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ylemortenson/Desktop/QMBE_1320_Kyle_Mortenson/"/>
    </mc:Choice>
  </mc:AlternateContent>
  <xr:revisionPtr revIDLastSave="0" documentId="13_ncr:1_{538F3448-54AC-FC4F-96D4-06279BF98939}" xr6:coauthVersionLast="47" xr6:coauthVersionMax="47" xr10:uidLastSave="{00000000-0000-0000-0000-000000000000}"/>
  <bookViews>
    <workbookView xWindow="0" yWindow="500" windowWidth="28800" windowHeight="16180" activeTab="6" xr2:uid="{00000000-000D-0000-FFFF-FFFF00000000}"/>
  </bookViews>
  <sheets>
    <sheet name="&amp;UnStack" sheetId="10" state="hidden" r:id="rId1"/>
    <sheet name="&amp;GraphData" sheetId="17" state="hidden" r:id="rId2"/>
    <sheet name="&amp;WorkArea" sheetId="18" state="hidden" r:id="rId3"/>
    <sheet name="&amp;DataIndices" sheetId="8" state="hidden" r:id="rId4"/>
    <sheet name="&amp;DataCopy" sheetId="7" state="hidden" r:id="rId5"/>
    <sheet name="&amp;Miscel_Area" sheetId="4" state="hidden" r:id="rId6"/>
    <sheet name="Data" sheetId="1" r:id="rId7"/>
    <sheet name="Template" sheetId="19" r:id="rId8"/>
  </sheets>
  <definedNames>
    <definedName name="DARefs">'&amp;DataIndices'!$A$2:$E$2</definedName>
    <definedName name="PXLCopy">'&amp;DataCopy'!$A$1:$AH$37</definedName>
    <definedName name="PXLData">'&amp;UnStack'!$A$1:$AH$37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9" l="1"/>
  <c r="D5" i="19"/>
  <c r="D4" i="19"/>
  <c r="D12" i="19" s="1"/>
  <c r="D10" i="19" l="1"/>
  <c r="D11" i="19" s="1"/>
  <c r="D14" i="19" s="1"/>
  <c r="D6" i="1"/>
  <c r="D5" i="1"/>
  <c r="D4" i="1"/>
  <c r="D12" i="1" s="1"/>
  <c r="D15" i="19" l="1"/>
  <c r="D16" i="19" s="1"/>
  <c r="D10" i="1"/>
  <c r="D11" i="1" s="1"/>
  <c r="D14" i="1" s="1"/>
  <c r="D15" i="1" l="1"/>
  <c r="D16" i="1" s="1"/>
  <c r="G1" i="4"/>
  <c r="AU1" i="18"/>
  <c r="AS2" i="18" s="1"/>
  <c r="AS5" i="18"/>
  <c r="AS8" i="18"/>
  <c r="AS12" i="18"/>
  <c r="AS23" i="18"/>
  <c r="BW22" i="18"/>
  <c r="BW11" i="18"/>
  <c r="BW10" i="18"/>
  <c r="BW4" i="18"/>
  <c r="BW2" i="18"/>
  <c r="BW1" i="18"/>
  <c r="BM8" i="18"/>
  <c r="BM9" i="18"/>
  <c r="BM16" i="18"/>
  <c r="BM17" i="18"/>
  <c r="BM24" i="18"/>
  <c r="BM25" i="18"/>
  <c r="BO1" i="18"/>
  <c r="BW21" i="18" l="1"/>
  <c r="AS21" i="18"/>
  <c r="BM23" i="18"/>
  <c r="BM7" i="18"/>
  <c r="BW13" i="18"/>
  <c r="BM20" i="18"/>
  <c r="BM12" i="18"/>
  <c r="BM4" i="18"/>
  <c r="BW6" i="18"/>
  <c r="BW17" i="18"/>
  <c r="AS1" i="18"/>
  <c r="AS16" i="18"/>
  <c r="BM1" i="18"/>
  <c r="BM19" i="18"/>
  <c r="BM11" i="18"/>
  <c r="BM3" i="18"/>
  <c r="BW7" i="18"/>
  <c r="BW18" i="18"/>
  <c r="AS25" i="18"/>
  <c r="AS15" i="18"/>
  <c r="AS4" i="18"/>
  <c r="AS11" i="18"/>
  <c r="BM15" i="18"/>
  <c r="BW3" i="18"/>
  <c r="BW23" i="18"/>
  <c r="AS20" i="18"/>
  <c r="AS9" i="18"/>
  <c r="BM22" i="18"/>
  <c r="BM14" i="18"/>
  <c r="BM6" i="18"/>
  <c r="BW14" i="18"/>
  <c r="BW25" i="18"/>
  <c r="AS19" i="18"/>
  <c r="BM21" i="18"/>
  <c r="BM13" i="18"/>
  <c r="BM5" i="18"/>
  <c r="BW5" i="18"/>
  <c r="BW15" i="18"/>
  <c r="BW26" i="18"/>
  <c r="AS17" i="18"/>
  <c r="AS7" i="18"/>
  <c r="BM26" i="18"/>
  <c r="BM18" i="18"/>
  <c r="BM10" i="18"/>
  <c r="BM2" i="18"/>
  <c r="BW9" i="18"/>
  <c r="BW19" i="18"/>
  <c r="AS24" i="18"/>
  <c r="AS13" i="18"/>
  <c r="AS3" i="18"/>
  <c r="BW8" i="18"/>
  <c r="BW12" i="18"/>
  <c r="BW16" i="18"/>
  <c r="BW20" i="18"/>
  <c r="BW24" i="18"/>
  <c r="AS26" i="18"/>
  <c r="AS22" i="18"/>
  <c r="AS18" i="18"/>
  <c r="AS14" i="18"/>
  <c r="AS10" i="18"/>
  <c r="AS6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R. Anderson</author>
  </authors>
  <commentList>
    <comment ref="A1" authorId="0" shapeId="0" xr:uid="{00000000-0006-0000-0400-000001000000}">
      <text/>
    </comment>
  </commentList>
</comments>
</file>

<file path=xl/sharedStrings.xml><?xml version="1.0" encoding="utf-8"?>
<sst xmlns="http://schemas.openxmlformats.org/spreadsheetml/2006/main" count="181" uniqueCount="93">
  <si>
    <t>Weight</t>
  </si>
  <si>
    <t>Two Sided</t>
  </si>
  <si>
    <t>Right Open</t>
  </si>
  <si>
    <t>Left Open</t>
  </si>
  <si>
    <t>H1: Not Equal</t>
  </si>
  <si>
    <t>H1: Great Than</t>
  </si>
  <si>
    <t>H1: Less Than</t>
  </si>
  <si>
    <t>&gt;</t>
  </si>
  <si>
    <t>&lt;</t>
  </si>
  <si>
    <t>Mean</t>
  </si>
  <si>
    <t>Sheet1:1</t>
  </si>
  <si>
    <t>Sheet1</t>
  </si>
  <si>
    <t>$A$1:a$37</t>
  </si>
  <si>
    <t>Row1</t>
  </si>
  <si>
    <t>Row2</t>
  </si>
  <si>
    <t>Row3</t>
  </si>
  <si>
    <t>Row4</t>
  </si>
  <si>
    <t>Row5</t>
  </si>
  <si>
    <t>Row6</t>
  </si>
  <si>
    <t>Row7</t>
  </si>
  <si>
    <t>Row8</t>
  </si>
  <si>
    <t>Row9</t>
  </si>
  <si>
    <t>Row10</t>
  </si>
  <si>
    <t>Row11</t>
  </si>
  <si>
    <t>Row12</t>
  </si>
  <si>
    <t>Row13</t>
  </si>
  <si>
    <t>Row14</t>
  </si>
  <si>
    <t>Row15</t>
  </si>
  <si>
    <t>Row16</t>
  </si>
  <si>
    <t>Row17</t>
  </si>
  <si>
    <t>Row18</t>
  </si>
  <si>
    <t>Row19</t>
  </si>
  <si>
    <t>Row20</t>
  </si>
  <si>
    <t>Row21</t>
  </si>
  <si>
    <t>Row22</t>
  </si>
  <si>
    <t>Row23</t>
  </si>
  <si>
    <t>Row24</t>
  </si>
  <si>
    <t>Row25</t>
  </si>
  <si>
    <t>Row26</t>
  </si>
  <si>
    <t>Row27</t>
  </si>
  <si>
    <t>Row28</t>
  </si>
  <si>
    <t>Row29</t>
  </si>
  <si>
    <t>Row30</t>
  </si>
  <si>
    <t>Row31</t>
  </si>
  <si>
    <t>Row32</t>
  </si>
  <si>
    <t>Row33</t>
  </si>
  <si>
    <t>Row34</t>
  </si>
  <si>
    <t>Row35</t>
  </si>
  <si>
    <t>Row36</t>
  </si>
  <si>
    <t>ColC</t>
  </si>
  <si>
    <t>ColD</t>
  </si>
  <si>
    <t>ColE</t>
  </si>
  <si>
    <t>ColF</t>
  </si>
  <si>
    <t>ColG</t>
  </si>
  <si>
    <t>ColH</t>
  </si>
  <si>
    <t>ColI</t>
  </si>
  <si>
    <t>ColJ</t>
  </si>
  <si>
    <t>ColK</t>
  </si>
  <si>
    <t>ColL</t>
  </si>
  <si>
    <t>ColM</t>
  </si>
  <si>
    <t>ColN</t>
  </si>
  <si>
    <t>ColO</t>
  </si>
  <si>
    <t>ColP</t>
  </si>
  <si>
    <t>ColQ</t>
  </si>
  <si>
    <t>ColR</t>
  </si>
  <si>
    <t>ColS</t>
  </si>
  <si>
    <t>ColT</t>
  </si>
  <si>
    <t>ColU</t>
  </si>
  <si>
    <t>ColV</t>
  </si>
  <si>
    <t>ColW</t>
  </si>
  <si>
    <t>ColX</t>
  </si>
  <si>
    <t>ColY</t>
  </si>
  <si>
    <t>ColZ</t>
  </si>
  <si>
    <t>Col[</t>
  </si>
  <si>
    <t>Col\</t>
  </si>
  <si>
    <t>Col]</t>
  </si>
  <si>
    <t>Col^</t>
  </si>
  <si>
    <t>Col_</t>
  </si>
  <si>
    <t>Col`</t>
  </si>
  <si>
    <t>Cola</t>
  </si>
  <si>
    <t>Colb</t>
  </si>
  <si>
    <t>Sample Size</t>
  </si>
  <si>
    <t>Sample Mean</t>
  </si>
  <si>
    <t>Hypothesized Value</t>
  </si>
  <si>
    <t>Standard Error</t>
  </si>
  <si>
    <t>Hypothesis Test about a Population Mean</t>
  </si>
  <si>
    <t>Sample Standard Deviation</t>
  </si>
  <si>
    <r>
      <t xml:space="preserve">Test Statistic </t>
    </r>
    <r>
      <rPr>
        <b/>
        <i/>
        <sz val="12"/>
        <rFont val="Times New Roman"/>
        <family val="1"/>
      </rPr>
      <t>t</t>
    </r>
  </si>
  <si>
    <t>Degrees of Freedom</t>
  </si>
  <si>
    <r>
      <t>p</t>
    </r>
    <r>
      <rPr>
        <b/>
        <sz val="12"/>
        <rFont val="Times New Roman"/>
        <family val="1"/>
      </rPr>
      <t>-value (Two Tail)</t>
    </r>
  </si>
  <si>
    <r>
      <t>p</t>
    </r>
    <r>
      <rPr>
        <b/>
        <sz val="12"/>
        <rFont val="Times New Roman"/>
        <family val="1"/>
      </rPr>
      <t>-value (Upper Tail)</t>
    </r>
  </si>
  <si>
    <r>
      <t>p</t>
    </r>
    <r>
      <rPr>
        <b/>
        <sz val="12"/>
        <rFont val="Times New Roman"/>
        <family val="1"/>
      </rPr>
      <t>-value (Lower Tail)</t>
    </r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</si>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</sst>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9" x14ac:knownFonts="1">
    <font>
      <sz val="12"/>
      <name val="Times New Roman"/>
    </font>
    <font>
      <sz val="8"/>
      <name val="Times New Roman"/>
      <family val="1"/>
    </font>
    <font>
      <sz val="8"/>
      <name val="Arial"/>
      <family val="2"/>
    </font>
    <font>
      <sz val="12"/>
      <name val="Symbol"/>
      <family val="1"/>
      <charset val="2"/>
    </font>
    <font>
      <b/>
      <sz val="12"/>
      <name val="Times New Roman"/>
      <family val="1"/>
    </font>
    <font>
      <b/>
      <sz val="14"/>
      <color indexed="10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4" fillId="0" borderId="0" xfId="0" applyFont="1" applyAlignment="1">
      <alignment horizontal="center"/>
    </xf>
    <xf numFmtId="0" fontId="6" fillId="0" borderId="0" xfId="0" applyFont="1"/>
    <xf numFmtId="0" fontId="4" fillId="0" borderId="0" xfId="0" applyFont="1" applyAlignment="1">
      <alignment horizontal="right"/>
    </xf>
    <xf numFmtId="0" fontId="6" fillId="2" borderId="0" xfId="0" applyFont="1" applyFill="1"/>
    <xf numFmtId="165" fontId="6" fillId="2" borderId="0" xfId="0" applyNumberFormat="1" applyFont="1" applyFill="1"/>
    <xf numFmtId="0" fontId="7" fillId="0" borderId="0" xfId="0" applyFont="1" applyAlignment="1">
      <alignment horizontal="right"/>
    </xf>
    <xf numFmtId="2" fontId="6" fillId="2" borderId="0" xfId="0" applyNumberFormat="1" applyFont="1" applyFill="1"/>
    <xf numFmtId="166" fontId="6" fillId="2" borderId="0" xfId="0" applyNumberFormat="1" applyFont="1" applyFill="1"/>
    <xf numFmtId="1" fontId="6" fillId="2" borderId="0" xfId="0" applyNumberFormat="1" applyFont="1" applyFill="1"/>
    <xf numFmtId="0" fontId="5" fillId="0" borderId="0" xfId="0" applyFont="1" applyAlignment="1">
      <alignment horizont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7"/>
  <sheetViews>
    <sheetView workbookViewId="0"/>
  </sheetViews>
  <sheetFormatPr baseColWidth="10" defaultColWidth="8.6640625" defaultRowHeight="11" x14ac:dyDescent="0.15"/>
  <cols>
    <col min="1" max="16384" width="8.6640625" style="3"/>
  </cols>
  <sheetData>
    <row r="1" spans="1:34" x14ac:dyDescent="0.15">
      <c r="A1" s="3" t="s">
        <v>10</v>
      </c>
      <c r="B1" s="3" t="s">
        <v>0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3" t="s">
        <v>54</v>
      </c>
      <c r="I1" s="3" t="s">
        <v>55</v>
      </c>
      <c r="J1" s="3" t="s">
        <v>56</v>
      </c>
      <c r="K1" s="3" t="s">
        <v>57</v>
      </c>
      <c r="L1" s="3" t="s">
        <v>58</v>
      </c>
      <c r="M1" s="3" t="s">
        <v>59</v>
      </c>
      <c r="N1" s="3" t="s">
        <v>60</v>
      </c>
      <c r="O1" s="3" t="s">
        <v>61</v>
      </c>
      <c r="P1" s="3" t="s">
        <v>62</v>
      </c>
      <c r="Q1" s="3" t="s">
        <v>63</v>
      </c>
      <c r="R1" s="3" t="s">
        <v>64</v>
      </c>
      <c r="S1" s="3" t="s">
        <v>65</v>
      </c>
      <c r="T1" s="3" t="s">
        <v>66</v>
      </c>
      <c r="U1" s="3" t="s">
        <v>67</v>
      </c>
      <c r="V1" s="3" t="s">
        <v>68</v>
      </c>
      <c r="W1" s="3" t="s">
        <v>69</v>
      </c>
      <c r="X1" s="3" t="s">
        <v>70</v>
      </c>
      <c r="Y1" s="3" t="s">
        <v>71</v>
      </c>
      <c r="Z1" s="3" t="s">
        <v>72</v>
      </c>
      <c r="AA1" s="3" t="s">
        <v>73</v>
      </c>
      <c r="AB1" s="3" t="s">
        <v>74</v>
      </c>
      <c r="AC1" s="3" t="s">
        <v>75</v>
      </c>
      <c r="AD1" s="3" t="s">
        <v>76</v>
      </c>
      <c r="AE1" s="3" t="s">
        <v>77</v>
      </c>
      <c r="AF1" s="3" t="s">
        <v>78</v>
      </c>
      <c r="AG1" s="3" t="s">
        <v>79</v>
      </c>
      <c r="AH1" s="3" t="s">
        <v>80</v>
      </c>
    </row>
    <row r="2" spans="1:34" x14ac:dyDescent="0.15">
      <c r="A2" s="3" t="s">
        <v>13</v>
      </c>
      <c r="B2" s="3">
        <v>3.15</v>
      </c>
    </row>
    <row r="3" spans="1:34" x14ac:dyDescent="0.15">
      <c r="A3" s="3" t="s">
        <v>14</v>
      </c>
      <c r="B3" s="3">
        <v>2.76</v>
      </c>
    </row>
    <row r="4" spans="1:34" x14ac:dyDescent="0.15">
      <c r="A4" s="3" t="s">
        <v>15</v>
      </c>
      <c r="B4" s="3">
        <v>3.18</v>
      </c>
    </row>
    <row r="5" spans="1:34" x14ac:dyDescent="0.15">
      <c r="A5" s="3" t="s">
        <v>16</v>
      </c>
      <c r="B5" s="3">
        <v>2.77</v>
      </c>
    </row>
    <row r="6" spans="1:34" x14ac:dyDescent="0.15">
      <c r="A6" s="3" t="s">
        <v>17</v>
      </c>
      <c r="B6" s="3">
        <v>2.86</v>
      </c>
    </row>
    <row r="7" spans="1:34" x14ac:dyDescent="0.15">
      <c r="A7" s="3" t="s">
        <v>18</v>
      </c>
      <c r="B7" s="3">
        <v>2.66</v>
      </c>
    </row>
    <row r="8" spans="1:34" x14ac:dyDescent="0.15">
      <c r="A8" s="3" t="s">
        <v>19</v>
      </c>
      <c r="B8" s="3">
        <v>2.86</v>
      </c>
    </row>
    <row r="9" spans="1:34" x14ac:dyDescent="0.15">
      <c r="A9" s="3" t="s">
        <v>20</v>
      </c>
      <c r="B9" s="3">
        <v>2.54</v>
      </c>
    </row>
    <row r="10" spans="1:34" x14ac:dyDescent="0.15">
      <c r="A10" s="3" t="s">
        <v>21</v>
      </c>
      <c r="B10" s="3">
        <v>3.02</v>
      </c>
    </row>
    <row r="11" spans="1:34" x14ac:dyDescent="0.15">
      <c r="A11" s="3" t="s">
        <v>22</v>
      </c>
      <c r="B11" s="3">
        <v>3.13</v>
      </c>
    </row>
    <row r="12" spans="1:34" x14ac:dyDescent="0.15">
      <c r="A12" s="3" t="s">
        <v>23</v>
      </c>
      <c r="B12" s="3">
        <v>2.94</v>
      </c>
    </row>
    <row r="13" spans="1:34" x14ac:dyDescent="0.15">
      <c r="A13" s="3" t="s">
        <v>24</v>
      </c>
      <c r="B13" s="3">
        <v>2.74</v>
      </c>
    </row>
    <row r="14" spans="1:34" x14ac:dyDescent="0.15">
      <c r="A14" s="3" t="s">
        <v>25</v>
      </c>
      <c r="B14" s="3">
        <v>2.84</v>
      </c>
    </row>
    <row r="15" spans="1:34" x14ac:dyDescent="0.15">
      <c r="A15" s="3" t="s">
        <v>26</v>
      </c>
      <c r="B15" s="3">
        <v>2.6</v>
      </c>
    </row>
    <row r="16" spans="1:34" x14ac:dyDescent="0.15">
      <c r="A16" s="3" t="s">
        <v>27</v>
      </c>
      <c r="B16" s="3">
        <v>2.94</v>
      </c>
    </row>
    <row r="17" spans="1:2" x14ac:dyDescent="0.15">
      <c r="A17" s="3" t="s">
        <v>28</v>
      </c>
      <c r="B17" s="3">
        <v>2.93</v>
      </c>
    </row>
    <row r="18" spans="1:2" x14ac:dyDescent="0.15">
      <c r="A18" s="3" t="s">
        <v>29</v>
      </c>
      <c r="B18" s="3">
        <v>3.18</v>
      </c>
    </row>
    <row r="19" spans="1:2" x14ac:dyDescent="0.15">
      <c r="A19" s="3" t="s">
        <v>30</v>
      </c>
      <c r="B19" s="3">
        <v>2.95</v>
      </c>
    </row>
    <row r="20" spans="1:2" x14ac:dyDescent="0.15">
      <c r="A20" s="3" t="s">
        <v>31</v>
      </c>
      <c r="B20" s="3">
        <v>2.86</v>
      </c>
    </row>
    <row r="21" spans="1:2" x14ac:dyDescent="0.15">
      <c r="A21" s="3" t="s">
        <v>32</v>
      </c>
      <c r="B21" s="3">
        <v>2.91</v>
      </c>
    </row>
    <row r="22" spans="1:2" x14ac:dyDescent="0.15">
      <c r="A22" s="3" t="s">
        <v>33</v>
      </c>
      <c r="B22" s="3">
        <v>2.96</v>
      </c>
    </row>
    <row r="23" spans="1:2" x14ac:dyDescent="0.15">
      <c r="A23" s="3" t="s">
        <v>34</v>
      </c>
      <c r="B23" s="3">
        <v>3.14</v>
      </c>
    </row>
    <row r="24" spans="1:2" x14ac:dyDescent="0.15">
      <c r="A24" s="3" t="s">
        <v>35</v>
      </c>
      <c r="B24" s="3">
        <v>2.65</v>
      </c>
    </row>
    <row r="25" spans="1:2" x14ac:dyDescent="0.15">
      <c r="A25" s="3" t="s">
        <v>36</v>
      </c>
      <c r="B25" s="3">
        <v>2.77</v>
      </c>
    </row>
    <row r="26" spans="1:2" x14ac:dyDescent="0.15">
      <c r="A26" s="3" t="s">
        <v>37</v>
      </c>
      <c r="B26" s="3">
        <v>2.96</v>
      </c>
    </row>
    <row r="27" spans="1:2" x14ac:dyDescent="0.15">
      <c r="A27" s="3" t="s">
        <v>38</v>
      </c>
      <c r="B27" s="3">
        <v>3.1</v>
      </c>
    </row>
    <row r="28" spans="1:2" x14ac:dyDescent="0.15">
      <c r="A28" s="3" t="s">
        <v>39</v>
      </c>
      <c r="B28" s="3">
        <v>2.82</v>
      </c>
    </row>
    <row r="29" spans="1:2" x14ac:dyDescent="0.15">
      <c r="A29" s="3" t="s">
        <v>40</v>
      </c>
      <c r="B29" s="3">
        <v>3.05</v>
      </c>
    </row>
    <row r="30" spans="1:2" x14ac:dyDescent="0.15">
      <c r="A30" s="3" t="s">
        <v>41</v>
      </c>
      <c r="B30" s="3">
        <v>2.94</v>
      </c>
    </row>
    <row r="31" spans="1:2" x14ac:dyDescent="0.15">
      <c r="A31" s="3" t="s">
        <v>42</v>
      </c>
      <c r="B31" s="3">
        <v>2.82</v>
      </c>
    </row>
    <row r="32" spans="1:2" x14ac:dyDescent="0.15">
      <c r="A32" s="3" t="s">
        <v>43</v>
      </c>
      <c r="B32" s="3">
        <v>3.21</v>
      </c>
    </row>
    <row r="33" spans="1:2" x14ac:dyDescent="0.15">
      <c r="A33" s="3" t="s">
        <v>44</v>
      </c>
      <c r="B33" s="3">
        <v>3.11</v>
      </c>
    </row>
    <row r="34" spans="1:2" x14ac:dyDescent="0.15">
      <c r="A34" s="3" t="s">
        <v>45</v>
      </c>
      <c r="B34" s="3">
        <v>2.9</v>
      </c>
    </row>
    <row r="35" spans="1:2" x14ac:dyDescent="0.15">
      <c r="A35" s="3" t="s">
        <v>46</v>
      </c>
      <c r="B35" s="3">
        <v>3.05</v>
      </c>
    </row>
    <row r="36" spans="1:2" x14ac:dyDescent="0.15">
      <c r="A36" s="3" t="s">
        <v>47</v>
      </c>
      <c r="B36" s="3">
        <v>2.93</v>
      </c>
    </row>
    <row r="37" spans="1:2" x14ac:dyDescent="0.15">
      <c r="A37" s="3" t="s">
        <v>48</v>
      </c>
      <c r="B37" s="3">
        <v>2.89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6640625" defaultRowHeight="11" x14ac:dyDescent="0.15"/>
  <cols>
    <col min="1" max="16384" width="8.6640625" style="3"/>
  </cols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D36"/>
  <sheetViews>
    <sheetView workbookViewId="0">
      <selection activeCell="V1" sqref="V1:V65536"/>
    </sheetView>
  </sheetViews>
  <sheetFormatPr baseColWidth="10" defaultColWidth="8.6640625" defaultRowHeight="16" x14ac:dyDescent="0.2"/>
  <cols>
    <col min="1" max="82" width="9" customWidth="1"/>
    <col min="83" max="16384" width="8.6640625" style="3"/>
  </cols>
  <sheetData>
    <row r="1" spans="1:75" x14ac:dyDescent="0.2">
      <c r="A1" s="3">
        <v>3.15</v>
      </c>
      <c r="B1" s="3">
        <v>2.54</v>
      </c>
      <c r="E1">
        <v>36</v>
      </c>
      <c r="F1" t="s">
        <v>0</v>
      </c>
      <c r="U1" s="3">
        <v>3.15</v>
      </c>
      <c r="V1" s="3">
        <v>2.54</v>
      </c>
      <c r="Y1">
        <v>36</v>
      </c>
      <c r="Z1" t="s">
        <v>0</v>
      </c>
      <c r="AO1" s="3">
        <v>3.15</v>
      </c>
      <c r="AP1" s="3">
        <v>2.54</v>
      </c>
      <c r="AQ1">
        <v>2.54</v>
      </c>
      <c r="AR1">
        <v>1</v>
      </c>
      <c r="AS1" s="5">
        <f>100*AR1/$AU$1</f>
        <v>2.7777777777777777</v>
      </c>
      <c r="AU1">
        <f>SUM(AR:AR)</f>
        <v>36</v>
      </c>
      <c r="AV1" t="s">
        <v>0</v>
      </c>
      <c r="BI1" s="3">
        <v>3.15</v>
      </c>
      <c r="BJ1" s="3">
        <v>2.54</v>
      </c>
      <c r="BK1">
        <v>2.54</v>
      </c>
      <c r="BL1">
        <v>1</v>
      </c>
      <c r="BM1" s="5">
        <f>100*BL1/$AU$1</f>
        <v>2.7777777777777777</v>
      </c>
      <c r="BO1">
        <f>SUM(BL:BL)</f>
        <v>36</v>
      </c>
      <c r="BP1" t="s">
        <v>0</v>
      </c>
      <c r="BU1">
        <v>2.54</v>
      </c>
      <c r="BV1">
        <v>1</v>
      </c>
      <c r="BW1" s="5">
        <f>100*BV1/$AU$1</f>
        <v>2.7777777777777777</v>
      </c>
    </row>
    <row r="2" spans="1:75" x14ac:dyDescent="0.2">
      <c r="A2" s="3">
        <v>2.76</v>
      </c>
      <c r="B2" s="3">
        <v>2.6</v>
      </c>
      <c r="E2">
        <v>2.92</v>
      </c>
      <c r="U2" s="3">
        <v>2.76</v>
      </c>
      <c r="V2" s="3">
        <v>2.6</v>
      </c>
      <c r="Y2">
        <v>2.92</v>
      </c>
      <c r="AO2" s="3">
        <v>2.76</v>
      </c>
      <c r="AP2" s="3">
        <v>2.6</v>
      </c>
      <c r="AQ2">
        <v>2.6</v>
      </c>
      <c r="AR2">
        <v>1</v>
      </c>
      <c r="AS2" s="5">
        <f t="shared" ref="AS2:AS26" si="0">100*AR2/$AU$1</f>
        <v>2.7777777777777777</v>
      </c>
      <c r="AU2">
        <v>26</v>
      </c>
      <c r="BI2" s="3">
        <v>2.76</v>
      </c>
      <c r="BJ2" s="3">
        <v>2.6</v>
      </c>
      <c r="BK2">
        <v>2.6</v>
      </c>
      <c r="BL2">
        <v>1</v>
      </c>
      <c r="BM2" s="5">
        <f t="shared" ref="BM2:BM26" si="1">100*BL2/$AU$1</f>
        <v>2.7777777777777777</v>
      </c>
      <c r="BO2">
        <v>26</v>
      </c>
      <c r="BU2">
        <v>2.6</v>
      </c>
      <c r="BV2">
        <v>1</v>
      </c>
      <c r="BW2" s="5">
        <f t="shared" ref="BW2:BW26" si="2">100*BV2/$AU$1</f>
        <v>2.7777777777777777</v>
      </c>
    </row>
    <row r="3" spans="1:75" x14ac:dyDescent="0.2">
      <c r="A3" s="3">
        <v>3.18</v>
      </c>
      <c r="B3" s="3">
        <v>2.65</v>
      </c>
      <c r="E3">
        <v>0.1699915964309528</v>
      </c>
      <c r="U3" s="3">
        <v>3.18</v>
      </c>
      <c r="V3" s="3">
        <v>2.65</v>
      </c>
      <c r="Y3">
        <v>0.1699915964309528</v>
      </c>
      <c r="AO3" s="3">
        <v>3.18</v>
      </c>
      <c r="AP3" s="3">
        <v>2.65</v>
      </c>
      <c r="AQ3">
        <v>2.65</v>
      </c>
      <c r="AR3">
        <v>1</v>
      </c>
      <c r="AS3" s="5">
        <f t="shared" si="0"/>
        <v>2.7777777777777777</v>
      </c>
      <c r="BI3" s="3">
        <v>3.18</v>
      </c>
      <c r="BJ3" s="3">
        <v>2.65</v>
      </c>
      <c r="BK3">
        <v>2.65</v>
      </c>
      <c r="BL3">
        <v>1</v>
      </c>
      <c r="BM3" s="5">
        <f t="shared" si="1"/>
        <v>2.7777777777777777</v>
      </c>
      <c r="BU3">
        <v>2.65</v>
      </c>
      <c r="BV3">
        <v>1</v>
      </c>
      <c r="BW3" s="5">
        <f t="shared" si="2"/>
        <v>2.7777777777777777</v>
      </c>
    </row>
    <row r="4" spans="1:75" x14ac:dyDescent="0.2">
      <c r="A4" s="3">
        <v>2.77</v>
      </c>
      <c r="B4" s="3">
        <v>2.66</v>
      </c>
      <c r="E4">
        <v>2.8897142857143926E-2</v>
      </c>
      <c r="U4" s="3">
        <v>2.77</v>
      </c>
      <c r="V4" s="3">
        <v>2.66</v>
      </c>
      <c r="Y4">
        <v>2.8897142857143926E-2</v>
      </c>
      <c r="AO4" s="3">
        <v>2.77</v>
      </c>
      <c r="AP4" s="3">
        <v>2.66</v>
      </c>
      <c r="AQ4">
        <v>2.66</v>
      </c>
      <c r="AR4">
        <v>1</v>
      </c>
      <c r="AS4" s="5">
        <f t="shared" si="0"/>
        <v>2.7777777777777777</v>
      </c>
      <c r="BI4" s="3">
        <v>2.77</v>
      </c>
      <c r="BJ4" s="3">
        <v>2.66</v>
      </c>
      <c r="BK4">
        <v>2.66</v>
      </c>
      <c r="BL4">
        <v>1</v>
      </c>
      <c r="BM4" s="5">
        <f t="shared" si="1"/>
        <v>2.7777777777777777</v>
      </c>
      <c r="BU4">
        <v>2.66</v>
      </c>
      <c r="BV4">
        <v>1</v>
      </c>
      <c r="BW4" s="5">
        <f t="shared" si="2"/>
        <v>2.7777777777777777</v>
      </c>
    </row>
    <row r="5" spans="1:75" x14ac:dyDescent="0.2">
      <c r="A5" s="3">
        <v>2.86</v>
      </c>
      <c r="B5" s="3">
        <v>2.74</v>
      </c>
      <c r="E5">
        <v>2.93</v>
      </c>
      <c r="U5" s="3">
        <v>2.86</v>
      </c>
      <c r="V5" s="3">
        <v>2.74</v>
      </c>
      <c r="Y5">
        <v>2.93</v>
      </c>
      <c r="AO5" s="3">
        <v>2.86</v>
      </c>
      <c r="AP5" s="3">
        <v>2.74</v>
      </c>
      <c r="AQ5">
        <v>2.74</v>
      </c>
      <c r="AR5">
        <v>1</v>
      </c>
      <c r="AS5" s="5">
        <f t="shared" si="0"/>
        <v>2.7777777777777777</v>
      </c>
      <c r="BI5" s="3">
        <v>2.86</v>
      </c>
      <c r="BJ5" s="3">
        <v>2.74</v>
      </c>
      <c r="BK5">
        <v>2.74</v>
      </c>
      <c r="BL5">
        <v>1</v>
      </c>
      <c r="BM5" s="5">
        <f t="shared" si="1"/>
        <v>2.7777777777777777</v>
      </c>
      <c r="BU5">
        <v>2.74</v>
      </c>
      <c r="BV5">
        <v>1</v>
      </c>
      <c r="BW5" s="5">
        <f t="shared" si="2"/>
        <v>2.7777777777777777</v>
      </c>
    </row>
    <row r="6" spans="1:75" x14ac:dyDescent="0.2">
      <c r="A6" s="3">
        <v>2.66</v>
      </c>
      <c r="B6" s="3">
        <v>2.76</v>
      </c>
      <c r="U6" s="3">
        <v>2.66</v>
      </c>
      <c r="V6" s="3">
        <v>2.76</v>
      </c>
      <c r="AO6" s="3">
        <v>2.66</v>
      </c>
      <c r="AP6" s="3">
        <v>2.76</v>
      </c>
      <c r="AQ6">
        <v>2.76</v>
      </c>
      <c r="AR6">
        <v>1</v>
      </c>
      <c r="AS6" s="5">
        <f t="shared" si="0"/>
        <v>2.7777777777777777</v>
      </c>
      <c r="BI6" s="3">
        <v>2.66</v>
      </c>
      <c r="BJ6" s="3">
        <v>2.76</v>
      </c>
      <c r="BK6">
        <v>2.76</v>
      </c>
      <c r="BL6">
        <v>1</v>
      </c>
      <c r="BM6" s="5">
        <f t="shared" si="1"/>
        <v>2.7777777777777777</v>
      </c>
      <c r="BU6">
        <v>2.76</v>
      </c>
      <c r="BV6">
        <v>1</v>
      </c>
      <c r="BW6" s="5">
        <f t="shared" si="2"/>
        <v>2.7777777777777777</v>
      </c>
    </row>
    <row r="7" spans="1:75" x14ac:dyDescent="0.2">
      <c r="A7" s="3">
        <v>2.86</v>
      </c>
      <c r="B7" s="3">
        <v>2.77</v>
      </c>
      <c r="U7" s="3">
        <v>2.86</v>
      </c>
      <c r="V7" s="3">
        <v>2.77</v>
      </c>
      <c r="AO7" s="3">
        <v>2.86</v>
      </c>
      <c r="AP7" s="3">
        <v>2.77</v>
      </c>
      <c r="AQ7">
        <v>2.77</v>
      </c>
      <c r="AR7">
        <v>2</v>
      </c>
      <c r="AS7" s="5">
        <f t="shared" si="0"/>
        <v>5.5555555555555554</v>
      </c>
      <c r="BI7" s="3">
        <v>2.86</v>
      </c>
      <c r="BJ7" s="3">
        <v>2.77</v>
      </c>
      <c r="BK7">
        <v>2.77</v>
      </c>
      <c r="BL7">
        <v>2</v>
      </c>
      <c r="BM7" s="5">
        <f t="shared" si="1"/>
        <v>5.5555555555555554</v>
      </c>
      <c r="BU7">
        <v>2.77</v>
      </c>
      <c r="BV7">
        <v>2</v>
      </c>
      <c r="BW7" s="5">
        <f t="shared" si="2"/>
        <v>5.5555555555555554</v>
      </c>
    </row>
    <row r="8" spans="1:75" x14ac:dyDescent="0.2">
      <c r="A8" s="3">
        <v>2.54</v>
      </c>
      <c r="B8" s="3">
        <v>2.77</v>
      </c>
      <c r="U8" s="3">
        <v>2.54</v>
      </c>
      <c r="V8" s="3">
        <v>2.77</v>
      </c>
      <c r="AO8" s="3">
        <v>2.54</v>
      </c>
      <c r="AP8" s="3">
        <v>2.77</v>
      </c>
      <c r="AQ8">
        <v>2.82</v>
      </c>
      <c r="AR8">
        <v>2</v>
      </c>
      <c r="AS8" s="5">
        <f t="shared" si="0"/>
        <v>5.5555555555555554</v>
      </c>
      <c r="BI8" s="3">
        <v>2.54</v>
      </c>
      <c r="BJ8" s="3">
        <v>2.77</v>
      </c>
      <c r="BK8">
        <v>2.82</v>
      </c>
      <c r="BL8">
        <v>2</v>
      </c>
      <c r="BM8" s="5">
        <f t="shared" si="1"/>
        <v>5.5555555555555554</v>
      </c>
      <c r="BU8">
        <v>2.82</v>
      </c>
      <c r="BV8">
        <v>2</v>
      </c>
      <c r="BW8" s="5">
        <f t="shared" si="2"/>
        <v>5.5555555555555554</v>
      </c>
    </row>
    <row r="9" spans="1:75" x14ac:dyDescent="0.2">
      <c r="A9" s="3">
        <v>3.02</v>
      </c>
      <c r="B9" s="3">
        <v>2.82</v>
      </c>
      <c r="U9" s="3">
        <v>3.02</v>
      </c>
      <c r="V9" s="3">
        <v>2.82</v>
      </c>
      <c r="AO9" s="3">
        <v>3.02</v>
      </c>
      <c r="AP9" s="3">
        <v>2.82</v>
      </c>
      <c r="AQ9">
        <v>2.84</v>
      </c>
      <c r="AR9">
        <v>1</v>
      </c>
      <c r="AS9" s="5">
        <f t="shared" si="0"/>
        <v>2.7777777777777777</v>
      </c>
      <c r="BI9" s="3">
        <v>3.02</v>
      </c>
      <c r="BJ9" s="3">
        <v>2.82</v>
      </c>
      <c r="BK9">
        <v>2.84</v>
      </c>
      <c r="BL9">
        <v>1</v>
      </c>
      <c r="BM9" s="5">
        <f t="shared" si="1"/>
        <v>2.7777777777777777</v>
      </c>
      <c r="BU9">
        <v>2.84</v>
      </c>
      <c r="BV9">
        <v>1</v>
      </c>
      <c r="BW9" s="5">
        <f t="shared" si="2"/>
        <v>2.7777777777777777</v>
      </c>
    </row>
    <row r="10" spans="1:75" x14ac:dyDescent="0.2">
      <c r="A10" s="3">
        <v>3.13</v>
      </c>
      <c r="B10" s="3">
        <v>2.82</v>
      </c>
      <c r="U10" s="3">
        <v>3.13</v>
      </c>
      <c r="V10" s="3">
        <v>2.82</v>
      </c>
      <c r="AO10" s="3">
        <v>3.13</v>
      </c>
      <c r="AP10" s="3">
        <v>2.82</v>
      </c>
      <c r="AQ10">
        <v>2.86</v>
      </c>
      <c r="AR10">
        <v>3</v>
      </c>
      <c r="AS10" s="5">
        <f t="shared" si="0"/>
        <v>8.3333333333333339</v>
      </c>
      <c r="BI10" s="3">
        <v>3.13</v>
      </c>
      <c r="BJ10" s="3">
        <v>2.82</v>
      </c>
      <c r="BK10">
        <v>2.86</v>
      </c>
      <c r="BL10">
        <v>3</v>
      </c>
      <c r="BM10" s="5">
        <f t="shared" si="1"/>
        <v>8.3333333333333339</v>
      </c>
      <c r="BU10">
        <v>2.86</v>
      </c>
      <c r="BV10">
        <v>3</v>
      </c>
      <c r="BW10" s="5">
        <f t="shared" si="2"/>
        <v>8.3333333333333339</v>
      </c>
    </row>
    <row r="11" spans="1:75" x14ac:dyDescent="0.2">
      <c r="A11" s="3">
        <v>2.94</v>
      </c>
      <c r="B11" s="3">
        <v>2.84</v>
      </c>
      <c r="U11" s="3">
        <v>2.94</v>
      </c>
      <c r="V11" s="3">
        <v>2.84</v>
      </c>
      <c r="AO11" s="3">
        <v>2.94</v>
      </c>
      <c r="AP11" s="3">
        <v>2.84</v>
      </c>
      <c r="AQ11">
        <v>2.89</v>
      </c>
      <c r="AR11">
        <v>1</v>
      </c>
      <c r="AS11" s="5">
        <f t="shared" si="0"/>
        <v>2.7777777777777777</v>
      </c>
      <c r="BI11" s="3">
        <v>2.94</v>
      </c>
      <c r="BJ11" s="3">
        <v>2.84</v>
      </c>
      <c r="BK11">
        <v>2.89</v>
      </c>
      <c r="BL11">
        <v>1</v>
      </c>
      <c r="BM11" s="5">
        <f t="shared" si="1"/>
        <v>2.7777777777777777</v>
      </c>
      <c r="BU11">
        <v>2.89</v>
      </c>
      <c r="BV11">
        <v>1</v>
      </c>
      <c r="BW11" s="5">
        <f t="shared" si="2"/>
        <v>2.7777777777777777</v>
      </c>
    </row>
    <row r="12" spans="1:75" x14ac:dyDescent="0.2">
      <c r="A12" s="3">
        <v>2.74</v>
      </c>
      <c r="B12" s="3">
        <v>2.86</v>
      </c>
      <c r="U12" s="3">
        <v>2.74</v>
      </c>
      <c r="V12" s="3">
        <v>2.86</v>
      </c>
      <c r="AO12" s="3">
        <v>2.74</v>
      </c>
      <c r="AP12" s="3">
        <v>2.86</v>
      </c>
      <c r="AQ12">
        <v>2.9</v>
      </c>
      <c r="AR12">
        <v>1</v>
      </c>
      <c r="AS12" s="5">
        <f t="shared" si="0"/>
        <v>2.7777777777777777</v>
      </c>
      <c r="BI12" s="3">
        <v>2.74</v>
      </c>
      <c r="BJ12" s="3">
        <v>2.86</v>
      </c>
      <c r="BK12">
        <v>2.9</v>
      </c>
      <c r="BL12">
        <v>1</v>
      </c>
      <c r="BM12" s="5">
        <f t="shared" si="1"/>
        <v>2.7777777777777777</v>
      </c>
      <c r="BU12">
        <v>2.9</v>
      </c>
      <c r="BV12">
        <v>1</v>
      </c>
      <c r="BW12" s="5">
        <f t="shared" si="2"/>
        <v>2.7777777777777777</v>
      </c>
    </row>
    <row r="13" spans="1:75" x14ac:dyDescent="0.2">
      <c r="A13" s="3">
        <v>2.84</v>
      </c>
      <c r="B13" s="3">
        <v>2.86</v>
      </c>
      <c r="U13" s="3">
        <v>2.84</v>
      </c>
      <c r="V13" s="3">
        <v>2.86</v>
      </c>
      <c r="AO13" s="3">
        <v>2.84</v>
      </c>
      <c r="AP13" s="3">
        <v>2.86</v>
      </c>
      <c r="AQ13">
        <v>2.91</v>
      </c>
      <c r="AR13">
        <v>1</v>
      </c>
      <c r="AS13" s="5">
        <f t="shared" si="0"/>
        <v>2.7777777777777777</v>
      </c>
      <c r="BI13" s="3">
        <v>2.84</v>
      </c>
      <c r="BJ13" s="3">
        <v>2.86</v>
      </c>
      <c r="BK13">
        <v>2.91</v>
      </c>
      <c r="BL13">
        <v>1</v>
      </c>
      <c r="BM13" s="5">
        <f t="shared" si="1"/>
        <v>2.7777777777777777</v>
      </c>
      <c r="BU13">
        <v>2.91</v>
      </c>
      <c r="BV13">
        <v>1</v>
      </c>
      <c r="BW13" s="5">
        <f t="shared" si="2"/>
        <v>2.7777777777777777</v>
      </c>
    </row>
    <row r="14" spans="1:75" x14ac:dyDescent="0.2">
      <c r="A14" s="3">
        <v>2.6</v>
      </c>
      <c r="B14" s="3">
        <v>2.86</v>
      </c>
      <c r="U14" s="3">
        <v>2.6</v>
      </c>
      <c r="V14" s="3">
        <v>2.86</v>
      </c>
      <c r="AO14" s="3">
        <v>2.6</v>
      </c>
      <c r="AP14" s="3">
        <v>2.86</v>
      </c>
      <c r="AQ14">
        <v>2.93</v>
      </c>
      <c r="AR14">
        <v>2</v>
      </c>
      <c r="AS14" s="5">
        <f t="shared" si="0"/>
        <v>5.5555555555555554</v>
      </c>
      <c r="BI14" s="3">
        <v>2.6</v>
      </c>
      <c r="BJ14" s="3">
        <v>2.86</v>
      </c>
      <c r="BK14">
        <v>2.93</v>
      </c>
      <c r="BL14">
        <v>2</v>
      </c>
      <c r="BM14" s="5">
        <f t="shared" si="1"/>
        <v>5.5555555555555554</v>
      </c>
      <c r="BU14">
        <v>2.93</v>
      </c>
      <c r="BV14">
        <v>2</v>
      </c>
      <c r="BW14" s="5">
        <f t="shared" si="2"/>
        <v>5.5555555555555554</v>
      </c>
    </row>
    <row r="15" spans="1:75" x14ac:dyDescent="0.2">
      <c r="A15" s="3">
        <v>2.94</v>
      </c>
      <c r="B15" s="3">
        <v>2.89</v>
      </c>
      <c r="U15" s="3">
        <v>2.94</v>
      </c>
      <c r="V15" s="3">
        <v>2.89</v>
      </c>
      <c r="AO15" s="3">
        <v>2.94</v>
      </c>
      <c r="AP15" s="3">
        <v>2.89</v>
      </c>
      <c r="AQ15">
        <v>2.94</v>
      </c>
      <c r="AR15">
        <v>3</v>
      </c>
      <c r="AS15" s="5">
        <f t="shared" si="0"/>
        <v>8.3333333333333339</v>
      </c>
      <c r="BI15" s="3">
        <v>2.94</v>
      </c>
      <c r="BJ15" s="3">
        <v>2.89</v>
      </c>
      <c r="BK15">
        <v>2.94</v>
      </c>
      <c r="BL15">
        <v>3</v>
      </c>
      <c r="BM15" s="5">
        <f t="shared" si="1"/>
        <v>8.3333333333333339</v>
      </c>
      <c r="BU15">
        <v>2.94</v>
      </c>
      <c r="BV15">
        <v>3</v>
      </c>
      <c r="BW15" s="5">
        <f t="shared" si="2"/>
        <v>8.3333333333333339</v>
      </c>
    </row>
    <row r="16" spans="1:75" x14ac:dyDescent="0.2">
      <c r="A16" s="3">
        <v>2.93</v>
      </c>
      <c r="B16" s="3">
        <v>2.9</v>
      </c>
      <c r="U16" s="3">
        <v>2.93</v>
      </c>
      <c r="V16" s="3">
        <v>2.9</v>
      </c>
      <c r="AO16" s="3">
        <v>2.93</v>
      </c>
      <c r="AP16" s="3">
        <v>2.9</v>
      </c>
      <c r="AQ16">
        <v>2.95</v>
      </c>
      <c r="AR16">
        <v>1</v>
      </c>
      <c r="AS16" s="5">
        <f t="shared" si="0"/>
        <v>2.7777777777777777</v>
      </c>
      <c r="BI16" s="3">
        <v>2.93</v>
      </c>
      <c r="BJ16" s="3">
        <v>2.9</v>
      </c>
      <c r="BK16">
        <v>2.95</v>
      </c>
      <c r="BL16">
        <v>1</v>
      </c>
      <c r="BM16" s="5">
        <f t="shared" si="1"/>
        <v>2.7777777777777777</v>
      </c>
      <c r="BU16">
        <v>2.95</v>
      </c>
      <c r="BV16">
        <v>1</v>
      </c>
      <c r="BW16" s="5">
        <f t="shared" si="2"/>
        <v>2.7777777777777777</v>
      </c>
    </row>
    <row r="17" spans="1:75" x14ac:dyDescent="0.2">
      <c r="A17" s="3">
        <v>3.18</v>
      </c>
      <c r="B17" s="3">
        <v>2.91</v>
      </c>
      <c r="U17" s="3">
        <v>3.18</v>
      </c>
      <c r="V17" s="3">
        <v>2.91</v>
      </c>
      <c r="AO17" s="3">
        <v>3.18</v>
      </c>
      <c r="AP17" s="3">
        <v>2.91</v>
      </c>
      <c r="AQ17">
        <v>2.96</v>
      </c>
      <c r="AR17">
        <v>2</v>
      </c>
      <c r="AS17" s="5">
        <f t="shared" si="0"/>
        <v>5.5555555555555554</v>
      </c>
      <c r="BI17" s="3">
        <v>3.18</v>
      </c>
      <c r="BJ17" s="3">
        <v>2.91</v>
      </c>
      <c r="BK17">
        <v>2.96</v>
      </c>
      <c r="BL17">
        <v>2</v>
      </c>
      <c r="BM17" s="5">
        <f t="shared" si="1"/>
        <v>5.5555555555555554</v>
      </c>
      <c r="BU17">
        <v>2.96</v>
      </c>
      <c r="BV17">
        <v>2</v>
      </c>
      <c r="BW17" s="5">
        <f t="shared" si="2"/>
        <v>5.5555555555555554</v>
      </c>
    </row>
    <row r="18" spans="1:75" x14ac:dyDescent="0.2">
      <c r="A18" s="3">
        <v>2.95</v>
      </c>
      <c r="B18" s="3">
        <v>2.93</v>
      </c>
      <c r="U18" s="3">
        <v>2.95</v>
      </c>
      <c r="V18" s="3">
        <v>2.93</v>
      </c>
      <c r="AO18" s="3">
        <v>2.95</v>
      </c>
      <c r="AP18" s="3">
        <v>2.93</v>
      </c>
      <c r="AQ18">
        <v>3.02</v>
      </c>
      <c r="AR18">
        <v>1</v>
      </c>
      <c r="AS18" s="5">
        <f t="shared" si="0"/>
        <v>2.7777777777777777</v>
      </c>
      <c r="BI18" s="3">
        <v>2.95</v>
      </c>
      <c r="BJ18" s="3">
        <v>2.93</v>
      </c>
      <c r="BK18">
        <v>3.02</v>
      </c>
      <c r="BL18">
        <v>1</v>
      </c>
      <c r="BM18" s="5">
        <f t="shared" si="1"/>
        <v>2.7777777777777777</v>
      </c>
      <c r="BU18">
        <v>3.02</v>
      </c>
      <c r="BV18">
        <v>1</v>
      </c>
      <c r="BW18" s="5">
        <f t="shared" si="2"/>
        <v>2.7777777777777777</v>
      </c>
    </row>
    <row r="19" spans="1:75" x14ac:dyDescent="0.2">
      <c r="A19" s="3">
        <v>2.86</v>
      </c>
      <c r="B19" s="3">
        <v>2.93</v>
      </c>
      <c r="U19" s="3">
        <v>2.86</v>
      </c>
      <c r="V19" s="3">
        <v>2.93</v>
      </c>
      <c r="AO19" s="3">
        <v>2.86</v>
      </c>
      <c r="AP19" s="3">
        <v>2.93</v>
      </c>
      <c r="AQ19">
        <v>3.05</v>
      </c>
      <c r="AR19">
        <v>2</v>
      </c>
      <c r="AS19" s="5">
        <f t="shared" si="0"/>
        <v>5.5555555555555554</v>
      </c>
      <c r="BI19" s="3">
        <v>2.86</v>
      </c>
      <c r="BJ19" s="3">
        <v>2.93</v>
      </c>
      <c r="BK19">
        <v>3.05</v>
      </c>
      <c r="BL19">
        <v>2</v>
      </c>
      <c r="BM19" s="5">
        <f t="shared" si="1"/>
        <v>5.5555555555555554</v>
      </c>
      <c r="BU19">
        <v>3.05</v>
      </c>
      <c r="BV19">
        <v>2</v>
      </c>
      <c r="BW19" s="5">
        <f t="shared" si="2"/>
        <v>5.5555555555555554</v>
      </c>
    </row>
    <row r="20" spans="1:75" x14ac:dyDescent="0.2">
      <c r="A20" s="3">
        <v>2.91</v>
      </c>
      <c r="B20" s="3">
        <v>2.94</v>
      </c>
      <c r="U20" s="3">
        <v>2.91</v>
      </c>
      <c r="V20" s="3">
        <v>2.94</v>
      </c>
      <c r="AO20" s="3">
        <v>2.91</v>
      </c>
      <c r="AP20" s="3">
        <v>2.94</v>
      </c>
      <c r="AQ20">
        <v>3.1</v>
      </c>
      <c r="AR20">
        <v>1</v>
      </c>
      <c r="AS20" s="5">
        <f t="shared" si="0"/>
        <v>2.7777777777777777</v>
      </c>
      <c r="BI20" s="3">
        <v>2.91</v>
      </c>
      <c r="BJ20" s="3">
        <v>2.94</v>
      </c>
      <c r="BK20">
        <v>3.1</v>
      </c>
      <c r="BL20">
        <v>1</v>
      </c>
      <c r="BM20" s="5">
        <f t="shared" si="1"/>
        <v>2.7777777777777777</v>
      </c>
      <c r="BU20">
        <v>3.1</v>
      </c>
      <c r="BV20">
        <v>1</v>
      </c>
      <c r="BW20" s="5">
        <f t="shared" si="2"/>
        <v>2.7777777777777777</v>
      </c>
    </row>
    <row r="21" spans="1:75" x14ac:dyDescent="0.2">
      <c r="A21" s="3">
        <v>2.96</v>
      </c>
      <c r="B21" s="3">
        <v>2.94</v>
      </c>
      <c r="U21" s="3">
        <v>2.96</v>
      </c>
      <c r="V21" s="3">
        <v>2.94</v>
      </c>
      <c r="AO21" s="3">
        <v>2.96</v>
      </c>
      <c r="AP21" s="3">
        <v>2.94</v>
      </c>
      <c r="AQ21">
        <v>3.11</v>
      </c>
      <c r="AR21">
        <v>1</v>
      </c>
      <c r="AS21" s="5">
        <f t="shared" si="0"/>
        <v>2.7777777777777777</v>
      </c>
      <c r="BI21" s="3">
        <v>2.96</v>
      </c>
      <c r="BJ21" s="3">
        <v>2.94</v>
      </c>
      <c r="BK21">
        <v>3.11</v>
      </c>
      <c r="BL21">
        <v>1</v>
      </c>
      <c r="BM21" s="5">
        <f t="shared" si="1"/>
        <v>2.7777777777777777</v>
      </c>
      <c r="BU21">
        <v>3.11</v>
      </c>
      <c r="BV21">
        <v>1</v>
      </c>
      <c r="BW21" s="5">
        <f t="shared" si="2"/>
        <v>2.7777777777777777</v>
      </c>
    </row>
    <row r="22" spans="1:75" x14ac:dyDescent="0.2">
      <c r="A22" s="3">
        <v>3.14</v>
      </c>
      <c r="B22" s="3">
        <v>2.94</v>
      </c>
      <c r="U22" s="3">
        <v>3.14</v>
      </c>
      <c r="V22" s="3">
        <v>2.94</v>
      </c>
      <c r="AO22" s="3">
        <v>3.14</v>
      </c>
      <c r="AP22" s="3">
        <v>2.94</v>
      </c>
      <c r="AQ22">
        <v>3.13</v>
      </c>
      <c r="AR22">
        <v>1</v>
      </c>
      <c r="AS22" s="5">
        <f t="shared" si="0"/>
        <v>2.7777777777777777</v>
      </c>
      <c r="BI22" s="3">
        <v>3.14</v>
      </c>
      <c r="BJ22" s="3">
        <v>2.94</v>
      </c>
      <c r="BK22">
        <v>3.13</v>
      </c>
      <c r="BL22">
        <v>1</v>
      </c>
      <c r="BM22" s="5">
        <f t="shared" si="1"/>
        <v>2.7777777777777777</v>
      </c>
      <c r="BU22">
        <v>3.13</v>
      </c>
      <c r="BV22">
        <v>1</v>
      </c>
      <c r="BW22" s="5">
        <f t="shared" si="2"/>
        <v>2.7777777777777777</v>
      </c>
    </row>
    <row r="23" spans="1:75" x14ac:dyDescent="0.2">
      <c r="A23" s="3">
        <v>2.65</v>
      </c>
      <c r="B23" s="3">
        <v>2.95</v>
      </c>
      <c r="U23" s="3">
        <v>2.65</v>
      </c>
      <c r="V23" s="3">
        <v>2.95</v>
      </c>
      <c r="AO23" s="3">
        <v>2.65</v>
      </c>
      <c r="AP23" s="3">
        <v>2.95</v>
      </c>
      <c r="AQ23">
        <v>3.14</v>
      </c>
      <c r="AR23">
        <v>1</v>
      </c>
      <c r="AS23" s="5">
        <f t="shared" si="0"/>
        <v>2.7777777777777777</v>
      </c>
      <c r="BI23" s="3">
        <v>2.65</v>
      </c>
      <c r="BJ23" s="3">
        <v>2.95</v>
      </c>
      <c r="BK23">
        <v>3.14</v>
      </c>
      <c r="BL23">
        <v>1</v>
      </c>
      <c r="BM23" s="5">
        <f t="shared" si="1"/>
        <v>2.7777777777777777</v>
      </c>
      <c r="BU23">
        <v>3.14</v>
      </c>
      <c r="BV23">
        <v>1</v>
      </c>
      <c r="BW23" s="5">
        <f t="shared" si="2"/>
        <v>2.7777777777777777</v>
      </c>
    </row>
    <row r="24" spans="1:75" x14ac:dyDescent="0.2">
      <c r="A24" s="3">
        <v>2.77</v>
      </c>
      <c r="B24" s="3">
        <v>2.96</v>
      </c>
      <c r="U24" s="3">
        <v>2.77</v>
      </c>
      <c r="V24" s="3">
        <v>2.96</v>
      </c>
      <c r="AO24" s="3">
        <v>2.77</v>
      </c>
      <c r="AP24" s="3">
        <v>2.96</v>
      </c>
      <c r="AQ24">
        <v>3.15</v>
      </c>
      <c r="AR24">
        <v>1</v>
      </c>
      <c r="AS24" s="5">
        <f t="shared" si="0"/>
        <v>2.7777777777777777</v>
      </c>
      <c r="BI24" s="3">
        <v>2.77</v>
      </c>
      <c r="BJ24" s="3">
        <v>2.96</v>
      </c>
      <c r="BK24">
        <v>3.15</v>
      </c>
      <c r="BL24">
        <v>1</v>
      </c>
      <c r="BM24" s="5">
        <f t="shared" si="1"/>
        <v>2.7777777777777777</v>
      </c>
      <c r="BU24">
        <v>3.15</v>
      </c>
      <c r="BV24">
        <v>1</v>
      </c>
      <c r="BW24" s="5">
        <f t="shared" si="2"/>
        <v>2.7777777777777777</v>
      </c>
    </row>
    <row r="25" spans="1:75" x14ac:dyDescent="0.2">
      <c r="A25" s="3">
        <v>2.96</v>
      </c>
      <c r="B25" s="3">
        <v>2.96</v>
      </c>
      <c r="U25" s="3">
        <v>2.96</v>
      </c>
      <c r="V25" s="3">
        <v>2.96</v>
      </c>
      <c r="AO25" s="3">
        <v>2.96</v>
      </c>
      <c r="AP25" s="3">
        <v>2.96</v>
      </c>
      <c r="AQ25">
        <v>3.18</v>
      </c>
      <c r="AR25">
        <v>2</v>
      </c>
      <c r="AS25" s="5">
        <f t="shared" si="0"/>
        <v>5.5555555555555554</v>
      </c>
      <c r="BI25" s="3">
        <v>2.96</v>
      </c>
      <c r="BJ25" s="3">
        <v>2.96</v>
      </c>
      <c r="BK25">
        <v>3.18</v>
      </c>
      <c r="BL25">
        <v>2</v>
      </c>
      <c r="BM25" s="5">
        <f t="shared" si="1"/>
        <v>5.5555555555555554</v>
      </c>
      <c r="BU25">
        <v>3.18</v>
      </c>
      <c r="BV25">
        <v>2</v>
      </c>
      <c r="BW25" s="5">
        <f t="shared" si="2"/>
        <v>5.5555555555555554</v>
      </c>
    </row>
    <row r="26" spans="1:75" x14ac:dyDescent="0.2">
      <c r="A26" s="3">
        <v>3.1</v>
      </c>
      <c r="B26" s="3">
        <v>3.02</v>
      </c>
      <c r="U26" s="3">
        <v>3.1</v>
      </c>
      <c r="V26" s="3">
        <v>3.02</v>
      </c>
      <c r="AO26" s="3">
        <v>3.1</v>
      </c>
      <c r="AP26" s="3">
        <v>3.02</v>
      </c>
      <c r="AQ26">
        <v>3.21</v>
      </c>
      <c r="AR26">
        <v>1</v>
      </c>
      <c r="AS26" s="5">
        <f t="shared" si="0"/>
        <v>2.7777777777777777</v>
      </c>
      <c r="BI26" s="3">
        <v>3.1</v>
      </c>
      <c r="BJ26" s="3">
        <v>3.02</v>
      </c>
      <c r="BK26">
        <v>3.21</v>
      </c>
      <c r="BL26">
        <v>1</v>
      </c>
      <c r="BM26" s="5">
        <f t="shared" si="1"/>
        <v>2.7777777777777777</v>
      </c>
      <c r="BU26">
        <v>3.21</v>
      </c>
      <c r="BV26">
        <v>1</v>
      </c>
      <c r="BW26" s="5">
        <f t="shared" si="2"/>
        <v>2.7777777777777777</v>
      </c>
    </row>
    <row r="27" spans="1:75" x14ac:dyDescent="0.2">
      <c r="A27" s="3">
        <v>2.82</v>
      </c>
      <c r="B27" s="3">
        <v>3.05</v>
      </c>
      <c r="U27" s="3">
        <v>2.82</v>
      </c>
      <c r="V27" s="3">
        <v>3.05</v>
      </c>
      <c r="AO27" s="3">
        <v>2.82</v>
      </c>
      <c r="AP27" s="3">
        <v>3.05</v>
      </c>
      <c r="BI27" s="3">
        <v>2.82</v>
      </c>
      <c r="BJ27" s="3">
        <v>3.05</v>
      </c>
    </row>
    <row r="28" spans="1:75" x14ac:dyDescent="0.2">
      <c r="A28" s="3">
        <v>3.05</v>
      </c>
      <c r="B28" s="3">
        <v>3.05</v>
      </c>
      <c r="U28" s="3">
        <v>3.05</v>
      </c>
      <c r="V28" s="3">
        <v>3.05</v>
      </c>
      <c r="AO28" s="3">
        <v>3.05</v>
      </c>
      <c r="AP28" s="3">
        <v>3.05</v>
      </c>
      <c r="BI28" s="3">
        <v>3.05</v>
      </c>
      <c r="BJ28" s="3">
        <v>3.05</v>
      </c>
    </row>
    <row r="29" spans="1:75" x14ac:dyDescent="0.2">
      <c r="A29" s="3">
        <v>2.94</v>
      </c>
      <c r="B29" s="3">
        <v>3.1</v>
      </c>
      <c r="U29" s="3">
        <v>2.94</v>
      </c>
      <c r="V29" s="3">
        <v>3.1</v>
      </c>
      <c r="AO29" s="3">
        <v>2.94</v>
      </c>
      <c r="AP29" s="3">
        <v>3.1</v>
      </c>
      <c r="BI29" s="3">
        <v>2.94</v>
      </c>
      <c r="BJ29" s="3">
        <v>3.1</v>
      </c>
    </row>
    <row r="30" spans="1:75" x14ac:dyDescent="0.2">
      <c r="A30" s="3">
        <v>2.82</v>
      </c>
      <c r="B30" s="3">
        <v>3.11</v>
      </c>
      <c r="U30" s="3">
        <v>2.82</v>
      </c>
      <c r="V30" s="3">
        <v>3.11</v>
      </c>
      <c r="AO30" s="3">
        <v>2.82</v>
      </c>
      <c r="AP30" s="3">
        <v>3.11</v>
      </c>
      <c r="BI30" s="3">
        <v>2.82</v>
      </c>
      <c r="BJ30" s="3">
        <v>3.11</v>
      </c>
    </row>
    <row r="31" spans="1:75" x14ac:dyDescent="0.2">
      <c r="A31" s="3">
        <v>3.21</v>
      </c>
      <c r="B31" s="3">
        <v>3.13</v>
      </c>
      <c r="U31" s="3">
        <v>3.21</v>
      </c>
      <c r="V31" s="3">
        <v>3.13</v>
      </c>
      <c r="AO31" s="3">
        <v>3.21</v>
      </c>
      <c r="AP31" s="3">
        <v>3.13</v>
      </c>
      <c r="BI31" s="3">
        <v>3.21</v>
      </c>
      <c r="BJ31" s="3">
        <v>3.13</v>
      </c>
    </row>
    <row r="32" spans="1:75" x14ac:dyDescent="0.2">
      <c r="A32" s="3">
        <v>3.11</v>
      </c>
      <c r="B32" s="3">
        <v>3.14</v>
      </c>
      <c r="U32" s="3">
        <v>3.11</v>
      </c>
      <c r="V32" s="3">
        <v>3.14</v>
      </c>
      <c r="AO32" s="3">
        <v>3.11</v>
      </c>
      <c r="AP32" s="3">
        <v>3.14</v>
      </c>
      <c r="BI32" s="3">
        <v>3.11</v>
      </c>
      <c r="BJ32" s="3">
        <v>3.14</v>
      </c>
    </row>
    <row r="33" spans="1:62" x14ac:dyDescent="0.2">
      <c r="A33" s="3">
        <v>2.9</v>
      </c>
      <c r="B33" s="3">
        <v>3.15</v>
      </c>
      <c r="U33" s="3">
        <v>2.9</v>
      </c>
      <c r="V33" s="3">
        <v>3.15</v>
      </c>
      <c r="AO33" s="3">
        <v>2.9</v>
      </c>
      <c r="AP33" s="3">
        <v>3.15</v>
      </c>
      <c r="BI33" s="3">
        <v>2.9</v>
      </c>
      <c r="BJ33" s="3">
        <v>3.15</v>
      </c>
    </row>
    <row r="34" spans="1:62" x14ac:dyDescent="0.2">
      <c r="A34" s="3">
        <v>3.05</v>
      </c>
      <c r="B34" s="3">
        <v>3.18</v>
      </c>
      <c r="U34" s="3">
        <v>3.05</v>
      </c>
      <c r="V34" s="3">
        <v>3.18</v>
      </c>
      <c r="AO34" s="3">
        <v>3.05</v>
      </c>
      <c r="AP34" s="3">
        <v>3.18</v>
      </c>
      <c r="BI34" s="3">
        <v>3.05</v>
      </c>
      <c r="BJ34" s="3">
        <v>3.18</v>
      </c>
    </row>
    <row r="35" spans="1:62" x14ac:dyDescent="0.2">
      <c r="A35" s="3">
        <v>2.93</v>
      </c>
      <c r="B35" s="3">
        <v>3.18</v>
      </c>
      <c r="U35" s="3">
        <v>2.93</v>
      </c>
      <c r="V35" s="3">
        <v>3.18</v>
      </c>
      <c r="AO35" s="3">
        <v>2.93</v>
      </c>
      <c r="AP35" s="3">
        <v>3.18</v>
      </c>
      <c r="BI35" s="3">
        <v>2.93</v>
      </c>
      <c r="BJ35" s="3">
        <v>3.18</v>
      </c>
    </row>
    <row r="36" spans="1:62" x14ac:dyDescent="0.2">
      <c r="A36" s="3">
        <v>2.89</v>
      </c>
      <c r="B36" s="3">
        <v>3.21</v>
      </c>
      <c r="U36" s="3">
        <v>2.89</v>
      </c>
      <c r="V36" s="3">
        <v>3.21</v>
      </c>
      <c r="AO36" s="3">
        <v>2.89</v>
      </c>
      <c r="AP36" s="3">
        <v>3.21</v>
      </c>
      <c r="BI36" s="3">
        <v>2.89</v>
      </c>
      <c r="BJ36" s="3">
        <v>3.21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"/>
  <sheetViews>
    <sheetView workbookViewId="0"/>
  </sheetViews>
  <sheetFormatPr baseColWidth="10" defaultColWidth="8.83203125" defaultRowHeight="16" x14ac:dyDescent="0.2"/>
  <sheetData>
    <row r="2" spans="1:7" x14ac:dyDescent="0.2">
      <c r="A2" t="s">
        <v>10</v>
      </c>
      <c r="B2" t="b">
        <v>1</v>
      </c>
      <c r="C2" t="b">
        <v>0</v>
      </c>
      <c r="D2" t="s">
        <v>11</v>
      </c>
      <c r="E2" t="s">
        <v>12</v>
      </c>
      <c r="G2">
        <v>1</v>
      </c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37"/>
  <sheetViews>
    <sheetView workbookViewId="0">
      <selection sqref="A1:AH37"/>
    </sheetView>
  </sheetViews>
  <sheetFormatPr baseColWidth="10" defaultColWidth="8.6640625" defaultRowHeight="11" x14ac:dyDescent="0.15"/>
  <cols>
    <col min="1" max="16384" width="8.6640625" style="3"/>
  </cols>
  <sheetData>
    <row r="1" spans="1:34" x14ac:dyDescent="0.15">
      <c r="A1" s="3" t="s">
        <v>10</v>
      </c>
      <c r="B1" s="3" t="s">
        <v>0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3" t="s">
        <v>54</v>
      </c>
      <c r="I1" s="3" t="s">
        <v>55</v>
      </c>
      <c r="J1" s="3" t="s">
        <v>56</v>
      </c>
      <c r="K1" s="3" t="s">
        <v>57</v>
      </c>
      <c r="L1" s="3" t="s">
        <v>58</v>
      </c>
      <c r="M1" s="3" t="s">
        <v>59</v>
      </c>
      <c r="N1" s="3" t="s">
        <v>60</v>
      </c>
      <c r="O1" s="3" t="s">
        <v>61</v>
      </c>
      <c r="P1" s="3" t="s">
        <v>62</v>
      </c>
      <c r="Q1" s="3" t="s">
        <v>63</v>
      </c>
      <c r="R1" s="3" t="s">
        <v>64</v>
      </c>
      <c r="S1" s="3" t="s">
        <v>65</v>
      </c>
      <c r="T1" s="3" t="s">
        <v>66</v>
      </c>
      <c r="U1" s="3" t="s">
        <v>67</v>
      </c>
      <c r="V1" s="3" t="s">
        <v>68</v>
      </c>
      <c r="W1" s="3" t="s">
        <v>69</v>
      </c>
      <c r="X1" s="3" t="s">
        <v>70</v>
      </c>
      <c r="Y1" s="3" t="s">
        <v>71</v>
      </c>
      <c r="Z1" s="3" t="s">
        <v>72</v>
      </c>
      <c r="AA1" s="3" t="s">
        <v>73</v>
      </c>
      <c r="AB1" s="3" t="s">
        <v>74</v>
      </c>
      <c r="AC1" s="3" t="s">
        <v>75</v>
      </c>
      <c r="AD1" s="3" t="s">
        <v>76</v>
      </c>
      <c r="AE1" s="3" t="s">
        <v>77</v>
      </c>
      <c r="AF1" s="3" t="s">
        <v>78</v>
      </c>
      <c r="AG1" s="3" t="s">
        <v>79</v>
      </c>
      <c r="AH1" s="3" t="s">
        <v>80</v>
      </c>
    </row>
    <row r="2" spans="1:34" x14ac:dyDescent="0.15">
      <c r="A2" s="3" t="s">
        <v>13</v>
      </c>
      <c r="B2" s="3">
        <v>3.15</v>
      </c>
    </row>
    <row r="3" spans="1:34" x14ac:dyDescent="0.15">
      <c r="A3" s="3" t="s">
        <v>14</v>
      </c>
      <c r="B3" s="3">
        <v>2.76</v>
      </c>
    </row>
    <row r="4" spans="1:34" x14ac:dyDescent="0.15">
      <c r="A4" s="3" t="s">
        <v>15</v>
      </c>
      <c r="B4" s="3">
        <v>3.18</v>
      </c>
    </row>
    <row r="5" spans="1:34" x14ac:dyDescent="0.15">
      <c r="A5" s="3" t="s">
        <v>16</v>
      </c>
      <c r="B5" s="3">
        <v>2.77</v>
      </c>
    </row>
    <row r="6" spans="1:34" x14ac:dyDescent="0.15">
      <c r="A6" s="3" t="s">
        <v>17</v>
      </c>
      <c r="B6" s="3">
        <v>2.86</v>
      </c>
    </row>
    <row r="7" spans="1:34" x14ac:dyDescent="0.15">
      <c r="A7" s="3" t="s">
        <v>18</v>
      </c>
      <c r="B7" s="3">
        <v>2.66</v>
      </c>
    </row>
    <row r="8" spans="1:34" x14ac:dyDescent="0.15">
      <c r="A8" s="3" t="s">
        <v>19</v>
      </c>
      <c r="B8" s="3">
        <v>2.86</v>
      </c>
    </row>
    <row r="9" spans="1:34" x14ac:dyDescent="0.15">
      <c r="A9" s="3" t="s">
        <v>20</v>
      </c>
      <c r="B9" s="3">
        <v>2.54</v>
      </c>
    </row>
    <row r="10" spans="1:34" x14ac:dyDescent="0.15">
      <c r="A10" s="3" t="s">
        <v>21</v>
      </c>
      <c r="B10" s="3">
        <v>3.02</v>
      </c>
    </row>
    <row r="11" spans="1:34" x14ac:dyDescent="0.15">
      <c r="A11" s="3" t="s">
        <v>22</v>
      </c>
      <c r="B11" s="3">
        <v>3.13</v>
      </c>
    </row>
    <row r="12" spans="1:34" x14ac:dyDescent="0.15">
      <c r="A12" s="3" t="s">
        <v>23</v>
      </c>
      <c r="B12" s="3">
        <v>2.94</v>
      </c>
    </row>
    <row r="13" spans="1:34" x14ac:dyDescent="0.15">
      <c r="A13" s="3" t="s">
        <v>24</v>
      </c>
      <c r="B13" s="3">
        <v>2.74</v>
      </c>
    </row>
    <row r="14" spans="1:34" x14ac:dyDescent="0.15">
      <c r="A14" s="3" t="s">
        <v>25</v>
      </c>
      <c r="B14" s="3">
        <v>2.84</v>
      </c>
    </row>
    <row r="15" spans="1:34" x14ac:dyDescent="0.15">
      <c r="A15" s="3" t="s">
        <v>26</v>
      </c>
      <c r="B15" s="3">
        <v>2.6</v>
      </c>
    </row>
    <row r="16" spans="1:34" x14ac:dyDescent="0.15">
      <c r="A16" s="3" t="s">
        <v>27</v>
      </c>
      <c r="B16" s="3">
        <v>2.94</v>
      </c>
    </row>
    <row r="17" spans="1:2" x14ac:dyDescent="0.15">
      <c r="A17" s="3" t="s">
        <v>28</v>
      </c>
      <c r="B17" s="3">
        <v>2.93</v>
      </c>
    </row>
    <row r="18" spans="1:2" x14ac:dyDescent="0.15">
      <c r="A18" s="3" t="s">
        <v>29</v>
      </c>
      <c r="B18" s="3">
        <v>3.18</v>
      </c>
    </row>
    <row r="19" spans="1:2" x14ac:dyDescent="0.15">
      <c r="A19" s="3" t="s">
        <v>30</v>
      </c>
      <c r="B19" s="3">
        <v>2.95</v>
      </c>
    </row>
    <row r="20" spans="1:2" x14ac:dyDescent="0.15">
      <c r="A20" s="3" t="s">
        <v>31</v>
      </c>
      <c r="B20" s="3">
        <v>2.86</v>
      </c>
    </row>
    <row r="21" spans="1:2" x14ac:dyDescent="0.15">
      <c r="A21" s="3" t="s">
        <v>32</v>
      </c>
      <c r="B21" s="3">
        <v>2.91</v>
      </c>
    </row>
    <row r="22" spans="1:2" x14ac:dyDescent="0.15">
      <c r="A22" s="3" t="s">
        <v>33</v>
      </c>
      <c r="B22" s="3">
        <v>2.96</v>
      </c>
    </row>
    <row r="23" spans="1:2" x14ac:dyDescent="0.15">
      <c r="A23" s="3" t="s">
        <v>34</v>
      </c>
      <c r="B23" s="3">
        <v>3.14</v>
      </c>
    </row>
    <row r="24" spans="1:2" x14ac:dyDescent="0.15">
      <c r="A24" s="3" t="s">
        <v>35</v>
      </c>
      <c r="B24" s="3">
        <v>2.65</v>
      </c>
    </row>
    <row r="25" spans="1:2" x14ac:dyDescent="0.15">
      <c r="A25" s="3" t="s">
        <v>36</v>
      </c>
      <c r="B25" s="3">
        <v>2.77</v>
      </c>
    </row>
    <row r="26" spans="1:2" x14ac:dyDescent="0.15">
      <c r="A26" s="3" t="s">
        <v>37</v>
      </c>
      <c r="B26" s="3">
        <v>2.96</v>
      </c>
    </row>
    <row r="27" spans="1:2" x14ac:dyDescent="0.15">
      <c r="A27" s="3" t="s">
        <v>38</v>
      </c>
      <c r="B27" s="3">
        <v>3.1</v>
      </c>
    </row>
    <row r="28" spans="1:2" x14ac:dyDescent="0.15">
      <c r="A28" s="3" t="s">
        <v>39</v>
      </c>
      <c r="B28" s="3">
        <v>2.82</v>
      </c>
    </row>
    <row r="29" spans="1:2" x14ac:dyDescent="0.15">
      <c r="A29" s="3" t="s">
        <v>40</v>
      </c>
      <c r="B29" s="3">
        <v>3.05</v>
      </c>
    </row>
    <row r="30" spans="1:2" x14ac:dyDescent="0.15">
      <c r="A30" s="3" t="s">
        <v>41</v>
      </c>
      <c r="B30" s="3">
        <v>2.94</v>
      </c>
    </row>
    <row r="31" spans="1:2" x14ac:dyDescent="0.15">
      <c r="A31" s="3" t="s">
        <v>42</v>
      </c>
      <c r="B31" s="3">
        <v>2.82</v>
      </c>
    </row>
    <row r="32" spans="1:2" x14ac:dyDescent="0.15">
      <c r="A32" s="3" t="s">
        <v>43</v>
      </c>
      <c r="B32" s="3">
        <v>3.21</v>
      </c>
    </row>
    <row r="33" spans="1:2" x14ac:dyDescent="0.15">
      <c r="A33" s="3" t="s">
        <v>44</v>
      </c>
      <c r="B33" s="3">
        <v>3.11</v>
      </c>
    </row>
    <row r="34" spans="1:2" x14ac:dyDescent="0.15">
      <c r="A34" s="3" t="s">
        <v>45</v>
      </c>
      <c r="B34" s="3">
        <v>2.9</v>
      </c>
    </row>
    <row r="35" spans="1:2" x14ac:dyDescent="0.15">
      <c r="A35" s="3" t="s">
        <v>46</v>
      </c>
      <c r="B35" s="3">
        <v>3.05</v>
      </c>
    </row>
    <row r="36" spans="1:2" x14ac:dyDescent="0.15">
      <c r="A36" s="3" t="s">
        <v>47</v>
      </c>
      <c r="B36" s="3">
        <v>2.93</v>
      </c>
    </row>
    <row r="37" spans="1:2" x14ac:dyDescent="0.15">
      <c r="A37" s="3" t="s">
        <v>48</v>
      </c>
      <c r="B37" s="3">
        <v>2.89</v>
      </c>
    </row>
  </sheetData>
  <phoneticPr fontId="1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6"/>
  <sheetViews>
    <sheetView workbookViewId="0">
      <selection activeCell="G1" sqref="G1"/>
    </sheetView>
  </sheetViews>
  <sheetFormatPr baseColWidth="10" defaultColWidth="8.83203125" defaultRowHeight="16" x14ac:dyDescent="0.2"/>
  <sheetData>
    <row r="1" spans="1:8" x14ac:dyDescent="0.2">
      <c r="A1" s="3"/>
      <c r="B1" s="3"/>
      <c r="D1" t="s">
        <v>1</v>
      </c>
      <c r="F1" t="s">
        <v>4</v>
      </c>
      <c r="G1" s="4" t="str">
        <f>CHAR(185)</f>
        <v>π</v>
      </c>
      <c r="H1" t="s">
        <v>9</v>
      </c>
    </row>
    <row r="2" spans="1:8" x14ac:dyDescent="0.2">
      <c r="A2" s="3"/>
      <c r="B2" s="3"/>
      <c r="D2" t="s">
        <v>2</v>
      </c>
      <c r="F2" t="s">
        <v>5</v>
      </c>
      <c r="G2" t="s">
        <v>7</v>
      </c>
    </row>
    <row r="3" spans="1:8" x14ac:dyDescent="0.2">
      <c r="A3" s="3"/>
      <c r="B3" s="3"/>
      <c r="D3" t="s">
        <v>3</v>
      </c>
      <c r="F3" t="s">
        <v>6</v>
      </c>
      <c r="G3" t="s">
        <v>8</v>
      </c>
    </row>
    <row r="4" spans="1:8" x14ac:dyDescent="0.2">
      <c r="A4" s="3"/>
      <c r="B4" s="3"/>
    </row>
    <row r="5" spans="1:8" x14ac:dyDescent="0.2">
      <c r="A5" s="3"/>
      <c r="B5" s="3"/>
    </row>
    <row r="6" spans="1:8" x14ac:dyDescent="0.2">
      <c r="A6" s="3"/>
      <c r="B6" s="3"/>
    </row>
    <row r="7" spans="1:8" x14ac:dyDescent="0.2">
      <c r="A7" s="3"/>
      <c r="B7" s="3"/>
    </row>
    <row r="8" spans="1:8" x14ac:dyDescent="0.2">
      <c r="A8" s="3"/>
      <c r="B8" s="3"/>
    </row>
    <row r="9" spans="1:8" x14ac:dyDescent="0.2">
      <c r="A9" s="3"/>
      <c r="B9" s="3"/>
    </row>
    <row r="10" spans="1:8" x14ac:dyDescent="0.2">
      <c r="A10" s="3"/>
      <c r="B10" s="3"/>
    </row>
    <row r="11" spans="1:8" x14ac:dyDescent="0.2">
      <c r="A11" s="3"/>
      <c r="B11" s="3"/>
    </row>
    <row r="12" spans="1:8" x14ac:dyDescent="0.2">
      <c r="A12" s="3"/>
      <c r="B12" s="3"/>
    </row>
    <row r="13" spans="1:8" x14ac:dyDescent="0.2">
      <c r="A13" s="3"/>
      <c r="B13" s="3"/>
    </row>
    <row r="14" spans="1:8" x14ac:dyDescent="0.2">
      <c r="A14" s="3"/>
      <c r="B14" s="3"/>
    </row>
    <row r="15" spans="1:8" x14ac:dyDescent="0.2">
      <c r="A15" s="3"/>
      <c r="B15" s="3"/>
    </row>
    <row r="16" spans="1:8" x14ac:dyDescent="0.2">
      <c r="A16" s="3"/>
      <c r="B16" s="3"/>
    </row>
    <row r="17" spans="1:2" x14ac:dyDescent="0.2">
      <c r="A17" s="3"/>
      <c r="B17" s="3"/>
    </row>
    <row r="18" spans="1:2" x14ac:dyDescent="0.2">
      <c r="A18" s="3"/>
      <c r="B18" s="3"/>
    </row>
    <row r="19" spans="1:2" x14ac:dyDescent="0.2">
      <c r="A19" s="3"/>
      <c r="B19" s="3"/>
    </row>
    <row r="20" spans="1:2" x14ac:dyDescent="0.2">
      <c r="A20" s="3"/>
      <c r="B20" s="3"/>
    </row>
    <row r="21" spans="1:2" x14ac:dyDescent="0.2">
      <c r="A21" s="3"/>
      <c r="B21" s="3"/>
    </row>
    <row r="22" spans="1:2" x14ac:dyDescent="0.2">
      <c r="A22" s="3"/>
      <c r="B22" s="3"/>
    </row>
    <row r="23" spans="1:2" x14ac:dyDescent="0.2">
      <c r="A23" s="3"/>
      <c r="B23" s="3"/>
    </row>
    <row r="24" spans="1:2" x14ac:dyDescent="0.2">
      <c r="A24" s="3"/>
      <c r="B24" s="3"/>
    </row>
    <row r="25" spans="1:2" x14ac:dyDescent="0.2">
      <c r="A25" s="3"/>
      <c r="B25" s="3"/>
    </row>
    <row r="26" spans="1:2" x14ac:dyDescent="0.2">
      <c r="A26" s="3"/>
      <c r="B26" s="3"/>
    </row>
    <row r="27" spans="1:2" x14ac:dyDescent="0.2">
      <c r="A27" s="3"/>
      <c r="B27" s="3"/>
    </row>
    <row r="28" spans="1:2" x14ac:dyDescent="0.2">
      <c r="A28" s="3"/>
      <c r="B28" s="3"/>
    </row>
    <row r="29" spans="1:2" x14ac:dyDescent="0.2">
      <c r="A29" s="3"/>
      <c r="B29" s="3"/>
    </row>
    <row r="30" spans="1:2" x14ac:dyDescent="0.2">
      <c r="A30" s="3"/>
      <c r="B30" s="3"/>
    </row>
    <row r="31" spans="1:2" x14ac:dyDescent="0.2">
      <c r="A31" s="3"/>
      <c r="B31" s="3"/>
    </row>
    <row r="32" spans="1:2" x14ac:dyDescent="0.2">
      <c r="A32" s="3"/>
      <c r="B32" s="3"/>
    </row>
    <row r="33" spans="1:2" x14ac:dyDescent="0.2">
      <c r="A33" s="3"/>
      <c r="B33" s="3"/>
    </row>
    <row r="34" spans="1:2" x14ac:dyDescent="0.2">
      <c r="A34" s="3"/>
      <c r="B34" s="3"/>
    </row>
    <row r="35" spans="1:2" x14ac:dyDescent="0.2">
      <c r="A35" s="3"/>
      <c r="B35" s="3"/>
    </row>
    <row r="36" spans="1:2" x14ac:dyDescent="0.2">
      <c r="A36" s="3"/>
      <c r="B36" s="3"/>
    </row>
  </sheetData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8"/>
  <sheetViews>
    <sheetView tabSelected="1" zoomScale="85" zoomScaleNormal="85" workbookViewId="0">
      <selection activeCell="D8" sqref="D8"/>
    </sheetView>
  </sheetViews>
  <sheetFormatPr baseColWidth="10" defaultColWidth="8.83203125" defaultRowHeight="16" x14ac:dyDescent="0.2"/>
  <cols>
    <col min="1" max="1" width="7.6640625" style="1" bestFit="1" customWidth="1"/>
    <col min="2" max="2" width="3" customWidth="1"/>
    <col min="3" max="3" width="44.6640625" bestFit="1" customWidth="1"/>
    <col min="4" max="4" width="12.1640625" bestFit="1" customWidth="1"/>
  </cols>
  <sheetData>
    <row r="1" spans="1:6" ht="18" x14ac:dyDescent="0.2">
      <c r="A1" s="6" t="s">
        <v>0</v>
      </c>
      <c r="C1" s="16" t="s">
        <v>85</v>
      </c>
    </row>
    <row r="2" spans="1:6" ht="18" x14ac:dyDescent="0.2">
      <c r="A2" s="2">
        <v>3.15</v>
      </c>
      <c r="C2" s="15"/>
      <c r="D2" s="15"/>
      <c r="E2" s="15"/>
      <c r="F2" s="7"/>
    </row>
    <row r="3" spans="1:6" x14ac:dyDescent="0.2">
      <c r="A3" s="2">
        <v>2.76</v>
      </c>
      <c r="C3" s="8"/>
      <c r="D3" s="7"/>
      <c r="E3" s="7"/>
      <c r="F3" s="7"/>
    </row>
    <row r="4" spans="1:6" x14ac:dyDescent="0.2">
      <c r="A4" s="2">
        <v>3.18</v>
      </c>
      <c r="C4" s="8" t="s">
        <v>81</v>
      </c>
      <c r="D4" s="9">
        <f>COUNT(A2:A37)</f>
        <v>36</v>
      </c>
      <c r="E4" s="7" t="s">
        <v>92</v>
      </c>
      <c r="F4" s="7"/>
    </row>
    <row r="5" spans="1:6" x14ac:dyDescent="0.2">
      <c r="A5" s="2">
        <v>2.77</v>
      </c>
      <c r="C5" s="8" t="s">
        <v>82</v>
      </c>
      <c r="D5" s="12">
        <f>AVERAGE(A2:A37)</f>
        <v>2.9199999999999995</v>
      </c>
      <c r="E5" s="7"/>
      <c r="F5" s="7"/>
    </row>
    <row r="6" spans="1:6" x14ac:dyDescent="0.2">
      <c r="A6" s="2">
        <v>2.86</v>
      </c>
      <c r="C6" s="8" t="s">
        <v>86</v>
      </c>
      <c r="D6" s="13">
        <f>_xlfn.STDEV.S(A2:A37)</f>
        <v>0.16999159643094966</v>
      </c>
      <c r="E6" s="7"/>
      <c r="F6" s="7"/>
    </row>
    <row r="7" spans="1:6" x14ac:dyDescent="0.2">
      <c r="A7" s="2">
        <v>2.66</v>
      </c>
      <c r="E7" s="7"/>
      <c r="F7" s="7"/>
    </row>
    <row r="8" spans="1:6" x14ac:dyDescent="0.2">
      <c r="A8" s="2">
        <v>2.86</v>
      </c>
      <c r="C8" s="8" t="s">
        <v>83</v>
      </c>
      <c r="D8" s="7">
        <v>3</v>
      </c>
      <c r="E8" s="7"/>
      <c r="F8" s="7"/>
    </row>
    <row r="9" spans="1:6" x14ac:dyDescent="0.2">
      <c r="A9" s="2">
        <v>2.54</v>
      </c>
      <c r="C9" s="8"/>
      <c r="D9" s="7"/>
      <c r="E9" s="7"/>
      <c r="F9" s="7"/>
    </row>
    <row r="10" spans="1:6" x14ac:dyDescent="0.2">
      <c r="A10" s="2">
        <v>3.02</v>
      </c>
      <c r="C10" s="8" t="s">
        <v>84</v>
      </c>
      <c r="D10" s="13">
        <f>D6/SQRT(D4)</f>
        <v>2.8331932738491609E-2</v>
      </c>
      <c r="E10" s="7"/>
      <c r="F10" s="7"/>
    </row>
    <row r="11" spans="1:6" x14ac:dyDescent="0.2">
      <c r="A11" s="2">
        <v>3.13</v>
      </c>
      <c r="C11" s="8" t="s">
        <v>87</v>
      </c>
      <c r="D11" s="13">
        <f>(D5-D8)/D10</f>
        <v>-2.8236689935139143</v>
      </c>
      <c r="E11" s="7"/>
      <c r="F11" s="7"/>
    </row>
    <row r="12" spans="1:6" x14ac:dyDescent="0.2">
      <c r="A12" s="2">
        <v>2.94</v>
      </c>
      <c r="C12" s="8" t="s">
        <v>88</v>
      </c>
      <c r="D12" s="14">
        <f>D4-1</f>
        <v>35</v>
      </c>
      <c r="E12" s="7"/>
      <c r="F12" s="7"/>
    </row>
    <row r="13" spans="1:6" x14ac:dyDescent="0.2">
      <c r="A13" s="2">
        <v>2.74</v>
      </c>
      <c r="C13" s="8"/>
      <c r="D13" s="7"/>
      <c r="E13" s="7"/>
      <c r="F13" s="7"/>
    </row>
    <row r="14" spans="1:6" x14ac:dyDescent="0.2">
      <c r="A14" s="2">
        <v>2.84</v>
      </c>
      <c r="C14" s="11" t="s">
        <v>91</v>
      </c>
      <c r="D14" s="10">
        <f>_xlfn.T.DIST(D11,D12,TRUE)</f>
        <v>3.8913477290905265E-3</v>
      </c>
      <c r="E14" s="7"/>
      <c r="F14" s="7"/>
    </row>
    <row r="15" spans="1:6" x14ac:dyDescent="0.2">
      <c r="A15" s="2">
        <v>2.6</v>
      </c>
      <c r="C15" s="11" t="s">
        <v>90</v>
      </c>
      <c r="D15" s="10">
        <f>1-D14</f>
        <v>0.9961086522709095</v>
      </c>
    </row>
    <row r="16" spans="1:6" x14ac:dyDescent="0.2">
      <c r="A16" s="2">
        <v>2.94</v>
      </c>
      <c r="C16" s="11" t="s">
        <v>89</v>
      </c>
      <c r="D16" s="10">
        <f>2*MIN(D14,D15)</f>
        <v>7.7826954581810531E-3</v>
      </c>
    </row>
    <row r="17" spans="1:1" x14ac:dyDescent="0.2">
      <c r="A17" s="2">
        <v>2.93</v>
      </c>
    </row>
    <row r="18" spans="1:1" x14ac:dyDescent="0.2">
      <c r="A18" s="2">
        <v>3.18</v>
      </c>
    </row>
    <row r="19" spans="1:1" x14ac:dyDescent="0.2">
      <c r="A19" s="2">
        <v>2.95</v>
      </c>
    </row>
    <row r="20" spans="1:1" x14ac:dyDescent="0.2">
      <c r="A20" s="2">
        <v>2.86</v>
      </c>
    </row>
    <row r="21" spans="1:1" x14ac:dyDescent="0.2">
      <c r="A21" s="2">
        <v>2.91</v>
      </c>
    </row>
    <row r="22" spans="1:1" x14ac:dyDescent="0.2">
      <c r="A22" s="2">
        <v>2.96</v>
      </c>
    </row>
    <row r="23" spans="1:1" x14ac:dyDescent="0.2">
      <c r="A23" s="2">
        <v>3.14</v>
      </c>
    </row>
    <row r="24" spans="1:1" x14ac:dyDescent="0.2">
      <c r="A24" s="2">
        <v>2.65</v>
      </c>
    </row>
    <row r="25" spans="1:1" x14ac:dyDescent="0.2">
      <c r="A25" s="2">
        <v>2.77</v>
      </c>
    </row>
    <row r="26" spans="1:1" x14ac:dyDescent="0.2">
      <c r="A26" s="2">
        <v>2.96</v>
      </c>
    </row>
    <row r="27" spans="1:1" x14ac:dyDescent="0.2">
      <c r="A27" s="2">
        <v>3.1</v>
      </c>
    </row>
    <row r="28" spans="1:1" x14ac:dyDescent="0.2">
      <c r="A28" s="2">
        <v>2.82</v>
      </c>
    </row>
    <row r="29" spans="1:1" x14ac:dyDescent="0.2">
      <c r="A29" s="2">
        <v>3.05</v>
      </c>
    </row>
    <row r="30" spans="1:1" x14ac:dyDescent="0.2">
      <c r="A30" s="2">
        <v>2.94</v>
      </c>
    </row>
    <row r="31" spans="1:1" x14ac:dyDescent="0.2">
      <c r="A31" s="2">
        <v>2.82</v>
      </c>
    </row>
    <row r="32" spans="1:1" x14ac:dyDescent="0.2">
      <c r="A32" s="2">
        <v>3.21</v>
      </c>
    </row>
    <row r="33" spans="1:1" x14ac:dyDescent="0.2">
      <c r="A33" s="2">
        <v>3.11</v>
      </c>
    </row>
    <row r="34" spans="1:1" x14ac:dyDescent="0.2">
      <c r="A34" s="2">
        <v>2.9</v>
      </c>
    </row>
    <row r="35" spans="1:1" x14ac:dyDescent="0.2">
      <c r="A35" s="2">
        <v>3.05</v>
      </c>
    </row>
    <row r="36" spans="1:1" x14ac:dyDescent="0.2">
      <c r="A36" s="2">
        <v>2.93</v>
      </c>
    </row>
    <row r="37" spans="1:1" x14ac:dyDescent="0.2">
      <c r="A37" s="2">
        <v>2.89</v>
      </c>
    </row>
    <row r="38" spans="1:1" x14ac:dyDescent="0.2">
      <c r="A38" s="2"/>
    </row>
  </sheetData>
  <phoneticPr fontId="0" type="noConversion"/>
  <dataValidations disablePrompts="1" count="1">
    <dataValidation type="whole" allowBlank="1" showInputMessage="1" showErrorMessage="1" errorTitle="SWStat2 Data Area protection" error="You have attempted to change the data in a defined Data Area._x000a_If you wish to alter any cell, first Unset the Data Area, then make your changes, then Reset the Data Area." sqref="A2:A37" xr:uid="{00000000-0002-0000-0600-000000000000}">
      <formula1>-99999999</formula1>
      <formula2>-99999998</formula2>
    </dataValidation>
  </dataValidations>
  <pageMargins left="0.75" right="0.75" top="1" bottom="1" header="0.5" footer="0.5"/>
  <pageSetup orientation="portrait" horizontalDpi="4294967293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8"/>
  <sheetViews>
    <sheetView showFormulas="1" zoomScale="85" zoomScaleNormal="85" workbookViewId="0">
      <selection activeCell="C36" sqref="C36"/>
    </sheetView>
  </sheetViews>
  <sheetFormatPr baseColWidth="10" defaultColWidth="8.83203125" defaultRowHeight="16" x14ac:dyDescent="0.2"/>
  <cols>
    <col min="1" max="1" width="3.83203125" style="1" bestFit="1" customWidth="1"/>
    <col min="2" max="2" width="1.1640625" customWidth="1"/>
    <col min="3" max="3" width="22.5" bestFit="1" customWidth="1"/>
    <col min="4" max="4" width="12.1640625" bestFit="1" customWidth="1"/>
  </cols>
  <sheetData>
    <row r="1" spans="1:6" ht="18" x14ac:dyDescent="0.2">
      <c r="A1" s="6" t="s">
        <v>0</v>
      </c>
      <c r="C1" s="16" t="s">
        <v>85</v>
      </c>
    </row>
    <row r="2" spans="1:6" ht="18" x14ac:dyDescent="0.2">
      <c r="A2" s="2">
        <v>3.15</v>
      </c>
      <c r="C2" s="15"/>
      <c r="D2" s="15"/>
      <c r="E2" s="15"/>
      <c r="F2" s="7"/>
    </row>
    <row r="3" spans="1:6" x14ac:dyDescent="0.2">
      <c r="A3" s="2">
        <v>2.76</v>
      </c>
      <c r="C3" s="8"/>
      <c r="D3" s="7"/>
      <c r="E3" s="7"/>
      <c r="F3" s="7"/>
    </row>
    <row r="4" spans="1:6" x14ac:dyDescent="0.2">
      <c r="A4" s="2">
        <v>3.18</v>
      </c>
      <c r="C4" s="8" t="s">
        <v>81</v>
      </c>
      <c r="D4" s="9">
        <f>COUNT(A:A)</f>
        <v>36</v>
      </c>
      <c r="E4" s="7"/>
      <c r="F4" s="7"/>
    </row>
    <row r="5" spans="1:6" x14ac:dyDescent="0.2">
      <c r="A5" s="2">
        <v>2.77</v>
      </c>
      <c r="C5" s="8" t="s">
        <v>82</v>
      </c>
      <c r="D5" s="12">
        <f>AVERAGE(A:A)</f>
        <v>2.9199999999999995</v>
      </c>
      <c r="E5" s="7"/>
      <c r="F5" s="7"/>
    </row>
    <row r="6" spans="1:6" x14ac:dyDescent="0.2">
      <c r="A6" s="2">
        <v>2.86</v>
      </c>
      <c r="C6" s="8" t="s">
        <v>86</v>
      </c>
      <c r="D6" s="13">
        <f>_xlfn.STDEV.S(A:A)</f>
        <v>0.16999159643094966</v>
      </c>
      <c r="E6" s="7"/>
      <c r="F6" s="7"/>
    </row>
    <row r="7" spans="1:6" x14ac:dyDescent="0.2">
      <c r="A7" s="2">
        <v>2.66</v>
      </c>
      <c r="E7" s="7"/>
      <c r="F7" s="7"/>
    </row>
    <row r="8" spans="1:6" x14ac:dyDescent="0.2">
      <c r="A8" s="2">
        <v>2.86</v>
      </c>
      <c r="C8" s="8" t="s">
        <v>83</v>
      </c>
      <c r="D8" s="7">
        <v>3</v>
      </c>
      <c r="E8" s="7"/>
      <c r="F8" s="7"/>
    </row>
    <row r="9" spans="1:6" x14ac:dyDescent="0.2">
      <c r="A9" s="2">
        <v>2.54</v>
      </c>
      <c r="C9" s="8"/>
      <c r="D9" s="7"/>
      <c r="E9" s="7"/>
      <c r="F9" s="7"/>
    </row>
    <row r="10" spans="1:6" x14ac:dyDescent="0.2">
      <c r="A10" s="2">
        <v>3.02</v>
      </c>
      <c r="C10" s="8" t="s">
        <v>84</v>
      </c>
      <c r="D10" s="13">
        <f>D6/SQRT(D4)</f>
        <v>2.8331932738491609E-2</v>
      </c>
      <c r="E10" s="7"/>
      <c r="F10" s="7"/>
    </row>
    <row r="11" spans="1:6" x14ac:dyDescent="0.2">
      <c r="A11" s="2">
        <v>3.13</v>
      </c>
      <c r="C11" s="8" t="s">
        <v>87</v>
      </c>
      <c r="D11" s="13">
        <f>(D5-D8)/D10</f>
        <v>-2.8236689935139143</v>
      </c>
      <c r="E11" s="7"/>
      <c r="F11" s="7"/>
    </row>
    <row r="12" spans="1:6" x14ac:dyDescent="0.2">
      <c r="A12" s="2">
        <v>2.94</v>
      </c>
      <c r="C12" s="8" t="s">
        <v>88</v>
      </c>
      <c r="D12" s="14">
        <f>D4-1</f>
        <v>35</v>
      </c>
      <c r="E12" s="7"/>
      <c r="F12" s="7"/>
    </row>
    <row r="13" spans="1:6" x14ac:dyDescent="0.2">
      <c r="A13" s="2">
        <v>2.74</v>
      </c>
      <c r="C13" s="8"/>
      <c r="D13" s="7"/>
      <c r="E13" s="7"/>
      <c r="F13" s="7"/>
    </row>
    <row r="14" spans="1:6" x14ac:dyDescent="0.2">
      <c r="A14" s="2">
        <v>2.84</v>
      </c>
      <c r="C14" s="11" t="s">
        <v>91</v>
      </c>
      <c r="D14" s="10">
        <f>_xlfn.T.DIST(D11,D12,TRUE)</f>
        <v>3.8913477290905265E-3</v>
      </c>
      <c r="E14" s="7"/>
      <c r="F14" s="7"/>
    </row>
    <row r="15" spans="1:6" x14ac:dyDescent="0.2">
      <c r="A15" s="2">
        <v>2.6</v>
      </c>
      <c r="C15" s="11" t="s">
        <v>90</v>
      </c>
      <c r="D15" s="10">
        <f>1-D14</f>
        <v>0.9961086522709095</v>
      </c>
    </row>
    <row r="16" spans="1:6" x14ac:dyDescent="0.2">
      <c r="A16" s="2">
        <v>2.94</v>
      </c>
      <c r="C16" s="11" t="s">
        <v>89</v>
      </c>
      <c r="D16" s="10">
        <f>2*MIN(D14,D15)</f>
        <v>7.7826954581810531E-3</v>
      </c>
    </row>
    <row r="17" spans="1:1" x14ac:dyDescent="0.2">
      <c r="A17" s="2">
        <v>2.93</v>
      </c>
    </row>
    <row r="18" spans="1:1" x14ac:dyDescent="0.2">
      <c r="A18" s="2">
        <v>3.18</v>
      </c>
    </row>
    <row r="19" spans="1:1" x14ac:dyDescent="0.2">
      <c r="A19" s="2">
        <v>2.95</v>
      </c>
    </row>
    <row r="20" spans="1:1" x14ac:dyDescent="0.2">
      <c r="A20" s="2">
        <v>2.86</v>
      </c>
    </row>
    <row r="21" spans="1:1" x14ac:dyDescent="0.2">
      <c r="A21" s="2">
        <v>2.91</v>
      </c>
    </row>
    <row r="22" spans="1:1" x14ac:dyDescent="0.2">
      <c r="A22" s="2">
        <v>2.96</v>
      </c>
    </row>
    <row r="23" spans="1:1" x14ac:dyDescent="0.2">
      <c r="A23" s="2">
        <v>3.14</v>
      </c>
    </row>
    <row r="24" spans="1:1" x14ac:dyDescent="0.2">
      <c r="A24" s="2">
        <v>2.65</v>
      </c>
    </row>
    <row r="25" spans="1:1" x14ac:dyDescent="0.2">
      <c r="A25" s="2">
        <v>2.77</v>
      </c>
    </row>
    <row r="26" spans="1:1" x14ac:dyDescent="0.2">
      <c r="A26" s="2">
        <v>2.96</v>
      </c>
    </row>
    <row r="27" spans="1:1" x14ac:dyDescent="0.2">
      <c r="A27" s="2">
        <v>3.1</v>
      </c>
    </row>
    <row r="28" spans="1:1" x14ac:dyDescent="0.2">
      <c r="A28" s="2">
        <v>2.82</v>
      </c>
    </row>
    <row r="29" spans="1:1" x14ac:dyDescent="0.2">
      <c r="A29" s="2">
        <v>3.05</v>
      </c>
    </row>
    <row r="30" spans="1:1" x14ac:dyDescent="0.2">
      <c r="A30" s="2">
        <v>2.94</v>
      </c>
    </row>
    <row r="31" spans="1:1" x14ac:dyDescent="0.2">
      <c r="A31" s="2">
        <v>2.82</v>
      </c>
    </row>
    <row r="32" spans="1:1" x14ac:dyDescent="0.2">
      <c r="A32" s="2">
        <v>3.21</v>
      </c>
    </row>
    <row r="33" spans="1:1" x14ac:dyDescent="0.2">
      <c r="A33" s="2">
        <v>3.11</v>
      </c>
    </row>
    <row r="34" spans="1:1" x14ac:dyDescent="0.2">
      <c r="A34" s="2">
        <v>2.9</v>
      </c>
    </row>
    <row r="35" spans="1:1" x14ac:dyDescent="0.2">
      <c r="A35" s="2">
        <v>3.05</v>
      </c>
    </row>
    <row r="36" spans="1:1" x14ac:dyDescent="0.2">
      <c r="A36" s="2">
        <v>2.93</v>
      </c>
    </row>
    <row r="37" spans="1:1" x14ac:dyDescent="0.2">
      <c r="A37" s="2">
        <v>2.89</v>
      </c>
    </row>
    <row r="38" spans="1:1" x14ac:dyDescent="0.2">
      <c r="A38" s="2"/>
    </row>
  </sheetData>
  <dataValidations count="1">
    <dataValidation type="whole" allowBlank="1" showInputMessage="1" showErrorMessage="1" errorTitle="SWStat2 Data Area protection" error="You have attempted to change the data in a defined Data Area._x000a_If you wish to alter any cell, first Unset the Data Area, then make your changes, then Reset the Data Area." sqref="A2:A37" xr:uid="{00000000-0002-0000-0700-000000000000}">
      <formula1>-99999999</formula1>
      <formula2>-99999998</formula2>
    </dataValidation>
  </dataValidations>
  <pageMargins left="0.75" right="0.75" top="1" bottom="1" header="0.5" footer="0.5"/>
  <pageSetup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&amp;UnStack</vt:lpstr>
      <vt:lpstr>&amp;GraphData</vt:lpstr>
      <vt:lpstr>&amp;WorkArea</vt:lpstr>
      <vt:lpstr>&amp;DataIndices</vt:lpstr>
      <vt:lpstr>&amp;DataCopy</vt:lpstr>
      <vt:lpstr>&amp;Miscel_Area</vt:lpstr>
      <vt:lpstr>Data</vt:lpstr>
      <vt:lpstr>Template</vt:lpstr>
      <vt:lpstr>DARefs</vt:lpstr>
      <vt:lpstr>PXLCopy</vt:lpstr>
      <vt:lpstr>PXLData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Anderson</dc:creator>
  <cp:lastModifiedBy>Kyle Mortenson</cp:lastModifiedBy>
  <dcterms:created xsi:type="dcterms:W3CDTF">2002-12-08T13:37:15Z</dcterms:created>
  <dcterms:modified xsi:type="dcterms:W3CDTF">2024-10-27T20:39:37Z</dcterms:modified>
</cp:coreProperties>
</file>