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lxogus\Desktop\"/>
    </mc:Choice>
  </mc:AlternateContent>
  <xr:revisionPtr revIDLastSave="0" documentId="13_ncr:1_{93528C35-5285-4B77-BEC8-E941E3FF79C3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Gantt Chart-C조 - Table 1" sheetId="1" r:id="rId1"/>
  </sheets>
  <calcPr calcId="181029"/>
</workbook>
</file>

<file path=xl/calcChain.xml><?xml version="1.0" encoding="utf-8"?>
<calcChain xmlns="http://schemas.openxmlformats.org/spreadsheetml/2006/main">
  <c r="K32" i="1" l="1"/>
  <c r="L32" i="1"/>
  <c r="M32" i="1"/>
  <c r="N32" i="1"/>
  <c r="O32" i="1"/>
  <c r="P32" i="1"/>
  <c r="Q32" i="1"/>
  <c r="R32" i="1"/>
  <c r="S32" i="1"/>
  <c r="T32" i="1"/>
  <c r="U32" i="1"/>
  <c r="K33" i="1"/>
  <c r="L33" i="1"/>
  <c r="M33" i="1"/>
  <c r="N33" i="1"/>
  <c r="O33" i="1"/>
  <c r="P33" i="1"/>
  <c r="Q33" i="1"/>
  <c r="R33" i="1"/>
  <c r="S33" i="1"/>
  <c r="T33" i="1"/>
  <c r="U33" i="1"/>
  <c r="K34" i="1"/>
  <c r="L34" i="1"/>
  <c r="M34" i="1"/>
  <c r="N34" i="1"/>
  <c r="O34" i="1"/>
  <c r="P34" i="1"/>
  <c r="Q34" i="1"/>
  <c r="R34" i="1"/>
  <c r="S34" i="1"/>
  <c r="T34" i="1"/>
  <c r="U34" i="1"/>
  <c r="K35" i="1"/>
  <c r="L35" i="1"/>
  <c r="M35" i="1"/>
  <c r="N35" i="1"/>
  <c r="O35" i="1"/>
  <c r="P35" i="1"/>
  <c r="Q35" i="1"/>
  <c r="R35" i="1"/>
  <c r="S35" i="1"/>
  <c r="T35" i="1"/>
  <c r="U35" i="1"/>
  <c r="K10" i="1"/>
  <c r="L10" i="1"/>
  <c r="M10" i="1"/>
  <c r="N10" i="1"/>
  <c r="O10" i="1"/>
  <c r="P10" i="1"/>
  <c r="Q10" i="1"/>
  <c r="R10" i="1"/>
  <c r="S10" i="1"/>
  <c r="T10" i="1"/>
  <c r="U10" i="1"/>
  <c r="K11" i="1"/>
  <c r="L11" i="1"/>
  <c r="M11" i="1"/>
  <c r="N11" i="1"/>
  <c r="O11" i="1"/>
  <c r="P11" i="1"/>
  <c r="Q11" i="1"/>
  <c r="R11" i="1"/>
  <c r="S11" i="1"/>
  <c r="T11" i="1"/>
  <c r="U11" i="1"/>
  <c r="K12" i="1"/>
  <c r="L12" i="1"/>
  <c r="M12" i="1"/>
  <c r="N12" i="1"/>
  <c r="O12" i="1"/>
  <c r="P12" i="1"/>
  <c r="Q12" i="1"/>
  <c r="R12" i="1"/>
  <c r="S12" i="1"/>
  <c r="T12" i="1"/>
  <c r="U12" i="1"/>
  <c r="K13" i="1"/>
  <c r="L13" i="1"/>
  <c r="M13" i="1"/>
  <c r="N13" i="1"/>
  <c r="O13" i="1"/>
  <c r="P13" i="1"/>
  <c r="Q13" i="1"/>
  <c r="R13" i="1"/>
  <c r="S13" i="1"/>
  <c r="T13" i="1"/>
  <c r="U13" i="1"/>
  <c r="K14" i="1"/>
  <c r="L14" i="1"/>
  <c r="M14" i="1"/>
  <c r="N14" i="1"/>
  <c r="O14" i="1"/>
  <c r="P14" i="1"/>
  <c r="Q14" i="1"/>
  <c r="R14" i="1"/>
  <c r="S14" i="1"/>
  <c r="T14" i="1"/>
  <c r="U14" i="1"/>
  <c r="K15" i="1"/>
  <c r="L15" i="1"/>
  <c r="M15" i="1"/>
  <c r="N15" i="1"/>
  <c r="O15" i="1"/>
  <c r="P15" i="1"/>
  <c r="Q15" i="1"/>
  <c r="R15" i="1"/>
  <c r="S15" i="1"/>
  <c r="T15" i="1"/>
  <c r="U15" i="1"/>
  <c r="K16" i="1"/>
  <c r="L16" i="1"/>
  <c r="M16" i="1"/>
  <c r="N16" i="1"/>
  <c r="O16" i="1"/>
  <c r="P16" i="1"/>
  <c r="Q16" i="1"/>
  <c r="R16" i="1"/>
  <c r="S16" i="1"/>
  <c r="T16" i="1"/>
  <c r="U16" i="1"/>
  <c r="K17" i="1"/>
  <c r="L17" i="1"/>
  <c r="M17" i="1"/>
  <c r="N17" i="1"/>
  <c r="O17" i="1"/>
  <c r="P17" i="1"/>
  <c r="Q17" i="1"/>
  <c r="R17" i="1"/>
  <c r="S17" i="1"/>
  <c r="T17" i="1"/>
  <c r="U17" i="1"/>
  <c r="K18" i="1"/>
  <c r="L18" i="1"/>
  <c r="M18" i="1"/>
  <c r="N18" i="1"/>
  <c r="O18" i="1"/>
  <c r="P18" i="1"/>
  <c r="Q18" i="1"/>
  <c r="R18" i="1"/>
  <c r="S18" i="1"/>
  <c r="T18" i="1"/>
  <c r="U18" i="1"/>
  <c r="K19" i="1"/>
  <c r="L19" i="1"/>
  <c r="M19" i="1"/>
  <c r="N19" i="1"/>
  <c r="O19" i="1"/>
  <c r="P19" i="1"/>
  <c r="Q19" i="1"/>
  <c r="R19" i="1"/>
  <c r="S19" i="1"/>
  <c r="T19" i="1"/>
  <c r="U19" i="1"/>
  <c r="K20" i="1"/>
  <c r="L20" i="1"/>
  <c r="M20" i="1"/>
  <c r="N20" i="1"/>
  <c r="O20" i="1"/>
  <c r="P20" i="1"/>
  <c r="Q20" i="1"/>
  <c r="R20" i="1"/>
  <c r="S20" i="1"/>
  <c r="T20" i="1"/>
  <c r="U20" i="1"/>
  <c r="K21" i="1"/>
  <c r="L21" i="1"/>
  <c r="M21" i="1"/>
  <c r="N21" i="1"/>
  <c r="O21" i="1"/>
  <c r="P21" i="1"/>
  <c r="Q21" i="1"/>
  <c r="R21" i="1"/>
  <c r="S21" i="1"/>
  <c r="T21" i="1"/>
  <c r="U21" i="1"/>
  <c r="K22" i="1"/>
  <c r="L22" i="1"/>
  <c r="M22" i="1"/>
  <c r="N22" i="1"/>
  <c r="O22" i="1"/>
  <c r="P22" i="1"/>
  <c r="Q22" i="1"/>
  <c r="R22" i="1"/>
  <c r="S22" i="1"/>
  <c r="T22" i="1"/>
  <c r="U22" i="1"/>
  <c r="K23" i="1"/>
  <c r="L23" i="1"/>
  <c r="M23" i="1"/>
  <c r="N23" i="1"/>
  <c r="O23" i="1"/>
  <c r="P23" i="1"/>
  <c r="Q23" i="1"/>
  <c r="R23" i="1"/>
  <c r="S23" i="1"/>
  <c r="T23" i="1"/>
  <c r="U23" i="1"/>
  <c r="K24" i="1"/>
  <c r="L24" i="1"/>
  <c r="M24" i="1"/>
  <c r="N24" i="1"/>
  <c r="O24" i="1"/>
  <c r="P24" i="1"/>
  <c r="Q24" i="1"/>
  <c r="R24" i="1"/>
  <c r="S24" i="1"/>
  <c r="T24" i="1"/>
  <c r="U24" i="1"/>
  <c r="K25" i="1"/>
  <c r="L25" i="1"/>
  <c r="M25" i="1"/>
  <c r="N25" i="1"/>
  <c r="O25" i="1"/>
  <c r="P25" i="1"/>
  <c r="Q25" i="1"/>
  <c r="R25" i="1"/>
  <c r="S25" i="1"/>
  <c r="T25" i="1"/>
  <c r="U25" i="1"/>
  <c r="K26" i="1"/>
  <c r="L26" i="1"/>
  <c r="M26" i="1"/>
  <c r="N26" i="1"/>
  <c r="O26" i="1"/>
  <c r="P26" i="1"/>
  <c r="Q26" i="1"/>
  <c r="R26" i="1"/>
  <c r="S26" i="1"/>
  <c r="T26" i="1"/>
  <c r="U26" i="1"/>
  <c r="K27" i="1"/>
  <c r="L27" i="1"/>
  <c r="M27" i="1"/>
  <c r="N27" i="1"/>
  <c r="O27" i="1"/>
  <c r="P27" i="1"/>
  <c r="Q27" i="1"/>
  <c r="R27" i="1"/>
  <c r="S27" i="1"/>
  <c r="T27" i="1"/>
  <c r="U27" i="1"/>
  <c r="K28" i="1"/>
  <c r="L28" i="1"/>
  <c r="M28" i="1"/>
  <c r="N28" i="1"/>
  <c r="O28" i="1"/>
  <c r="P28" i="1"/>
  <c r="Q28" i="1"/>
  <c r="R28" i="1"/>
  <c r="S28" i="1"/>
  <c r="T28" i="1"/>
  <c r="U28" i="1"/>
  <c r="K29" i="1"/>
  <c r="L29" i="1"/>
  <c r="M29" i="1"/>
  <c r="N29" i="1"/>
  <c r="O29" i="1"/>
  <c r="P29" i="1"/>
  <c r="Q29" i="1"/>
  <c r="R29" i="1"/>
  <c r="S29" i="1"/>
  <c r="T29" i="1"/>
  <c r="U29" i="1"/>
  <c r="K30" i="1"/>
  <c r="L30" i="1"/>
  <c r="M30" i="1"/>
  <c r="N30" i="1"/>
  <c r="O30" i="1"/>
  <c r="P30" i="1"/>
  <c r="Q30" i="1"/>
  <c r="R30" i="1"/>
  <c r="S30" i="1"/>
  <c r="T30" i="1"/>
  <c r="U30" i="1"/>
  <c r="K31" i="1"/>
  <c r="L31" i="1"/>
  <c r="M31" i="1"/>
  <c r="N31" i="1"/>
  <c r="O31" i="1"/>
  <c r="P31" i="1"/>
  <c r="Q31" i="1"/>
  <c r="R31" i="1"/>
  <c r="S31" i="1"/>
  <c r="T31" i="1"/>
  <c r="U31" i="1"/>
  <c r="H29" i="1"/>
  <c r="H22" i="1"/>
  <c r="H16" i="1"/>
  <c r="H9" i="1"/>
  <c r="G29" i="1"/>
  <c r="G22" i="1"/>
  <c r="G16" i="1"/>
  <c r="G9" i="1"/>
  <c r="F29" i="1"/>
  <c r="F26" i="1"/>
  <c r="F22" i="1"/>
  <c r="F16" i="1"/>
  <c r="E16" i="1"/>
  <c r="F34" i="1"/>
  <c r="E34" i="1"/>
  <c r="D34" i="1"/>
  <c r="E29" i="1"/>
  <c r="D29" i="1"/>
  <c r="D9" i="1"/>
  <c r="D16" i="1"/>
  <c r="J21" i="1"/>
  <c r="I21" i="1"/>
  <c r="J28" i="1"/>
  <c r="I28" i="1"/>
  <c r="J27" i="1"/>
  <c r="I27" i="1"/>
  <c r="H26" i="1"/>
  <c r="G26" i="1"/>
  <c r="E26" i="1"/>
  <c r="D26" i="1"/>
  <c r="D6" i="1"/>
  <c r="K8" i="1" s="1"/>
  <c r="J35" i="1"/>
  <c r="I35" i="1"/>
  <c r="H34" i="1"/>
  <c r="G34" i="1"/>
  <c r="F9" i="1"/>
  <c r="E9" i="1"/>
  <c r="J33" i="1"/>
  <c r="I33" i="1"/>
  <c r="J31" i="1"/>
  <c r="I31" i="1"/>
  <c r="J30" i="1"/>
  <c r="I30" i="1"/>
  <c r="J25" i="1"/>
  <c r="I25" i="1"/>
  <c r="J24" i="1"/>
  <c r="I24" i="1"/>
  <c r="J23" i="1"/>
  <c r="I23" i="1"/>
  <c r="E22" i="1"/>
  <c r="D22" i="1"/>
  <c r="J20" i="1"/>
  <c r="I20" i="1"/>
  <c r="J19" i="1"/>
  <c r="I19" i="1"/>
  <c r="J18" i="1"/>
  <c r="I18" i="1"/>
  <c r="J17" i="1"/>
  <c r="I17" i="1"/>
  <c r="J15" i="1"/>
  <c r="I15" i="1"/>
  <c r="J14" i="1"/>
  <c r="I14" i="1"/>
  <c r="J13" i="1"/>
  <c r="I13" i="1"/>
  <c r="J12" i="1"/>
  <c r="I12" i="1"/>
  <c r="J11" i="1"/>
  <c r="I11" i="1"/>
  <c r="J10" i="1"/>
  <c r="I10" i="1"/>
  <c r="I34" i="1" l="1"/>
  <c r="J26" i="1"/>
  <c r="I26" i="1"/>
  <c r="I29" i="1"/>
  <c r="J29" i="1"/>
  <c r="J22" i="1"/>
  <c r="K36" i="1"/>
  <c r="K9" i="1"/>
  <c r="K42" i="1"/>
  <c r="J34" i="1"/>
  <c r="K41" i="1"/>
  <c r="J9" i="1"/>
  <c r="K37" i="1"/>
  <c r="I16" i="1"/>
  <c r="J16" i="1"/>
  <c r="I9" i="1"/>
  <c r="I22" i="1"/>
  <c r="J32" i="1"/>
  <c r="L8" i="1"/>
  <c r="L42" i="1" s="1"/>
  <c r="I32" i="1"/>
  <c r="L41" i="1" l="1"/>
  <c r="L37" i="1"/>
  <c r="L9" i="1"/>
  <c r="L36" i="1"/>
  <c r="M8" i="1"/>
  <c r="K38" i="1" l="1"/>
  <c r="L38" i="1"/>
  <c r="M42" i="1"/>
  <c r="M41" i="1"/>
  <c r="M36" i="1"/>
  <c r="M37" i="1"/>
  <c r="M9" i="1"/>
  <c r="M40" i="1"/>
  <c r="M39" i="1"/>
  <c r="M38" i="1"/>
  <c r="N8" i="1"/>
  <c r="N42" i="1" l="1"/>
  <c r="N41" i="1"/>
  <c r="N36" i="1"/>
  <c r="N37" i="1"/>
  <c r="N9" i="1"/>
  <c r="N40" i="1"/>
  <c r="N39" i="1"/>
  <c r="N38" i="1"/>
  <c r="O8" i="1"/>
  <c r="O42" i="1" l="1"/>
  <c r="O41" i="1"/>
  <c r="O39" i="1"/>
  <c r="O36" i="1"/>
  <c r="O37" i="1"/>
  <c r="O9" i="1"/>
  <c r="O40" i="1"/>
  <c r="O38" i="1"/>
  <c r="P8" i="1"/>
  <c r="P42" i="1" l="1"/>
  <c r="P41" i="1"/>
  <c r="P39" i="1"/>
  <c r="P36" i="1"/>
  <c r="P37" i="1"/>
  <c r="P9" i="1"/>
  <c r="P40" i="1"/>
  <c r="P38" i="1"/>
  <c r="Q8" i="1"/>
  <c r="Q42" i="1" l="1"/>
  <c r="Q41" i="1"/>
  <c r="Q39" i="1"/>
  <c r="Q40" i="1"/>
  <c r="Q36" i="1"/>
  <c r="Q37" i="1"/>
  <c r="Q9" i="1"/>
  <c r="Q38" i="1"/>
  <c r="R8" i="1"/>
  <c r="R42" i="1" l="1"/>
  <c r="R41" i="1"/>
  <c r="R40" i="1"/>
  <c r="R36" i="1"/>
  <c r="R37" i="1"/>
  <c r="R9" i="1"/>
  <c r="R39" i="1"/>
  <c r="R38" i="1"/>
  <c r="S8" i="1"/>
  <c r="S42" i="1" l="1"/>
  <c r="S41" i="1"/>
  <c r="S40" i="1"/>
  <c r="S36" i="1"/>
  <c r="S37" i="1"/>
  <c r="S9" i="1"/>
  <c r="S39" i="1"/>
  <c r="S38" i="1"/>
  <c r="T8" i="1"/>
  <c r="T42" i="1" l="1"/>
  <c r="T41" i="1"/>
  <c r="T40" i="1"/>
  <c r="T37" i="1"/>
  <c r="T39" i="1"/>
  <c r="T9" i="1"/>
  <c r="T36" i="1"/>
  <c r="T38" i="1"/>
  <c r="U8" i="1"/>
  <c r="U42" i="1" l="1"/>
  <c r="U41" i="1"/>
  <c r="U40" i="1"/>
  <c r="U37" i="1"/>
  <c r="U9" i="1"/>
  <c r="U36" i="1"/>
  <c r="U39" i="1"/>
  <c r="U38" i="1"/>
  <c r="V42" i="1" l="1"/>
  <c r="V41" i="1"/>
  <c r="V40" i="1"/>
  <c r="V37" i="1"/>
  <c r="V39" i="1"/>
  <c r="V38" i="1"/>
  <c r="W42" i="1" l="1"/>
  <c r="W41" i="1"/>
  <c r="W40" i="1"/>
  <c r="X42" i="1" l="1"/>
  <c r="X41" i="1"/>
  <c r="X40" i="1"/>
</calcChain>
</file>

<file path=xl/sharedStrings.xml><?xml version="1.0" encoding="utf-8"?>
<sst xmlns="http://schemas.openxmlformats.org/spreadsheetml/2006/main" count="99" uniqueCount="81">
  <si>
    <t>Try Smartsheet for FREE</t>
  </si>
  <si>
    <t>PROJECT TITLE</t>
  </si>
  <si>
    <t>공통</t>
  </si>
  <si>
    <t>COMPANY NAME</t>
  </si>
  <si>
    <t>PROJECT START DATE</t>
  </si>
  <si>
    <t>한국직업능력교육원 안산</t>
  </si>
  <si>
    <t>&lt;––  DO NOT DELETE OR 
ALTER CELL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</si>
  <si>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</si>
  <si>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</si>
  <si>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</si>
  <si>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</si>
  <si>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</si>
  <si>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</si>
  <si>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</si>
  <si>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</si>
  <si>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</si>
  <si>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</si>
  <si>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</si>
  <si>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TASK TITLE</t>
  </si>
  <si>
    <t>TAKE SKILL</t>
  </si>
  <si>
    <t>TASK OWNER</t>
  </si>
  <si>
    <t>PCT OF TASK COMPLETE</t>
  </si>
  <si>
    <t>SCHEDULED START</t>
  </si>
  <si>
    <t>SCHEDULED FINISH</t>
  </si>
  <si>
    <t>ACTUAL 
START</t>
  </si>
  <si>
    <t>ACTUAL 
FINISH</t>
  </si>
  <si>
    <t>FINISH VARIANCE</t>
  </si>
  <si>
    <t>DURATION IN DAYS</t>
  </si>
  <si>
    <t>주제 구상</t>
  </si>
  <si>
    <t>파츠리스트 제작</t>
  </si>
  <si>
    <t>excel</t>
  </si>
  <si>
    <t>플로우 차트 제작</t>
  </si>
  <si>
    <t>gitmind</t>
  </si>
  <si>
    <t>간트 차트 제작</t>
  </si>
  <si>
    <t>전체 코드 통합 및 리뷰</t>
  </si>
  <si>
    <t>포트폴리오 작성</t>
  </si>
  <si>
    <t>리눅스 설치 및 초기 세팅</t>
  </si>
  <si>
    <t>DB 설계 및 프로그래밍</t>
  </si>
  <si>
    <t>C언어</t>
  </si>
  <si>
    <t>스마트팜</t>
    <phoneticPr fontId="13" type="noConversion"/>
  </si>
  <si>
    <t>PROJECT MANAGER</t>
    <phoneticPr fontId="13" type="noConversion"/>
  </si>
  <si>
    <t>공통</t>
    <phoneticPr fontId="13" type="noConversion"/>
  </si>
  <si>
    <t>이태현</t>
    <phoneticPr fontId="13" type="noConversion"/>
  </si>
  <si>
    <t>정준호</t>
    <phoneticPr fontId="13" type="noConversion"/>
  </si>
  <si>
    <t>MariaDB</t>
    <phoneticPr fontId="13" type="noConversion"/>
  </si>
  <si>
    <r>
      <rPr>
        <b/>
        <sz val="10"/>
        <color indexed="8"/>
        <rFont val="돋움"/>
        <family val="3"/>
        <charset val="129"/>
      </rPr>
      <t>라즈베리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파이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서버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구축</t>
    </r>
  </si>
  <si>
    <r>
      <rPr>
        <sz val="10"/>
        <color indexed="8"/>
        <rFont val="돋움"/>
        <family val="3"/>
        <charset val="129"/>
      </rPr>
      <t>필요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프로그램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설치</t>
    </r>
    <phoneticPr fontId="13" type="noConversion"/>
  </si>
  <si>
    <t>김명석(정),정준호(부)</t>
    <phoneticPr fontId="13" type="noConversion"/>
  </si>
  <si>
    <r>
      <rPr>
        <sz val="10"/>
        <color indexed="8"/>
        <rFont val="돋움"/>
        <family val="3"/>
        <charset val="129"/>
      </rPr>
      <t>스마트팜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외관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설계</t>
    </r>
    <phoneticPr fontId="13" type="noConversion"/>
  </si>
  <si>
    <r>
      <rPr>
        <sz val="10"/>
        <color indexed="8"/>
        <rFont val="돋움"/>
        <family val="3"/>
        <charset val="129"/>
      </rPr>
      <t>스마트팜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제작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조립</t>
    </r>
    <phoneticPr fontId="13" type="noConversion"/>
  </si>
  <si>
    <r>
      <rPr>
        <b/>
        <sz val="10"/>
        <color indexed="8"/>
        <rFont val="돋움"/>
        <family val="3"/>
        <charset val="129"/>
      </rPr>
      <t>실제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모델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제작</t>
    </r>
    <phoneticPr fontId="13" type="noConversion"/>
  </si>
  <si>
    <r>
      <rPr>
        <sz val="10"/>
        <color indexed="8"/>
        <rFont val="Century Gothic"/>
        <family val="2"/>
      </rPr>
      <t xml:space="preserve">RasberraPI-Atmega </t>
    </r>
    <r>
      <rPr>
        <sz val="10"/>
        <color indexed="8"/>
        <rFont val="돋움"/>
        <family val="3"/>
        <charset val="129"/>
      </rPr>
      <t>통신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코드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작성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phoneticPr fontId="13" type="noConversion"/>
  </si>
  <si>
    <r>
      <rPr>
        <sz val="10"/>
        <color indexed="8"/>
        <rFont val="돋움"/>
        <family val="3"/>
        <charset val="129"/>
      </rPr>
      <t>각종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센서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제어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phoneticPr fontId="13" type="noConversion"/>
  </si>
  <si>
    <r>
      <rPr>
        <sz val="10"/>
        <color indexed="8"/>
        <rFont val="돋움"/>
        <family val="3"/>
        <charset val="129"/>
      </rPr>
      <t>스마트팜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내부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센서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테스트</t>
    </r>
    <phoneticPr fontId="13" type="noConversion"/>
  </si>
  <si>
    <r>
      <t>C</t>
    </r>
    <r>
      <rPr>
        <sz val="10"/>
        <color indexed="8"/>
        <rFont val="돋움"/>
        <family val="3"/>
        <charset val="129"/>
      </rPr>
      <t>언어</t>
    </r>
    <phoneticPr fontId="13" type="noConversion"/>
  </si>
  <si>
    <r>
      <rPr>
        <sz val="10"/>
        <color indexed="8"/>
        <rFont val="돋움"/>
        <family val="3"/>
        <charset val="129"/>
      </rPr>
      <t>스마트팜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데코레이션</t>
    </r>
    <phoneticPr fontId="13" type="noConversion"/>
  </si>
  <si>
    <r>
      <rPr>
        <b/>
        <sz val="10"/>
        <color indexed="8"/>
        <rFont val="돋움"/>
        <family val="3"/>
        <charset val="129"/>
      </rPr>
      <t>동영상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제작</t>
    </r>
    <phoneticPr fontId="13" type="noConversion"/>
  </si>
  <si>
    <r>
      <rPr>
        <sz val="10"/>
        <color indexed="8"/>
        <rFont val="돋움"/>
        <family val="3"/>
        <charset val="129"/>
      </rPr>
      <t>제작과정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동영상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편집</t>
    </r>
    <phoneticPr fontId="13" type="noConversion"/>
  </si>
  <si>
    <t>powerDerecter</t>
    <phoneticPr fontId="13" type="noConversion"/>
  </si>
  <si>
    <t>김명석</t>
    <phoneticPr fontId="13" type="noConversion"/>
  </si>
  <si>
    <r>
      <rPr>
        <b/>
        <sz val="10"/>
        <color indexed="8"/>
        <rFont val="돋움"/>
        <family val="3"/>
        <charset val="129"/>
      </rPr>
      <t>프로젝트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진행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및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문서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작성</t>
    </r>
    <phoneticPr fontId="13" type="noConversion"/>
  </si>
  <si>
    <r>
      <rPr>
        <b/>
        <sz val="20"/>
        <color indexed="9"/>
        <rFont val="Century Gothic"/>
        <family val="2"/>
      </rPr>
      <t>4</t>
    </r>
    <r>
      <rPr>
        <b/>
        <sz val="20"/>
        <color indexed="9"/>
        <rFont val="돋움"/>
        <family val="3"/>
        <charset val="129"/>
      </rPr>
      <t>차산업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사물인터넷</t>
    </r>
    <r>
      <rPr>
        <b/>
        <sz val="20"/>
        <color indexed="9"/>
        <rFont val="Century Gothic"/>
        <family val="2"/>
      </rPr>
      <t xml:space="preserve">(iot) </t>
    </r>
    <r>
      <rPr>
        <b/>
        <sz val="20"/>
        <color indexed="9"/>
        <rFont val="돋움"/>
        <family val="3"/>
        <charset val="129"/>
      </rPr>
      <t>시스템개발자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양성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과정</t>
    </r>
    <r>
      <rPr>
        <b/>
        <sz val="20"/>
        <color indexed="9"/>
        <rFont val="Century Gothic"/>
        <family val="2"/>
      </rPr>
      <t xml:space="preserve"> - </t>
    </r>
    <r>
      <rPr>
        <b/>
        <sz val="20"/>
        <color indexed="9"/>
        <rFont val="돋움"/>
        <family val="3"/>
        <charset val="129"/>
      </rPr>
      <t>전원일기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조</t>
    </r>
    <phoneticPr fontId="13" type="noConversion"/>
  </si>
  <si>
    <r>
      <t>Python, C</t>
    </r>
    <r>
      <rPr>
        <sz val="10"/>
        <color indexed="8"/>
        <rFont val="돋움"/>
        <family val="3"/>
        <charset val="129"/>
      </rPr>
      <t>언어</t>
    </r>
    <r>
      <rPr>
        <sz val="10"/>
        <color indexed="8"/>
        <rFont val="Century Gothic"/>
        <family val="2"/>
      </rPr>
      <t>, MariaDB</t>
    </r>
    <phoneticPr fontId="13" type="noConversion"/>
  </si>
  <si>
    <t>공통</t>
    <phoneticPr fontId="13" type="noConversion"/>
  </si>
  <si>
    <t>excel</t>
    <phoneticPr fontId="13" type="noConversion"/>
  </si>
  <si>
    <r>
      <rPr>
        <sz val="10"/>
        <color indexed="8"/>
        <rFont val="돋움"/>
        <family val="3"/>
        <charset val="129"/>
      </rPr>
      <t>한글</t>
    </r>
    <r>
      <rPr>
        <sz val="10"/>
        <color indexed="8"/>
        <rFont val="Century Gothic"/>
        <family val="2"/>
      </rPr>
      <t>,word</t>
    </r>
    <phoneticPr fontId="13" type="noConversion"/>
  </si>
  <si>
    <t>Linux(Raspberry Pi OS)</t>
    <phoneticPr fontId="13" type="noConversion"/>
  </si>
  <si>
    <t>Flask,MariaDB</t>
    <phoneticPr fontId="13" type="noConversion"/>
  </si>
  <si>
    <t>김명석, 정준호</t>
    <phoneticPr fontId="13" type="noConversion"/>
  </si>
  <si>
    <r>
      <rPr>
        <sz val="10"/>
        <color indexed="8"/>
        <rFont val="돋움"/>
        <family val="3"/>
        <charset val="129"/>
      </rPr>
      <t>회로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설계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제작</t>
    </r>
    <phoneticPr fontId="13" type="noConversion"/>
  </si>
  <si>
    <r>
      <rPr>
        <b/>
        <sz val="10"/>
        <color indexed="8"/>
        <rFont val="돋움"/>
        <family val="3"/>
        <charset val="129"/>
      </rPr>
      <t>센서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설계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및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제어</t>
    </r>
    <phoneticPr fontId="13" type="noConversion"/>
  </si>
  <si>
    <t>센서 값 시각화 및 제어</t>
    <phoneticPr fontId="13" type="noConversion"/>
  </si>
  <si>
    <t>PyQT 코드 작성 및 테스트</t>
    <phoneticPr fontId="13" type="noConversion"/>
  </si>
  <si>
    <r>
      <rPr>
        <sz val="10"/>
        <color indexed="8"/>
        <rFont val="돋움"/>
        <family val="3"/>
        <charset val="129"/>
      </rPr>
      <t>운영체제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쉘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스크립트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수정</t>
    </r>
    <phoneticPr fontId="13" type="noConversion"/>
  </si>
  <si>
    <t>blender</t>
    <phoneticPr fontId="13" type="noConversion"/>
  </si>
  <si>
    <t>이태현,김명석</t>
    <phoneticPr fontId="13" type="noConversion"/>
  </si>
  <si>
    <t>Flask,OpenCV2</t>
    <phoneticPr fontId="13" type="noConversion"/>
  </si>
  <si>
    <r>
      <rPr>
        <sz val="10"/>
        <color indexed="8"/>
        <rFont val="돋움"/>
        <family val="3"/>
        <charset val="129"/>
      </rPr>
      <t>라이브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스트리밍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서버</t>
    </r>
    <r>
      <rPr>
        <sz val="10"/>
        <color indexed="8"/>
        <rFont val="돋움"/>
        <family val="3"/>
        <charset val="129"/>
      </rPr>
      <t>페이지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구축</t>
    </r>
    <phoneticPr fontId="13" type="noConversion"/>
  </si>
  <si>
    <t>센서 값 시각화 서버페이지 구축</t>
    <phoneticPr fontId="13" type="noConversion"/>
  </si>
  <si>
    <t>Python,Flask,MariaDB</t>
    <phoneticPr fontId="13" type="noConversion"/>
  </si>
  <si>
    <t>김명석(정),이태현(부)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</si>
</sst>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.mm\.dd"/>
    <numFmt numFmtId="177" formatCode="m/d"/>
    <numFmt numFmtId="178" formatCode="mm\.dd"/>
  </numFmts>
  <fonts count="21" x14ac:knownFonts="1">
    <font>
      <sz val="12"/>
      <color indexed="8"/>
      <name val="Corbel"/>
    </font>
    <font>
      <b/>
      <sz val="20"/>
      <color indexed="9"/>
      <name val="Century Gothic"/>
      <family val="2"/>
    </font>
    <font>
      <sz val="16"/>
      <color indexed="10"/>
      <name val="Century Gothic"/>
      <family val="2"/>
    </font>
    <font>
      <b/>
      <sz val="9"/>
      <color indexed="9"/>
      <name val="Century Gothic"/>
      <family val="2"/>
    </font>
    <font>
      <sz val="12"/>
      <color indexed="9"/>
      <name val="Century Gothic"/>
      <family val="2"/>
    </font>
    <font>
      <sz val="10"/>
      <color indexed="8"/>
      <name val="Century Gothic"/>
      <family val="2"/>
    </font>
    <font>
      <b/>
      <sz val="11"/>
      <color indexed="9"/>
      <name val="Century Gothic"/>
      <family val="2"/>
    </font>
    <font>
      <sz val="11"/>
      <color indexed="12"/>
      <name val="Century Gothic"/>
      <family val="2"/>
    </font>
    <font>
      <sz val="9"/>
      <color indexed="8"/>
      <name val="Century Gothic"/>
      <family val="2"/>
    </font>
    <font>
      <b/>
      <sz val="9"/>
      <color indexed="8"/>
      <name val="Century Gothic"/>
      <family val="2"/>
    </font>
    <font>
      <sz val="8"/>
      <color indexed="8"/>
      <name val="Century Gothic"/>
      <family val="2"/>
    </font>
    <font>
      <b/>
      <sz val="10"/>
      <color indexed="8"/>
      <name val="Century Gothic"/>
      <family val="2"/>
    </font>
    <font>
      <sz val="11"/>
      <color indexed="8"/>
      <name val="Century Gothic"/>
      <family val="2"/>
    </font>
    <font>
      <sz val="8"/>
      <name val="돋움"/>
      <family val="3"/>
      <charset val="129"/>
    </font>
    <font>
      <b/>
      <sz val="20"/>
      <color indexed="9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Century Gothic"/>
      <family val="3"/>
      <charset val="129"/>
    </font>
    <font>
      <b/>
      <sz val="10"/>
      <color indexed="8"/>
      <name val="돋움"/>
      <family val="3"/>
      <charset val="129"/>
    </font>
    <font>
      <b/>
      <sz val="10"/>
      <color indexed="8"/>
      <name val="Century Gothic"/>
      <family val="3"/>
      <charset val="129"/>
    </font>
    <font>
      <sz val="10"/>
      <color indexed="8"/>
      <name val="Century Gothic"/>
      <family val="2"/>
      <charset val="129"/>
    </font>
    <font>
      <b/>
      <sz val="20"/>
      <color indexed="9"/>
      <name val="Century Gothic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 style="medium">
        <color indexed="11"/>
      </top>
      <bottom/>
      <diagonal/>
    </border>
    <border>
      <left/>
      <right/>
      <top style="medium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hair">
        <color indexed="11"/>
      </right>
      <top style="thin">
        <color indexed="11"/>
      </top>
      <bottom style="thin">
        <color indexed="14"/>
      </bottom>
      <diagonal/>
    </border>
    <border>
      <left style="hair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hair">
        <color indexed="11"/>
      </right>
      <top style="thin">
        <color indexed="14"/>
      </top>
      <bottom style="thin">
        <color indexed="11"/>
      </bottom>
      <diagonal/>
    </border>
    <border>
      <left style="hair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hair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hair">
        <color indexed="11"/>
      </right>
      <top style="thin">
        <color indexed="11"/>
      </top>
      <bottom/>
      <diagonal/>
    </border>
    <border>
      <left style="hair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64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93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49" fontId="3" fillId="2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49" fontId="3" fillId="2" borderId="2" xfId="0" applyNumberFormat="1" applyFont="1" applyFill="1" applyBorder="1" applyAlignment="1">
      <alignment vertical="center"/>
    </xf>
    <xf numFmtId="0" fontId="0" fillId="2" borderId="2" xfId="0" applyFill="1" applyBorder="1" applyAlignment="1">
      <alignment wrapText="1"/>
    </xf>
    <xf numFmtId="49" fontId="3" fillId="2" borderId="2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49" fontId="8" fillId="4" borderId="8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left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49" fontId="9" fillId="5" borderId="10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 wrapText="1"/>
    </xf>
    <xf numFmtId="177" fontId="10" fillId="6" borderId="8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left" vertical="center"/>
    </xf>
    <xf numFmtId="1" fontId="11" fillId="5" borderId="12" xfId="0" applyNumberFormat="1" applyFont="1" applyFill="1" applyBorder="1" applyAlignment="1">
      <alignment horizontal="left" vertical="center"/>
    </xf>
    <xf numFmtId="9" fontId="11" fillId="5" borderId="12" xfId="0" applyNumberFormat="1" applyFont="1" applyFill="1" applyBorder="1" applyAlignment="1">
      <alignment horizontal="center" vertical="center"/>
    </xf>
    <xf numFmtId="178" fontId="11" fillId="5" borderId="13" xfId="0" applyNumberFormat="1" applyFont="1" applyFill="1" applyBorder="1" applyAlignment="1">
      <alignment horizontal="center" vertical="center"/>
    </xf>
    <xf numFmtId="178" fontId="11" fillId="3" borderId="14" xfId="0" applyNumberFormat="1" applyFont="1" applyFill="1" applyBorder="1" applyAlignment="1">
      <alignment horizontal="center" vertical="center"/>
    </xf>
    <xf numFmtId="1" fontId="11" fillId="4" borderId="12" xfId="0" applyNumberFormat="1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49" fontId="12" fillId="8" borderId="8" xfId="0" applyNumberFormat="1" applyFont="1" applyFill="1" applyBorder="1" applyAlignment="1">
      <alignment vertical="center"/>
    </xf>
    <xf numFmtId="49" fontId="5" fillId="2" borderId="8" xfId="0" applyNumberFormat="1" applyFont="1" applyFill="1" applyBorder="1" applyAlignment="1">
      <alignment horizontal="left" vertical="center"/>
    </xf>
    <xf numFmtId="1" fontId="5" fillId="2" borderId="8" xfId="0" applyNumberFormat="1" applyFont="1" applyFill="1" applyBorder="1" applyAlignment="1">
      <alignment horizontal="left" vertical="center"/>
    </xf>
    <xf numFmtId="9" fontId="11" fillId="2" borderId="8" xfId="0" applyNumberFormat="1" applyFont="1" applyFill="1" applyBorder="1" applyAlignment="1">
      <alignment horizontal="center" vertical="center"/>
    </xf>
    <xf numFmtId="178" fontId="5" fillId="2" borderId="15" xfId="0" applyNumberFormat="1" applyFont="1" applyFill="1" applyBorder="1" applyAlignment="1">
      <alignment horizontal="center" vertical="center"/>
    </xf>
    <xf numFmtId="178" fontId="5" fillId="5" borderId="16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1" fontId="5" fillId="6" borderId="8" xfId="0" applyNumberFormat="1" applyFont="1" applyFill="1" applyBorder="1" applyAlignment="1">
      <alignment horizontal="center" vertical="center"/>
    </xf>
    <xf numFmtId="1" fontId="11" fillId="5" borderId="8" xfId="0" applyNumberFormat="1" applyFont="1" applyFill="1" applyBorder="1" applyAlignment="1">
      <alignment horizontal="left" vertical="center"/>
    </xf>
    <xf numFmtId="9" fontId="11" fillId="5" borderId="8" xfId="0" applyNumberFormat="1" applyFont="1" applyFill="1" applyBorder="1" applyAlignment="1">
      <alignment horizontal="center" vertical="center"/>
    </xf>
    <xf numFmtId="178" fontId="11" fillId="5" borderId="15" xfId="0" applyNumberFormat="1" applyFont="1" applyFill="1" applyBorder="1" applyAlignment="1">
      <alignment horizontal="center" vertical="center"/>
    </xf>
    <xf numFmtId="178" fontId="11" fillId="3" borderId="16" xfId="0" applyNumberFormat="1" applyFont="1" applyFill="1" applyBorder="1" applyAlignment="1">
      <alignment horizontal="center" vertical="center"/>
    </xf>
    <xf numFmtId="1" fontId="11" fillId="4" borderId="8" xfId="0" applyNumberFormat="1" applyFont="1" applyFill="1" applyBorder="1" applyAlignment="1">
      <alignment horizontal="center" vertical="center"/>
    </xf>
    <xf numFmtId="0" fontId="11" fillId="7" borderId="8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6" fillId="2" borderId="8" xfId="0" applyNumberFormat="1" applyFont="1" applyFill="1" applyBorder="1" applyAlignment="1">
      <alignment horizontal="left" vertical="center"/>
    </xf>
    <xf numFmtId="49" fontId="15" fillId="2" borderId="8" xfId="0" applyNumberFormat="1" applyFont="1" applyFill="1" applyBorder="1" applyAlignment="1">
      <alignment horizontal="left" vertical="center"/>
    </xf>
    <xf numFmtId="49" fontId="17" fillId="5" borderId="8" xfId="0" applyNumberFormat="1" applyFont="1" applyFill="1" applyBorder="1" applyAlignment="1">
      <alignment horizontal="left" vertical="center"/>
    </xf>
    <xf numFmtId="49" fontId="18" fillId="5" borderId="8" xfId="0" applyNumberFormat="1" applyFont="1" applyFill="1" applyBorder="1" applyAlignment="1">
      <alignment horizontal="left" vertical="center"/>
    </xf>
    <xf numFmtId="49" fontId="19" fillId="2" borderId="8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15" fillId="2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49" fontId="18" fillId="5" borderId="12" xfId="0" applyNumberFormat="1" applyFont="1" applyFill="1" applyBorder="1" applyAlignment="1">
      <alignment horizontal="left" vertical="center"/>
    </xf>
    <xf numFmtId="49" fontId="20" fillId="2" borderId="1" xfId="0" applyNumberFormat="1" applyFont="1" applyFill="1" applyBorder="1" applyAlignment="1">
      <alignment wrapText="1"/>
    </xf>
    <xf numFmtId="0" fontId="16" fillId="2" borderId="8" xfId="0" applyFont="1" applyFill="1" applyBorder="1" applyAlignment="1">
      <alignment horizontal="left" vertical="center"/>
    </xf>
    <xf numFmtId="0" fontId="0" fillId="9" borderId="0" xfId="0" applyNumberFormat="1" applyFill="1"/>
    <xf numFmtId="49" fontId="12" fillId="9" borderId="17" xfId="0" applyNumberFormat="1" applyFont="1" applyFill="1" applyBorder="1" applyAlignment="1">
      <alignment vertical="center"/>
    </xf>
    <xf numFmtId="49" fontId="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9" fontId="11" fillId="9" borderId="1" xfId="0" applyNumberFormat="1" applyFont="1" applyFill="1" applyBorder="1" applyAlignment="1">
      <alignment horizontal="center" vertical="center"/>
    </xf>
    <xf numFmtId="178" fontId="11" fillId="9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0" fontId="11" fillId="9" borderId="1" xfId="0" applyNumberFormat="1" applyFont="1" applyFill="1" applyBorder="1" applyAlignment="1">
      <alignment horizontal="center" vertical="center"/>
    </xf>
    <xf numFmtId="49" fontId="12" fillId="9" borderId="1" xfId="0" applyNumberFormat="1" applyFont="1" applyFill="1" applyBorder="1" applyAlignment="1">
      <alignment vertical="center"/>
    </xf>
    <xf numFmtId="178" fontId="5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left" vertical="center"/>
    </xf>
    <xf numFmtId="1" fontId="11" fillId="9" borderId="1" xfId="0" applyNumberFormat="1" applyFont="1" applyFill="1" applyBorder="1" applyAlignment="1">
      <alignment horizontal="left" vertical="center"/>
    </xf>
    <xf numFmtId="49" fontId="17" fillId="9" borderId="1" xfId="0" applyNumberFormat="1" applyFont="1" applyFill="1" applyBorder="1" applyAlignment="1">
      <alignment horizontal="left" vertical="center"/>
    </xf>
    <xf numFmtId="1" fontId="11" fillId="9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/>
    <xf numFmtId="1" fontId="5" fillId="9" borderId="17" xfId="0" applyNumberFormat="1" applyFont="1" applyFill="1" applyBorder="1" applyAlignment="1">
      <alignment horizontal="left" vertical="center"/>
    </xf>
    <xf numFmtId="49" fontId="15" fillId="9" borderId="17" xfId="0" applyNumberFormat="1" applyFont="1" applyFill="1" applyBorder="1" applyAlignment="1">
      <alignment horizontal="left" vertical="center"/>
    </xf>
    <xf numFmtId="9" fontId="11" fillId="9" borderId="17" xfId="0" applyNumberFormat="1" applyFont="1" applyFill="1" applyBorder="1" applyAlignment="1">
      <alignment horizontal="center" vertical="center"/>
    </xf>
    <xf numFmtId="178" fontId="11" fillId="9" borderId="18" xfId="0" applyNumberFormat="1" applyFont="1" applyFill="1" applyBorder="1" applyAlignment="1">
      <alignment horizontal="center" vertical="center"/>
    </xf>
    <xf numFmtId="178" fontId="11" fillId="9" borderId="19" xfId="0" applyNumberFormat="1" applyFont="1" applyFill="1" applyBorder="1" applyAlignment="1">
      <alignment horizontal="center" vertical="center"/>
    </xf>
    <xf numFmtId="49" fontId="11" fillId="9" borderId="17" xfId="0" applyNumberFormat="1" applyFont="1" applyFill="1" applyBorder="1" applyAlignment="1">
      <alignment horizontal="center" vertical="center"/>
    </xf>
    <xf numFmtId="0" fontId="11" fillId="9" borderId="17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49" fontId="5" fillId="9" borderId="20" xfId="0" applyNumberFormat="1" applyFont="1" applyFill="1" applyBorder="1" applyAlignment="1">
      <alignment horizontal="left" vertical="center"/>
    </xf>
    <xf numFmtId="49" fontId="12" fillId="9" borderId="22" xfId="0" applyNumberFormat="1" applyFont="1" applyFill="1" applyBorder="1" applyAlignment="1">
      <alignment vertical="center"/>
    </xf>
    <xf numFmtId="49" fontId="8" fillId="9" borderId="1" xfId="0" applyNumberFormat="1" applyFont="1" applyFill="1" applyBorder="1" applyAlignment="1">
      <alignment horizontal="center" vertical="center"/>
    </xf>
    <xf numFmtId="177" fontId="10" fillId="9" borderId="1" xfId="0" applyNumberFormat="1" applyFont="1" applyFill="1" applyBorder="1" applyAlignment="1">
      <alignment horizontal="center" vertical="center"/>
    </xf>
    <xf numFmtId="49" fontId="8" fillId="9" borderId="21" xfId="0" applyNumberFormat="1" applyFont="1" applyFill="1" applyBorder="1" applyAlignment="1">
      <alignment horizontal="center" vertical="center"/>
    </xf>
    <xf numFmtId="177" fontId="10" fillId="9" borderId="21" xfId="0" applyNumberFormat="1" applyFont="1" applyFill="1" applyBorder="1" applyAlignment="1">
      <alignment horizontal="center" vertical="center"/>
    </xf>
    <xf numFmtId="49" fontId="12" fillId="9" borderId="21" xfId="0" applyNumberFormat="1" applyFont="1" applyFill="1" applyBorder="1" applyAlignment="1">
      <alignment vertical="center"/>
    </xf>
  </cellXfs>
  <cellStyles count="1">
    <cellStyle name="표준" xfId="0" builtinId="0"/>
  </cellStyles>
  <dxfs count="10">
    <dxf>
      <font>
        <b/>
        <color rgb="FF429F91"/>
      </font>
      <fill>
        <patternFill patternType="solid">
          <fgColor indexed="18"/>
          <bgColor indexed="21"/>
        </patternFill>
      </fill>
    </dxf>
    <dxf>
      <font>
        <color rgb="FF59D6C2"/>
      </font>
      <fill>
        <patternFill patternType="solid">
          <fgColor indexed="18"/>
          <bgColor indexed="17"/>
        </patternFill>
      </fill>
    </dxf>
    <dxf>
      <font>
        <color rgb="FFFF4AFF"/>
      </font>
      <fill>
        <patternFill patternType="solid">
          <fgColor indexed="18"/>
          <bgColor indexed="10"/>
        </patternFill>
      </fill>
    </dxf>
    <dxf>
      <font>
        <color rgb="FFFFFFFF"/>
      </font>
      <fill>
        <patternFill patternType="solid">
          <fgColor indexed="18"/>
          <bgColor indexed="10"/>
        </patternFill>
      </fill>
    </dxf>
    <dxf>
      <font>
        <color rgb="FF98EFEA"/>
      </font>
      <fill>
        <patternFill patternType="solid">
          <fgColor indexed="18"/>
          <bgColor indexed="19"/>
        </patternFill>
      </fill>
    </dxf>
    <dxf>
      <font>
        <b/>
        <color rgb="FF429F91"/>
      </font>
      <fill>
        <patternFill patternType="solid">
          <fgColor indexed="18"/>
          <bgColor indexed="21"/>
        </patternFill>
      </fill>
    </dxf>
    <dxf>
      <font>
        <color rgb="FF59D6C2"/>
      </font>
      <fill>
        <patternFill patternType="solid">
          <fgColor indexed="18"/>
          <bgColor indexed="17"/>
        </patternFill>
      </fill>
    </dxf>
    <dxf>
      <font>
        <color rgb="FFFF4AFF"/>
      </font>
      <fill>
        <patternFill patternType="solid">
          <fgColor indexed="18"/>
          <bgColor indexed="10"/>
        </patternFill>
      </fill>
    </dxf>
    <dxf>
      <font>
        <color rgb="FFFFFFFF"/>
      </font>
      <fill>
        <patternFill patternType="solid">
          <fgColor indexed="18"/>
          <bgColor indexed="10"/>
        </patternFill>
      </fill>
    </dxf>
    <dxf>
      <font>
        <color rgb="FF98EFEA"/>
      </font>
      <fill>
        <patternFill patternType="solid">
          <fgColor indexed="18"/>
          <bgColor indexed="19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FFFFFF"/>
      <rgbColor rgb="FFBFBFBF"/>
      <rgbColor rgb="FFD8D8D8"/>
      <rgbColor rgb="FFD9DCE1"/>
      <rgbColor rgb="FFA5A5A5"/>
      <rgbColor rgb="FFF2F2F2"/>
      <rgbColor rgb="FFEAEEF3"/>
      <rgbColor rgb="FF59D6C2"/>
      <rgbColor rgb="00000000"/>
      <rgbColor rgb="FF98EFEA"/>
      <rgbColor rgb="FFFF4AFF"/>
      <rgbColor rgb="FF429F9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Headline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Headlin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Headlin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orbel"/>
            <a:ea typeface="Corbel"/>
            <a:cs typeface="Corbel"/>
            <a:sym typeface="Corbe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orbel"/>
            <a:ea typeface="Corbel"/>
            <a:cs typeface="Corbel"/>
            <a:sym typeface="Corbe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47"/>
  <sheetViews>
    <sheetView showGridLines="0" tabSelected="1" topLeftCell="A7" zoomScale="85" zoomScaleNormal="85" workbookViewId="0">
      <selection activeCell="B14" sqref="B14"/>
    </sheetView>
  </sheetViews>
  <sheetFormatPr defaultColWidth="11" defaultRowHeight="14.25" customHeight="1" x14ac:dyDescent="0.25"/>
  <cols>
    <col min="1" max="1" width="49.75" style="1" customWidth="1"/>
    <col min="2" max="2" width="35.375" style="1" customWidth="1"/>
    <col min="3" max="3" width="19.25" style="1" customWidth="1"/>
    <col min="4" max="4" width="12.25" style="1" customWidth="1"/>
    <col min="5" max="8" width="10.75" style="1" customWidth="1"/>
    <col min="9" max="10" width="9" style="1" customWidth="1"/>
    <col min="11" max="62" width="4.75" style="1" customWidth="1"/>
    <col min="63" max="147" width="11" style="1" customWidth="1"/>
    <col min="148" max="16384" width="11" style="1"/>
  </cols>
  <sheetData>
    <row r="1" spans="1:146" ht="49.9" customHeight="1" x14ac:dyDescent="0.35">
      <c r="A1" s="59" t="s">
        <v>61</v>
      </c>
      <c r="B1" s="57"/>
      <c r="C1" s="57"/>
      <c r="D1" s="57"/>
      <c r="E1" s="3"/>
      <c r="F1" s="4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</row>
    <row r="2" spans="1:146" ht="16.899999999999999" customHeight="1" x14ac:dyDescent="0.3">
      <c r="A2" s="6" t="s">
        <v>1</v>
      </c>
      <c r="B2" s="7"/>
      <c r="C2" s="8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</row>
    <row r="3" spans="1:146" ht="34.9" customHeight="1" x14ac:dyDescent="0.25">
      <c r="A3" s="56" t="s">
        <v>39</v>
      </c>
      <c r="B3" s="55"/>
      <c r="C3" s="9" t="s">
        <v>2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46" ht="24" customHeight="1" x14ac:dyDescent="0.25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46" ht="16.899999999999999" customHeight="1" x14ac:dyDescent="0.25">
      <c r="A5" s="12" t="s">
        <v>3</v>
      </c>
      <c r="B5" s="13"/>
      <c r="C5" s="14" t="s">
        <v>4</v>
      </c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46" ht="34.9" customHeight="1" x14ac:dyDescent="0.3">
      <c r="A6" s="54" t="s">
        <v>5</v>
      </c>
      <c r="B6" s="55"/>
      <c r="C6" s="15">
        <v>44945</v>
      </c>
      <c r="D6" s="16">
        <f>WEEKDAY(C6,3)</f>
        <v>3</v>
      </c>
      <c r="E6" s="17" t="s">
        <v>6</v>
      </c>
      <c r="F6" s="2"/>
      <c r="G6" s="2"/>
      <c r="H6" s="2"/>
      <c r="I6" s="2"/>
      <c r="J6" s="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46" ht="19.899999999999999" customHeight="1" x14ac:dyDescent="0.25">
      <c r="A7" s="18"/>
      <c r="B7" s="18"/>
      <c r="C7" s="18"/>
      <c r="D7" s="18"/>
      <c r="E7" s="13"/>
      <c r="F7" s="13"/>
      <c r="G7" s="13"/>
      <c r="H7" s="13"/>
      <c r="I7" s="13"/>
      <c r="J7" s="19"/>
      <c r="K7" s="20" t="s">
        <v>7</v>
      </c>
      <c r="L7" s="20" t="s">
        <v>8</v>
      </c>
      <c r="M7" s="20" t="s">
        <v>9</v>
      </c>
      <c r="N7" s="20" t="s">
        <v>10</v>
      </c>
      <c r="O7" s="20" t="s">
        <v>11</v>
      </c>
      <c r="P7" s="20" t="s">
        <v>12</v>
      </c>
      <c r="Q7" s="20" t="s">
        <v>13</v>
      </c>
      <c r="R7" s="20" t="s">
        <v>14</v>
      </c>
      <c r="S7" s="20" t="s">
        <v>15</v>
      </c>
      <c r="T7" s="20" t="s">
        <v>16</v>
      </c>
      <c r="U7" s="20" t="s">
        <v>17</v>
      </c>
      <c r="V7" s="90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46" ht="40.15" customHeight="1" x14ac:dyDescent="0.25">
      <c r="A8" s="21" t="s">
        <v>18</v>
      </c>
      <c r="B8" s="21" t="s">
        <v>19</v>
      </c>
      <c r="C8" s="21" t="s">
        <v>20</v>
      </c>
      <c r="D8" s="22" t="s">
        <v>21</v>
      </c>
      <c r="E8" s="23" t="s">
        <v>22</v>
      </c>
      <c r="F8" s="24" t="s">
        <v>23</v>
      </c>
      <c r="G8" s="23" t="s">
        <v>24</v>
      </c>
      <c r="H8" s="24" t="s">
        <v>25</v>
      </c>
      <c r="I8" s="22" t="s">
        <v>26</v>
      </c>
      <c r="J8" s="22" t="s">
        <v>27</v>
      </c>
      <c r="K8" s="25">
        <f>C6-D6</f>
        <v>44942</v>
      </c>
      <c r="L8" s="25">
        <f t="shared" ref="L8:AQ8" si="0">K8+7</f>
        <v>44949</v>
      </c>
      <c r="M8" s="25">
        <f t="shared" si="0"/>
        <v>44956</v>
      </c>
      <c r="N8" s="25">
        <f t="shared" si="0"/>
        <v>44963</v>
      </c>
      <c r="O8" s="25">
        <f t="shared" si="0"/>
        <v>44970</v>
      </c>
      <c r="P8" s="25">
        <f t="shared" si="0"/>
        <v>44977</v>
      </c>
      <c r="Q8" s="25">
        <f t="shared" si="0"/>
        <v>44984</v>
      </c>
      <c r="R8" s="25">
        <f t="shared" si="0"/>
        <v>44991</v>
      </c>
      <c r="S8" s="25">
        <f t="shared" si="0"/>
        <v>44998</v>
      </c>
      <c r="T8" s="25">
        <f t="shared" si="0"/>
        <v>45005</v>
      </c>
      <c r="U8" s="25">
        <f t="shared" si="0"/>
        <v>45012</v>
      </c>
      <c r="V8" s="91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46" ht="19.899999999999999" customHeight="1" x14ac:dyDescent="0.25">
      <c r="A9" s="58" t="s">
        <v>60</v>
      </c>
      <c r="B9" s="27"/>
      <c r="C9" s="26" t="s">
        <v>2</v>
      </c>
      <c r="D9" s="28">
        <f>AVERAGE(D10:D15)</f>
        <v>0.81666666666666676</v>
      </c>
      <c r="E9" s="29">
        <f>MIN(E10:E15)</f>
        <v>44945</v>
      </c>
      <c r="F9" s="30">
        <f>MAX(F10:F15)</f>
        <v>44995</v>
      </c>
      <c r="G9" s="29">
        <f>MIN(G10:G15)</f>
        <v>44945</v>
      </c>
      <c r="H9" s="30">
        <f>MAX(H10:H15)</f>
        <v>45016</v>
      </c>
      <c r="I9" s="31">
        <f t="shared" ref="I9:I38" si="1">IF(AND(AND(NOT(ISBLANK(F9)),NOT(ISBLANK(H9))),F9&lt;&gt;H9),NETWORKDAYS(F9,H9)-1,"")</f>
        <v>15</v>
      </c>
      <c r="J9" s="32">
        <f t="shared" ref="J9:J38" si="2">NETWORKDAYS(G9,H9)</f>
        <v>52</v>
      </c>
      <c r="K9" s="33" t="str">
        <f t="shared" ref="K9:T24" si="3">IF(OR(AND(K$8+6&lt;=$G9,K$8+6&lt;=$E9,K$8+6&lt;=$H9,K$8+6&lt;=$F9),AND(K$8+6&lt;=$G9,K$8+6&gt;$E9,K$8+6&lt;=$H9,K$8+6&gt;$F9),AND(K$8+6&gt;$G9,K$8+6&lt;=$E9,K$8+6&gt;$H9,K$8+6&lt;=$F9),AND(K$8+6&gt;$G9,K$8+6&gt;$E9,K$8+6&gt;$H9,K$8+6&gt;$F9)),"entr",IF(OR(AND(K$8+6&lt;=$G9,K$8+6&gt;$E9,K$8+6&lt;=$H9,K$8+6&lt;=$F9),AND(K$8+6&gt;$G9,K$8+6&gt;$E9,K$8+6&gt;$H9,K$8+6&lt;=$F9)),"etr",IF(OR(AND(K$8+6&gt;$G9,K$8+6&lt;=$E9,K$8+6&lt;=$H9,K$8+6&lt;=$F9),AND(K$8+6&gt;$G9,K$8+6&gt;$E9,K$8+6&lt;=$H9,K$8+6&gt;$F9)),"fntr",IF(AND(K$8+6&gt;$G9,K$8+6&gt;$E9,K$8+6&lt;=$H9,K$8+6&lt;=$F9),"ftr","err"))))</f>
        <v>ftr</v>
      </c>
      <c r="L9" s="33" t="str">
        <f t="shared" si="3"/>
        <v>ftr</v>
      </c>
      <c r="M9" s="33" t="str">
        <f t="shared" si="3"/>
        <v>ftr</v>
      </c>
      <c r="N9" s="33" t="str">
        <f t="shared" si="3"/>
        <v>ftr</v>
      </c>
      <c r="O9" s="33" t="str">
        <f t="shared" si="3"/>
        <v>ftr</v>
      </c>
      <c r="P9" s="33" t="str">
        <f t="shared" si="3"/>
        <v>ftr</v>
      </c>
      <c r="Q9" s="33" t="str">
        <f t="shared" si="3"/>
        <v>ftr</v>
      </c>
      <c r="R9" s="33" t="str">
        <f t="shared" si="3"/>
        <v>fntr</v>
      </c>
      <c r="S9" s="33" t="str">
        <f t="shared" si="3"/>
        <v>fntr</v>
      </c>
      <c r="T9" s="33" t="str">
        <f t="shared" si="3"/>
        <v>fntr</v>
      </c>
      <c r="U9" s="33" t="str">
        <f t="shared" ref="U9:AB24" si="4">IF(OR(AND(U$8+6&lt;=$G9,U$8+6&lt;=$E9,U$8+6&lt;=$H9,U$8+6&lt;=$F9),AND(U$8+6&lt;=$G9,U$8+6&gt;$E9,U$8+6&lt;=$H9,U$8+6&gt;$F9),AND(U$8+6&gt;$G9,U$8+6&lt;=$E9,U$8+6&gt;$H9,U$8+6&lt;=$F9),AND(U$8+6&gt;$G9,U$8+6&gt;$E9,U$8+6&gt;$H9,U$8+6&gt;$F9)),"entr",IF(OR(AND(U$8+6&lt;=$G9,U$8+6&gt;$E9,U$8+6&lt;=$H9,U$8+6&lt;=$F9),AND(U$8+6&gt;$G9,U$8+6&gt;$E9,U$8+6&gt;$H9,U$8+6&lt;=$F9)),"etr",IF(OR(AND(U$8+6&gt;$G9,U$8+6&lt;=$E9,U$8+6&lt;=$H9,U$8+6&lt;=$F9),AND(U$8+6&gt;$G9,U$8+6&gt;$E9,U$8+6&lt;=$H9,U$8+6&gt;$F9)),"fntr",IF(AND(U$8+6&gt;$G9,U$8+6&gt;$E9,U$8+6&lt;=$H9,U$8+6&lt;=$F9),"ftr","err"))))</f>
        <v>entr</v>
      </c>
      <c r="V9" s="92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46" ht="19.899999999999999" customHeight="1" x14ac:dyDescent="0.25">
      <c r="A10" s="34" t="s">
        <v>28</v>
      </c>
      <c r="B10" s="35"/>
      <c r="C10" s="50" t="s">
        <v>63</v>
      </c>
      <c r="D10" s="36">
        <v>1</v>
      </c>
      <c r="E10" s="37">
        <v>44945</v>
      </c>
      <c r="F10" s="38">
        <v>44949</v>
      </c>
      <c r="G10" s="37">
        <v>44945</v>
      </c>
      <c r="H10" s="38">
        <v>44949</v>
      </c>
      <c r="I10" s="39" t="str">
        <f t="shared" si="1"/>
        <v/>
      </c>
      <c r="J10" s="40">
        <f t="shared" si="2"/>
        <v>3</v>
      </c>
      <c r="K10" s="33" t="str">
        <f t="shared" si="3"/>
        <v>ftr</v>
      </c>
      <c r="L10" s="33" t="str">
        <f t="shared" si="3"/>
        <v>entr</v>
      </c>
      <c r="M10" s="33" t="str">
        <f t="shared" si="3"/>
        <v>entr</v>
      </c>
      <c r="N10" s="33" t="str">
        <f t="shared" si="3"/>
        <v>entr</v>
      </c>
      <c r="O10" s="33" t="str">
        <f t="shared" si="3"/>
        <v>entr</v>
      </c>
      <c r="P10" s="33" t="str">
        <f t="shared" si="3"/>
        <v>entr</v>
      </c>
      <c r="Q10" s="33" t="str">
        <f t="shared" si="3"/>
        <v>entr</v>
      </c>
      <c r="R10" s="33" t="str">
        <f t="shared" si="3"/>
        <v>entr</v>
      </c>
      <c r="S10" s="33" t="str">
        <f t="shared" si="3"/>
        <v>entr</v>
      </c>
      <c r="T10" s="33" t="str">
        <f t="shared" si="3"/>
        <v>entr</v>
      </c>
      <c r="U10" s="33" t="str">
        <f t="shared" si="4"/>
        <v>entr</v>
      </c>
      <c r="V10" s="92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46" ht="19.899999999999999" customHeight="1" x14ac:dyDescent="0.25">
      <c r="A11" s="34" t="s">
        <v>31</v>
      </c>
      <c r="B11" s="34" t="s">
        <v>32</v>
      </c>
      <c r="C11" s="34" t="s">
        <v>2</v>
      </c>
      <c r="D11" s="36">
        <v>1</v>
      </c>
      <c r="E11" s="37">
        <v>44949</v>
      </c>
      <c r="F11" s="38">
        <v>44950</v>
      </c>
      <c r="G11" s="37">
        <v>44949</v>
      </c>
      <c r="H11" s="38">
        <v>44950</v>
      </c>
      <c r="I11" s="41" t="str">
        <f t="shared" si="1"/>
        <v/>
      </c>
      <c r="J11" s="40">
        <f t="shared" si="2"/>
        <v>2</v>
      </c>
      <c r="K11" s="33" t="str">
        <f t="shared" si="3"/>
        <v>entr</v>
      </c>
      <c r="L11" s="33" t="str">
        <f t="shared" si="3"/>
        <v>entr</v>
      </c>
      <c r="M11" s="33" t="str">
        <f t="shared" si="3"/>
        <v>entr</v>
      </c>
      <c r="N11" s="33" t="str">
        <f t="shared" si="3"/>
        <v>entr</v>
      </c>
      <c r="O11" s="33" t="str">
        <f t="shared" si="3"/>
        <v>entr</v>
      </c>
      <c r="P11" s="33" t="str">
        <f t="shared" si="3"/>
        <v>entr</v>
      </c>
      <c r="Q11" s="33" t="str">
        <f t="shared" si="3"/>
        <v>entr</v>
      </c>
      <c r="R11" s="33" t="str">
        <f t="shared" si="3"/>
        <v>entr</v>
      </c>
      <c r="S11" s="33" t="str">
        <f t="shared" si="3"/>
        <v>entr</v>
      </c>
      <c r="T11" s="33" t="str">
        <f t="shared" si="3"/>
        <v>entr</v>
      </c>
      <c r="U11" s="33" t="str">
        <f t="shared" si="4"/>
        <v>entr</v>
      </c>
      <c r="V11" s="92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46" ht="19.899999999999999" customHeight="1" x14ac:dyDescent="0.25">
      <c r="A12" s="34" t="s">
        <v>29</v>
      </c>
      <c r="B12" s="34" t="s">
        <v>30</v>
      </c>
      <c r="C12" s="50" t="s">
        <v>41</v>
      </c>
      <c r="D12" s="36">
        <v>1</v>
      </c>
      <c r="E12" s="37">
        <v>44951</v>
      </c>
      <c r="F12" s="38">
        <v>44953</v>
      </c>
      <c r="G12" s="37">
        <v>44951</v>
      </c>
      <c r="H12" s="38">
        <v>44953</v>
      </c>
      <c r="I12" s="41" t="str">
        <f t="shared" si="1"/>
        <v/>
      </c>
      <c r="J12" s="40">
        <f t="shared" si="2"/>
        <v>3</v>
      </c>
      <c r="K12" s="33" t="str">
        <f t="shared" si="3"/>
        <v>entr</v>
      </c>
      <c r="L12" s="33" t="str">
        <f t="shared" si="3"/>
        <v>entr</v>
      </c>
      <c r="M12" s="33" t="str">
        <f t="shared" si="3"/>
        <v>entr</v>
      </c>
      <c r="N12" s="33" t="str">
        <f t="shared" si="3"/>
        <v>entr</v>
      </c>
      <c r="O12" s="33" t="str">
        <f t="shared" si="3"/>
        <v>entr</v>
      </c>
      <c r="P12" s="33" t="str">
        <f t="shared" si="3"/>
        <v>entr</v>
      </c>
      <c r="Q12" s="33" t="str">
        <f t="shared" si="3"/>
        <v>entr</v>
      </c>
      <c r="R12" s="33" t="str">
        <f t="shared" si="3"/>
        <v>entr</v>
      </c>
      <c r="S12" s="33" t="str">
        <f t="shared" si="3"/>
        <v>entr</v>
      </c>
      <c r="T12" s="33" t="str">
        <f t="shared" si="3"/>
        <v>entr</v>
      </c>
      <c r="U12" s="33" t="str">
        <f t="shared" si="4"/>
        <v>entr</v>
      </c>
      <c r="V12" s="92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46" ht="19.899999999999999" customHeight="1" x14ac:dyDescent="0.25">
      <c r="A13" s="34" t="s">
        <v>33</v>
      </c>
      <c r="B13" s="34" t="s">
        <v>64</v>
      </c>
      <c r="C13" s="50" t="s">
        <v>41</v>
      </c>
      <c r="D13" s="36">
        <v>1</v>
      </c>
      <c r="E13" s="37">
        <v>44953</v>
      </c>
      <c r="F13" s="38">
        <v>44958</v>
      </c>
      <c r="G13" s="37">
        <v>44953</v>
      </c>
      <c r="H13" s="38">
        <v>44963</v>
      </c>
      <c r="I13" s="41">
        <f t="shared" si="1"/>
        <v>3</v>
      </c>
      <c r="J13" s="40">
        <f t="shared" si="2"/>
        <v>7</v>
      </c>
      <c r="K13" s="33" t="str">
        <f t="shared" si="3"/>
        <v>entr</v>
      </c>
      <c r="L13" s="33" t="str">
        <f t="shared" si="3"/>
        <v>ftr</v>
      </c>
      <c r="M13" s="33" t="str">
        <f t="shared" si="3"/>
        <v>fntr</v>
      </c>
      <c r="N13" s="33" t="str">
        <f t="shared" si="3"/>
        <v>entr</v>
      </c>
      <c r="O13" s="33" t="str">
        <f t="shared" si="3"/>
        <v>entr</v>
      </c>
      <c r="P13" s="33" t="str">
        <f t="shared" si="3"/>
        <v>entr</v>
      </c>
      <c r="Q13" s="33" t="str">
        <f t="shared" si="3"/>
        <v>entr</v>
      </c>
      <c r="R13" s="33" t="str">
        <f t="shared" si="3"/>
        <v>entr</v>
      </c>
      <c r="S13" s="33" t="str">
        <f t="shared" si="3"/>
        <v>entr</v>
      </c>
      <c r="T13" s="33" t="str">
        <f t="shared" si="3"/>
        <v>entr</v>
      </c>
      <c r="U13" s="33" t="str">
        <f t="shared" si="4"/>
        <v>entr</v>
      </c>
      <c r="V13" s="92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46" ht="19.899999999999999" customHeight="1" x14ac:dyDescent="0.25">
      <c r="A14" s="34" t="s">
        <v>34</v>
      </c>
      <c r="B14" s="34" t="s">
        <v>62</v>
      </c>
      <c r="C14" s="50" t="s">
        <v>63</v>
      </c>
      <c r="D14" s="36">
        <v>0.9</v>
      </c>
      <c r="E14" s="37">
        <v>44986</v>
      </c>
      <c r="F14" s="38">
        <v>44988</v>
      </c>
      <c r="G14" s="37">
        <v>45000</v>
      </c>
      <c r="H14" s="38">
        <v>45007</v>
      </c>
      <c r="I14" s="41">
        <f>IF(AND(AND(NOT(ISBLANK(F14)),NOT(ISBLANK(H14))),F14&lt;&gt;H14),NETWORKDAYS(F14,H14)-1,"")</f>
        <v>13</v>
      </c>
      <c r="J14" s="40">
        <f>NETWORKDAYS(G14,H14)</f>
        <v>6</v>
      </c>
      <c r="K14" s="33" t="str">
        <f t="shared" si="3"/>
        <v>entr</v>
      </c>
      <c r="L14" s="33" t="str">
        <f t="shared" si="3"/>
        <v>entr</v>
      </c>
      <c r="M14" s="33" t="str">
        <f t="shared" si="3"/>
        <v>entr</v>
      </c>
      <c r="N14" s="33" t="str">
        <f t="shared" si="3"/>
        <v>entr</v>
      </c>
      <c r="O14" s="33" t="str">
        <f t="shared" si="3"/>
        <v>entr</v>
      </c>
      <c r="P14" s="33" t="str">
        <f t="shared" si="3"/>
        <v>entr</v>
      </c>
      <c r="Q14" s="33" t="str">
        <f t="shared" si="3"/>
        <v>entr</v>
      </c>
      <c r="R14" s="33" t="str">
        <f t="shared" si="3"/>
        <v>entr</v>
      </c>
      <c r="S14" s="33" t="str">
        <f t="shared" si="3"/>
        <v>fntr</v>
      </c>
      <c r="T14" s="33" t="str">
        <f t="shared" si="3"/>
        <v>entr</v>
      </c>
      <c r="U14" s="33" t="str">
        <f t="shared" si="4"/>
        <v>entr</v>
      </c>
      <c r="V14" s="92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46" ht="19.899999999999999" customHeight="1" x14ac:dyDescent="0.25">
      <c r="A15" s="34" t="s">
        <v>35</v>
      </c>
      <c r="B15" s="60" t="s">
        <v>65</v>
      </c>
      <c r="C15" s="34" t="s">
        <v>2</v>
      </c>
      <c r="D15" s="36">
        <v>0</v>
      </c>
      <c r="E15" s="37">
        <v>44991</v>
      </c>
      <c r="F15" s="38">
        <v>44995</v>
      </c>
      <c r="G15" s="37">
        <v>45008</v>
      </c>
      <c r="H15" s="38">
        <v>45016</v>
      </c>
      <c r="I15" s="41">
        <f>IF(AND(AND(NOT(ISBLANK(F15)),NOT(ISBLANK(H15))),F15&lt;&gt;H15),NETWORKDAYS(F15,H15)-1,"")</f>
        <v>15</v>
      </c>
      <c r="J15" s="40">
        <f>NETWORKDAYS(G15,H15)</f>
        <v>7</v>
      </c>
      <c r="K15" s="33" t="str">
        <f t="shared" si="3"/>
        <v>entr</v>
      </c>
      <c r="L15" s="33" t="str">
        <f t="shared" si="3"/>
        <v>entr</v>
      </c>
      <c r="M15" s="33" t="str">
        <f t="shared" si="3"/>
        <v>entr</v>
      </c>
      <c r="N15" s="33" t="str">
        <f t="shared" si="3"/>
        <v>entr</v>
      </c>
      <c r="O15" s="33" t="str">
        <f t="shared" si="3"/>
        <v>entr</v>
      </c>
      <c r="P15" s="33" t="str">
        <f t="shared" si="3"/>
        <v>entr</v>
      </c>
      <c r="Q15" s="33" t="str">
        <f t="shared" si="3"/>
        <v>entr</v>
      </c>
      <c r="R15" s="33" t="str">
        <f t="shared" si="3"/>
        <v>entr</v>
      </c>
      <c r="S15" s="33" t="str">
        <f t="shared" si="3"/>
        <v>entr</v>
      </c>
      <c r="T15" s="33" t="str">
        <f t="shared" si="3"/>
        <v>fntr</v>
      </c>
      <c r="U15" s="33" t="str">
        <f t="shared" si="4"/>
        <v>entr</v>
      </c>
      <c r="V15" s="92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46" ht="19.899999999999999" customHeight="1" x14ac:dyDescent="0.25">
      <c r="A16" s="52" t="s">
        <v>45</v>
      </c>
      <c r="B16" s="42"/>
      <c r="C16" s="51" t="s">
        <v>42</v>
      </c>
      <c r="D16" s="43">
        <f>AVERAGE(D17:D21)</f>
        <v>1</v>
      </c>
      <c r="E16" s="44">
        <f>MIN(E17:E21)</f>
        <v>44958</v>
      </c>
      <c r="F16" s="45">
        <f>MAX(F17:F21)</f>
        <v>44977</v>
      </c>
      <c r="G16" s="44">
        <f>MIN(G17:G21)</f>
        <v>44949</v>
      </c>
      <c r="H16" s="45">
        <f>MAX(H17:H21)</f>
        <v>44974</v>
      </c>
      <c r="I16" s="46">
        <f>IF(AND(AND(NOT(ISBLANK(F16)),NOT(ISBLANK(H16))),F16&lt;&gt;H16),NETWORKDAYS(F16,H16)-1,"")</f>
        <v>-3</v>
      </c>
      <c r="J16" s="47">
        <f>NETWORKDAYS(G16,H16)</f>
        <v>20</v>
      </c>
      <c r="K16" s="33" t="str">
        <f t="shared" si="3"/>
        <v>entr</v>
      </c>
      <c r="L16" s="33" t="str">
        <f t="shared" si="3"/>
        <v>fntr</v>
      </c>
      <c r="M16" s="33" t="str">
        <f t="shared" si="3"/>
        <v>ftr</v>
      </c>
      <c r="N16" s="33" t="str">
        <f t="shared" si="3"/>
        <v>ftr</v>
      </c>
      <c r="O16" s="33" t="str">
        <f t="shared" si="3"/>
        <v>etr</v>
      </c>
      <c r="P16" s="33" t="str">
        <f t="shared" ref="K16:V31" si="5">IF(OR(AND(P$8+6&lt;=$G16,P$8+6&lt;=$E16,P$8+6&lt;=$H16,P$8+6&lt;=$F16),AND(P$8+6&lt;=$G16,P$8+6&gt;$E16,P$8+6&lt;=$H16,P$8+6&gt;$F16),AND(P$8+6&gt;$G16,P$8+6&lt;=$E16,P$8+6&gt;$H16,P$8+6&lt;=$F16),AND(P$8+6&gt;$G16,P$8+6&gt;$E16,P$8+6&gt;$H16,P$8+6&gt;$F16)),"entr",IF(OR(AND(P$8+6&lt;=$G16,P$8+6&gt;$E16,P$8+6&lt;=$H16,P$8+6&lt;=$F16),AND(P$8+6&gt;$G16,P$8+6&gt;$E16,P$8+6&gt;$H16,P$8+6&lt;=$F16)),"etr",IF(OR(AND(P$8+6&gt;$G16,P$8+6&lt;=$E16,P$8+6&lt;=$H16,P$8+6&lt;=$F16),AND(P$8+6&gt;$G16,P$8+6&gt;$E16,P$8+6&lt;=$H16,P$8+6&gt;$F16)),"fntr",IF(AND(P$8+6&gt;$G16,P$8+6&gt;$E16,P$8+6&lt;=$H16,P$8+6&lt;=$F16),"ftr","err"))))</f>
        <v>entr</v>
      </c>
      <c r="Q16" s="33" t="str">
        <f t="shared" si="5"/>
        <v>entr</v>
      </c>
      <c r="R16" s="33" t="str">
        <f t="shared" si="5"/>
        <v>entr</v>
      </c>
      <c r="S16" s="33" t="str">
        <f t="shared" si="5"/>
        <v>entr</v>
      </c>
      <c r="T16" s="33" t="str">
        <f t="shared" si="5"/>
        <v>entr</v>
      </c>
      <c r="U16" s="33" t="str">
        <f t="shared" si="4"/>
        <v>entr</v>
      </c>
      <c r="V16" s="92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ht="19.899999999999999" customHeight="1" x14ac:dyDescent="0.25">
      <c r="A17" s="34" t="s">
        <v>36</v>
      </c>
      <c r="B17" s="34" t="s">
        <v>66</v>
      </c>
      <c r="C17" s="50" t="s">
        <v>42</v>
      </c>
      <c r="D17" s="36">
        <v>1</v>
      </c>
      <c r="E17" s="37">
        <v>44958</v>
      </c>
      <c r="F17" s="38">
        <v>44959</v>
      </c>
      <c r="G17" s="37">
        <v>44949</v>
      </c>
      <c r="H17" s="38">
        <v>44950</v>
      </c>
      <c r="I17" s="41">
        <f>IF(AND(AND(NOT(ISBLANK(F17)),NOT(ISBLANK(H17))),F17&lt;&gt;H17),NETWORKDAYS(F17,H17)-1,"")</f>
        <v>-9</v>
      </c>
      <c r="J17" s="40">
        <f>NETWORKDAYS(G17,H17)</f>
        <v>2</v>
      </c>
      <c r="K17" s="33" t="str">
        <f t="shared" si="5"/>
        <v>entr</v>
      </c>
      <c r="L17" s="33" t="str">
        <f t="shared" si="5"/>
        <v>entr</v>
      </c>
      <c r="M17" s="33" t="str">
        <f t="shared" si="5"/>
        <v>entr</v>
      </c>
      <c r="N17" s="33" t="str">
        <f t="shared" si="5"/>
        <v>entr</v>
      </c>
      <c r="O17" s="33" t="str">
        <f t="shared" si="5"/>
        <v>entr</v>
      </c>
      <c r="P17" s="33" t="str">
        <f t="shared" si="5"/>
        <v>entr</v>
      </c>
      <c r="Q17" s="33" t="str">
        <f t="shared" si="5"/>
        <v>entr</v>
      </c>
      <c r="R17" s="33" t="str">
        <f t="shared" si="5"/>
        <v>entr</v>
      </c>
      <c r="S17" s="33" t="str">
        <f t="shared" si="5"/>
        <v>entr</v>
      </c>
      <c r="T17" s="33" t="str">
        <f t="shared" si="5"/>
        <v>entr</v>
      </c>
      <c r="U17" s="33" t="str">
        <f t="shared" si="4"/>
        <v>entr</v>
      </c>
      <c r="V17" s="92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ht="19.899999999999999" customHeight="1" x14ac:dyDescent="0.25">
      <c r="A18" s="49" t="s">
        <v>46</v>
      </c>
      <c r="B18" s="34" t="s">
        <v>79</v>
      </c>
      <c r="C18" s="50" t="s">
        <v>42</v>
      </c>
      <c r="D18" s="36">
        <v>1</v>
      </c>
      <c r="E18" s="37">
        <v>44960</v>
      </c>
      <c r="F18" s="38">
        <v>44963</v>
      </c>
      <c r="G18" s="37">
        <v>44951</v>
      </c>
      <c r="H18" s="38">
        <v>44952</v>
      </c>
      <c r="I18" s="41">
        <f>IF(AND(AND(NOT(ISBLANK(F18)),NOT(ISBLANK(H18))),F18&lt;&gt;H18),NETWORKDAYS(F18,H18)-1,"")</f>
        <v>-9</v>
      </c>
      <c r="J18" s="40">
        <f>NETWORKDAYS(G18,H18)</f>
        <v>2</v>
      </c>
      <c r="K18" s="33" t="str">
        <f t="shared" si="5"/>
        <v>entr</v>
      </c>
      <c r="L18" s="33" t="str">
        <f t="shared" si="5"/>
        <v>entr</v>
      </c>
      <c r="M18" s="33" t="str">
        <f t="shared" si="5"/>
        <v>etr</v>
      </c>
      <c r="N18" s="33" t="str">
        <f t="shared" si="5"/>
        <v>entr</v>
      </c>
      <c r="O18" s="33" t="str">
        <f t="shared" si="5"/>
        <v>entr</v>
      </c>
      <c r="P18" s="33" t="str">
        <f t="shared" si="5"/>
        <v>entr</v>
      </c>
      <c r="Q18" s="33" t="str">
        <f t="shared" si="5"/>
        <v>entr</v>
      </c>
      <c r="R18" s="33" t="str">
        <f t="shared" si="5"/>
        <v>entr</v>
      </c>
      <c r="S18" s="33" t="str">
        <f t="shared" si="5"/>
        <v>entr</v>
      </c>
      <c r="T18" s="33" t="str">
        <f t="shared" si="5"/>
        <v>entr</v>
      </c>
      <c r="U18" s="33" t="str">
        <f t="shared" si="4"/>
        <v>entr</v>
      </c>
      <c r="V18" s="92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ht="19.899999999999999" customHeight="1" x14ac:dyDescent="0.25">
      <c r="A19" s="34" t="s">
        <v>37</v>
      </c>
      <c r="B19" s="34" t="s">
        <v>44</v>
      </c>
      <c r="C19" s="50" t="s">
        <v>42</v>
      </c>
      <c r="D19" s="36">
        <v>1</v>
      </c>
      <c r="E19" s="37">
        <v>44963</v>
      </c>
      <c r="F19" s="38">
        <v>44966</v>
      </c>
      <c r="G19" s="37">
        <v>44963</v>
      </c>
      <c r="H19" s="38">
        <v>44972</v>
      </c>
      <c r="I19" s="41">
        <f>IF(AND(AND(NOT(ISBLANK(F19)),NOT(ISBLANK(H19))),F19&lt;&gt;H19),NETWORKDAYS(F19,H19)-1,"")</f>
        <v>4</v>
      </c>
      <c r="J19" s="40">
        <f>NETWORKDAYS(G19,H19)</f>
        <v>8</v>
      </c>
      <c r="K19" s="33" t="str">
        <f t="shared" si="5"/>
        <v>entr</v>
      </c>
      <c r="L19" s="33" t="str">
        <f t="shared" si="5"/>
        <v>entr</v>
      </c>
      <c r="M19" s="33" t="str">
        <f t="shared" si="5"/>
        <v>entr</v>
      </c>
      <c r="N19" s="33" t="str">
        <f t="shared" si="5"/>
        <v>fntr</v>
      </c>
      <c r="O19" s="33" t="str">
        <f t="shared" si="5"/>
        <v>entr</v>
      </c>
      <c r="P19" s="33" t="str">
        <f t="shared" si="5"/>
        <v>entr</v>
      </c>
      <c r="Q19" s="33" t="str">
        <f t="shared" si="5"/>
        <v>entr</v>
      </c>
      <c r="R19" s="33" t="str">
        <f t="shared" si="5"/>
        <v>entr</v>
      </c>
      <c r="S19" s="33" t="str">
        <f t="shared" si="5"/>
        <v>entr</v>
      </c>
      <c r="T19" s="33" t="str">
        <f t="shared" si="5"/>
        <v>entr</v>
      </c>
      <c r="U19" s="33" t="str">
        <f t="shared" si="4"/>
        <v>entr</v>
      </c>
      <c r="V19" s="92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ht="19.899999999999999" customHeight="1" x14ac:dyDescent="0.25">
      <c r="A20" s="49" t="s">
        <v>77</v>
      </c>
      <c r="B20" s="34" t="s">
        <v>76</v>
      </c>
      <c r="C20" s="50" t="s">
        <v>42</v>
      </c>
      <c r="D20" s="36">
        <v>1</v>
      </c>
      <c r="E20" s="37">
        <v>44967</v>
      </c>
      <c r="F20" s="38">
        <v>44972</v>
      </c>
      <c r="G20" s="37">
        <v>44972</v>
      </c>
      <c r="H20" s="38">
        <v>44974</v>
      </c>
      <c r="I20" s="41">
        <f>IF(AND(AND(NOT(ISBLANK(F20)),NOT(ISBLANK(H20))),F20&lt;&gt;H20),NETWORKDAYS(F20,H20)-1,"")</f>
        <v>2</v>
      </c>
      <c r="J20" s="40">
        <f>NETWORKDAYS(G20,H20)</f>
        <v>3</v>
      </c>
      <c r="K20" s="33" t="str">
        <f t="shared" si="5"/>
        <v>entr</v>
      </c>
      <c r="L20" s="33" t="str">
        <f t="shared" si="5"/>
        <v>entr</v>
      </c>
      <c r="M20" s="33" t="str">
        <f t="shared" si="5"/>
        <v>entr</v>
      </c>
      <c r="N20" s="33" t="str">
        <f t="shared" si="5"/>
        <v>etr</v>
      </c>
      <c r="O20" s="33" t="str">
        <f t="shared" si="5"/>
        <v>entr</v>
      </c>
      <c r="P20" s="33" t="str">
        <f t="shared" si="5"/>
        <v>entr</v>
      </c>
      <c r="Q20" s="33" t="str">
        <f t="shared" si="5"/>
        <v>entr</v>
      </c>
      <c r="R20" s="33" t="str">
        <f t="shared" si="5"/>
        <v>entr</v>
      </c>
      <c r="S20" s="33" t="str">
        <f t="shared" si="5"/>
        <v>entr</v>
      </c>
      <c r="T20" s="33" t="str">
        <f t="shared" si="5"/>
        <v>entr</v>
      </c>
      <c r="U20" s="33" t="str">
        <f t="shared" si="4"/>
        <v>entr</v>
      </c>
      <c r="V20" s="92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ht="19.899999999999999" customHeight="1" x14ac:dyDescent="0.25">
      <c r="A21" s="50" t="s">
        <v>78</v>
      </c>
      <c r="B21" s="34" t="s">
        <v>67</v>
      </c>
      <c r="C21" s="50" t="s">
        <v>42</v>
      </c>
      <c r="D21" s="36">
        <v>1</v>
      </c>
      <c r="E21" s="37">
        <v>44973</v>
      </c>
      <c r="F21" s="38">
        <v>44977</v>
      </c>
      <c r="G21" s="37">
        <v>44972</v>
      </c>
      <c r="H21" s="38">
        <v>44974</v>
      </c>
      <c r="I21" s="41">
        <f>IF(AND(AND(NOT(ISBLANK(F21)),NOT(ISBLANK(H21))),F21&lt;&gt;H21),NETWORKDAYS(F21,H21)-1,"")</f>
        <v>-3</v>
      </c>
      <c r="J21" s="40">
        <f>NETWORKDAYS(G21,H21)</f>
        <v>3</v>
      </c>
      <c r="K21" s="33" t="str">
        <f t="shared" si="5"/>
        <v>entr</v>
      </c>
      <c r="L21" s="33" t="str">
        <f t="shared" si="5"/>
        <v>entr</v>
      </c>
      <c r="M21" s="33" t="str">
        <f t="shared" si="5"/>
        <v>entr</v>
      </c>
      <c r="N21" s="33" t="str">
        <f t="shared" si="5"/>
        <v>entr</v>
      </c>
      <c r="O21" s="33" t="str">
        <f t="shared" si="5"/>
        <v>etr</v>
      </c>
      <c r="P21" s="33" t="str">
        <f t="shared" si="5"/>
        <v>entr</v>
      </c>
      <c r="Q21" s="33" t="str">
        <f t="shared" si="5"/>
        <v>entr</v>
      </c>
      <c r="R21" s="33" t="str">
        <f t="shared" si="5"/>
        <v>entr</v>
      </c>
      <c r="S21" s="33" t="str">
        <f t="shared" si="5"/>
        <v>entr</v>
      </c>
      <c r="T21" s="33" t="str">
        <f t="shared" si="5"/>
        <v>entr</v>
      </c>
      <c r="U21" s="33" t="str">
        <f t="shared" si="4"/>
        <v>entr</v>
      </c>
      <c r="V21" s="92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ht="19.899999999999999" customHeight="1" x14ac:dyDescent="0.25">
      <c r="A22" s="52" t="s">
        <v>70</v>
      </c>
      <c r="B22" s="42"/>
      <c r="C22" s="51" t="s">
        <v>68</v>
      </c>
      <c r="D22" s="43">
        <f>AVERAGE(D23:D25)</f>
        <v>1</v>
      </c>
      <c r="E22" s="44">
        <f>MIN(E23:E25)</f>
        <v>44949</v>
      </c>
      <c r="F22" s="45">
        <f>MAX(F23:F25)</f>
        <v>44981</v>
      </c>
      <c r="G22" s="44">
        <f>MIN(G23:G25)</f>
        <v>44949</v>
      </c>
      <c r="H22" s="45">
        <f>MAX(H23:H25)</f>
        <v>44987</v>
      </c>
      <c r="I22" s="48">
        <f>IF(AND(AND(NOT(ISBLANK(F22)),NOT(ISBLANK(H22))),F22&lt;&gt;H22),NETWORKDAYS(F22,H22)-1,"")</f>
        <v>4</v>
      </c>
      <c r="J22" s="47">
        <f>NETWORKDAYS(G22,H22)</f>
        <v>29</v>
      </c>
      <c r="K22" s="33" t="str">
        <f t="shared" si="5"/>
        <v>entr</v>
      </c>
      <c r="L22" s="33" t="str">
        <f t="shared" si="5"/>
        <v>ftr</v>
      </c>
      <c r="M22" s="33" t="str">
        <f t="shared" si="5"/>
        <v>ftr</v>
      </c>
      <c r="N22" s="33" t="str">
        <f t="shared" si="5"/>
        <v>ftr</v>
      </c>
      <c r="O22" s="33" t="str">
        <f t="shared" si="5"/>
        <v>ftr</v>
      </c>
      <c r="P22" s="33" t="str">
        <f t="shared" si="5"/>
        <v>fntr</v>
      </c>
      <c r="Q22" s="33" t="str">
        <f t="shared" si="5"/>
        <v>entr</v>
      </c>
      <c r="R22" s="33" t="str">
        <f t="shared" si="5"/>
        <v>entr</v>
      </c>
      <c r="S22" s="33" t="str">
        <f t="shared" si="5"/>
        <v>entr</v>
      </c>
      <c r="T22" s="33" t="str">
        <f t="shared" si="5"/>
        <v>entr</v>
      </c>
      <c r="U22" s="33" t="str">
        <f t="shared" si="4"/>
        <v>entr</v>
      </c>
      <c r="V22" s="92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ht="19.899999999999999" customHeight="1" x14ac:dyDescent="0.25">
      <c r="A23" s="49" t="s">
        <v>69</v>
      </c>
      <c r="B23" s="34"/>
      <c r="C23" s="50" t="s">
        <v>43</v>
      </c>
      <c r="D23" s="36">
        <v>1</v>
      </c>
      <c r="E23" s="37">
        <v>44949</v>
      </c>
      <c r="F23" s="38">
        <v>44967</v>
      </c>
      <c r="G23" s="37">
        <v>44949</v>
      </c>
      <c r="H23" s="38">
        <v>44964</v>
      </c>
      <c r="I23" s="39">
        <f>IF(AND(AND(NOT(ISBLANK(F23)),NOT(ISBLANK(H23))),F23&lt;&gt;H23),NETWORKDAYS(F23,H23)-1,"")</f>
        <v>-5</v>
      </c>
      <c r="J23" s="40">
        <f>NETWORKDAYS(G23,H23)</f>
        <v>12</v>
      </c>
      <c r="K23" s="33" t="str">
        <f t="shared" si="5"/>
        <v>entr</v>
      </c>
      <c r="L23" s="33" t="str">
        <f t="shared" si="5"/>
        <v>ftr</v>
      </c>
      <c r="M23" s="33" t="str">
        <f t="shared" si="5"/>
        <v>ftr</v>
      </c>
      <c r="N23" s="33" t="str">
        <f t="shared" si="5"/>
        <v>entr</v>
      </c>
      <c r="O23" s="33" t="str">
        <f t="shared" si="5"/>
        <v>entr</v>
      </c>
      <c r="P23" s="33" t="str">
        <f t="shared" si="5"/>
        <v>entr</v>
      </c>
      <c r="Q23" s="33" t="str">
        <f t="shared" si="5"/>
        <v>entr</v>
      </c>
      <c r="R23" s="33" t="str">
        <f t="shared" si="5"/>
        <v>entr</v>
      </c>
      <c r="S23" s="33" t="str">
        <f t="shared" si="5"/>
        <v>entr</v>
      </c>
      <c r="T23" s="33" t="str">
        <f t="shared" si="5"/>
        <v>entr</v>
      </c>
      <c r="U23" s="33" t="str">
        <f t="shared" si="4"/>
        <v>entr</v>
      </c>
      <c r="V23" s="92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ht="19.899999999999999" customHeight="1" x14ac:dyDescent="0.25">
      <c r="A24" s="53" t="s">
        <v>51</v>
      </c>
      <c r="B24" s="34"/>
      <c r="C24" s="50" t="s">
        <v>47</v>
      </c>
      <c r="D24" s="36">
        <v>1</v>
      </c>
      <c r="E24" s="37">
        <v>44970</v>
      </c>
      <c r="F24" s="38">
        <v>44974</v>
      </c>
      <c r="G24" s="37">
        <v>44965</v>
      </c>
      <c r="H24" s="38">
        <v>44974</v>
      </c>
      <c r="I24" s="39" t="str">
        <f>IF(AND(AND(NOT(ISBLANK(F24)),NOT(ISBLANK(H24))),F24&lt;&gt;H24),NETWORKDAYS(F24,H24)-1,"")</f>
        <v/>
      </c>
      <c r="J24" s="40">
        <f>NETWORKDAYS(G24,H24)</f>
        <v>8</v>
      </c>
      <c r="K24" s="33" t="str">
        <f t="shared" si="5"/>
        <v>entr</v>
      </c>
      <c r="L24" s="33" t="str">
        <f t="shared" si="5"/>
        <v>entr</v>
      </c>
      <c r="M24" s="33" t="str">
        <f t="shared" si="5"/>
        <v>entr</v>
      </c>
      <c r="N24" s="33" t="str">
        <f t="shared" si="5"/>
        <v>fntr</v>
      </c>
      <c r="O24" s="33" t="str">
        <f t="shared" si="5"/>
        <v>entr</v>
      </c>
      <c r="P24" s="33" t="str">
        <f t="shared" si="5"/>
        <v>entr</v>
      </c>
      <c r="Q24" s="33" t="str">
        <f t="shared" si="5"/>
        <v>entr</v>
      </c>
      <c r="R24" s="33" t="str">
        <f t="shared" si="5"/>
        <v>entr</v>
      </c>
      <c r="S24" s="33" t="str">
        <f t="shared" si="5"/>
        <v>entr</v>
      </c>
      <c r="T24" s="33" t="str">
        <f t="shared" si="5"/>
        <v>entr</v>
      </c>
      <c r="U24" s="33" t="str">
        <f t="shared" si="4"/>
        <v>entr</v>
      </c>
      <c r="V24" s="92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ht="19.899999999999999" customHeight="1" x14ac:dyDescent="0.25">
      <c r="A25" s="49" t="s">
        <v>52</v>
      </c>
      <c r="B25" s="34" t="s">
        <v>38</v>
      </c>
      <c r="C25" s="50" t="s">
        <v>47</v>
      </c>
      <c r="D25" s="36">
        <v>1</v>
      </c>
      <c r="E25" s="37">
        <v>44977</v>
      </c>
      <c r="F25" s="38">
        <v>44981</v>
      </c>
      <c r="G25" s="37">
        <v>44977</v>
      </c>
      <c r="H25" s="38">
        <v>44987</v>
      </c>
      <c r="I25" s="39">
        <f>IF(AND(AND(NOT(ISBLANK(F25)),NOT(ISBLANK(H25))),F25&lt;&gt;H25),NETWORKDAYS(F25,H25)-1,"")</f>
        <v>4</v>
      </c>
      <c r="J25" s="40">
        <f>NETWORKDAYS(G25,H25)</f>
        <v>9</v>
      </c>
      <c r="K25" s="33" t="str">
        <f t="shared" si="5"/>
        <v>entr</v>
      </c>
      <c r="L25" s="33" t="str">
        <f t="shared" si="5"/>
        <v>entr</v>
      </c>
      <c r="M25" s="33" t="str">
        <f t="shared" si="5"/>
        <v>entr</v>
      </c>
      <c r="N25" s="33" t="str">
        <f t="shared" si="5"/>
        <v>entr</v>
      </c>
      <c r="O25" s="33" t="str">
        <f t="shared" si="5"/>
        <v>entr</v>
      </c>
      <c r="P25" s="33" t="str">
        <f t="shared" si="5"/>
        <v>fntr</v>
      </c>
      <c r="Q25" s="33" t="str">
        <f t="shared" si="5"/>
        <v>entr</v>
      </c>
      <c r="R25" s="33" t="str">
        <f t="shared" si="5"/>
        <v>entr</v>
      </c>
      <c r="S25" s="33" t="str">
        <f t="shared" si="5"/>
        <v>entr</v>
      </c>
      <c r="T25" s="33" t="str">
        <f t="shared" si="5"/>
        <v>entr</v>
      </c>
      <c r="U25" s="33" t="str">
        <f t="shared" si="5"/>
        <v>entr</v>
      </c>
      <c r="V25" s="92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</row>
    <row r="26" spans="1:146" ht="19.899999999999999" customHeight="1" x14ac:dyDescent="0.25">
      <c r="A26" s="51" t="s">
        <v>71</v>
      </c>
      <c r="B26" s="42"/>
      <c r="C26" s="51" t="s">
        <v>59</v>
      </c>
      <c r="D26" s="43">
        <f>AVERAGE(D27:D28)</f>
        <v>1</v>
      </c>
      <c r="E26" s="44">
        <f>MIN(E27:E28)</f>
        <v>44981</v>
      </c>
      <c r="F26" s="45">
        <f>MAX(F27:F28)</f>
        <v>45012</v>
      </c>
      <c r="G26" s="44">
        <f>MIN(G27:G28)</f>
        <v>44988</v>
      </c>
      <c r="H26" s="45">
        <f>MAX(H27:H28)</f>
        <v>44999</v>
      </c>
      <c r="I26" s="48">
        <f>IF(AND(AND(NOT(ISBLANK(F26)),NOT(ISBLANK(H26))),F26&lt;&gt;H26),NETWORKDAYS(F26,H26)-1,"")</f>
        <v>-11</v>
      </c>
      <c r="J26" s="47">
        <f>NETWORKDAYS(G26,H26)</f>
        <v>8</v>
      </c>
      <c r="K26" s="33" t="str">
        <f t="shared" si="5"/>
        <v>entr</v>
      </c>
      <c r="L26" s="33" t="str">
        <f t="shared" si="5"/>
        <v>entr</v>
      </c>
      <c r="M26" s="33" t="str">
        <f t="shared" si="5"/>
        <v>entr</v>
      </c>
      <c r="N26" s="33" t="str">
        <f t="shared" si="5"/>
        <v>entr</v>
      </c>
      <c r="O26" s="33" t="str">
        <f t="shared" si="5"/>
        <v>entr</v>
      </c>
      <c r="P26" s="33" t="str">
        <f t="shared" si="5"/>
        <v>etr</v>
      </c>
      <c r="Q26" s="33" t="str">
        <f t="shared" si="5"/>
        <v>ftr</v>
      </c>
      <c r="R26" s="33" t="str">
        <f t="shared" si="5"/>
        <v>ftr</v>
      </c>
      <c r="S26" s="33" t="str">
        <f t="shared" si="5"/>
        <v>etr</v>
      </c>
      <c r="T26" s="33" t="str">
        <f t="shared" si="5"/>
        <v>etr</v>
      </c>
      <c r="U26" s="33" t="str">
        <f t="shared" si="5"/>
        <v>entr</v>
      </c>
      <c r="V26" s="92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</row>
    <row r="27" spans="1:146" ht="19.899999999999999" customHeight="1" x14ac:dyDescent="0.25">
      <c r="A27" s="50" t="s">
        <v>72</v>
      </c>
      <c r="B27" s="34"/>
      <c r="C27" s="50" t="s">
        <v>59</v>
      </c>
      <c r="D27" s="36">
        <v>1</v>
      </c>
      <c r="E27" s="37">
        <v>44981</v>
      </c>
      <c r="F27" s="38">
        <v>45012</v>
      </c>
      <c r="G27" s="37">
        <v>44988</v>
      </c>
      <c r="H27" s="38">
        <v>44997</v>
      </c>
      <c r="I27" s="39">
        <f>IF(AND(AND(NOT(ISBLANK(F27)),NOT(ISBLANK(H27))),F27&lt;&gt;H27),NETWORKDAYS(F27,H27)-1,"")</f>
        <v>-12</v>
      </c>
      <c r="J27" s="40">
        <f>NETWORKDAYS(G27,H27)</f>
        <v>6</v>
      </c>
      <c r="K27" s="33" t="str">
        <f t="shared" si="5"/>
        <v>entr</v>
      </c>
      <c r="L27" s="33" t="str">
        <f t="shared" si="5"/>
        <v>entr</v>
      </c>
      <c r="M27" s="33" t="str">
        <f t="shared" si="5"/>
        <v>entr</v>
      </c>
      <c r="N27" s="33" t="str">
        <f t="shared" si="5"/>
        <v>entr</v>
      </c>
      <c r="O27" s="33" t="str">
        <f t="shared" si="5"/>
        <v>entr</v>
      </c>
      <c r="P27" s="33" t="str">
        <f t="shared" si="5"/>
        <v>etr</v>
      </c>
      <c r="Q27" s="33" t="str">
        <f t="shared" si="5"/>
        <v>ftr</v>
      </c>
      <c r="R27" s="33" t="str">
        <f t="shared" si="5"/>
        <v>ftr</v>
      </c>
      <c r="S27" s="33" t="str">
        <f t="shared" si="5"/>
        <v>etr</v>
      </c>
      <c r="T27" s="33" t="str">
        <f t="shared" si="5"/>
        <v>etr</v>
      </c>
      <c r="U27" s="33" t="str">
        <f t="shared" si="5"/>
        <v>entr</v>
      </c>
      <c r="V27" s="92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</row>
    <row r="28" spans="1:146" ht="19.899999999999999" customHeight="1" x14ac:dyDescent="0.25">
      <c r="A28" s="49" t="s">
        <v>73</v>
      </c>
      <c r="B28" s="34"/>
      <c r="C28" s="50" t="s">
        <v>59</v>
      </c>
      <c r="D28" s="36">
        <v>1</v>
      </c>
      <c r="E28" s="37">
        <v>44985</v>
      </c>
      <c r="F28" s="38">
        <v>44986</v>
      </c>
      <c r="G28" s="37">
        <v>44998</v>
      </c>
      <c r="H28" s="38">
        <v>44999</v>
      </c>
      <c r="I28" s="39">
        <f>IF(AND(AND(NOT(ISBLANK(F28)),NOT(ISBLANK(H28))),F28&lt;&gt;H28),NETWORKDAYS(F28,H28)-1,"")</f>
        <v>9</v>
      </c>
      <c r="J28" s="40">
        <f>NETWORKDAYS(G28,H28)</f>
        <v>2</v>
      </c>
      <c r="K28" s="33" t="str">
        <f t="shared" si="5"/>
        <v>entr</v>
      </c>
      <c r="L28" s="33" t="str">
        <f t="shared" si="5"/>
        <v>entr</v>
      </c>
      <c r="M28" s="33" t="str">
        <f t="shared" si="5"/>
        <v>entr</v>
      </c>
      <c r="N28" s="33" t="str">
        <f t="shared" si="5"/>
        <v>entr</v>
      </c>
      <c r="O28" s="33" t="str">
        <f t="shared" si="5"/>
        <v>entr</v>
      </c>
      <c r="P28" s="33" t="str">
        <f t="shared" si="5"/>
        <v>entr</v>
      </c>
      <c r="Q28" s="33" t="str">
        <f t="shared" si="5"/>
        <v>entr</v>
      </c>
      <c r="R28" s="33" t="str">
        <f t="shared" si="5"/>
        <v>entr</v>
      </c>
      <c r="S28" s="33" t="str">
        <f t="shared" si="5"/>
        <v>entr</v>
      </c>
      <c r="T28" s="33" t="str">
        <f t="shared" si="5"/>
        <v>entr</v>
      </c>
      <c r="U28" s="33" t="str">
        <f t="shared" si="5"/>
        <v>entr</v>
      </c>
      <c r="V28" s="92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</row>
    <row r="29" spans="1:146" ht="19.899999999999999" customHeight="1" x14ac:dyDescent="0.25">
      <c r="A29" s="52" t="s">
        <v>50</v>
      </c>
      <c r="B29" s="42"/>
      <c r="C29" s="51" t="s">
        <v>75</v>
      </c>
      <c r="D29" s="43">
        <f>AVERAGE(D30:D33)</f>
        <v>1</v>
      </c>
      <c r="E29" s="44">
        <f>MIN(E30:E33)</f>
        <v>44952</v>
      </c>
      <c r="F29" s="45">
        <f>MAX(F30:F33)</f>
        <v>44985</v>
      </c>
      <c r="G29" s="44">
        <f>MIN(G30:G33)</f>
        <v>44952</v>
      </c>
      <c r="H29" s="45">
        <f>MAX(H30:H33)</f>
        <v>44999</v>
      </c>
      <c r="I29" s="48">
        <f>IF(AND(AND(NOT(ISBLANK(F29)),NOT(ISBLANK(H29))),F29&lt;&gt;H29),NETWORKDAYS(F29,H29)-1,"")</f>
        <v>10</v>
      </c>
      <c r="J29" s="47">
        <f>NETWORKDAYS(G29,H29)</f>
        <v>34</v>
      </c>
      <c r="K29" s="33" t="str">
        <f t="shared" si="5"/>
        <v>entr</v>
      </c>
      <c r="L29" s="33" t="str">
        <f t="shared" si="5"/>
        <v>ftr</v>
      </c>
      <c r="M29" s="33" t="str">
        <f t="shared" si="5"/>
        <v>ftr</v>
      </c>
      <c r="N29" s="33" t="str">
        <f t="shared" si="5"/>
        <v>ftr</v>
      </c>
      <c r="O29" s="33" t="str">
        <f t="shared" si="5"/>
        <v>ftr</v>
      </c>
      <c r="P29" s="33" t="str">
        <f t="shared" si="5"/>
        <v>ftr</v>
      </c>
      <c r="Q29" s="33" t="str">
        <f t="shared" si="5"/>
        <v>fntr</v>
      </c>
      <c r="R29" s="33" t="str">
        <f t="shared" si="5"/>
        <v>fntr</v>
      </c>
      <c r="S29" s="33" t="str">
        <f t="shared" si="5"/>
        <v>entr</v>
      </c>
      <c r="T29" s="33" t="str">
        <f t="shared" si="5"/>
        <v>entr</v>
      </c>
      <c r="U29" s="33" t="str">
        <f t="shared" si="5"/>
        <v>entr</v>
      </c>
      <c r="V29" s="92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</row>
    <row r="30" spans="1:146" ht="19.899999999999999" customHeight="1" x14ac:dyDescent="0.25">
      <c r="A30" s="49" t="s">
        <v>48</v>
      </c>
      <c r="B30" s="34"/>
      <c r="C30" s="50" t="s">
        <v>80</v>
      </c>
      <c r="D30" s="36">
        <v>1</v>
      </c>
      <c r="E30" s="37">
        <v>44952</v>
      </c>
      <c r="F30" s="38">
        <v>44954</v>
      </c>
      <c r="G30" s="37">
        <v>44952</v>
      </c>
      <c r="H30" s="38">
        <v>44956</v>
      </c>
      <c r="I30" s="39">
        <f>IF(AND(AND(NOT(ISBLANK(F30)),NOT(ISBLANK(H30))),F30&lt;&gt;H30),NETWORKDAYS(F30,H30)-1,"")</f>
        <v>0</v>
      </c>
      <c r="J30" s="40">
        <f>NETWORKDAYS(G30,H30)</f>
        <v>3</v>
      </c>
      <c r="K30" s="33" t="str">
        <f t="shared" si="5"/>
        <v>entr</v>
      </c>
      <c r="L30" s="33" t="str">
        <f t="shared" si="5"/>
        <v>fntr</v>
      </c>
      <c r="M30" s="33" t="str">
        <f t="shared" si="5"/>
        <v>entr</v>
      </c>
      <c r="N30" s="33" t="str">
        <f t="shared" si="5"/>
        <v>entr</v>
      </c>
      <c r="O30" s="33" t="str">
        <f t="shared" si="5"/>
        <v>entr</v>
      </c>
      <c r="P30" s="33" t="str">
        <f t="shared" si="5"/>
        <v>entr</v>
      </c>
      <c r="Q30" s="33" t="str">
        <f t="shared" si="5"/>
        <v>entr</v>
      </c>
      <c r="R30" s="33" t="str">
        <f t="shared" si="5"/>
        <v>entr</v>
      </c>
      <c r="S30" s="33" t="str">
        <f t="shared" si="5"/>
        <v>entr</v>
      </c>
      <c r="T30" s="33" t="str">
        <f t="shared" si="5"/>
        <v>entr</v>
      </c>
      <c r="U30" s="33" t="str">
        <f t="shared" si="5"/>
        <v>entr</v>
      </c>
      <c r="V30" s="92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</row>
    <row r="31" spans="1:146" ht="19.899999999999999" customHeight="1" x14ac:dyDescent="0.25">
      <c r="A31" s="49" t="s">
        <v>49</v>
      </c>
      <c r="B31" s="34"/>
      <c r="C31" s="50" t="s">
        <v>80</v>
      </c>
      <c r="D31" s="36">
        <v>1</v>
      </c>
      <c r="E31" s="37">
        <v>44958</v>
      </c>
      <c r="F31" s="38">
        <v>44974</v>
      </c>
      <c r="G31" s="37">
        <v>44958</v>
      </c>
      <c r="H31" s="38">
        <v>44974</v>
      </c>
      <c r="I31" s="39" t="str">
        <f>IF(AND(AND(NOT(ISBLANK(F31)),NOT(ISBLANK(H31))),F31&lt;&gt;H31),NETWORKDAYS(F31,H31)-1,"")</f>
        <v/>
      </c>
      <c r="J31" s="40">
        <f>NETWORKDAYS(G31,H31)</f>
        <v>13</v>
      </c>
      <c r="K31" s="33" t="str">
        <f t="shared" si="5"/>
        <v>entr</v>
      </c>
      <c r="L31" s="33" t="str">
        <f t="shared" si="5"/>
        <v>entr</v>
      </c>
      <c r="M31" s="33" t="str">
        <f t="shared" si="5"/>
        <v>ftr</v>
      </c>
      <c r="N31" s="33" t="str">
        <f t="shared" si="5"/>
        <v>ftr</v>
      </c>
      <c r="O31" s="33" t="str">
        <f t="shared" si="5"/>
        <v>entr</v>
      </c>
      <c r="P31" s="33" t="str">
        <f t="shared" si="5"/>
        <v>entr</v>
      </c>
      <c r="Q31" s="33" t="str">
        <f t="shared" si="5"/>
        <v>entr</v>
      </c>
      <c r="R31" s="33" t="str">
        <f t="shared" si="5"/>
        <v>entr</v>
      </c>
      <c r="S31" s="33" t="str">
        <f t="shared" si="5"/>
        <v>entr</v>
      </c>
      <c r="T31" s="33" t="str">
        <f t="shared" si="5"/>
        <v>entr</v>
      </c>
      <c r="U31" s="33" t="str">
        <f t="shared" si="5"/>
        <v>entr</v>
      </c>
      <c r="V31" s="92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</row>
    <row r="32" spans="1:146" ht="19.899999999999999" customHeight="1" x14ac:dyDescent="0.25">
      <c r="A32" s="49" t="s">
        <v>53</v>
      </c>
      <c r="B32" s="35" t="s">
        <v>54</v>
      </c>
      <c r="C32" s="50" t="s">
        <v>80</v>
      </c>
      <c r="D32" s="36">
        <v>1</v>
      </c>
      <c r="E32" s="37">
        <v>44977</v>
      </c>
      <c r="F32" s="38">
        <v>44981</v>
      </c>
      <c r="G32" s="37">
        <v>44988</v>
      </c>
      <c r="H32" s="38">
        <v>44993</v>
      </c>
      <c r="I32" s="48">
        <f>IF(AND(AND(NOT(ISBLANK(F32)),NOT(ISBLANK(H32))),F32&lt;&gt;H32),NETWORKDAYS(F32,H32)-1,"")</f>
        <v>8</v>
      </c>
      <c r="J32" s="47">
        <f>NETWORKDAYS(G32,H32)</f>
        <v>4</v>
      </c>
      <c r="K32" s="33" t="str">
        <f t="shared" ref="K32:V35" si="6">IF(OR(AND(K$8+6&lt;=$G32,K$8+6&lt;=$E32,K$8+6&lt;=$H32,K$8+6&lt;=$F32),AND(K$8+6&lt;=$G32,K$8+6&gt;$E32,K$8+6&lt;=$H32,K$8+6&gt;$F32),AND(K$8+6&gt;$G32,K$8+6&lt;=$E32,K$8+6&gt;$H32,K$8+6&lt;=$F32),AND(K$8+6&gt;$G32,K$8+6&gt;$E32,K$8+6&gt;$H32,K$8+6&gt;$F32)),"entr",IF(OR(AND(K$8+6&lt;=$G32,K$8+6&gt;$E32,K$8+6&lt;=$H32,K$8+6&lt;=$F32),AND(K$8+6&gt;$G32,K$8+6&gt;$E32,K$8+6&gt;$H32,K$8+6&lt;=$F32)),"etr",IF(OR(AND(K$8+6&gt;$G32,K$8+6&lt;=$E32,K$8+6&lt;=$H32,K$8+6&lt;=$F32),AND(K$8+6&gt;$G32,K$8+6&gt;$E32,K$8+6&lt;=$H32,K$8+6&gt;$F32)),"fntr",IF(AND(K$8+6&gt;$G32,K$8+6&gt;$E32,K$8+6&lt;=$H32,K$8+6&lt;=$F32),"ftr","err"))))</f>
        <v>entr</v>
      </c>
      <c r="L32" s="33" t="str">
        <f t="shared" si="6"/>
        <v>entr</v>
      </c>
      <c r="M32" s="33" t="str">
        <f t="shared" si="6"/>
        <v>entr</v>
      </c>
      <c r="N32" s="33" t="str">
        <f t="shared" si="6"/>
        <v>entr</v>
      </c>
      <c r="O32" s="33" t="str">
        <f t="shared" si="6"/>
        <v>entr</v>
      </c>
      <c r="P32" s="33" t="str">
        <f t="shared" si="6"/>
        <v>entr</v>
      </c>
      <c r="Q32" s="33" t="str">
        <f t="shared" si="6"/>
        <v>fntr</v>
      </c>
      <c r="R32" s="33" t="str">
        <f t="shared" si="6"/>
        <v>entr</v>
      </c>
      <c r="S32" s="33" t="str">
        <f t="shared" si="6"/>
        <v>entr</v>
      </c>
      <c r="T32" s="33" t="str">
        <f t="shared" si="6"/>
        <v>entr</v>
      </c>
      <c r="U32" s="33" t="str">
        <f t="shared" si="6"/>
        <v>entr</v>
      </c>
      <c r="V32" s="92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</row>
    <row r="33" spans="1:146" ht="19.899999999999999" customHeight="1" x14ac:dyDescent="0.25">
      <c r="A33" s="49" t="s">
        <v>55</v>
      </c>
      <c r="B33" s="34" t="s">
        <v>74</v>
      </c>
      <c r="C33" s="50" t="s">
        <v>42</v>
      </c>
      <c r="D33" s="36">
        <v>1</v>
      </c>
      <c r="E33" s="37">
        <v>44984</v>
      </c>
      <c r="F33" s="38">
        <v>44985</v>
      </c>
      <c r="G33" s="37">
        <v>44995</v>
      </c>
      <c r="H33" s="38">
        <v>44999</v>
      </c>
      <c r="I33" s="39">
        <f>IF(AND(AND(NOT(ISBLANK(F33)),NOT(ISBLANK(H33))),F33&lt;&gt;H33),NETWORKDAYS(F33,H33)-1,"")</f>
        <v>10</v>
      </c>
      <c r="J33" s="40">
        <f>NETWORKDAYS(G33,H33)</f>
        <v>3</v>
      </c>
      <c r="K33" s="33" t="str">
        <f t="shared" si="6"/>
        <v>entr</v>
      </c>
      <c r="L33" s="33" t="str">
        <f t="shared" si="6"/>
        <v>entr</v>
      </c>
      <c r="M33" s="33" t="str">
        <f t="shared" si="6"/>
        <v>entr</v>
      </c>
      <c r="N33" s="33" t="str">
        <f t="shared" si="6"/>
        <v>entr</v>
      </c>
      <c r="O33" s="33" t="str">
        <f t="shared" si="6"/>
        <v>entr</v>
      </c>
      <c r="P33" s="33" t="str">
        <f t="shared" si="6"/>
        <v>entr</v>
      </c>
      <c r="Q33" s="33" t="str">
        <f t="shared" si="6"/>
        <v>entr</v>
      </c>
      <c r="R33" s="33" t="str">
        <f t="shared" si="6"/>
        <v>fntr</v>
      </c>
      <c r="S33" s="33" t="str">
        <f t="shared" si="6"/>
        <v>entr</v>
      </c>
      <c r="T33" s="33" t="str">
        <f t="shared" si="6"/>
        <v>entr</v>
      </c>
      <c r="U33" s="33" t="str">
        <f t="shared" si="6"/>
        <v>entr</v>
      </c>
      <c r="V33" s="92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</row>
    <row r="34" spans="1:146" ht="19.899999999999999" customHeight="1" x14ac:dyDescent="0.25">
      <c r="A34" s="52" t="s">
        <v>56</v>
      </c>
      <c r="B34" s="42"/>
      <c r="C34" s="51" t="s">
        <v>43</v>
      </c>
      <c r="D34" s="43">
        <f>AVERAGE(D35:D36)</f>
        <v>0</v>
      </c>
      <c r="E34" s="44">
        <f>MIN(E35:E36)</f>
        <v>44986</v>
      </c>
      <c r="F34" s="45">
        <f>MAX(F35:F36)</f>
        <v>44988</v>
      </c>
      <c r="G34" s="44">
        <f>MIN(G35:G43)</f>
        <v>45012</v>
      </c>
      <c r="H34" s="45">
        <f>MAX(H35:H43)</f>
        <v>45014</v>
      </c>
      <c r="I34" s="46">
        <f t="shared" ref="I34" si="7">IF(AND(AND(NOT(ISBLANK(F34)),NOT(ISBLANK(H34))),F34&lt;&gt;H34),NETWORKDAYS(F34,H34)-1,"")</f>
        <v>18</v>
      </c>
      <c r="J34" s="47">
        <f t="shared" ref="J34" si="8">NETWORKDAYS(G34,H34)</f>
        <v>3</v>
      </c>
      <c r="K34" s="33" t="str">
        <f t="shared" si="6"/>
        <v>entr</v>
      </c>
      <c r="L34" s="33" t="str">
        <f t="shared" si="6"/>
        <v>entr</v>
      </c>
      <c r="M34" s="33" t="str">
        <f t="shared" si="6"/>
        <v>entr</v>
      </c>
      <c r="N34" s="33" t="str">
        <f t="shared" si="6"/>
        <v>entr</v>
      </c>
      <c r="O34" s="33" t="str">
        <f t="shared" si="6"/>
        <v>entr</v>
      </c>
      <c r="P34" s="33" t="str">
        <f t="shared" si="6"/>
        <v>entr</v>
      </c>
      <c r="Q34" s="33" t="str">
        <f t="shared" si="6"/>
        <v>entr</v>
      </c>
      <c r="R34" s="33" t="str">
        <f t="shared" si="6"/>
        <v>entr</v>
      </c>
      <c r="S34" s="33" t="str">
        <f t="shared" si="6"/>
        <v>entr</v>
      </c>
      <c r="T34" s="33" t="str">
        <f t="shared" si="6"/>
        <v>entr</v>
      </c>
      <c r="U34" s="33" t="str">
        <f t="shared" si="6"/>
        <v>entr</v>
      </c>
      <c r="V34" s="92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</row>
    <row r="35" spans="1:146" ht="19.899999999999999" customHeight="1" x14ac:dyDescent="0.25">
      <c r="A35" s="49" t="s">
        <v>57</v>
      </c>
      <c r="B35" s="34" t="s">
        <v>58</v>
      </c>
      <c r="C35" s="50" t="s">
        <v>43</v>
      </c>
      <c r="D35" s="36">
        <v>0</v>
      </c>
      <c r="E35" s="37">
        <v>44986</v>
      </c>
      <c r="F35" s="38">
        <v>44988</v>
      </c>
      <c r="G35" s="37">
        <v>45012</v>
      </c>
      <c r="H35" s="38">
        <v>45014</v>
      </c>
      <c r="I35" s="39">
        <f t="shared" ref="I35" si="9">IF(AND(AND(NOT(ISBLANK(F35)),NOT(ISBLANK(H35))),F35&lt;&gt;H35),NETWORKDAYS(F35,H35)-1,"")</f>
        <v>18</v>
      </c>
      <c r="J35" s="40">
        <f t="shared" ref="J35" si="10">NETWORKDAYS(G35,H35)</f>
        <v>3</v>
      </c>
      <c r="K35" s="33" t="str">
        <f t="shared" si="6"/>
        <v>entr</v>
      </c>
      <c r="L35" s="33" t="str">
        <f t="shared" si="6"/>
        <v>entr</v>
      </c>
      <c r="M35" s="33" t="str">
        <f t="shared" si="6"/>
        <v>entr</v>
      </c>
      <c r="N35" s="33" t="str">
        <f t="shared" si="6"/>
        <v>entr</v>
      </c>
      <c r="O35" s="33" t="str">
        <f t="shared" si="6"/>
        <v>entr</v>
      </c>
      <c r="P35" s="33" t="str">
        <f t="shared" si="6"/>
        <v>entr</v>
      </c>
      <c r="Q35" s="33" t="str">
        <f t="shared" si="6"/>
        <v>entr</v>
      </c>
      <c r="R35" s="33" t="str">
        <f t="shared" si="6"/>
        <v>entr</v>
      </c>
      <c r="S35" s="33" t="str">
        <f t="shared" si="6"/>
        <v>entr</v>
      </c>
      <c r="T35" s="33" t="str">
        <f t="shared" si="6"/>
        <v>entr</v>
      </c>
      <c r="U35" s="33" t="str">
        <f t="shared" si="6"/>
        <v>entr</v>
      </c>
      <c r="V35" s="92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</row>
    <row r="36" spans="1:146" ht="19.899999999999999" customHeight="1" x14ac:dyDescent="0.25">
      <c r="A36" s="86"/>
      <c r="B36" s="78"/>
      <c r="C36" s="79"/>
      <c r="D36" s="80"/>
      <c r="E36" s="81"/>
      <c r="F36" s="82"/>
      <c r="G36" s="81"/>
      <c r="H36" s="82"/>
      <c r="I36" s="83"/>
      <c r="J36" s="84"/>
      <c r="K36" s="62" t="str">
        <f t="shared" ref="K29:T42" si="11">IF(OR(AND(K$8+6&lt;=$G36,K$8+6&lt;=$E36,K$8+6&lt;=$H36,K$8+6&lt;=$F36),AND(K$8+6&lt;=$G36,K$8+6&gt;$E36,K$8+6&lt;=$H36,K$8+6&gt;$F36),AND(K$8+6&gt;$G36,K$8+6&lt;=$E36,K$8+6&gt;$H36,K$8+6&lt;=$F36),AND(K$8+6&gt;$G36,K$8+6&gt;$E36,K$8+6&gt;$H36,K$8+6&gt;$F36)),"entr",IF(OR(AND(K$8+6&lt;=$G36,K$8+6&gt;$E36,K$8+6&lt;=$H36,K$8+6&lt;=$F36),AND(K$8+6&gt;$G36,K$8+6&gt;$E36,K$8+6&gt;$H36,K$8+6&lt;=$F36)),"etr",IF(OR(AND(K$8+6&gt;$G36,K$8+6&lt;=$E36,K$8+6&lt;=$H36,K$8+6&lt;=$F36),AND(K$8+6&gt;$G36,K$8+6&gt;$E36,K$8+6&lt;=$H36,K$8+6&gt;$F36)),"fntr",IF(AND(K$8+6&gt;$G36,K$8+6&gt;$E36,K$8+6&lt;=$H36,K$8+6&lt;=$F36),"ftr","err"))))</f>
        <v>entr</v>
      </c>
      <c r="L36" s="62" t="str">
        <f t="shared" si="11"/>
        <v>entr</v>
      </c>
      <c r="M36" s="62" t="str">
        <f t="shared" si="11"/>
        <v>entr</v>
      </c>
      <c r="N36" s="62" t="str">
        <f t="shared" si="11"/>
        <v>entr</v>
      </c>
      <c r="O36" s="62" t="str">
        <f t="shared" si="11"/>
        <v>entr</v>
      </c>
      <c r="P36" s="62" t="str">
        <f t="shared" si="11"/>
        <v>entr</v>
      </c>
      <c r="Q36" s="62" t="str">
        <f t="shared" si="11"/>
        <v>entr</v>
      </c>
      <c r="R36" s="62" t="str">
        <f t="shared" si="11"/>
        <v>entr</v>
      </c>
      <c r="S36" s="62" t="str">
        <f t="shared" si="11"/>
        <v>entr</v>
      </c>
      <c r="T36" s="62" t="str">
        <f t="shared" si="11"/>
        <v>entr</v>
      </c>
      <c r="U36" s="62" t="str">
        <f t="shared" ref="U29:AB42" si="12">IF(OR(AND(U$8+6&lt;=$G36,U$8+6&lt;=$E36,U$8+6&lt;=$H36,U$8+6&lt;=$F36),AND(U$8+6&lt;=$G36,U$8+6&gt;$E36,U$8+6&lt;=$H36,U$8+6&gt;$F36),AND(U$8+6&gt;$G36,U$8+6&lt;=$E36,U$8+6&gt;$H36,U$8+6&lt;=$F36),AND(U$8+6&gt;$G36,U$8+6&gt;$E36,U$8+6&gt;$H36,U$8+6&gt;$F36)),"entr",IF(OR(AND(U$8+6&lt;=$G36,U$8+6&gt;$E36,U$8+6&lt;=$H36,U$8+6&lt;=$F36),AND(U$8+6&gt;$G36,U$8+6&gt;$E36,U$8+6&gt;$H36,U$8+6&lt;=$F36)),"etr",IF(OR(AND(U$8+6&gt;$G36,U$8+6&lt;=$E36,U$8+6&lt;=$H36,U$8+6&lt;=$F36),AND(U$8+6&gt;$G36,U$8+6&gt;$E36,U$8+6&lt;=$H36,U$8+6&gt;$F36)),"fntr",IF(AND(U$8+6&gt;$G36,U$8+6&gt;$E36,U$8+6&lt;=$H36,U$8+6&lt;=$F36),"ftr","err"))))</f>
        <v>entr</v>
      </c>
      <c r="V36" s="87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</row>
    <row r="37" spans="1:146" ht="19.899999999999999" customHeight="1" x14ac:dyDescent="0.25">
      <c r="A37" s="63"/>
      <c r="B37" s="63"/>
      <c r="C37" s="64"/>
      <c r="D37" s="65"/>
      <c r="E37" s="70"/>
      <c r="F37" s="70"/>
      <c r="G37" s="70"/>
      <c r="H37" s="70"/>
      <c r="I37" s="71"/>
      <c r="J37" s="72"/>
      <c r="K37" s="69" t="str">
        <f t="shared" si="11"/>
        <v>entr</v>
      </c>
      <c r="L37" s="69" t="str">
        <f t="shared" si="11"/>
        <v>entr</v>
      </c>
      <c r="M37" s="69" t="str">
        <f t="shared" si="11"/>
        <v>entr</v>
      </c>
      <c r="N37" s="69" t="str">
        <f t="shared" si="11"/>
        <v>entr</v>
      </c>
      <c r="O37" s="69" t="str">
        <f t="shared" si="11"/>
        <v>entr</v>
      </c>
      <c r="P37" s="69" t="str">
        <f t="shared" si="11"/>
        <v>entr</v>
      </c>
      <c r="Q37" s="69" t="str">
        <f t="shared" si="11"/>
        <v>entr</v>
      </c>
      <c r="R37" s="69" t="str">
        <f t="shared" si="11"/>
        <v>entr</v>
      </c>
      <c r="S37" s="69" t="str">
        <f t="shared" si="11"/>
        <v>entr</v>
      </c>
      <c r="T37" s="69" t="str">
        <f t="shared" si="11"/>
        <v>entr</v>
      </c>
      <c r="U37" s="69" t="str">
        <f t="shared" si="12"/>
        <v>entr</v>
      </c>
      <c r="V37" s="69" t="str">
        <f t="shared" si="12"/>
        <v>entr</v>
      </c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</row>
    <row r="38" spans="1:146" ht="19.899999999999999" customHeight="1" x14ac:dyDescent="0.25">
      <c r="A38" s="64"/>
      <c r="B38" s="63"/>
      <c r="C38" s="64"/>
      <c r="D38" s="65"/>
      <c r="E38" s="66"/>
      <c r="F38" s="66"/>
      <c r="G38" s="66"/>
      <c r="H38" s="66"/>
      <c r="I38" s="67"/>
      <c r="J38" s="68"/>
      <c r="K38" s="69" t="str">
        <f t="shared" si="11"/>
        <v>entr</v>
      </c>
      <c r="L38" s="69" t="str">
        <f t="shared" si="11"/>
        <v>entr</v>
      </c>
      <c r="M38" s="69" t="str">
        <f t="shared" si="11"/>
        <v>entr</v>
      </c>
      <c r="N38" s="69" t="str">
        <f t="shared" si="11"/>
        <v>entr</v>
      </c>
      <c r="O38" s="69" t="str">
        <f t="shared" si="11"/>
        <v>entr</v>
      </c>
      <c r="P38" s="69" t="str">
        <f t="shared" si="11"/>
        <v>entr</v>
      </c>
      <c r="Q38" s="69" t="str">
        <f t="shared" si="11"/>
        <v>entr</v>
      </c>
      <c r="R38" s="69" t="str">
        <f t="shared" si="11"/>
        <v>entr</v>
      </c>
      <c r="S38" s="69" t="str">
        <f t="shared" si="11"/>
        <v>entr</v>
      </c>
      <c r="T38" s="69" t="str">
        <f t="shared" si="11"/>
        <v>entr</v>
      </c>
      <c r="U38" s="69" t="str">
        <f t="shared" si="12"/>
        <v>entr</v>
      </c>
      <c r="V38" s="69" t="str">
        <f t="shared" si="12"/>
        <v>entr</v>
      </c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</row>
    <row r="39" spans="1:146" ht="19.899999999999999" customHeight="1" x14ac:dyDescent="0.25">
      <c r="A39" s="73"/>
      <c r="B39" s="74"/>
      <c r="C39" s="75"/>
      <c r="D39" s="65"/>
      <c r="E39" s="66"/>
      <c r="F39" s="66"/>
      <c r="G39" s="66"/>
      <c r="H39" s="66"/>
      <c r="I39" s="76"/>
      <c r="J39" s="68"/>
      <c r="K39" s="69"/>
      <c r="L39" s="69"/>
      <c r="M39" s="69" t="str">
        <f t="shared" si="11"/>
        <v>entr</v>
      </c>
      <c r="N39" s="69" t="str">
        <f t="shared" si="11"/>
        <v>entr</v>
      </c>
      <c r="O39" s="69" t="str">
        <f t="shared" si="11"/>
        <v>entr</v>
      </c>
      <c r="P39" s="69" t="str">
        <f t="shared" si="11"/>
        <v>entr</v>
      </c>
      <c r="Q39" s="69" t="str">
        <f t="shared" si="11"/>
        <v>entr</v>
      </c>
      <c r="R39" s="69" t="str">
        <f t="shared" si="11"/>
        <v>entr</v>
      </c>
      <c r="S39" s="69" t="str">
        <f t="shared" si="11"/>
        <v>entr</v>
      </c>
      <c r="T39" s="69" t="str">
        <f t="shared" si="11"/>
        <v>entr</v>
      </c>
      <c r="U39" s="69" t="str">
        <f t="shared" si="12"/>
        <v>entr</v>
      </c>
      <c r="V39" s="69" t="str">
        <f t="shared" si="12"/>
        <v>entr</v>
      </c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</row>
    <row r="40" spans="1:146" ht="19.899999999999999" customHeight="1" x14ac:dyDescent="0.25">
      <c r="A40" s="63"/>
      <c r="B40" s="63"/>
      <c r="C40" s="64"/>
      <c r="D40" s="65"/>
      <c r="E40" s="70"/>
      <c r="F40" s="70"/>
      <c r="G40" s="70"/>
      <c r="H40" s="70"/>
      <c r="I40" s="71"/>
      <c r="J40" s="72"/>
      <c r="K40" s="69"/>
      <c r="L40" s="69"/>
      <c r="M40" s="69" t="str">
        <f t="shared" si="11"/>
        <v>entr</v>
      </c>
      <c r="N40" s="69" t="str">
        <f t="shared" si="11"/>
        <v>entr</v>
      </c>
      <c r="O40" s="69" t="str">
        <f t="shared" si="11"/>
        <v>entr</v>
      </c>
      <c r="P40" s="69" t="str">
        <f t="shared" si="11"/>
        <v>entr</v>
      </c>
      <c r="Q40" s="69" t="str">
        <f t="shared" si="11"/>
        <v>entr</v>
      </c>
      <c r="R40" s="69" t="str">
        <f t="shared" si="11"/>
        <v>entr</v>
      </c>
      <c r="S40" s="69" t="str">
        <f t="shared" si="11"/>
        <v>entr</v>
      </c>
      <c r="T40" s="69" t="str">
        <f t="shared" si="11"/>
        <v>entr</v>
      </c>
      <c r="U40" s="69" t="str">
        <f t="shared" si="12"/>
        <v>entr</v>
      </c>
      <c r="V40" s="69" t="str">
        <f t="shared" si="12"/>
        <v>entr</v>
      </c>
      <c r="W40" s="69" t="str">
        <f t="shared" si="12"/>
        <v>entr</v>
      </c>
      <c r="X40" s="69" t="str">
        <f t="shared" si="12"/>
        <v>entr</v>
      </c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</row>
    <row r="41" spans="1:146" ht="19.899999999999999" customHeight="1" x14ac:dyDescent="0.25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69" t="str">
        <f>IF(OR(AND(K$8+6&lt;=$G34,K$8+6&lt;=$E34,K$8+6&lt;=$H34,K$8+6&lt;=$F34),AND(K$8+6&lt;=$G34,K$8+6&gt;$E34,K$8+6&lt;=$H34,K$8+6&gt;$F34),AND(K$8+6&gt;$G34,K$8+6&lt;=$E34,K$8+6&gt;$H34,K$8+6&lt;=$F34),AND(K$8+6&gt;$G34,K$8+6&gt;$E34,K$8+6&gt;$H34,K$8+6&gt;$F34)),"entr",IF(OR(AND(K$8+6&lt;=$G34,K$8+6&gt;$E34,K$8+6&lt;=$H34,K$8+6&lt;=$F34),AND(K$8+6&gt;$G34,K$8+6&gt;$E34,K$8+6&gt;$H34,K$8+6&lt;=$F34)),"etr",IF(OR(AND(K$8+6&gt;$G34,K$8+6&lt;=$E34,K$8+6&lt;=$H34,K$8+6&lt;=$F34),AND(K$8+6&gt;$G34,K$8+6&gt;$E34,K$8+6&lt;=$H34,K$8+6&gt;$F34)),"fntr",IF(AND(K$8+6&gt;$G34,K$8+6&gt;$E34,K$8+6&lt;=$H34,K$8+6&lt;=$F34),"ftr","err"))))</f>
        <v>entr</v>
      </c>
      <c r="L41" s="69" t="str">
        <f>IF(OR(AND(L$8+6&lt;=$G34,L$8+6&lt;=$E34,L$8+6&lt;=$H34,L$8+6&lt;=$F34),AND(L$8+6&lt;=$G34,L$8+6&gt;$E34,L$8+6&lt;=$H34,L$8+6&gt;$F34),AND(L$8+6&gt;$G34,L$8+6&lt;=$E34,L$8+6&gt;$H34,L$8+6&lt;=$F34),AND(L$8+6&gt;$G34,L$8+6&gt;$E34,L$8+6&gt;$H34,L$8+6&gt;$F34)),"entr",IF(OR(AND(L$8+6&lt;=$G34,L$8+6&gt;$E34,L$8+6&lt;=$H34,L$8+6&lt;=$F34),AND(L$8+6&gt;$G34,L$8+6&gt;$E34,L$8+6&gt;$H34,L$8+6&lt;=$F34)),"etr",IF(OR(AND(L$8+6&gt;$G34,L$8+6&lt;=$E34,L$8+6&lt;=$H34,L$8+6&lt;=$F34),AND(L$8+6&gt;$G34,L$8+6&gt;$E34,L$8+6&lt;=$H34,L$8+6&gt;$F34)),"fntr",IF(AND(L$8+6&gt;$G34,L$8+6&gt;$E34,L$8+6&lt;=$H34,L$8+6&lt;=$F34),"ftr","err"))))</f>
        <v>entr</v>
      </c>
      <c r="M41" s="69" t="str">
        <f>IF(OR(AND(M$8+6&lt;=$G34,M$8+6&lt;=$E34,M$8+6&lt;=$H34,M$8+6&lt;=$F34),AND(M$8+6&lt;=$G34,M$8+6&gt;$E34,M$8+6&lt;=$H34,M$8+6&gt;$F34),AND(M$8+6&gt;$G34,M$8+6&lt;=$E34,M$8+6&gt;$H34,M$8+6&lt;=$F34),AND(M$8+6&gt;$G34,M$8+6&gt;$E34,M$8+6&gt;$H34,M$8+6&gt;$F34)),"entr",IF(OR(AND(M$8+6&lt;=$G34,M$8+6&gt;$E34,M$8+6&lt;=$H34,M$8+6&lt;=$F34),AND(M$8+6&gt;$G34,M$8+6&gt;$E34,M$8+6&gt;$H34,M$8+6&lt;=$F34)),"etr",IF(OR(AND(M$8+6&gt;$G34,M$8+6&lt;=$E34,M$8+6&lt;=$H34,M$8+6&lt;=$F34),AND(M$8+6&gt;$G34,M$8+6&gt;$E34,M$8+6&lt;=$H34,M$8+6&gt;$F34)),"fntr",IF(AND(M$8+6&gt;$G34,M$8+6&gt;$E34,M$8+6&lt;=$H34,M$8+6&lt;=$F34),"ftr","err"))))</f>
        <v>entr</v>
      </c>
      <c r="N41" s="69" t="str">
        <f>IF(OR(AND(N$8+6&lt;=$G34,N$8+6&lt;=$E34,N$8+6&lt;=$H34,N$8+6&lt;=$F34),AND(N$8+6&lt;=$G34,N$8+6&gt;$E34,N$8+6&lt;=$H34,N$8+6&gt;$F34),AND(N$8+6&gt;$G34,N$8+6&lt;=$E34,N$8+6&gt;$H34,N$8+6&lt;=$F34),AND(N$8+6&gt;$G34,N$8+6&gt;$E34,N$8+6&gt;$H34,N$8+6&gt;$F34)),"entr",IF(OR(AND(N$8+6&lt;=$G34,N$8+6&gt;$E34,N$8+6&lt;=$H34,N$8+6&lt;=$F34),AND(N$8+6&gt;$G34,N$8+6&gt;$E34,N$8+6&gt;$H34,N$8+6&lt;=$F34)),"etr",IF(OR(AND(N$8+6&gt;$G34,N$8+6&lt;=$E34,N$8+6&lt;=$H34,N$8+6&lt;=$F34),AND(N$8+6&gt;$G34,N$8+6&gt;$E34,N$8+6&lt;=$H34,N$8+6&gt;$F34)),"fntr",IF(AND(N$8+6&gt;$G34,N$8+6&gt;$E34,N$8+6&lt;=$H34,N$8+6&lt;=$F34),"ftr","err"))))</f>
        <v>entr</v>
      </c>
      <c r="O41" s="69" t="str">
        <f>IF(OR(AND(O$8+6&lt;=$G34,O$8+6&lt;=$E34,O$8+6&lt;=$H34,O$8+6&lt;=$F34),AND(O$8+6&lt;=$G34,O$8+6&gt;$E34,O$8+6&lt;=$H34,O$8+6&gt;$F34),AND(O$8+6&gt;$G34,O$8+6&lt;=$E34,O$8+6&gt;$H34,O$8+6&lt;=$F34),AND(O$8+6&gt;$G34,O$8+6&gt;$E34,O$8+6&gt;$H34,O$8+6&gt;$F34)),"entr",IF(OR(AND(O$8+6&lt;=$G34,O$8+6&gt;$E34,O$8+6&lt;=$H34,O$8+6&lt;=$F34),AND(O$8+6&gt;$G34,O$8+6&gt;$E34,O$8+6&gt;$H34,O$8+6&lt;=$F34)),"etr",IF(OR(AND(O$8+6&gt;$G34,O$8+6&lt;=$E34,O$8+6&lt;=$H34,O$8+6&lt;=$F34),AND(O$8+6&gt;$G34,O$8+6&gt;$E34,O$8+6&lt;=$H34,O$8+6&gt;$F34)),"fntr",IF(AND(O$8+6&gt;$G34,O$8+6&gt;$E34,O$8+6&lt;=$H34,O$8+6&lt;=$F34),"ftr","err"))))</f>
        <v>entr</v>
      </c>
      <c r="P41" s="69" t="str">
        <f>IF(OR(AND(P$8+6&lt;=$G34,P$8+6&lt;=$E34,P$8+6&lt;=$H34,P$8+6&lt;=$F34),AND(P$8+6&lt;=$G34,P$8+6&gt;$E34,P$8+6&lt;=$H34,P$8+6&gt;$F34),AND(P$8+6&gt;$G34,P$8+6&lt;=$E34,P$8+6&gt;$H34,P$8+6&lt;=$F34),AND(P$8+6&gt;$G34,P$8+6&gt;$E34,P$8+6&gt;$H34,P$8+6&gt;$F34)),"entr",IF(OR(AND(P$8+6&lt;=$G34,P$8+6&gt;$E34,P$8+6&lt;=$H34,P$8+6&lt;=$F34),AND(P$8+6&gt;$G34,P$8+6&gt;$E34,P$8+6&gt;$H34,P$8+6&lt;=$F34)),"etr",IF(OR(AND(P$8+6&gt;$G34,P$8+6&lt;=$E34,P$8+6&lt;=$H34,P$8+6&lt;=$F34),AND(P$8+6&gt;$G34,P$8+6&gt;$E34,P$8+6&lt;=$H34,P$8+6&gt;$F34)),"fntr",IF(AND(P$8+6&gt;$G34,P$8+6&gt;$E34,P$8+6&lt;=$H34,P$8+6&lt;=$F34),"ftr","err"))))</f>
        <v>entr</v>
      </c>
      <c r="Q41" s="69" t="str">
        <f>IF(OR(AND(Q$8+6&lt;=$G34,Q$8+6&lt;=$E34,Q$8+6&lt;=$H34,Q$8+6&lt;=$F34),AND(Q$8+6&lt;=$G34,Q$8+6&gt;$E34,Q$8+6&lt;=$H34,Q$8+6&gt;$F34),AND(Q$8+6&gt;$G34,Q$8+6&lt;=$E34,Q$8+6&gt;$H34,Q$8+6&lt;=$F34),AND(Q$8+6&gt;$G34,Q$8+6&gt;$E34,Q$8+6&gt;$H34,Q$8+6&gt;$F34)),"entr",IF(OR(AND(Q$8+6&lt;=$G34,Q$8+6&gt;$E34,Q$8+6&lt;=$H34,Q$8+6&lt;=$F34),AND(Q$8+6&gt;$G34,Q$8+6&gt;$E34,Q$8+6&gt;$H34,Q$8+6&lt;=$F34)),"etr",IF(OR(AND(Q$8+6&gt;$G34,Q$8+6&lt;=$E34,Q$8+6&lt;=$H34,Q$8+6&lt;=$F34),AND(Q$8+6&gt;$G34,Q$8+6&gt;$E34,Q$8+6&lt;=$H34,Q$8+6&gt;$F34)),"fntr",IF(AND(Q$8+6&gt;$G34,Q$8+6&gt;$E34,Q$8+6&lt;=$H34,Q$8+6&lt;=$F34),"ftr","err"))))</f>
        <v>entr</v>
      </c>
      <c r="R41" s="69" t="str">
        <f>IF(OR(AND(R$8+6&lt;=$G34,R$8+6&lt;=$E34,R$8+6&lt;=$H34,R$8+6&lt;=$F34),AND(R$8+6&lt;=$G34,R$8+6&gt;$E34,R$8+6&lt;=$H34,R$8+6&gt;$F34),AND(R$8+6&gt;$G34,R$8+6&lt;=$E34,R$8+6&gt;$H34,R$8+6&lt;=$F34),AND(R$8+6&gt;$G34,R$8+6&gt;$E34,R$8+6&gt;$H34,R$8+6&gt;$F34)),"entr",IF(OR(AND(R$8+6&lt;=$G34,R$8+6&gt;$E34,R$8+6&lt;=$H34,R$8+6&lt;=$F34),AND(R$8+6&gt;$G34,R$8+6&gt;$E34,R$8+6&gt;$H34,R$8+6&lt;=$F34)),"etr",IF(OR(AND(R$8+6&gt;$G34,R$8+6&lt;=$E34,R$8+6&lt;=$H34,R$8+6&lt;=$F34),AND(R$8+6&gt;$G34,R$8+6&gt;$E34,R$8+6&lt;=$H34,R$8+6&gt;$F34)),"fntr",IF(AND(R$8+6&gt;$G34,R$8+6&gt;$E34,R$8+6&lt;=$H34,R$8+6&lt;=$F34),"ftr","err"))))</f>
        <v>entr</v>
      </c>
      <c r="S41" s="69" t="str">
        <f>IF(OR(AND(S$8+6&lt;=$G34,S$8+6&lt;=$E34,S$8+6&lt;=$H34,S$8+6&lt;=$F34),AND(S$8+6&lt;=$G34,S$8+6&gt;$E34,S$8+6&lt;=$H34,S$8+6&gt;$F34),AND(S$8+6&gt;$G34,S$8+6&lt;=$E34,S$8+6&gt;$H34,S$8+6&lt;=$F34),AND(S$8+6&gt;$G34,S$8+6&gt;$E34,S$8+6&gt;$H34,S$8+6&gt;$F34)),"entr",IF(OR(AND(S$8+6&lt;=$G34,S$8+6&gt;$E34,S$8+6&lt;=$H34,S$8+6&lt;=$F34),AND(S$8+6&gt;$G34,S$8+6&gt;$E34,S$8+6&gt;$H34,S$8+6&lt;=$F34)),"etr",IF(OR(AND(S$8+6&gt;$G34,S$8+6&lt;=$E34,S$8+6&lt;=$H34,S$8+6&lt;=$F34),AND(S$8+6&gt;$G34,S$8+6&gt;$E34,S$8+6&lt;=$H34,S$8+6&gt;$F34)),"fntr",IF(AND(S$8+6&gt;$G34,S$8+6&gt;$E34,S$8+6&lt;=$H34,S$8+6&lt;=$F34),"ftr","err"))))</f>
        <v>entr</v>
      </c>
      <c r="T41" s="69" t="str">
        <f>IF(OR(AND(T$8+6&lt;=$G34,T$8+6&lt;=$E34,T$8+6&lt;=$H34,T$8+6&lt;=$F34),AND(T$8+6&lt;=$G34,T$8+6&gt;$E34,T$8+6&lt;=$H34,T$8+6&gt;$F34),AND(T$8+6&gt;$G34,T$8+6&lt;=$E34,T$8+6&gt;$H34,T$8+6&lt;=$F34),AND(T$8+6&gt;$G34,T$8+6&gt;$E34,T$8+6&gt;$H34,T$8+6&gt;$F34)),"entr",IF(OR(AND(T$8+6&lt;=$G34,T$8+6&gt;$E34,T$8+6&lt;=$H34,T$8+6&lt;=$F34),AND(T$8+6&gt;$G34,T$8+6&gt;$E34,T$8+6&gt;$H34,T$8+6&lt;=$F34)),"etr",IF(OR(AND(T$8+6&gt;$G34,T$8+6&lt;=$E34,T$8+6&lt;=$H34,T$8+6&lt;=$F34),AND(T$8+6&gt;$G34,T$8+6&gt;$E34,T$8+6&lt;=$H34,T$8+6&gt;$F34)),"fntr",IF(AND(T$8+6&gt;$G34,T$8+6&gt;$E34,T$8+6&lt;=$H34,T$8+6&lt;=$F34),"ftr","err"))))</f>
        <v>entr</v>
      </c>
      <c r="U41" s="69" t="str">
        <f>IF(OR(AND(U$8+6&lt;=$G34,U$8+6&lt;=$E34,U$8+6&lt;=$H34,U$8+6&lt;=$F34),AND(U$8+6&lt;=$G34,U$8+6&gt;$E34,U$8+6&lt;=$H34,U$8+6&gt;$F34),AND(U$8+6&gt;$G34,U$8+6&lt;=$E34,U$8+6&gt;$H34,U$8+6&lt;=$F34),AND(U$8+6&gt;$G34,U$8+6&gt;$E34,U$8+6&gt;$H34,U$8+6&gt;$F34)),"entr",IF(OR(AND(U$8+6&lt;=$G34,U$8+6&gt;$E34,U$8+6&lt;=$H34,U$8+6&lt;=$F34),AND(U$8+6&gt;$G34,U$8+6&gt;$E34,U$8+6&gt;$H34,U$8+6&lt;=$F34)),"etr",IF(OR(AND(U$8+6&gt;$G34,U$8+6&lt;=$E34,U$8+6&lt;=$H34,U$8+6&lt;=$F34),AND(U$8+6&gt;$G34,U$8+6&gt;$E34,U$8+6&lt;=$H34,U$8+6&gt;$F34)),"fntr",IF(AND(U$8+6&gt;$G34,U$8+6&gt;$E34,U$8+6&lt;=$H34,U$8+6&lt;=$F34),"ftr","err"))))</f>
        <v>entr</v>
      </c>
      <c r="V41" s="69" t="str">
        <f>IF(OR(AND(V$8+6&lt;=$G34,V$8+6&lt;=$E34,V$8+6&lt;=$H34,V$8+6&lt;=$F34),AND(V$8+6&lt;=$G34,V$8+6&gt;$E34,V$8+6&lt;=$H34,V$8+6&gt;$F34),AND(V$8+6&gt;$G34,V$8+6&lt;=$E34,V$8+6&gt;$H34,V$8+6&lt;=$F34),AND(V$8+6&gt;$G34,V$8+6&gt;$E34,V$8+6&gt;$H34,V$8+6&gt;$F34)),"entr",IF(OR(AND(V$8+6&lt;=$G34,V$8+6&gt;$E34,V$8+6&lt;=$H34,V$8+6&lt;=$F34),AND(V$8+6&gt;$G34,V$8+6&gt;$E34,V$8+6&gt;$H34,V$8+6&lt;=$F34)),"etr",IF(OR(AND(V$8+6&gt;$G34,V$8+6&lt;=$E34,V$8+6&lt;=$H34,V$8+6&lt;=$F34),AND(V$8+6&gt;$G34,V$8+6&gt;$E34,V$8+6&lt;=$H34,V$8+6&gt;$F34)),"fntr",IF(AND(V$8+6&gt;$G34,V$8+6&gt;$E34,V$8+6&lt;=$H34,V$8+6&lt;=$F34),"ftr","err"))))</f>
        <v>entr</v>
      </c>
      <c r="W41" s="69" t="str">
        <f>IF(OR(AND(W$8+6&lt;=$G34,W$8+6&lt;=$E34,W$8+6&lt;=$H34,W$8+6&lt;=$F34),AND(W$8+6&lt;=$G34,W$8+6&gt;$E34,W$8+6&lt;=$H34,W$8+6&gt;$F34),AND(W$8+6&gt;$G34,W$8+6&lt;=$E34,W$8+6&gt;$H34,W$8+6&lt;=$F34),AND(W$8+6&gt;$G34,W$8+6&gt;$E34,W$8+6&gt;$H34,W$8+6&gt;$F34)),"entr",IF(OR(AND(W$8+6&lt;=$G34,W$8+6&gt;$E34,W$8+6&lt;=$H34,W$8+6&lt;=$F34),AND(W$8+6&gt;$G34,W$8+6&gt;$E34,W$8+6&gt;$H34,W$8+6&lt;=$F34)),"etr",IF(OR(AND(W$8+6&gt;$G34,W$8+6&lt;=$E34,W$8+6&lt;=$H34,W$8+6&lt;=$F34),AND(W$8+6&gt;$G34,W$8+6&gt;$E34,W$8+6&lt;=$H34,W$8+6&gt;$F34)),"fntr",IF(AND(W$8+6&gt;$G34,W$8+6&gt;$E34,W$8+6&lt;=$H34,W$8+6&lt;=$F34),"ftr","err"))))</f>
        <v>entr</v>
      </c>
      <c r="X41" s="69" t="str">
        <f>IF(OR(AND(X$8+6&lt;=$G34,X$8+6&lt;=$E34,X$8+6&lt;=$H34,X$8+6&lt;=$F34),AND(X$8+6&lt;=$G34,X$8+6&gt;$E34,X$8+6&lt;=$H34,X$8+6&gt;$F34),AND(X$8+6&gt;$G34,X$8+6&lt;=$E34,X$8+6&gt;$H34,X$8+6&lt;=$F34),AND(X$8+6&gt;$G34,X$8+6&gt;$E34,X$8+6&gt;$H34,X$8+6&gt;$F34)),"entr",IF(OR(AND(X$8+6&lt;=$G34,X$8+6&gt;$E34,X$8+6&lt;=$H34,X$8+6&lt;=$F34),AND(X$8+6&gt;$G34,X$8+6&gt;$E34,X$8+6&gt;$H34,X$8+6&lt;=$F34)),"etr",IF(OR(AND(X$8+6&gt;$G34,X$8+6&lt;=$E34,X$8+6&lt;=$H34,X$8+6&lt;=$F34),AND(X$8+6&gt;$G34,X$8+6&gt;$E34,X$8+6&lt;=$H34,X$8+6&gt;$F34)),"fntr",IF(AND(X$8+6&gt;$G34,X$8+6&gt;$E34,X$8+6&lt;=$H34,X$8+6&lt;=$F34),"ftr","err"))))</f>
        <v>entr</v>
      </c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85"/>
      <c r="BL41" s="85"/>
      <c r="BM41" s="85"/>
      <c r="BN41" s="85"/>
      <c r="BO41" s="85"/>
      <c r="BP41" s="85"/>
      <c r="BQ41" s="85"/>
    </row>
    <row r="42" spans="1:146" ht="19.899999999999999" customHeight="1" x14ac:dyDescent="0.25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69" t="str">
        <f>IF(OR(AND(K$8+6&lt;=$G35,K$8+6&lt;=$E35,K$8+6&lt;=$H35,K$8+6&lt;=$F35),AND(K$8+6&lt;=$G35,K$8+6&gt;$E35,K$8+6&lt;=$H35,K$8+6&gt;$F35),AND(K$8+6&gt;$G35,K$8+6&lt;=$E35,K$8+6&gt;$H35,K$8+6&lt;=$F35),AND(K$8+6&gt;$G35,K$8+6&gt;$E35,K$8+6&gt;$H35,K$8+6&gt;$F35)),"entr",IF(OR(AND(K$8+6&lt;=$G35,K$8+6&gt;$E35,K$8+6&lt;=$H35,K$8+6&lt;=$F35),AND(K$8+6&gt;$G35,K$8+6&gt;$E35,K$8+6&gt;$H35,K$8+6&lt;=$F35)),"etr",IF(OR(AND(K$8+6&gt;$G35,K$8+6&lt;=$E35,K$8+6&lt;=$H35,K$8+6&lt;=$F35),AND(K$8+6&gt;$G35,K$8+6&gt;$E35,K$8+6&lt;=$H35,K$8+6&gt;$F35)),"fntr",IF(AND(K$8+6&gt;$G35,K$8+6&gt;$E35,K$8+6&lt;=$H35,K$8+6&lt;=$F35),"ftr","err"))))</f>
        <v>entr</v>
      </c>
      <c r="L42" s="69" t="str">
        <f>IF(OR(AND(L$8+6&lt;=$G35,L$8+6&lt;=$E35,L$8+6&lt;=$H35,L$8+6&lt;=$F35),AND(L$8+6&lt;=$G35,L$8+6&gt;$E35,L$8+6&lt;=$H35,L$8+6&gt;$F35),AND(L$8+6&gt;$G35,L$8+6&lt;=$E35,L$8+6&gt;$H35,L$8+6&lt;=$F35),AND(L$8+6&gt;$G35,L$8+6&gt;$E35,L$8+6&gt;$H35,L$8+6&gt;$F35)),"entr",IF(OR(AND(L$8+6&lt;=$G35,L$8+6&gt;$E35,L$8+6&lt;=$H35,L$8+6&lt;=$F35),AND(L$8+6&gt;$G35,L$8+6&gt;$E35,L$8+6&gt;$H35,L$8+6&lt;=$F35)),"etr",IF(OR(AND(L$8+6&gt;$G35,L$8+6&lt;=$E35,L$8+6&lt;=$H35,L$8+6&lt;=$F35),AND(L$8+6&gt;$G35,L$8+6&gt;$E35,L$8+6&lt;=$H35,L$8+6&gt;$F35)),"fntr",IF(AND(L$8+6&gt;$G35,L$8+6&gt;$E35,L$8+6&lt;=$H35,L$8+6&lt;=$F35),"ftr","err"))))</f>
        <v>entr</v>
      </c>
      <c r="M42" s="69" t="str">
        <f>IF(OR(AND(M$8+6&lt;=$G35,M$8+6&lt;=$E35,M$8+6&lt;=$H35,M$8+6&lt;=$F35),AND(M$8+6&lt;=$G35,M$8+6&gt;$E35,M$8+6&lt;=$H35,M$8+6&gt;$F35),AND(M$8+6&gt;$G35,M$8+6&lt;=$E35,M$8+6&gt;$H35,M$8+6&lt;=$F35),AND(M$8+6&gt;$G35,M$8+6&gt;$E35,M$8+6&gt;$H35,M$8+6&gt;$F35)),"entr",IF(OR(AND(M$8+6&lt;=$G35,M$8+6&gt;$E35,M$8+6&lt;=$H35,M$8+6&lt;=$F35),AND(M$8+6&gt;$G35,M$8+6&gt;$E35,M$8+6&gt;$H35,M$8+6&lt;=$F35)),"etr",IF(OR(AND(M$8+6&gt;$G35,M$8+6&lt;=$E35,M$8+6&lt;=$H35,M$8+6&lt;=$F35),AND(M$8+6&gt;$G35,M$8+6&gt;$E35,M$8+6&lt;=$H35,M$8+6&gt;$F35)),"fntr",IF(AND(M$8+6&gt;$G35,M$8+6&gt;$E35,M$8+6&lt;=$H35,M$8+6&lt;=$F35),"ftr","err"))))</f>
        <v>entr</v>
      </c>
      <c r="N42" s="69" t="str">
        <f>IF(OR(AND(N$8+6&lt;=$G35,N$8+6&lt;=$E35,N$8+6&lt;=$H35,N$8+6&lt;=$F35),AND(N$8+6&lt;=$G35,N$8+6&gt;$E35,N$8+6&lt;=$H35,N$8+6&gt;$F35),AND(N$8+6&gt;$G35,N$8+6&lt;=$E35,N$8+6&gt;$H35,N$8+6&lt;=$F35),AND(N$8+6&gt;$G35,N$8+6&gt;$E35,N$8+6&gt;$H35,N$8+6&gt;$F35)),"entr",IF(OR(AND(N$8+6&lt;=$G35,N$8+6&gt;$E35,N$8+6&lt;=$H35,N$8+6&lt;=$F35),AND(N$8+6&gt;$G35,N$8+6&gt;$E35,N$8+6&gt;$H35,N$8+6&lt;=$F35)),"etr",IF(OR(AND(N$8+6&gt;$G35,N$8+6&lt;=$E35,N$8+6&lt;=$H35,N$8+6&lt;=$F35),AND(N$8+6&gt;$G35,N$8+6&gt;$E35,N$8+6&lt;=$H35,N$8+6&gt;$F35)),"fntr",IF(AND(N$8+6&gt;$G35,N$8+6&gt;$E35,N$8+6&lt;=$H35,N$8+6&lt;=$F35),"ftr","err"))))</f>
        <v>entr</v>
      </c>
      <c r="O42" s="69" t="str">
        <f>IF(OR(AND(O$8+6&lt;=$G35,O$8+6&lt;=$E35,O$8+6&lt;=$H35,O$8+6&lt;=$F35),AND(O$8+6&lt;=$G35,O$8+6&gt;$E35,O$8+6&lt;=$H35,O$8+6&gt;$F35),AND(O$8+6&gt;$G35,O$8+6&lt;=$E35,O$8+6&gt;$H35,O$8+6&lt;=$F35),AND(O$8+6&gt;$G35,O$8+6&gt;$E35,O$8+6&gt;$H35,O$8+6&gt;$F35)),"entr",IF(OR(AND(O$8+6&lt;=$G35,O$8+6&gt;$E35,O$8+6&lt;=$H35,O$8+6&lt;=$F35),AND(O$8+6&gt;$G35,O$8+6&gt;$E35,O$8+6&gt;$H35,O$8+6&lt;=$F35)),"etr",IF(OR(AND(O$8+6&gt;$G35,O$8+6&lt;=$E35,O$8+6&lt;=$H35,O$8+6&lt;=$F35),AND(O$8+6&gt;$G35,O$8+6&gt;$E35,O$8+6&lt;=$H35,O$8+6&gt;$F35)),"fntr",IF(AND(O$8+6&gt;$G35,O$8+6&gt;$E35,O$8+6&lt;=$H35,O$8+6&lt;=$F35),"ftr","err"))))</f>
        <v>entr</v>
      </c>
      <c r="P42" s="69" t="str">
        <f>IF(OR(AND(P$8+6&lt;=$G35,P$8+6&lt;=$E35,P$8+6&lt;=$H35,P$8+6&lt;=$F35),AND(P$8+6&lt;=$G35,P$8+6&gt;$E35,P$8+6&lt;=$H35,P$8+6&gt;$F35),AND(P$8+6&gt;$G35,P$8+6&lt;=$E35,P$8+6&gt;$H35,P$8+6&lt;=$F35),AND(P$8+6&gt;$G35,P$8+6&gt;$E35,P$8+6&gt;$H35,P$8+6&gt;$F35)),"entr",IF(OR(AND(P$8+6&lt;=$G35,P$8+6&gt;$E35,P$8+6&lt;=$H35,P$8+6&lt;=$F35),AND(P$8+6&gt;$G35,P$8+6&gt;$E35,P$8+6&gt;$H35,P$8+6&lt;=$F35)),"etr",IF(OR(AND(P$8+6&gt;$G35,P$8+6&lt;=$E35,P$8+6&lt;=$H35,P$8+6&lt;=$F35),AND(P$8+6&gt;$G35,P$8+6&gt;$E35,P$8+6&lt;=$H35,P$8+6&gt;$F35)),"fntr",IF(AND(P$8+6&gt;$G35,P$8+6&gt;$E35,P$8+6&lt;=$H35,P$8+6&lt;=$F35),"ftr","err"))))</f>
        <v>entr</v>
      </c>
      <c r="Q42" s="69" t="str">
        <f>IF(OR(AND(Q$8+6&lt;=$G35,Q$8+6&lt;=$E35,Q$8+6&lt;=$H35,Q$8+6&lt;=$F35),AND(Q$8+6&lt;=$G35,Q$8+6&gt;$E35,Q$8+6&lt;=$H35,Q$8+6&gt;$F35),AND(Q$8+6&gt;$G35,Q$8+6&lt;=$E35,Q$8+6&gt;$H35,Q$8+6&lt;=$F35),AND(Q$8+6&gt;$G35,Q$8+6&gt;$E35,Q$8+6&gt;$H35,Q$8+6&gt;$F35)),"entr",IF(OR(AND(Q$8+6&lt;=$G35,Q$8+6&gt;$E35,Q$8+6&lt;=$H35,Q$8+6&lt;=$F35),AND(Q$8+6&gt;$G35,Q$8+6&gt;$E35,Q$8+6&gt;$H35,Q$8+6&lt;=$F35)),"etr",IF(OR(AND(Q$8+6&gt;$G35,Q$8+6&lt;=$E35,Q$8+6&lt;=$H35,Q$8+6&lt;=$F35),AND(Q$8+6&gt;$G35,Q$8+6&gt;$E35,Q$8+6&lt;=$H35,Q$8+6&gt;$F35)),"fntr",IF(AND(Q$8+6&gt;$G35,Q$8+6&gt;$E35,Q$8+6&lt;=$H35,Q$8+6&lt;=$F35),"ftr","err"))))</f>
        <v>entr</v>
      </c>
      <c r="R42" s="69" t="str">
        <f>IF(OR(AND(R$8+6&lt;=$G35,R$8+6&lt;=$E35,R$8+6&lt;=$H35,R$8+6&lt;=$F35),AND(R$8+6&lt;=$G35,R$8+6&gt;$E35,R$8+6&lt;=$H35,R$8+6&gt;$F35),AND(R$8+6&gt;$G35,R$8+6&lt;=$E35,R$8+6&gt;$H35,R$8+6&lt;=$F35),AND(R$8+6&gt;$G35,R$8+6&gt;$E35,R$8+6&gt;$H35,R$8+6&gt;$F35)),"entr",IF(OR(AND(R$8+6&lt;=$G35,R$8+6&gt;$E35,R$8+6&lt;=$H35,R$8+6&lt;=$F35),AND(R$8+6&gt;$G35,R$8+6&gt;$E35,R$8+6&gt;$H35,R$8+6&lt;=$F35)),"etr",IF(OR(AND(R$8+6&gt;$G35,R$8+6&lt;=$E35,R$8+6&lt;=$H35,R$8+6&lt;=$F35),AND(R$8+6&gt;$G35,R$8+6&gt;$E35,R$8+6&lt;=$H35,R$8+6&gt;$F35)),"fntr",IF(AND(R$8+6&gt;$G35,R$8+6&gt;$E35,R$8+6&lt;=$H35,R$8+6&lt;=$F35),"ftr","err"))))</f>
        <v>entr</v>
      </c>
      <c r="S42" s="69" t="str">
        <f>IF(OR(AND(S$8+6&lt;=$G35,S$8+6&lt;=$E35,S$8+6&lt;=$H35,S$8+6&lt;=$F35),AND(S$8+6&lt;=$G35,S$8+6&gt;$E35,S$8+6&lt;=$H35,S$8+6&gt;$F35),AND(S$8+6&gt;$G35,S$8+6&lt;=$E35,S$8+6&gt;$H35,S$8+6&lt;=$F35),AND(S$8+6&gt;$G35,S$8+6&gt;$E35,S$8+6&gt;$H35,S$8+6&gt;$F35)),"entr",IF(OR(AND(S$8+6&lt;=$G35,S$8+6&gt;$E35,S$8+6&lt;=$H35,S$8+6&lt;=$F35),AND(S$8+6&gt;$G35,S$8+6&gt;$E35,S$8+6&gt;$H35,S$8+6&lt;=$F35)),"etr",IF(OR(AND(S$8+6&gt;$G35,S$8+6&lt;=$E35,S$8+6&lt;=$H35,S$8+6&lt;=$F35),AND(S$8+6&gt;$G35,S$8+6&gt;$E35,S$8+6&lt;=$H35,S$8+6&gt;$F35)),"fntr",IF(AND(S$8+6&gt;$G35,S$8+6&gt;$E35,S$8+6&lt;=$H35,S$8+6&lt;=$F35),"ftr","err"))))</f>
        <v>entr</v>
      </c>
      <c r="T42" s="69" t="str">
        <f>IF(OR(AND(T$8+6&lt;=$G35,T$8+6&lt;=$E35,T$8+6&lt;=$H35,T$8+6&lt;=$F35),AND(T$8+6&lt;=$G35,T$8+6&gt;$E35,T$8+6&lt;=$H35,T$8+6&gt;$F35),AND(T$8+6&gt;$G35,T$8+6&lt;=$E35,T$8+6&gt;$H35,T$8+6&lt;=$F35),AND(T$8+6&gt;$G35,T$8+6&gt;$E35,T$8+6&gt;$H35,T$8+6&gt;$F35)),"entr",IF(OR(AND(T$8+6&lt;=$G35,T$8+6&gt;$E35,T$8+6&lt;=$H35,T$8+6&lt;=$F35),AND(T$8+6&gt;$G35,T$8+6&gt;$E35,T$8+6&gt;$H35,T$8+6&lt;=$F35)),"etr",IF(OR(AND(T$8+6&gt;$G35,T$8+6&lt;=$E35,T$8+6&lt;=$H35,T$8+6&lt;=$F35),AND(T$8+6&gt;$G35,T$8+6&gt;$E35,T$8+6&lt;=$H35,T$8+6&gt;$F35)),"fntr",IF(AND(T$8+6&gt;$G35,T$8+6&gt;$E35,T$8+6&lt;=$H35,T$8+6&lt;=$F35),"ftr","err"))))</f>
        <v>entr</v>
      </c>
      <c r="U42" s="69" t="str">
        <f>IF(OR(AND(U$8+6&lt;=$G35,U$8+6&lt;=$E35,U$8+6&lt;=$H35,U$8+6&lt;=$F35),AND(U$8+6&lt;=$G35,U$8+6&gt;$E35,U$8+6&lt;=$H35,U$8+6&gt;$F35),AND(U$8+6&gt;$G35,U$8+6&lt;=$E35,U$8+6&gt;$H35,U$8+6&lt;=$F35),AND(U$8+6&gt;$G35,U$8+6&gt;$E35,U$8+6&gt;$H35,U$8+6&gt;$F35)),"entr",IF(OR(AND(U$8+6&lt;=$G35,U$8+6&gt;$E35,U$8+6&lt;=$H35,U$8+6&lt;=$F35),AND(U$8+6&gt;$G35,U$8+6&gt;$E35,U$8+6&gt;$H35,U$8+6&lt;=$F35)),"etr",IF(OR(AND(U$8+6&gt;$G35,U$8+6&lt;=$E35,U$8+6&lt;=$H35,U$8+6&lt;=$F35),AND(U$8+6&gt;$G35,U$8+6&gt;$E35,U$8+6&lt;=$H35,U$8+6&gt;$F35)),"fntr",IF(AND(U$8+6&gt;$G35,U$8+6&gt;$E35,U$8+6&lt;=$H35,U$8+6&lt;=$F35),"ftr","err"))))</f>
        <v>entr</v>
      </c>
      <c r="V42" s="69" t="str">
        <f>IF(OR(AND(V$8+6&lt;=$G35,V$8+6&lt;=$E35,V$8+6&lt;=$H35,V$8+6&lt;=$F35),AND(V$8+6&lt;=$G35,V$8+6&gt;$E35,V$8+6&lt;=$H35,V$8+6&gt;$F35),AND(V$8+6&gt;$G35,V$8+6&lt;=$E35,V$8+6&gt;$H35,V$8+6&lt;=$F35),AND(V$8+6&gt;$G35,V$8+6&gt;$E35,V$8+6&gt;$H35,V$8+6&gt;$F35)),"entr",IF(OR(AND(V$8+6&lt;=$G35,V$8+6&gt;$E35,V$8+6&lt;=$H35,V$8+6&lt;=$F35),AND(V$8+6&gt;$G35,V$8+6&gt;$E35,V$8+6&gt;$H35,V$8+6&lt;=$F35)),"etr",IF(OR(AND(V$8+6&gt;$G35,V$8+6&lt;=$E35,V$8+6&lt;=$H35,V$8+6&lt;=$F35),AND(V$8+6&gt;$G35,V$8+6&gt;$E35,V$8+6&lt;=$H35,V$8+6&gt;$F35)),"fntr",IF(AND(V$8+6&gt;$G35,V$8+6&gt;$E35,V$8+6&lt;=$H35,V$8+6&lt;=$F35),"ftr","err"))))</f>
        <v>entr</v>
      </c>
      <c r="W42" s="69" t="str">
        <f>IF(OR(AND(W$8+6&lt;=$G35,W$8+6&lt;=$E35,W$8+6&lt;=$H35,W$8+6&lt;=$F35),AND(W$8+6&lt;=$G35,W$8+6&gt;$E35,W$8+6&lt;=$H35,W$8+6&gt;$F35),AND(W$8+6&gt;$G35,W$8+6&lt;=$E35,W$8+6&gt;$H35,W$8+6&lt;=$F35),AND(W$8+6&gt;$G35,W$8+6&gt;$E35,W$8+6&gt;$H35,W$8+6&gt;$F35)),"entr",IF(OR(AND(W$8+6&lt;=$G35,W$8+6&gt;$E35,W$8+6&lt;=$H35,W$8+6&lt;=$F35),AND(W$8+6&gt;$G35,W$8+6&gt;$E35,W$8+6&gt;$H35,W$8+6&lt;=$F35)),"etr",IF(OR(AND(W$8+6&gt;$G35,W$8+6&lt;=$E35,W$8+6&lt;=$H35,W$8+6&lt;=$F35),AND(W$8+6&gt;$G35,W$8+6&gt;$E35,W$8+6&lt;=$H35,W$8+6&gt;$F35)),"fntr",IF(AND(W$8+6&gt;$G35,W$8+6&gt;$E35,W$8+6&lt;=$H35,W$8+6&lt;=$F35),"ftr","err"))))</f>
        <v>entr</v>
      </c>
      <c r="X42" s="69" t="str">
        <f>IF(OR(AND(X$8+6&lt;=$G35,X$8+6&lt;=$E35,X$8+6&lt;=$H35,X$8+6&lt;=$F35),AND(X$8+6&lt;=$G35,X$8+6&gt;$E35,X$8+6&lt;=$H35,X$8+6&gt;$F35),AND(X$8+6&gt;$G35,X$8+6&lt;=$E35,X$8+6&gt;$H35,X$8+6&lt;=$F35),AND(X$8+6&gt;$G35,X$8+6&gt;$E35,X$8+6&gt;$H35,X$8+6&gt;$F35)),"entr",IF(OR(AND(X$8+6&lt;=$G35,X$8+6&gt;$E35,X$8+6&lt;=$H35,X$8+6&lt;=$F35),AND(X$8+6&gt;$G35,X$8+6&gt;$E35,X$8+6&gt;$H35,X$8+6&lt;=$F35)),"etr",IF(OR(AND(X$8+6&gt;$G35,X$8+6&lt;=$E35,X$8+6&lt;=$H35,X$8+6&lt;=$F35),AND(X$8+6&gt;$G35,X$8+6&gt;$E35,X$8+6&lt;=$H35,X$8+6&gt;$F35)),"fntr",IF(AND(X$8+6&gt;$G35,X$8+6&gt;$E35,X$8+6&lt;=$H35,X$8+6&lt;=$F35),"ftr","err"))))</f>
        <v>entr</v>
      </c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85"/>
      <c r="BL42" s="85"/>
      <c r="BM42" s="85"/>
      <c r="BN42" s="85"/>
      <c r="BO42" s="85"/>
      <c r="BP42" s="85"/>
      <c r="BQ42" s="85"/>
    </row>
    <row r="43" spans="1:146" ht="14.25" customHeight="1" x14ac:dyDescent="0.25"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</row>
    <row r="44" spans="1:146" ht="14.25" customHeight="1" x14ac:dyDescent="0.25"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</row>
    <row r="45" spans="1:146" ht="14.25" customHeight="1" x14ac:dyDescent="0.25"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</row>
    <row r="46" spans="1:146" ht="14.25" customHeight="1" x14ac:dyDescent="0.25"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</row>
    <row r="47" spans="1:146" ht="14.25" customHeight="1" x14ac:dyDescent="0.25"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</row>
  </sheetData>
  <mergeCells count="3">
    <mergeCell ref="A6:B6"/>
    <mergeCell ref="A3:B3"/>
    <mergeCell ref="A1:D1"/>
  </mergeCells>
  <phoneticPr fontId="13" type="noConversion"/>
  <conditionalFormatting sqref="K9:BJ40">
    <cfRule type="cellIs" dxfId="9" priority="11" stopIfTrue="1" operator="equal">
      <formula>"fntr"</formula>
    </cfRule>
    <cfRule type="cellIs" dxfId="8" priority="12" stopIfTrue="1" operator="equal">
      <formula>"entr"</formula>
    </cfRule>
    <cfRule type="cellIs" dxfId="7" priority="13" stopIfTrue="1" operator="equal">
      <formula>"err"</formula>
    </cfRule>
    <cfRule type="cellIs" dxfId="6" priority="14" stopIfTrue="1" operator="equal">
      <formula>"etr"</formula>
    </cfRule>
    <cfRule type="cellIs" dxfId="5" priority="15" stopIfTrue="1" operator="equal">
      <formula>"ftr"</formula>
    </cfRule>
  </conditionalFormatting>
  <conditionalFormatting sqref="K41:BJ42">
    <cfRule type="cellIs" dxfId="4" priority="1" stopIfTrue="1" operator="equal">
      <formula>"fntr"</formula>
    </cfRule>
    <cfRule type="cellIs" dxfId="3" priority="2" stopIfTrue="1" operator="equal">
      <formula>"entr"</formula>
    </cfRule>
    <cfRule type="cellIs" dxfId="2" priority="3" stopIfTrue="1" operator="equal">
      <formula>"err"</formula>
    </cfRule>
    <cfRule type="cellIs" dxfId="1" priority="4" stopIfTrue="1" operator="equal">
      <formula>"etr"</formula>
    </cfRule>
    <cfRule type="cellIs" dxfId="0" priority="5" stopIfTrue="1" operator="equal">
      <formula>"ftr"</formula>
    </cfRule>
  </conditionalFormatting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Chart-C조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이태현</dc:creator>
  <cp:lastModifiedBy>dlxogus</cp:lastModifiedBy>
  <dcterms:created xsi:type="dcterms:W3CDTF">2022-11-30T02:14:54Z</dcterms:created>
  <dcterms:modified xsi:type="dcterms:W3CDTF">2023-03-21T07:19:04Z</dcterms:modified>
</cp:coreProperties>
</file>