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Utfylles" sheetId="2" r:id="rId5"/>
    <sheet name="Ark1" sheetId="3" r:id="rId6"/>
    <sheet name="Ark2" sheetId="4" r:id="rId7"/>
  </sheets>
</workbook>
</file>

<file path=xl/sharedStrings.xml><?xml version="1.0" encoding="utf-8"?>
<sst xmlns="http://schemas.openxmlformats.org/spreadsheetml/2006/main" uniqueCount="216">
  <si>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</si>
  <si>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</si>
  <si>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</si>
  <si>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</si>
  <si>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Utfylles</t>
  </si>
  <si>
    <t>Table 1</t>
  </si>
  <si>
    <r>
      <rPr>
        <b val="1"/>
        <sz val="11"/>
        <color indexed="14"/>
        <rFont val="Calibri"/>
      </rPr>
      <t xml:space="preserve">Felter i </t>
    </r>
    <r>
      <rPr>
        <b val="1"/>
        <u val="single"/>
        <sz val="11"/>
        <color indexed="14"/>
        <rFont val="Calibri"/>
      </rPr>
      <t>GRÅTT</t>
    </r>
    <r>
      <rPr>
        <b val="1"/>
        <sz val="11"/>
        <color indexed="14"/>
        <rFont val="Calibri"/>
      </rPr>
      <t xml:space="preserve"> fylles ut</t>
    </r>
  </si>
  <si>
    <t>Navn:</t>
  </si>
  <si>
    <t>Tormod Hallan Tønsberg</t>
  </si>
  <si>
    <t>GRUPPESPILLSIMULATOR</t>
  </si>
  <si>
    <t>SLUTTSPILLSIMULATOR</t>
  </si>
  <si>
    <t>Del 1</t>
  </si>
  <si>
    <t>Del 2</t>
  </si>
  <si>
    <t>Del 3</t>
  </si>
  <si>
    <t>Del 4</t>
  </si>
  <si>
    <t>Del 5</t>
  </si>
  <si>
    <t>Del 6</t>
  </si>
  <si>
    <t>Del 7</t>
  </si>
  <si>
    <t xml:space="preserve">Tipp riktig resultat i gruppekampene. </t>
  </si>
  <si>
    <t>Her simuleres tabellene i de ulike gruppene basert på del 1!</t>
  </si>
  <si>
    <t>Tipp nr 1, 2, 3 og 4 i gruppene</t>
  </si>
  <si>
    <t>Her simuleres sluttspillet basert på hvem som kvalifiserer seg!</t>
  </si>
  <si>
    <t>Tipp hvilke 8 lag som går til kvartfinalen</t>
  </si>
  <si>
    <t>Tipp hvilke 4 lag som går til semifinale</t>
  </si>
  <si>
    <t>Tipp hvilke to lag som møtes i finalen</t>
  </si>
  <si>
    <t>Tipp hvilket lag som vinner VM</t>
  </si>
  <si>
    <t>Tipp hvem som blir toppscorer (2 navn)</t>
  </si>
  <si>
    <t>1 p for riktig H/U/B, 2p for korrekt resultat</t>
  </si>
  <si>
    <r>
      <rPr>
        <sz val="10"/>
        <color indexed="19"/>
        <rFont val="Calibri"/>
      </rPr>
      <t xml:space="preserve">NB! Dette er bare et </t>
    </r>
    <r>
      <rPr>
        <b val="1"/>
        <u val="single"/>
        <sz val="10"/>
        <color indexed="19"/>
        <rFont val="Calibri"/>
      </rPr>
      <t>hjelpemiddel</t>
    </r>
    <r>
      <rPr>
        <sz val="10"/>
        <color indexed="19"/>
        <rFont val="Calibri"/>
      </rPr>
      <t xml:space="preserve"> for å vise hvordan gruppene ville endt hvis du hadde truffet på alt i Del 1. Det trenger ikke være samsvar med hva du svarer i del 2!</t>
    </r>
  </si>
  <si>
    <t>3 p for hvert riktige lag</t>
  </si>
  <si>
    <t>Åttedelsfinalene vil utfylles automatisk etter å ha tippet rekkefølgen i de ulike gruppene. Så velger du vinner i kampene for å finne kvartfinaler osv.</t>
  </si>
  <si>
    <t>6 p for hvert riktig lag</t>
  </si>
  <si>
    <t>8p for hvert riktig lag</t>
  </si>
  <si>
    <t>12 p for hvert riktig lag</t>
  </si>
  <si>
    <t>15 p for riktig lag</t>
  </si>
  <si>
    <t>15 p for riktig spiller</t>
  </si>
  <si>
    <t>(Nedtrekksmeny i cellene)</t>
  </si>
  <si>
    <t>(Nedtrekksmeny i cellen)</t>
  </si>
  <si>
    <t>Tyrkia</t>
  </si>
  <si>
    <t>–</t>
  </si>
  <si>
    <t>Italia</t>
  </si>
  <si>
    <t>B</t>
  </si>
  <si>
    <t>Gruppe A</t>
  </si>
  <si>
    <r>
      <rPr>
        <sz val="11"/>
        <color indexed="19"/>
        <rFont val="Calibri"/>
      </rPr>
      <t xml:space="preserve">NB! Dette er bare et </t>
    </r>
    <r>
      <rPr>
        <b val="1"/>
        <u val="single"/>
        <sz val="11"/>
        <color indexed="19"/>
        <rFont val="Calibri"/>
      </rPr>
      <t>hjelpemiddel</t>
    </r>
    <r>
      <rPr>
        <sz val="11"/>
        <color indexed="8"/>
        <rFont val="Calibri"/>
      </rPr>
      <t xml:space="preserve"> for å vise hvordan sluttspillet utspiller seg basert på tabellene du tippet i Del 2, og det er så klart fritt frem å fylle ut Del 3, Del 4 osv. helt uavhengig av denne simulatoren!</t>
    </r>
  </si>
  <si>
    <t>Frankrike</t>
  </si>
  <si>
    <t>Harry Kane</t>
  </si>
  <si>
    <t>Wales</t>
  </si>
  <si>
    <t>Sveits</t>
  </si>
  <si>
    <t>GRP A</t>
  </si>
  <si>
    <t>Lag</t>
  </si>
  <si>
    <t>S</t>
  </si>
  <si>
    <t>V</t>
  </si>
  <si>
    <t>U</t>
  </si>
  <si>
    <t>T</t>
  </si>
  <si>
    <t>Mål</t>
  </si>
  <si>
    <t>MF</t>
  </si>
  <si>
    <t>P</t>
  </si>
  <si>
    <t>#1</t>
  </si>
  <si>
    <t>Belgia</t>
  </si>
  <si>
    <t>Romelu Lukaku</t>
  </si>
  <si>
    <t>Danmark</t>
  </si>
  <si>
    <t>Finland</t>
  </si>
  <si>
    <t>H</t>
  </si>
  <si>
    <r>
      <rPr>
        <b val="1"/>
        <sz val="11"/>
        <color indexed="8"/>
        <rFont val="Calibri"/>
      </rPr>
      <t>Italia</t>
    </r>
  </si>
  <si>
    <t>-</t>
  </si>
  <si>
    <t>#2</t>
  </si>
  <si>
    <r>
      <rPr>
        <sz val="11"/>
        <color indexed="8"/>
        <rFont val="Calibri"/>
      </rPr>
      <t>Belgia</t>
    </r>
  </si>
  <si>
    <t>Portugal</t>
  </si>
  <si>
    <t>Russland</t>
  </si>
  <si>
    <r>
      <rPr>
        <b val="1"/>
        <sz val="11"/>
        <color indexed="8"/>
        <rFont val="Calibri"/>
      </rPr>
      <t>Tyrkia</t>
    </r>
  </si>
  <si>
    <t>#3</t>
  </si>
  <si>
    <r>
      <rPr>
        <sz val="11"/>
        <color indexed="8"/>
        <rFont val="Calibri"/>
      </rPr>
      <t>Italia</t>
    </r>
  </si>
  <si>
    <r>
      <rPr>
        <sz val="11"/>
        <color indexed="8"/>
        <rFont val="Calibri"/>
      </rPr>
      <t>Ukraina</t>
    </r>
  </si>
  <si>
    <t>Spania</t>
  </si>
  <si>
    <t>England</t>
  </si>
  <si>
    <t>Kroatia</t>
  </si>
  <si>
    <r>
      <rPr>
        <sz val="11"/>
        <color indexed="8"/>
        <rFont val="Calibri"/>
      </rPr>
      <t>Sveits</t>
    </r>
  </si>
  <si>
    <t>#4</t>
  </si>
  <si>
    <r>
      <rPr>
        <sz val="11"/>
        <color indexed="8"/>
        <rFont val="Calibri"/>
      </rPr>
      <t>Frankrike</t>
    </r>
  </si>
  <si>
    <t>Østerrike</t>
  </si>
  <si>
    <t>Nord-Makedonia</t>
  </si>
  <si>
    <r>
      <rPr>
        <sz val="11"/>
        <color indexed="8"/>
        <rFont val="Calibri"/>
      </rPr>
      <t>Wales</t>
    </r>
  </si>
  <si>
    <t>Gruppe B</t>
  </si>
  <si>
    <r>
      <rPr>
        <sz val="11"/>
        <color indexed="8"/>
        <rFont val="Calibri"/>
      </rPr>
      <t>Kroatia</t>
    </r>
  </si>
  <si>
    <r>
      <rPr>
        <sz val="11"/>
        <color indexed="8"/>
        <rFont val="Calibri"/>
      </rPr>
      <t>Sverige</t>
    </r>
  </si>
  <si>
    <t>BESTE 3. PLASSER</t>
  </si>
  <si>
    <t>Nederland</t>
  </si>
  <si>
    <t>Ukraina</t>
  </si>
  <si>
    <r>
      <rPr>
        <sz val="11"/>
        <color indexed="8"/>
        <rFont val="Calibri"/>
      </rPr>
      <t>Spania</t>
    </r>
  </si>
  <si>
    <t>Velg de fire lagene du tror kvalifiserer seg som beste treere (rullgardinmeny)</t>
  </si>
  <si>
    <t>Skottland</t>
  </si>
  <si>
    <t>Tsjekkia</t>
  </si>
  <si>
    <t>GRP B</t>
  </si>
  <si>
    <r>
      <rPr>
        <sz val="11"/>
        <color indexed="8"/>
        <rFont val="Calibri"/>
      </rPr>
      <t>England</t>
    </r>
  </si>
  <si>
    <r>
      <rPr>
        <sz val="11"/>
        <color indexed="8"/>
        <rFont val="Calibri"/>
      </rPr>
      <t>Portugal</t>
    </r>
  </si>
  <si>
    <t>Polen</t>
  </si>
  <si>
    <t>Slovakia</t>
  </si>
  <si>
    <r>
      <rPr>
        <b val="1"/>
        <sz val="11"/>
        <color indexed="8"/>
        <rFont val="Calibri"/>
      </rPr>
      <t>Belgia</t>
    </r>
  </si>
  <si>
    <r>
      <rPr>
        <sz val="11"/>
        <color indexed="8"/>
        <rFont val="Calibri"/>
      </rPr>
      <t>Nederland</t>
    </r>
  </si>
  <si>
    <t>Sverige</t>
  </si>
  <si>
    <r>
      <rPr>
        <b val="1"/>
        <sz val="11"/>
        <color indexed="8"/>
        <rFont val="Calibri"/>
      </rPr>
      <t>Danmark</t>
    </r>
  </si>
  <si>
    <r>
      <rPr>
        <sz val="11"/>
        <color indexed="8"/>
        <rFont val="Calibri"/>
      </rPr>
      <t>Tyrkia</t>
    </r>
  </si>
  <si>
    <r>
      <rPr>
        <sz val="11"/>
        <color indexed="8"/>
        <rFont val="Calibri"/>
      </rPr>
      <t>Danmark</t>
    </r>
  </si>
  <si>
    <t>Ungarn</t>
  </si>
  <si>
    <r>
      <rPr>
        <sz val="11"/>
        <color indexed="8"/>
        <rFont val="Calibri"/>
      </rPr>
      <t>Finland</t>
    </r>
  </si>
  <si>
    <t>Gruppe C</t>
  </si>
  <si>
    <t>Tyskland</t>
  </si>
  <si>
    <r>
      <rPr>
        <sz val="11"/>
        <color indexed="8"/>
        <rFont val="Calibri"/>
      </rPr>
      <t>Russland</t>
    </r>
  </si>
  <si>
    <t>GRP C</t>
  </si>
  <si>
    <t>1/8-DELSFINALER</t>
  </si>
  <si>
    <t>Velg vinner</t>
  </si>
  <si>
    <r>
      <rPr>
        <b val="1"/>
        <sz val="11"/>
        <color indexed="8"/>
        <rFont val="Calibri"/>
      </rPr>
      <t>Nederland</t>
    </r>
  </si>
  <si>
    <t>(fyller seg ut automatisk)</t>
  </si>
  <si>
    <t>(bruk rullgardinmeny)</t>
  </si>
  <si>
    <r>
      <rPr>
        <b val="1"/>
        <sz val="11"/>
        <color indexed="8"/>
        <rFont val="Calibri"/>
      </rPr>
      <t>Nord-Makedonia</t>
    </r>
  </si>
  <si>
    <t>Gruppe D</t>
  </si>
  <si>
    <t>vs</t>
  </si>
  <si>
    <r>
      <rPr>
        <sz val="11"/>
        <color indexed="8"/>
        <rFont val="Calibri"/>
      </rPr>
      <t>Østerrike</t>
    </r>
  </si>
  <si>
    <t>GRP D</t>
  </si>
  <si>
    <r>
      <rPr>
        <b val="1"/>
        <sz val="11"/>
        <color indexed="8"/>
        <rFont val="Calibri"/>
      </rPr>
      <t>England</t>
    </r>
  </si>
  <si>
    <t>Gruppe E</t>
  </si>
  <si>
    <r>
      <rPr>
        <b val="1"/>
        <sz val="11"/>
        <color indexed="8"/>
        <rFont val="Calibri"/>
      </rPr>
      <t>Tsjekkia</t>
    </r>
  </si>
  <si>
    <r>
      <rPr>
        <sz val="11"/>
        <color indexed="8"/>
        <rFont val="Calibri"/>
      </rPr>
      <t>Skottland</t>
    </r>
  </si>
  <si>
    <t>KVARTFINALER</t>
  </si>
  <si>
    <t>GRP E</t>
  </si>
  <si>
    <t>Gruppe F</t>
  </si>
  <si>
    <r>
      <rPr>
        <b val="1"/>
        <sz val="11"/>
        <color indexed="8"/>
        <rFont val="Calibri"/>
      </rPr>
      <t>Spania</t>
    </r>
  </si>
  <si>
    <r>
      <rPr>
        <b val="1"/>
        <sz val="11"/>
        <color indexed="8"/>
        <rFont val="Calibri"/>
      </rPr>
      <t>Sverige</t>
    </r>
  </si>
  <si>
    <r>
      <rPr>
        <sz val="11"/>
        <color indexed="8"/>
        <rFont val="Calibri"/>
      </rPr>
      <t>Polen</t>
    </r>
  </si>
  <si>
    <r>
      <rPr>
        <sz val="11"/>
        <color indexed="8"/>
        <rFont val="Calibri"/>
      </rPr>
      <t>Slovakia</t>
    </r>
  </si>
  <si>
    <t>GRP F</t>
  </si>
  <si>
    <t>SEMIFINALER</t>
  </si>
  <si>
    <r>
      <rPr>
        <b val="1"/>
        <sz val="11"/>
        <color indexed="8"/>
        <rFont val="Calibri"/>
      </rPr>
      <t>Portugal</t>
    </r>
  </si>
  <si>
    <r>
      <rPr>
        <b val="1"/>
        <sz val="11"/>
        <color indexed="8"/>
        <rFont val="Calibri"/>
      </rPr>
      <t>Frankrike</t>
    </r>
  </si>
  <si>
    <r>
      <rPr>
        <sz val="11"/>
        <color indexed="8"/>
        <rFont val="Calibri"/>
      </rPr>
      <t>Tyskland</t>
    </r>
  </si>
  <si>
    <r>
      <rPr>
        <sz val="11"/>
        <color indexed="8"/>
        <rFont val="Calibri"/>
      </rPr>
      <t>Ungarn</t>
    </r>
  </si>
  <si>
    <t>FINALE</t>
  </si>
  <si>
    <t>Beste 3er</t>
  </si>
  <si>
    <r>
      <rPr>
        <b val="1"/>
        <sz val="11"/>
        <color indexed="8"/>
        <rFont val="Calibri"/>
      </rPr>
      <t>Polen</t>
    </r>
  </si>
  <si>
    <r>
      <rPr>
        <b val="1"/>
        <sz val="11"/>
        <color indexed="8"/>
        <rFont val="Calibri"/>
      </rPr>
      <t>Sveits</t>
    </r>
  </si>
  <si>
    <r>
      <rPr>
        <b val="1"/>
        <sz val="11"/>
        <color indexed="8"/>
        <rFont val="Calibri"/>
      </rPr>
      <t>Tyskland</t>
    </r>
  </si>
  <si>
    <r>
      <rPr>
        <b val="1"/>
        <sz val="11"/>
        <color indexed="8"/>
        <rFont val="Calibri"/>
      </rPr>
      <t>Kroatia</t>
    </r>
  </si>
  <si>
    <t>Ark1</t>
  </si>
  <si>
    <t>Vinner</t>
  </si>
  <si>
    <t>Uavgjort</t>
  </si>
  <si>
    <t>Taper</t>
  </si>
  <si>
    <t>C0</t>
  </si>
  <si>
    <t>C1</t>
  </si>
  <si>
    <t>C2</t>
  </si>
  <si>
    <t>C3</t>
  </si>
  <si>
    <t>Sum</t>
  </si>
  <si>
    <t>C4</t>
  </si>
  <si>
    <t>C5</t>
  </si>
  <si>
    <t>C6</t>
  </si>
  <si>
    <t>C7</t>
  </si>
  <si>
    <t>"C8"</t>
  </si>
  <si>
    <t>HM</t>
  </si>
  <si>
    <t>BM</t>
  </si>
  <si>
    <t>MI</t>
  </si>
  <si>
    <t>Diff</t>
  </si>
  <si>
    <t>Rang P</t>
  </si>
  <si>
    <t>Rang GD</t>
  </si>
  <si>
    <t>Rang GS</t>
  </si>
  <si>
    <r>
      <rPr>
        <sz val="10"/>
        <color indexed="12"/>
        <rFont val="Arial"/>
      </rPr>
      <t>Tyrkia</t>
    </r>
  </si>
  <si>
    <r>
      <rPr>
        <sz val="10"/>
        <color indexed="12"/>
        <rFont val="Arial"/>
      </rPr>
      <t>Italia</t>
    </r>
  </si>
  <si>
    <r>
      <rPr>
        <sz val="10"/>
        <color indexed="12"/>
        <rFont val="Arial"/>
      </rPr>
      <t>B</t>
    </r>
  </si>
  <si>
    <r>
      <rPr>
        <sz val="10"/>
        <color indexed="12"/>
        <rFont val="Arial"/>
      </rPr>
      <t>Wales</t>
    </r>
  </si>
  <si>
    <r>
      <rPr>
        <sz val="10"/>
        <color indexed="12"/>
        <rFont val="Arial"/>
      </rPr>
      <t>Sveits</t>
    </r>
  </si>
  <si>
    <r>
      <rPr>
        <sz val="10"/>
        <color indexed="12"/>
        <rFont val="Arial"/>
      </rPr>
      <t>Danmark</t>
    </r>
  </si>
  <si>
    <r>
      <rPr>
        <sz val="10"/>
        <color indexed="12"/>
        <rFont val="Arial"/>
      </rPr>
      <t>Finland</t>
    </r>
  </si>
  <si>
    <r>
      <rPr>
        <sz val="10"/>
        <color indexed="12"/>
        <rFont val="Arial"/>
      </rPr>
      <t>H</t>
    </r>
  </si>
  <si>
    <r>
      <rPr>
        <sz val="10"/>
        <color indexed="12"/>
        <rFont val="Arial"/>
      </rPr>
      <t>Belgia</t>
    </r>
  </si>
  <si>
    <r>
      <rPr>
        <sz val="10"/>
        <color indexed="12"/>
        <rFont val="Arial"/>
      </rPr>
      <t>Russland</t>
    </r>
  </si>
  <si>
    <r>
      <rPr>
        <sz val="10"/>
        <color indexed="12"/>
        <rFont val="Arial"/>
      </rPr>
      <t>England</t>
    </r>
  </si>
  <si>
    <r>
      <rPr>
        <sz val="10"/>
        <color indexed="12"/>
        <rFont val="Arial"/>
      </rPr>
      <t>Kroatia</t>
    </r>
  </si>
  <si>
    <r>
      <rPr>
        <sz val="10"/>
        <color indexed="12"/>
        <rFont val="Arial"/>
      </rPr>
      <t>Østerrike</t>
    </r>
  </si>
  <si>
    <r>
      <rPr>
        <sz val="10"/>
        <color indexed="12"/>
        <rFont val="Arial"/>
      </rPr>
      <t>Nord-Makedonia</t>
    </r>
  </si>
  <si>
    <r>
      <rPr>
        <sz val="10"/>
        <color indexed="12"/>
        <rFont val="Arial"/>
      </rPr>
      <t>U</t>
    </r>
  </si>
  <si>
    <t>Rang</t>
  </si>
  <si>
    <r>
      <rPr>
        <sz val="10"/>
        <color indexed="12"/>
        <rFont val="Arial"/>
      </rPr>
      <t>Nederland</t>
    </r>
  </si>
  <si>
    <r>
      <rPr>
        <sz val="10"/>
        <color indexed="12"/>
        <rFont val="Arial"/>
      </rPr>
      <t>Ukraina</t>
    </r>
  </si>
  <si>
    <r>
      <rPr>
        <sz val="10"/>
        <color indexed="12"/>
        <rFont val="Arial"/>
      </rPr>
      <t>Skottland</t>
    </r>
  </si>
  <si>
    <r>
      <rPr>
        <sz val="10"/>
        <color indexed="12"/>
        <rFont val="Arial"/>
      </rPr>
      <t>Tsjekkia</t>
    </r>
  </si>
  <si>
    <r>
      <rPr>
        <sz val="10"/>
        <color indexed="12"/>
        <rFont val="Arial"/>
      </rPr>
      <t>Polen</t>
    </r>
  </si>
  <si>
    <r>
      <rPr>
        <sz val="10"/>
        <color indexed="12"/>
        <rFont val="Arial"/>
      </rPr>
      <t>Slovakia</t>
    </r>
  </si>
  <si>
    <r>
      <rPr>
        <sz val="10"/>
        <color indexed="12"/>
        <rFont val="Arial"/>
      </rPr>
      <t>Spania</t>
    </r>
  </si>
  <si>
    <r>
      <rPr>
        <sz val="10"/>
        <color indexed="12"/>
        <rFont val="Arial"/>
      </rPr>
      <t>Sverige</t>
    </r>
  </si>
  <si>
    <r>
      <rPr>
        <sz val="10"/>
        <color indexed="12"/>
        <rFont val="Arial"/>
      </rPr>
      <t>Ungarn</t>
    </r>
  </si>
  <si>
    <r>
      <rPr>
        <sz val="10"/>
        <color indexed="12"/>
        <rFont val="Arial"/>
      </rPr>
      <t>Portugal</t>
    </r>
  </si>
  <si>
    <r>
      <rPr>
        <sz val="10"/>
        <color indexed="12"/>
        <rFont val="Arial"/>
      </rPr>
      <t>Frankrike</t>
    </r>
  </si>
  <si>
    <r>
      <rPr>
        <sz val="10"/>
        <color indexed="12"/>
        <rFont val="Arial"/>
      </rPr>
      <t>Tyskland</t>
    </r>
  </si>
  <si>
    <t>MS</t>
  </si>
  <si>
    <t>Poeng</t>
  </si>
  <si>
    <t>Målf</t>
  </si>
  <si>
    <t>Seiere</t>
  </si>
  <si>
    <t>Alfabet</t>
  </si>
  <si>
    <t>3A</t>
  </si>
  <si>
    <t>3B</t>
  </si>
  <si>
    <t>3C</t>
  </si>
  <si>
    <t>3D</t>
  </si>
  <si>
    <t>3E</t>
  </si>
  <si>
    <t>3F</t>
  </si>
  <si>
    <t>1B</t>
  </si>
  <si>
    <t>1C</t>
  </si>
  <si>
    <t>1E</t>
  </si>
  <si>
    <t>1F</t>
  </si>
  <si>
    <t>A</t>
  </si>
  <si>
    <t>C</t>
  </si>
  <si>
    <t>D</t>
  </si>
  <si>
    <t>u</t>
  </si>
  <si>
    <t>E</t>
  </si>
  <si>
    <t>F</t>
  </si>
  <si>
    <t>Ark2</t>
  </si>
  <si>
    <t>Gruppevis</t>
  </si>
  <si>
    <t>Alle lag</t>
  </si>
  <si>
    <t>Tall</t>
  </si>
</sst>
</file>

<file path=xl/styles.xml><?xml version="1.0" encoding="utf-8"?>
<styleSheet xmlns="http://schemas.openxmlformats.org/spreadsheetml/2006/main">
  <numFmts count="4">
    <numFmt numFmtId="0" formatCode="General"/>
    <numFmt numFmtId="59" formatCode="d/&quot; &quot;mmm&quot;.&quot;"/>
    <numFmt numFmtId="60" formatCode="hh:mm"/>
    <numFmt numFmtId="61" formatCode="&quot;# &quot;#,##0;&quot;-kr &quot;#,##0"/>
  </numFmts>
  <fonts count="37">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b val="1"/>
      <sz val="11"/>
      <color indexed="14"/>
      <name val="Calibri"/>
    </font>
    <font>
      <b val="1"/>
      <u val="single"/>
      <sz val="11"/>
      <color indexed="14"/>
      <name val="Calibri"/>
    </font>
    <font>
      <b val="1"/>
      <sz val="11"/>
      <color indexed="8"/>
      <name val="Calibri"/>
    </font>
    <font>
      <b val="1"/>
      <i val="1"/>
      <sz val="11"/>
      <color indexed="12"/>
      <name val="Calibri"/>
    </font>
    <font>
      <b val="1"/>
      <i val="1"/>
      <sz val="14"/>
      <color indexed="15"/>
      <name val="Calibri"/>
    </font>
    <font>
      <b val="1"/>
      <i val="1"/>
      <sz val="11"/>
      <color indexed="15"/>
      <name val="Calibri"/>
    </font>
    <font>
      <b val="1"/>
      <sz val="16"/>
      <color indexed="17"/>
      <name val="SpareBank 1"/>
    </font>
    <font>
      <b val="1"/>
      <i val="1"/>
      <sz val="12"/>
      <color indexed="8"/>
      <name val="Calibri"/>
    </font>
    <font>
      <b val="1"/>
      <i val="1"/>
      <sz val="12"/>
      <color indexed="15"/>
      <name val="Calibri"/>
    </font>
    <font>
      <sz val="11"/>
      <color indexed="19"/>
      <name val="Calibri"/>
    </font>
    <font>
      <b val="1"/>
      <i val="1"/>
      <sz val="11"/>
      <color indexed="19"/>
      <name val="Calibri"/>
    </font>
    <font>
      <b val="1"/>
      <i val="1"/>
      <sz val="11"/>
      <color indexed="8"/>
      <name val="Calibri"/>
    </font>
    <font>
      <sz val="10"/>
      <color indexed="19"/>
      <name val="Calibri"/>
    </font>
    <font>
      <b val="1"/>
      <i val="1"/>
      <sz val="10"/>
      <color indexed="19"/>
      <name val="Calibri"/>
    </font>
    <font>
      <sz val="11"/>
      <color indexed="14"/>
      <name val="Calibri"/>
    </font>
    <font>
      <b val="1"/>
      <u val="single"/>
      <sz val="10"/>
      <color indexed="19"/>
      <name val="Calibri"/>
    </font>
    <font>
      <sz val="10"/>
      <color indexed="8"/>
      <name val="Calibri"/>
    </font>
    <font>
      <i val="1"/>
      <sz val="11"/>
      <color indexed="19"/>
      <name val="Calibri"/>
    </font>
    <font>
      <i val="1"/>
      <sz val="11"/>
      <color indexed="8"/>
      <name val="Calibri"/>
    </font>
    <font>
      <sz val="11"/>
      <color indexed="15"/>
      <name val="Calibri"/>
    </font>
    <font>
      <sz val="12"/>
      <color indexed="15"/>
      <name val="Calibri"/>
    </font>
    <font>
      <b val="1"/>
      <sz val="12"/>
      <color indexed="8"/>
      <name val="Calibri"/>
    </font>
    <font>
      <b val="1"/>
      <sz val="12"/>
      <color indexed="15"/>
      <name val="Calibri"/>
    </font>
    <font>
      <b val="1"/>
      <u val="single"/>
      <sz val="11"/>
      <color indexed="19"/>
      <name val="Calibri"/>
    </font>
    <font>
      <u val="single"/>
      <sz val="11"/>
      <color indexed="8"/>
      <name val="Calibri"/>
    </font>
    <font>
      <sz val="10"/>
      <color indexed="12"/>
      <name val="Arial"/>
    </font>
    <font>
      <i val="1"/>
      <sz val="10"/>
      <color indexed="12"/>
      <name val="Arial"/>
    </font>
    <font>
      <sz val="10"/>
      <color indexed="12"/>
      <name val="Calibri"/>
    </font>
    <font>
      <b val="1"/>
      <sz val="11"/>
      <color indexed="12"/>
      <name val="Calibri"/>
    </font>
    <font>
      <b val="1"/>
      <i val="1"/>
      <sz val="10"/>
      <color indexed="12"/>
      <name val="Calibri"/>
    </font>
    <font>
      <sz val="11"/>
      <color indexed="12"/>
      <name val="Calibri"/>
    </font>
  </fonts>
  <fills count="13">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8"/>
        <bgColor auto="1"/>
      </patternFill>
    </fill>
    <fill>
      <patternFill patternType="solid">
        <fgColor indexed="16"/>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15"/>
        <bgColor auto="1"/>
      </patternFill>
    </fill>
    <fill>
      <patternFill patternType="solid">
        <fgColor indexed="23"/>
        <bgColor auto="1"/>
      </patternFill>
    </fill>
    <fill>
      <patternFill patternType="solid">
        <fgColor indexed="24"/>
        <bgColor auto="1"/>
      </patternFill>
    </fill>
  </fills>
  <borders count="44">
    <border>
      <left/>
      <right/>
      <top/>
      <bottom/>
      <diagonal/>
    </border>
    <border>
      <left style="thin">
        <color indexed="13"/>
      </left>
      <right/>
      <top style="thin">
        <color indexed="13"/>
      </top>
      <bottom/>
      <diagonal/>
    </border>
    <border>
      <left/>
      <right/>
      <top style="thin">
        <color indexed="13"/>
      </top>
      <bottom/>
      <diagonal/>
    </border>
    <border>
      <left/>
      <right/>
      <top style="thin">
        <color indexed="13"/>
      </top>
      <bottom style="thin">
        <color indexed="8"/>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right style="thin">
        <color indexed="13"/>
      </right>
      <top/>
      <bottom/>
      <diagonal/>
    </border>
    <border>
      <left/>
      <right/>
      <top style="thin">
        <color indexed="8"/>
      </top>
      <bottom/>
      <diagonal/>
    </border>
    <border>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right/>
      <top/>
      <bottom style="medium">
        <color indexed="8"/>
      </bottom>
      <diagonal/>
    </border>
    <border>
      <left/>
      <right style="thin">
        <color indexed="13"/>
      </right>
      <top/>
      <bottom style="thin">
        <color indexed="8"/>
      </bottom>
      <diagonal/>
    </border>
    <border>
      <left style="thin">
        <color indexed="13"/>
      </left>
      <right style="medium">
        <color indexed="8"/>
      </right>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thin">
        <color indexed="8"/>
      </right>
      <top/>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medium">
        <color indexed="8"/>
      </left>
      <right/>
      <top/>
      <bottom/>
      <diagonal/>
    </border>
    <border>
      <left/>
      <right style="medium">
        <color indexed="8"/>
      </right>
      <top/>
      <bottom/>
      <diagonal/>
    </border>
    <border>
      <left style="medium">
        <color indexed="8"/>
      </left>
      <right style="medium">
        <color indexed="8"/>
      </right>
      <top/>
      <bottom/>
      <diagonal/>
    </border>
    <border>
      <left style="thin">
        <color indexed="8"/>
      </left>
      <right style="thin">
        <color indexed="8"/>
      </right>
      <top/>
      <bottom style="thin">
        <color indexed="8"/>
      </bottom>
      <diagonal/>
    </border>
    <border>
      <left/>
      <right style="thin">
        <color indexed="13"/>
      </right>
      <top style="thin">
        <color indexed="8"/>
      </top>
      <bottom/>
      <diagonal/>
    </border>
    <border>
      <left/>
      <right/>
      <top/>
      <bottom style="dotted">
        <color indexed="22"/>
      </bottom>
      <diagonal/>
    </border>
    <border>
      <left/>
      <right/>
      <top style="dotted">
        <color indexed="22"/>
      </top>
      <bottom/>
      <diagonal/>
    </border>
    <border>
      <left style="thin">
        <color indexed="8"/>
      </left>
      <right/>
      <top/>
      <bottom style="thin">
        <color indexed="8"/>
      </bottom>
      <diagonal/>
    </border>
    <border>
      <left/>
      <right style="thin">
        <color indexed="8"/>
      </right>
      <top/>
      <bottom style="thin">
        <color indexed="8"/>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s>
  <cellStyleXfs count="1">
    <xf numFmtId="0" fontId="0" applyNumberFormat="0" applyFont="1" applyFill="0" applyBorder="0" applyAlignment="1" applyProtection="0">
      <alignment vertical="bottom"/>
    </xf>
  </cellStyleXfs>
  <cellXfs count="242">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49" fontId="6" fillId="4" borderId="2" applyNumberFormat="1" applyFont="1" applyFill="1" applyBorder="1" applyAlignment="1" applyProtection="0">
      <alignment horizontal="left" vertical="center"/>
    </xf>
    <xf numFmtId="0" fontId="8" fillId="4" borderId="2" applyNumberFormat="0" applyFont="1" applyFill="1" applyBorder="1" applyAlignment="1" applyProtection="0">
      <alignment horizontal="center" vertical="bottom"/>
    </xf>
    <xf numFmtId="0" fontId="8" fillId="4" borderId="3" applyNumberFormat="0" applyFont="1" applyFill="1" applyBorder="1" applyAlignment="1" applyProtection="0">
      <alignment horizontal="center" vertical="bottom"/>
    </xf>
    <xf numFmtId="0" fontId="0" fillId="4" borderId="3"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9" fillId="4" borderId="2" applyNumberFormat="0" applyFont="1" applyFill="1" applyBorder="1" applyAlignment="1" applyProtection="0">
      <alignment horizontal="center" vertical="top" wrapText="1"/>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49" fontId="10" fillId="5" borderId="6" applyNumberFormat="1" applyFont="1" applyFill="1" applyBorder="1" applyAlignment="1" applyProtection="0">
      <alignment horizontal="left" vertical="center"/>
    </xf>
    <xf numFmtId="0" fontId="11" fillId="5" borderId="7" applyNumberFormat="0" applyFont="1" applyFill="1" applyBorder="1" applyAlignment="1" applyProtection="0">
      <alignment horizontal="left" vertical="center"/>
    </xf>
    <xf numFmtId="49" fontId="1" fillId="6" borderId="8" applyNumberFormat="1" applyFont="1" applyFill="1" applyBorder="1" applyAlignment="1" applyProtection="0">
      <alignment horizontal="center" vertical="center"/>
    </xf>
    <xf numFmtId="0" fontId="1" fillId="6" borderId="9" applyNumberFormat="0" applyFont="1" applyFill="1" applyBorder="1" applyAlignment="1" applyProtection="0">
      <alignment horizontal="center" vertical="center"/>
    </xf>
    <xf numFmtId="0" fontId="1" fillId="6" borderId="10" applyNumberFormat="0" applyFont="1" applyFill="1" applyBorder="1" applyAlignment="1" applyProtection="0">
      <alignment horizontal="center" vertical="center"/>
    </xf>
    <xf numFmtId="0" fontId="0" fillId="4" borderId="11" applyNumberFormat="0" applyFont="1" applyFill="1" applyBorder="1" applyAlignment="1" applyProtection="0">
      <alignment vertical="bottom"/>
    </xf>
    <xf numFmtId="49" fontId="12" fillId="4" borderId="6" applyNumberFormat="1" applyFont="1" applyFill="1" applyBorder="1" applyAlignment="1" applyProtection="0">
      <alignment horizontal="center" vertical="bottom"/>
    </xf>
    <xf numFmtId="0" fontId="12" fillId="4" borderId="6" applyNumberFormat="0" applyFont="1" applyFill="1" applyBorder="1" applyAlignment="1" applyProtection="0">
      <alignment horizontal="center" vertical="bottom"/>
    </xf>
    <xf numFmtId="0" fontId="0" fillId="4" borderId="6"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0" fontId="0" fillId="4" borderId="13" applyNumberFormat="0" applyFont="1" applyFill="1" applyBorder="1" applyAlignment="1" applyProtection="0">
      <alignment vertical="bottom"/>
    </xf>
    <xf numFmtId="0" fontId="0" fillId="4" borderId="14" applyNumberFormat="0" applyFont="1" applyFill="1" applyBorder="1" applyAlignment="1" applyProtection="0">
      <alignment vertical="bottom"/>
    </xf>
    <xf numFmtId="0" fontId="13" fillId="4" borderId="14" applyNumberFormat="0" applyFont="1" applyFill="1" applyBorder="1" applyAlignment="1" applyProtection="0">
      <alignment horizontal="left" vertical="bottom"/>
    </xf>
    <xf numFmtId="49" fontId="14" fillId="5" borderId="6" applyNumberFormat="1" applyFont="1" applyFill="1" applyBorder="1" applyAlignment="1" applyProtection="0">
      <alignment horizontal="left" vertical="bottom"/>
    </xf>
    <xf numFmtId="0" fontId="14" fillId="5" borderId="6" applyNumberFormat="0" applyFont="1" applyFill="1" applyBorder="1" applyAlignment="1" applyProtection="0">
      <alignment horizontal="left" vertical="bottom"/>
    </xf>
    <xf numFmtId="0" fontId="13" fillId="4" borderId="7" applyNumberFormat="0" applyFont="1" applyFill="1" applyBorder="1" applyAlignment="1" applyProtection="0">
      <alignment horizontal="left" vertical="bottom"/>
    </xf>
    <xf numFmtId="0" fontId="13" fillId="7" borderId="15" applyNumberFormat="0" applyFont="1" applyFill="1" applyBorder="1" applyAlignment="1" applyProtection="0">
      <alignment horizontal="left" vertical="bottom"/>
    </xf>
    <xf numFmtId="0" fontId="13" fillId="7" borderId="13" applyNumberFormat="0" applyFont="1" applyFill="1" applyBorder="1" applyAlignment="1" applyProtection="0">
      <alignment horizontal="left" vertical="bottom"/>
    </xf>
    <xf numFmtId="0" fontId="13" fillId="7" borderId="16" applyNumberFormat="0" applyFont="1" applyFill="1" applyBorder="1" applyAlignment="1" applyProtection="0">
      <alignment horizontal="left" vertical="bottom"/>
    </xf>
    <xf numFmtId="0" fontId="13" fillId="4" borderId="11" applyNumberFormat="0" applyFont="1" applyFill="1" applyBorder="1" applyAlignment="1" applyProtection="0">
      <alignment horizontal="left" vertical="bottom"/>
    </xf>
    <xf numFmtId="0" fontId="13" fillId="4" borderId="6" applyNumberFormat="0" applyFont="1" applyFill="1" applyBorder="1" applyAlignment="1" applyProtection="0">
      <alignment horizontal="left" vertical="bottom"/>
    </xf>
    <xf numFmtId="0" fontId="1" fillId="4" borderId="6" applyNumberFormat="0" applyFont="1" applyFill="1" applyBorder="1" applyAlignment="1" applyProtection="0">
      <alignment vertical="bottom"/>
    </xf>
    <xf numFmtId="49" fontId="14" fillId="5" borderId="12" applyNumberFormat="1" applyFont="1" applyFill="1" applyBorder="1" applyAlignment="1" applyProtection="0">
      <alignment horizontal="left" vertical="bottom"/>
    </xf>
    <xf numFmtId="49" fontId="15" fillId="4" borderId="6" applyNumberFormat="1" applyFont="1" applyFill="1" applyBorder="1" applyAlignment="1" applyProtection="0">
      <alignment vertical="top"/>
    </xf>
    <xf numFmtId="0" fontId="0" fillId="4" borderId="7" applyNumberFormat="0" applyFont="1" applyFill="1" applyBorder="1" applyAlignment="1" applyProtection="0">
      <alignment vertical="bottom"/>
    </xf>
    <xf numFmtId="0" fontId="0" fillId="7" borderId="11" applyNumberFormat="0" applyFont="1" applyFill="1" applyBorder="1" applyAlignment="1" applyProtection="0">
      <alignment vertical="top" wrapText="1"/>
    </xf>
    <xf numFmtId="49" fontId="16" fillId="7" borderId="6" applyNumberFormat="1" applyFont="1" applyFill="1" applyBorder="1" applyAlignment="1" applyProtection="0">
      <alignment horizontal="left" vertical="top"/>
    </xf>
    <xf numFmtId="0" fontId="17" fillId="7" borderId="6" applyNumberFormat="0" applyFont="1" applyFill="1" applyBorder="1" applyAlignment="1" applyProtection="0">
      <alignment vertical="bottom" wrapText="1"/>
    </xf>
    <xf numFmtId="0" fontId="0" fillId="7" borderId="6" applyNumberFormat="0"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18" fillId="4" borderId="6" applyNumberFormat="1" applyFont="1" applyFill="1" applyBorder="1" applyAlignment="1" applyProtection="0">
      <alignment horizontal="left" vertical="bottom"/>
    </xf>
    <xf numFmtId="0" fontId="18" fillId="4" borderId="6" applyNumberFormat="0" applyFont="1" applyFill="1" applyBorder="1" applyAlignment="1" applyProtection="0">
      <alignment horizontal="left" vertical="bottom"/>
    </xf>
    <xf numFmtId="0" fontId="18" fillId="4" borderId="6" applyNumberFormat="0" applyFont="1" applyFill="1" applyBorder="1" applyAlignment="1" applyProtection="0">
      <alignment vertical="bottom"/>
    </xf>
    <xf numFmtId="0" fontId="18" fillId="4" borderId="7" applyNumberFormat="0" applyFont="1" applyFill="1" applyBorder="1" applyAlignment="1" applyProtection="0">
      <alignment horizontal="left" vertical="bottom"/>
    </xf>
    <xf numFmtId="0" fontId="19" fillId="7" borderId="11" applyNumberFormat="0" applyFont="1" applyFill="1" applyBorder="1" applyAlignment="1" applyProtection="0">
      <alignment horizontal="left" vertical="bottom"/>
    </xf>
    <xf numFmtId="0" fontId="16" fillId="7" borderId="6" applyNumberFormat="0" applyFont="1" applyFill="1" applyBorder="1" applyAlignment="1" applyProtection="0">
      <alignment horizontal="left" vertical="top"/>
    </xf>
    <xf numFmtId="0" fontId="19" fillId="7" borderId="7" applyNumberFormat="0" applyFont="1" applyFill="1" applyBorder="1" applyAlignment="1" applyProtection="0">
      <alignment horizontal="left" vertical="bottom"/>
    </xf>
    <xf numFmtId="0" fontId="18" fillId="4" borderId="11" applyNumberFormat="0" applyFont="1" applyFill="1" applyBorder="1" applyAlignment="1" applyProtection="0">
      <alignment horizontal="left" vertical="bottom"/>
    </xf>
    <xf numFmtId="49" fontId="18" fillId="4" borderId="12" applyNumberFormat="1" applyFont="1" applyFill="1" applyBorder="1" applyAlignment="1" applyProtection="0">
      <alignment horizontal="left" vertical="bottom"/>
    </xf>
    <xf numFmtId="0" fontId="17" fillId="7" borderId="11" applyNumberFormat="0" applyFont="1" applyFill="1" applyBorder="1" applyAlignment="1" applyProtection="0">
      <alignment horizontal="left" vertical="bottom"/>
    </xf>
    <xf numFmtId="0" fontId="17" fillId="7" borderId="6" applyNumberFormat="0" applyFont="1" applyFill="1" applyBorder="1" applyAlignment="1" applyProtection="0">
      <alignment horizontal="left" vertical="top"/>
    </xf>
    <xf numFmtId="0" fontId="17" fillId="7" borderId="6" applyNumberFormat="0" applyFont="1" applyFill="1" applyBorder="1" applyAlignment="1" applyProtection="0">
      <alignment horizontal="left" vertical="bottom"/>
    </xf>
    <xf numFmtId="0" fontId="17" fillId="7" borderId="7" applyNumberFormat="0" applyFont="1" applyFill="1" applyBorder="1" applyAlignment="1" applyProtection="0">
      <alignment horizontal="left" vertical="bottom"/>
    </xf>
    <xf numFmtId="49" fontId="20" fillId="4" borderId="6" applyNumberFormat="1" applyFont="1" applyFill="1" applyBorder="1" applyAlignment="1" applyProtection="0">
      <alignment horizontal="left" vertical="bottom"/>
    </xf>
    <xf numFmtId="0" fontId="0" fillId="7" borderId="11" applyNumberFormat="0" applyFont="1" applyFill="1" applyBorder="1" applyAlignment="1" applyProtection="0">
      <alignment vertical="top"/>
    </xf>
    <xf numFmtId="49" fontId="18" fillId="7" borderId="6" applyNumberFormat="1" applyFont="1" applyFill="1" applyBorder="1" applyAlignment="1" applyProtection="0">
      <alignment horizontal="left" vertical="top" wrapText="1"/>
    </xf>
    <xf numFmtId="0" fontId="22" fillId="7" borderId="6" applyNumberFormat="0" applyFont="1" applyFill="1" applyBorder="1" applyAlignment="1" applyProtection="0">
      <alignment horizontal="left" vertical="top" wrapText="1"/>
    </xf>
    <xf numFmtId="0" fontId="0" fillId="7" borderId="6" applyNumberFormat="0" applyFont="1" applyFill="1" applyBorder="1" applyAlignment="1" applyProtection="0">
      <alignment vertical="top"/>
    </xf>
    <xf numFmtId="0" fontId="0" fillId="7" borderId="7" applyNumberFormat="0" applyFont="1" applyFill="1" applyBorder="1" applyAlignment="1" applyProtection="0">
      <alignment vertical="top"/>
    </xf>
    <xf numFmtId="49" fontId="15" fillId="7" borderId="6" applyNumberFormat="1" applyFont="1" applyFill="1" applyBorder="1" applyAlignment="1" applyProtection="0">
      <alignment horizontal="left" vertical="center" wrapText="1"/>
    </xf>
    <xf numFmtId="0" fontId="15" fillId="7" borderId="6" applyNumberFormat="0" applyFont="1" applyFill="1" applyBorder="1" applyAlignment="1" applyProtection="0">
      <alignment horizontal="left" vertical="center" wrapText="1"/>
    </xf>
    <xf numFmtId="49" fontId="20" fillId="4" borderId="12" applyNumberFormat="1" applyFont="1" applyFill="1" applyBorder="1" applyAlignment="1" applyProtection="0">
      <alignment horizontal="left" vertical="bottom"/>
    </xf>
    <xf numFmtId="0" fontId="0" fillId="7" borderId="11" applyNumberFormat="0" applyFont="1" applyFill="1" applyBorder="1" applyAlignment="1" applyProtection="0">
      <alignment vertical="bottom" wrapText="1"/>
    </xf>
    <xf numFmtId="0" fontId="0" fillId="7" borderId="6" applyNumberFormat="0" applyFont="1" applyFill="1" applyBorder="1" applyAlignment="1" applyProtection="0">
      <alignment vertical="bottom" wrapText="1"/>
    </xf>
    <xf numFmtId="0" fontId="0" fillId="7" borderId="7" applyNumberFormat="0" applyFont="1" applyFill="1" applyBorder="1" applyAlignment="1" applyProtection="0">
      <alignment vertical="bottom" wrapText="1"/>
    </xf>
    <xf numFmtId="49" fontId="23" fillId="4" borderId="6" applyNumberFormat="1" applyFont="1" applyFill="1" applyBorder="1" applyAlignment="1" applyProtection="0">
      <alignment horizontal="left" vertical="top"/>
    </xf>
    <xf numFmtId="0" fontId="23" fillId="4" borderId="6" applyNumberFormat="0" applyFont="1" applyFill="1" applyBorder="1" applyAlignment="1" applyProtection="0">
      <alignment horizontal="left" vertical="top"/>
    </xf>
    <xf numFmtId="0" fontId="24" fillId="4" borderId="11" applyNumberFormat="0" applyFont="1" applyFill="1" applyBorder="1" applyAlignment="1" applyProtection="0">
      <alignment horizontal="left" vertical="top"/>
    </xf>
    <xf numFmtId="0" fontId="24" fillId="4" borderId="6" applyNumberFormat="0" applyFont="1" applyFill="1" applyBorder="1" applyAlignment="1" applyProtection="0">
      <alignment horizontal="left" vertical="top"/>
    </xf>
    <xf numFmtId="0" fontId="24" fillId="4" borderId="12" applyNumberFormat="0" applyFont="1" applyFill="1" applyBorder="1" applyAlignment="1" applyProtection="0">
      <alignment horizontal="left" vertical="top"/>
    </xf>
    <xf numFmtId="0" fontId="0" fillId="4" borderId="17" applyNumberFormat="0" applyFont="1" applyFill="1" applyBorder="1" applyAlignment="1" applyProtection="0">
      <alignment vertical="bottom"/>
    </xf>
    <xf numFmtId="0" fontId="0" fillId="4" borderId="14" applyNumberFormat="0" applyFont="1" applyFill="1" applyBorder="1" applyAlignment="1" applyProtection="0">
      <alignment horizontal="center" vertical="bottom"/>
    </xf>
    <xf numFmtId="0" fontId="0" fillId="7" borderId="11" applyNumberFormat="0" applyFont="1" applyFill="1" applyBorder="1" applyAlignment="1" applyProtection="0">
      <alignment horizontal="left" vertical="top" wrapText="1"/>
    </xf>
    <xf numFmtId="0" fontId="0" fillId="7" borderId="7" applyNumberFormat="0" applyFont="1" applyFill="1" applyBorder="1" applyAlignment="1" applyProtection="0">
      <alignment horizontal="left" vertical="top" wrapText="1"/>
    </xf>
    <xf numFmtId="0" fontId="0" fillId="4" borderId="11" applyNumberFormat="0" applyFont="1" applyFill="1" applyBorder="1" applyAlignment="1" applyProtection="0">
      <alignment horizontal="center" vertical="bottom"/>
    </xf>
    <xf numFmtId="0" fontId="0" fillId="4" borderId="6" applyNumberFormat="0" applyFont="1" applyFill="1" applyBorder="1" applyAlignment="1" applyProtection="0">
      <alignment horizontal="center" vertical="bottom"/>
    </xf>
    <xf numFmtId="0" fontId="0" fillId="4" borderId="18" applyNumberFormat="0" applyFont="1" applyFill="1" applyBorder="1" applyAlignment="1" applyProtection="0">
      <alignment horizontal="center" vertical="bottom"/>
    </xf>
    <xf numFmtId="0" fontId="0" fillId="4" borderId="19" applyNumberFormat="0" applyFont="1" applyFill="1" applyBorder="1" applyAlignment="1" applyProtection="0">
      <alignment vertical="bottom"/>
    </xf>
    <xf numFmtId="0" fontId="25" fillId="8" borderId="20" applyNumberFormat="0" applyFont="1" applyFill="1" applyBorder="1" applyAlignment="1" applyProtection="0">
      <alignment horizontal="center" vertical="bottom"/>
    </xf>
    <xf numFmtId="59" fontId="26" fillId="8" borderId="21" applyNumberFormat="1" applyFont="1" applyFill="1" applyBorder="1" applyAlignment="1" applyProtection="0">
      <alignment horizontal="center" vertical="bottom"/>
    </xf>
    <xf numFmtId="60" fontId="26" fillId="8" borderId="21" applyNumberFormat="1" applyFont="1" applyFill="1" applyBorder="1" applyAlignment="1" applyProtection="0">
      <alignment horizontal="center" vertical="bottom"/>
    </xf>
    <xf numFmtId="49" fontId="26" fillId="8" borderId="21" applyNumberFormat="1" applyFont="1" applyFill="1" applyBorder="1" applyAlignment="1" applyProtection="0">
      <alignment horizontal="right" vertical="bottom"/>
    </xf>
    <xf numFmtId="49" fontId="26" fillId="8" borderId="21" applyNumberFormat="1" applyFont="1" applyFill="1" applyBorder="1" applyAlignment="1" applyProtection="0">
      <alignment horizontal="center" vertical="bottom"/>
    </xf>
    <xf numFmtId="49" fontId="26" fillId="8" borderId="22" applyNumberFormat="1" applyFont="1" applyFill="1" applyBorder="1" applyAlignment="1" applyProtection="0">
      <alignment horizontal="left" vertical="bottom"/>
    </xf>
    <xf numFmtId="0" fontId="27" fillId="6" borderId="23" applyNumberFormat="1" applyFont="1" applyFill="1" applyBorder="1" applyAlignment="1" applyProtection="0">
      <alignment horizontal="center" vertical="bottom"/>
    </xf>
    <xf numFmtId="49" fontId="28" fillId="5" borderId="24" applyNumberFormat="1" applyFont="1" applyFill="1" applyBorder="1" applyAlignment="1" applyProtection="0">
      <alignment horizontal="center" vertical="bottom"/>
    </xf>
    <xf numFmtId="49" fontId="26" fillId="8" borderId="24" applyNumberFormat="1" applyFont="1" applyFill="1" applyBorder="1" applyAlignment="1" applyProtection="0">
      <alignment horizontal="center" vertical="bottom"/>
    </xf>
    <xf numFmtId="0" fontId="0" fillId="4" borderId="25" applyNumberFormat="0" applyFont="1" applyFill="1" applyBorder="1" applyAlignment="1" applyProtection="0">
      <alignment vertical="bottom"/>
    </xf>
    <xf numFmtId="0" fontId="8" fillId="7" borderId="11" applyNumberFormat="0" applyFont="1" applyFill="1" applyBorder="1" applyAlignment="1" applyProtection="0">
      <alignment horizontal="left" vertical="bottom"/>
    </xf>
    <xf numFmtId="0" fontId="8" fillId="7" borderId="6" applyNumberFormat="0" applyFont="1" applyFill="1" applyBorder="1" applyAlignment="1" applyProtection="0">
      <alignment horizontal="left" vertical="bottom"/>
    </xf>
    <xf numFmtId="0" fontId="0" fillId="7" borderId="6" applyNumberFormat="0" applyFont="1" applyFill="1" applyBorder="1" applyAlignment="1" applyProtection="0">
      <alignment vertical="bottom"/>
    </xf>
    <xf numFmtId="0" fontId="0" fillId="7" borderId="7" applyNumberFormat="0" applyFont="1" applyFill="1" applyBorder="1" applyAlignment="1" applyProtection="0">
      <alignment vertical="bottom"/>
    </xf>
    <xf numFmtId="0" fontId="0" fillId="4" borderId="26" applyNumberFormat="0" applyFont="1" applyFill="1" applyBorder="1" applyAlignment="1" applyProtection="0">
      <alignment vertical="bottom"/>
    </xf>
    <xf numFmtId="49" fontId="13" fillId="6" borderId="15" applyNumberFormat="1" applyFont="1" applyFill="1" applyBorder="1" applyAlignment="1" applyProtection="0">
      <alignment horizontal="center" vertical="bottom"/>
    </xf>
    <xf numFmtId="0" fontId="13" fillId="6" borderId="16" applyNumberFormat="0" applyFont="1" applyFill="1" applyBorder="1" applyAlignment="1" applyProtection="0">
      <alignment horizontal="center" vertical="bottom"/>
    </xf>
    <xf numFmtId="49" fontId="1" fillId="6" borderId="27" applyNumberFormat="1" applyFont="1" applyFill="1" applyBorder="1" applyAlignment="1" applyProtection="0">
      <alignment vertical="bottom"/>
    </xf>
    <xf numFmtId="49" fontId="1" fillId="6" borderId="28" applyNumberFormat="1" applyFont="1" applyFill="1" applyBorder="1" applyAlignment="1" applyProtection="0">
      <alignment vertical="bottom"/>
    </xf>
    <xf numFmtId="0" fontId="25" fillId="8" borderId="29" applyNumberFormat="0" applyFont="1" applyFill="1" applyBorder="1" applyAlignment="1" applyProtection="0">
      <alignment horizontal="center" vertical="bottom"/>
    </xf>
    <xf numFmtId="59" fontId="26" fillId="8" borderId="6" applyNumberFormat="1" applyFont="1" applyFill="1" applyBorder="1" applyAlignment="1" applyProtection="0">
      <alignment horizontal="center" vertical="bottom"/>
    </xf>
    <xf numFmtId="60" fontId="26" fillId="8" borderId="6" applyNumberFormat="1" applyFont="1" applyFill="1" applyBorder="1" applyAlignment="1" applyProtection="0">
      <alignment horizontal="center" vertical="bottom"/>
    </xf>
    <xf numFmtId="49" fontId="26" fillId="8" borderId="6" applyNumberFormat="1" applyFont="1" applyFill="1" applyBorder="1" applyAlignment="1" applyProtection="0">
      <alignment horizontal="right" vertical="bottom"/>
    </xf>
    <xf numFmtId="49" fontId="26" fillId="8" borderId="6" applyNumberFormat="1" applyFont="1" applyFill="1" applyBorder="1" applyAlignment="1" applyProtection="0">
      <alignment horizontal="center" vertical="bottom"/>
    </xf>
    <xf numFmtId="49" fontId="26" fillId="8" borderId="30" applyNumberFormat="1" applyFont="1" applyFill="1" applyBorder="1" applyAlignment="1" applyProtection="0">
      <alignment horizontal="left" vertical="bottom"/>
    </xf>
    <xf numFmtId="49" fontId="28" fillId="5" borderId="31" applyNumberFormat="1" applyFont="1" applyFill="1" applyBorder="1" applyAlignment="1" applyProtection="0">
      <alignment horizontal="center" vertical="bottom"/>
    </xf>
    <xf numFmtId="49" fontId="26" fillId="8" borderId="31" applyNumberFormat="1" applyFont="1" applyFill="1" applyBorder="1" applyAlignment="1" applyProtection="0">
      <alignment horizontal="center" vertical="bottom"/>
    </xf>
    <xf numFmtId="0" fontId="8" fillId="7" borderId="11" applyNumberFormat="0" applyFont="1" applyFill="1" applyBorder="1" applyAlignment="1" applyProtection="0">
      <alignment horizontal="center" vertical="bottom"/>
    </xf>
    <xf numFmtId="49" fontId="8" fillId="7" borderId="6" applyNumberFormat="1" applyFont="1" applyFill="1" applyBorder="1" applyAlignment="1" applyProtection="0">
      <alignment horizontal="left" vertical="bottom"/>
    </xf>
    <xf numFmtId="49" fontId="17" fillId="7" borderId="6" applyNumberFormat="1" applyFont="1" applyFill="1" applyBorder="1" applyAlignment="1" applyProtection="0">
      <alignment horizontal="left" vertical="bottom"/>
    </xf>
    <xf numFmtId="49" fontId="17" fillId="7" borderId="6" applyNumberFormat="1" applyFont="1" applyFill="1" applyBorder="1" applyAlignment="1" applyProtection="0">
      <alignment horizontal="center" vertical="bottom"/>
    </xf>
    <xf numFmtId="0" fontId="17" fillId="7" borderId="6" applyNumberFormat="0" applyFont="1" applyFill="1" applyBorder="1" applyAlignment="1" applyProtection="0">
      <alignment horizontal="center" vertical="bottom"/>
    </xf>
    <xf numFmtId="0" fontId="17" fillId="7" borderId="7" applyNumberFormat="0" applyFont="1" applyFill="1" applyBorder="1" applyAlignment="1" applyProtection="0">
      <alignment horizontal="center" vertical="bottom"/>
    </xf>
    <xf numFmtId="49" fontId="1" fillId="6" borderId="11" applyNumberFormat="1" applyFont="1" applyFill="1" applyBorder="1" applyAlignment="1" applyProtection="0">
      <alignment vertical="bottom"/>
    </xf>
    <xf numFmtId="49" fontId="1" fillId="6" borderId="7" applyNumberFormat="1" applyFont="1" applyFill="1" applyBorder="1" applyAlignment="1" applyProtection="0">
      <alignment vertical="bottom"/>
    </xf>
    <xf numFmtId="49" fontId="1" fillId="6" borderId="26" applyNumberFormat="1" applyFont="1" applyFill="1" applyBorder="1" applyAlignment="1" applyProtection="0">
      <alignment vertical="bottom"/>
    </xf>
    <xf numFmtId="49" fontId="1" fillId="6" borderId="32" applyNumberFormat="1" applyFont="1" applyFill="1" applyBorder="1" applyAlignment="1" applyProtection="0">
      <alignment vertical="bottom"/>
    </xf>
    <xf numFmtId="61" fontId="0" fillId="7" borderId="11" applyNumberFormat="1" applyFont="1" applyFill="1" applyBorder="1" applyAlignment="1" applyProtection="0">
      <alignment vertical="bottom"/>
    </xf>
    <xf numFmtId="61" fontId="8" fillId="9" borderId="6" applyNumberFormat="1" applyFont="1" applyFill="1" applyBorder="1" applyAlignment="1" applyProtection="0">
      <alignment horizontal="left" vertical="bottom"/>
    </xf>
    <xf numFmtId="49" fontId="8" fillId="9" borderId="6" applyNumberFormat="1" applyFont="1" applyFill="1" applyBorder="1" applyAlignment="1" applyProtection="0">
      <alignment horizontal="left" vertical="bottom"/>
    </xf>
    <xf numFmtId="0" fontId="8" fillId="9" borderId="6" applyNumberFormat="1" applyFont="1" applyFill="1" applyBorder="1" applyAlignment="1" applyProtection="0">
      <alignment horizontal="center" vertical="bottom"/>
    </xf>
    <xf numFmtId="0" fontId="8" fillId="9" borderId="6" applyNumberFormat="1" applyFont="1" applyFill="1" applyBorder="1" applyAlignment="1" applyProtection="0">
      <alignment horizontal="right" vertical="bottom"/>
    </xf>
    <xf numFmtId="49" fontId="8" fillId="9" borderId="6" applyNumberFormat="1" applyFont="1" applyFill="1" applyBorder="1" applyAlignment="1" applyProtection="0">
      <alignment horizontal="center" vertical="bottom"/>
    </xf>
    <xf numFmtId="0" fontId="8" fillId="9" borderId="6" applyNumberFormat="1" applyFont="1" applyFill="1" applyBorder="1" applyAlignment="1" applyProtection="0">
      <alignment horizontal="left" vertical="bottom"/>
    </xf>
    <xf numFmtId="49" fontId="0" fillId="10" borderId="6" applyNumberFormat="1" applyFont="1" applyFill="1" applyBorder="1" applyAlignment="1" applyProtection="0">
      <alignment vertical="bottom"/>
    </xf>
    <xf numFmtId="0" fontId="0" fillId="4" borderId="33" applyNumberFormat="0" applyFont="1" applyFill="1" applyBorder="1" applyAlignment="1" applyProtection="0">
      <alignment vertical="bottom"/>
    </xf>
    <xf numFmtId="61" fontId="8" fillId="9" borderId="34" applyNumberFormat="1" applyFont="1" applyFill="1" applyBorder="1" applyAlignment="1" applyProtection="0">
      <alignment horizontal="left" vertical="bottom"/>
    </xf>
    <xf numFmtId="49" fontId="8" fillId="9" borderId="34" applyNumberFormat="1" applyFont="1" applyFill="1" applyBorder="1" applyAlignment="1" applyProtection="0">
      <alignment horizontal="left" vertical="bottom"/>
    </xf>
    <xf numFmtId="0" fontId="8" fillId="9" borderId="34" applyNumberFormat="1" applyFont="1" applyFill="1" applyBorder="1" applyAlignment="1" applyProtection="0">
      <alignment horizontal="center" vertical="bottom"/>
    </xf>
    <xf numFmtId="0" fontId="8" fillId="9" borderId="34" applyNumberFormat="1" applyFont="1" applyFill="1" applyBorder="1" applyAlignment="1" applyProtection="0">
      <alignment horizontal="right" vertical="bottom"/>
    </xf>
    <xf numFmtId="49" fontId="8" fillId="9" borderId="34" applyNumberFormat="1" applyFont="1" applyFill="1" applyBorder="1" applyAlignment="1" applyProtection="0">
      <alignment horizontal="center" vertical="bottom"/>
    </xf>
    <xf numFmtId="0" fontId="8" fillId="9" borderId="34" applyNumberFormat="1" applyFont="1" applyFill="1" applyBorder="1" applyAlignment="1" applyProtection="0">
      <alignment horizontal="left" vertical="bottom"/>
    </xf>
    <xf numFmtId="0" fontId="0" fillId="7" borderId="11" applyNumberFormat="0" applyFont="1" applyFill="1" applyBorder="1" applyAlignment="1" applyProtection="0">
      <alignment vertical="bottom"/>
    </xf>
    <xf numFmtId="61" fontId="0" fillId="11" borderId="35" applyNumberFormat="1" applyFont="1" applyFill="1" applyBorder="1" applyAlignment="1" applyProtection="0">
      <alignment horizontal="left" vertical="bottom"/>
    </xf>
    <xf numFmtId="49" fontId="0" fillId="11" borderId="35" applyNumberFormat="1" applyFont="1" applyFill="1" applyBorder="1" applyAlignment="1" applyProtection="0">
      <alignment horizontal="left" vertical="bottom"/>
    </xf>
    <xf numFmtId="0" fontId="0" fillId="11" borderId="35" applyNumberFormat="1" applyFont="1" applyFill="1" applyBorder="1" applyAlignment="1" applyProtection="0">
      <alignment vertical="bottom"/>
    </xf>
    <xf numFmtId="0" fontId="0" fillId="11" borderId="35" applyNumberFormat="1" applyFont="1" applyFill="1" applyBorder="1" applyAlignment="1" applyProtection="0">
      <alignment horizontal="right" vertical="bottom"/>
    </xf>
    <xf numFmtId="49" fontId="0" fillId="11" borderId="35" applyNumberFormat="1" applyFont="1" applyFill="1" applyBorder="1" applyAlignment="1" applyProtection="0">
      <alignment vertical="bottom"/>
    </xf>
    <xf numFmtId="0" fontId="0" fillId="11" borderId="35" applyNumberFormat="1" applyFont="1" applyFill="1" applyBorder="1" applyAlignment="1" applyProtection="0">
      <alignment horizontal="left" vertical="bottom"/>
    </xf>
    <xf numFmtId="49" fontId="1" fillId="6" borderId="36" applyNumberFormat="1" applyFont="1" applyFill="1" applyBorder="1" applyAlignment="1" applyProtection="0">
      <alignment vertical="bottom"/>
    </xf>
    <xf numFmtId="49" fontId="1" fillId="6" borderId="37" applyNumberFormat="1" applyFont="1" applyFill="1" applyBorder="1" applyAlignment="1" applyProtection="0">
      <alignment vertical="bottom"/>
    </xf>
    <xf numFmtId="61" fontId="0" fillId="7" borderId="6" applyNumberFormat="1" applyFont="1" applyFill="1" applyBorder="1" applyAlignment="1" applyProtection="0">
      <alignment horizontal="left" vertical="bottom"/>
    </xf>
    <xf numFmtId="49" fontId="0" fillId="7" borderId="6" applyNumberFormat="1" applyFont="1" applyFill="1" applyBorder="1" applyAlignment="1" applyProtection="0">
      <alignment horizontal="left" vertical="bottom"/>
    </xf>
    <xf numFmtId="0" fontId="0" fillId="7" borderId="6" applyNumberFormat="1" applyFont="1" applyFill="1" applyBorder="1" applyAlignment="1" applyProtection="0">
      <alignment vertical="bottom"/>
    </xf>
    <xf numFmtId="0" fontId="0" fillId="7" borderId="6" applyNumberFormat="1" applyFont="1" applyFill="1" applyBorder="1" applyAlignment="1" applyProtection="0">
      <alignment horizontal="right" vertical="bottom"/>
    </xf>
    <xf numFmtId="49" fontId="0" fillId="7" borderId="6" applyNumberFormat="1" applyFont="1" applyFill="1" applyBorder="1" applyAlignment="1" applyProtection="0">
      <alignment vertical="bottom"/>
    </xf>
    <xf numFmtId="0" fontId="0" fillId="7" borderId="6" applyNumberFormat="1" applyFont="1" applyFill="1" applyBorder="1" applyAlignment="1" applyProtection="0">
      <alignment horizontal="left" vertical="bottom"/>
    </xf>
    <xf numFmtId="49" fontId="8" fillId="7" borderId="6" applyNumberFormat="1" applyFont="1" applyFill="1" applyBorder="1" applyAlignment="1" applyProtection="0">
      <alignment vertical="bottom"/>
    </xf>
    <xf numFmtId="0" fontId="0" fillId="7" borderId="6" applyNumberFormat="0" applyFont="1" applyFill="1" applyBorder="1" applyAlignment="1" applyProtection="0">
      <alignment horizontal="left" vertical="top" wrapText="1"/>
    </xf>
    <xf numFmtId="0" fontId="24" fillId="7" borderId="7" applyNumberFormat="0" applyFont="1" applyFill="1" applyBorder="1" applyAlignment="1" applyProtection="0">
      <alignment vertical="top" wrapText="1"/>
    </xf>
    <xf numFmtId="0" fontId="0" fillId="7" borderId="6" applyNumberFormat="0" applyFont="1" applyFill="1" applyBorder="1" applyAlignment="1" applyProtection="0">
      <alignment horizontal="left" vertical="bottom"/>
    </xf>
    <xf numFmtId="0" fontId="0" fillId="7" borderId="6" applyNumberFormat="0" applyFont="1" applyFill="1" applyBorder="1" applyAlignment="1" applyProtection="0">
      <alignment horizontal="right" vertical="bottom"/>
    </xf>
    <xf numFmtId="49" fontId="24" fillId="7" borderId="14" applyNumberFormat="1" applyFont="1" applyFill="1" applyBorder="1" applyAlignment="1" applyProtection="0">
      <alignment vertical="top"/>
    </xf>
    <xf numFmtId="0" fontId="24" fillId="7" borderId="6" applyNumberFormat="0" applyFont="1" applyFill="1" applyBorder="1" applyAlignment="1" applyProtection="0">
      <alignment vertical="top" wrapText="1"/>
    </xf>
    <xf numFmtId="0" fontId="8" fillId="7" borderId="9" applyNumberFormat="0" applyFont="1" applyFill="1" applyBorder="1" applyAlignment="1" applyProtection="0">
      <alignment horizontal="left" vertical="top" wrapText="1"/>
    </xf>
    <xf numFmtId="0" fontId="24" fillId="7" borderId="7" applyNumberFormat="0" applyFont="1" applyFill="1" applyBorder="1" applyAlignment="1" applyProtection="0">
      <alignment horizontal="left" vertical="top"/>
    </xf>
    <xf numFmtId="0" fontId="24" fillId="7" borderId="6" applyNumberFormat="0" applyFont="1" applyFill="1" applyBorder="1" applyAlignment="1" applyProtection="0">
      <alignment horizontal="left" vertical="top"/>
    </xf>
    <xf numFmtId="0" fontId="0" fillId="7" borderId="13" applyNumberFormat="0" applyFont="1" applyFill="1" applyBorder="1" applyAlignment="1" applyProtection="0">
      <alignment vertical="bottom"/>
    </xf>
    <xf numFmtId="49" fontId="8" fillId="7" borderId="6" applyNumberFormat="1" applyFont="1" applyFill="1" applyBorder="1" applyAlignment="1" applyProtection="0">
      <alignment horizontal="center" vertical="bottom"/>
    </xf>
    <xf numFmtId="0" fontId="8" fillId="7" borderId="7" applyNumberFormat="0" applyFont="1" applyFill="1" applyBorder="1" applyAlignment="1" applyProtection="0">
      <alignment horizontal="center" vertical="bottom"/>
    </xf>
    <xf numFmtId="49" fontId="24" fillId="7" borderId="14" applyNumberFormat="1" applyFont="1" applyFill="1" applyBorder="1" applyAlignment="1" applyProtection="0">
      <alignment vertical="bottom"/>
    </xf>
    <xf numFmtId="0" fontId="0" fillId="7" borderId="14" applyNumberFormat="0" applyFont="1" applyFill="1" applyBorder="1" applyAlignment="1" applyProtection="0">
      <alignment vertical="bottom"/>
    </xf>
    <xf numFmtId="49" fontId="24" fillId="7" borderId="14" applyNumberFormat="1" applyFont="1" applyFill="1" applyBorder="1" applyAlignment="1" applyProtection="0">
      <alignment horizontal="center" vertical="bottom"/>
    </xf>
    <xf numFmtId="49" fontId="0" fillId="7" borderId="9" applyNumberFormat="1" applyFont="1" applyFill="1" applyBorder="1" applyAlignment="1" applyProtection="0">
      <alignment horizontal="left" vertical="bottom"/>
    </xf>
    <xf numFmtId="49" fontId="0" fillId="7" borderId="9" applyNumberFormat="1" applyFont="1" applyFill="1" applyBorder="1" applyAlignment="1" applyProtection="0">
      <alignment vertical="bottom"/>
    </xf>
    <xf numFmtId="0" fontId="8" fillId="7" borderId="9" applyNumberFormat="0" applyFont="1" applyFill="1" applyBorder="1" applyAlignment="1" applyProtection="0">
      <alignment horizontal="center" vertical="bottom"/>
    </xf>
    <xf numFmtId="0" fontId="0" fillId="7" borderId="13" applyNumberFormat="0" applyFont="1" applyFill="1" applyBorder="1" applyAlignment="1" applyProtection="0">
      <alignment horizontal="left" vertical="bottom"/>
    </xf>
    <xf numFmtId="0" fontId="0" fillId="7" borderId="14" applyNumberFormat="0" applyFont="1" applyFill="1" applyBorder="1" applyAlignment="1" applyProtection="0">
      <alignment horizontal="left" vertical="bottom"/>
    </xf>
    <xf numFmtId="0" fontId="25" fillId="8" borderId="38" applyNumberFormat="0" applyFont="1" applyFill="1" applyBorder="1" applyAlignment="1" applyProtection="0">
      <alignment horizontal="center" vertical="bottom"/>
    </xf>
    <xf numFmtId="59" fontId="26" fillId="8" borderId="17" applyNumberFormat="1" applyFont="1" applyFill="1" applyBorder="1" applyAlignment="1" applyProtection="0">
      <alignment horizontal="center" vertical="bottom"/>
    </xf>
    <xf numFmtId="60" fontId="26" fillId="8" borderId="17" applyNumberFormat="1" applyFont="1" applyFill="1" applyBorder="1" applyAlignment="1" applyProtection="0">
      <alignment horizontal="center" vertical="bottom"/>
    </xf>
    <xf numFmtId="49" fontId="26" fillId="8" borderId="17" applyNumberFormat="1" applyFont="1" applyFill="1" applyBorder="1" applyAlignment="1" applyProtection="0">
      <alignment horizontal="right" vertical="bottom"/>
    </xf>
    <xf numFmtId="49" fontId="26" fillId="8" borderId="17" applyNumberFormat="1" applyFont="1" applyFill="1" applyBorder="1" applyAlignment="1" applyProtection="0">
      <alignment horizontal="center" vertical="bottom"/>
    </xf>
    <xf numFmtId="49" fontId="26" fillId="8" borderId="39" applyNumberFormat="1" applyFont="1" applyFill="1" applyBorder="1" applyAlignment="1" applyProtection="0">
      <alignment horizontal="left" vertical="bottom"/>
    </xf>
    <xf numFmtId="49" fontId="28" fillId="5" borderId="40" applyNumberFormat="1" applyFont="1" applyFill="1" applyBorder="1" applyAlignment="1" applyProtection="0">
      <alignment horizontal="center" vertical="bottom"/>
    </xf>
    <xf numFmtId="49" fontId="26" fillId="8" borderId="40" applyNumberFormat="1" applyFont="1" applyFill="1" applyBorder="1" applyAlignment="1" applyProtection="0">
      <alignment horizontal="center" vertical="bottom"/>
    </xf>
    <xf numFmtId="0" fontId="0" fillId="4" borderId="21" applyNumberFormat="0" applyFont="1" applyFill="1" applyBorder="1" applyAlignment="1" applyProtection="0">
      <alignment vertical="bottom"/>
    </xf>
    <xf numFmtId="0" fontId="30" fillId="4" borderId="6" applyNumberFormat="0" applyFont="1" applyFill="1" applyBorder="1" applyAlignment="1" applyProtection="0">
      <alignment horizontal="center" vertical="bottom"/>
    </xf>
    <xf numFmtId="0" fontId="30" fillId="4" borderId="7" applyNumberFormat="0" applyFont="1" applyFill="1" applyBorder="1" applyAlignment="1" applyProtection="0">
      <alignment horizontal="center" vertical="bottom"/>
    </xf>
    <xf numFmtId="0" fontId="17" fillId="7" borderId="6" applyNumberFormat="0" applyFont="1" applyFill="1" applyBorder="1" applyAlignment="1" applyProtection="0">
      <alignment horizontal="right" vertical="bottom"/>
    </xf>
    <xf numFmtId="0" fontId="24" fillId="4" borderId="6" applyNumberFormat="0" applyFont="1" applyFill="1" applyBorder="1" applyAlignment="1" applyProtection="0">
      <alignment horizontal="center" vertical="bottom"/>
    </xf>
    <xf numFmtId="0" fontId="24" fillId="4" borderId="7" applyNumberFormat="0" applyFont="1" applyFill="1" applyBorder="1" applyAlignment="1" applyProtection="0">
      <alignment horizontal="center" vertical="bottom"/>
    </xf>
    <xf numFmtId="61" fontId="8" fillId="12" borderId="6" applyNumberFormat="1" applyFont="1" applyFill="1" applyBorder="1" applyAlignment="1" applyProtection="0">
      <alignment horizontal="left" vertical="bottom"/>
    </xf>
    <xf numFmtId="49" fontId="8" fillId="12" borderId="6" applyNumberFormat="1" applyFont="1" applyFill="1" applyBorder="1" applyAlignment="1" applyProtection="0">
      <alignment horizontal="left" vertical="bottom"/>
    </xf>
    <xf numFmtId="0" fontId="8" fillId="12" borderId="6" applyNumberFormat="1" applyFont="1" applyFill="1" applyBorder="1" applyAlignment="1" applyProtection="0">
      <alignment horizontal="center" vertical="bottom"/>
    </xf>
    <xf numFmtId="0" fontId="8" fillId="12" borderId="6" applyNumberFormat="1" applyFont="1" applyFill="1" applyBorder="1" applyAlignment="1" applyProtection="0">
      <alignment horizontal="right" vertical="bottom"/>
    </xf>
    <xf numFmtId="49" fontId="8" fillId="12" borderId="6" applyNumberFormat="1" applyFont="1" applyFill="1" applyBorder="1" applyAlignment="1" applyProtection="0">
      <alignment horizontal="center" vertical="bottom"/>
    </xf>
    <xf numFmtId="0" fontId="8" fillId="12" borderId="6" applyNumberFormat="1" applyFont="1" applyFill="1" applyBorder="1" applyAlignment="1" applyProtection="0">
      <alignment horizontal="left" vertical="bottom"/>
    </xf>
    <xf numFmtId="0" fontId="0" fillId="7" borderId="36" applyNumberFormat="0" applyFont="1" applyFill="1" applyBorder="1" applyAlignment="1" applyProtection="0">
      <alignment vertical="bottom"/>
    </xf>
    <xf numFmtId="0" fontId="0" fillId="7" borderId="9" applyNumberFormat="0" applyFont="1" applyFill="1" applyBorder="1" applyAlignment="1" applyProtection="0">
      <alignment vertical="bottom"/>
    </xf>
    <xf numFmtId="0" fontId="0" fillId="7" borderId="37" applyNumberFormat="0" applyFont="1" applyFill="1" applyBorder="1" applyAlignment="1" applyProtection="0">
      <alignment vertical="bottom"/>
    </xf>
    <xf numFmtId="61" fontId="8" fillId="12" borderId="34" applyNumberFormat="1" applyFont="1" applyFill="1" applyBorder="1" applyAlignment="1" applyProtection="0">
      <alignment horizontal="left" vertical="bottom"/>
    </xf>
    <xf numFmtId="49" fontId="8" fillId="12" borderId="34" applyNumberFormat="1" applyFont="1" applyFill="1" applyBorder="1" applyAlignment="1" applyProtection="0">
      <alignment horizontal="left" vertical="bottom"/>
    </xf>
    <xf numFmtId="0" fontId="8" fillId="12" borderId="34" applyNumberFormat="1" applyFont="1" applyFill="1" applyBorder="1" applyAlignment="1" applyProtection="0">
      <alignment horizontal="center" vertical="bottom"/>
    </xf>
    <xf numFmtId="0" fontId="8" fillId="12" borderId="34" applyNumberFormat="1" applyFont="1" applyFill="1" applyBorder="1" applyAlignment="1" applyProtection="0">
      <alignment horizontal="right" vertical="bottom"/>
    </xf>
    <xf numFmtId="49" fontId="8" fillId="12" borderId="34" applyNumberFormat="1" applyFont="1" applyFill="1" applyBorder="1" applyAlignment="1" applyProtection="0">
      <alignment horizontal="center" vertical="bottom"/>
    </xf>
    <xf numFmtId="0" fontId="8" fillId="12" borderId="34" applyNumberFormat="1" applyFont="1" applyFill="1" applyBorder="1" applyAlignment="1" applyProtection="0">
      <alignment horizontal="left" vertical="bottom"/>
    </xf>
    <xf numFmtId="61" fontId="0" fillId="7" borderId="35" applyNumberFormat="1" applyFont="1" applyFill="1" applyBorder="1" applyAlignment="1" applyProtection="0">
      <alignment horizontal="left" vertical="bottom"/>
    </xf>
    <xf numFmtId="49" fontId="0" fillId="7" borderId="35" applyNumberFormat="1" applyFont="1" applyFill="1" applyBorder="1" applyAlignment="1" applyProtection="0">
      <alignment horizontal="left" vertical="bottom"/>
    </xf>
    <xf numFmtId="0" fontId="0" fillId="7" borderId="35" applyNumberFormat="1" applyFont="1" applyFill="1" applyBorder="1" applyAlignment="1" applyProtection="0">
      <alignment vertical="bottom"/>
    </xf>
    <xf numFmtId="0" fontId="0" fillId="7" borderId="35" applyNumberFormat="1" applyFont="1" applyFill="1" applyBorder="1" applyAlignment="1" applyProtection="0">
      <alignment horizontal="right" vertical="bottom"/>
    </xf>
    <xf numFmtId="49" fontId="0" fillId="7" borderId="35" applyNumberFormat="1" applyFont="1" applyFill="1" applyBorder="1" applyAlignment="1" applyProtection="0">
      <alignment vertical="bottom"/>
    </xf>
    <xf numFmtId="0" fontId="0" fillId="7" borderId="35" applyNumberFormat="1" applyFont="1" applyFill="1" applyBorder="1" applyAlignment="1" applyProtection="0">
      <alignment horizontal="left" vertical="bottom"/>
    </xf>
    <xf numFmtId="61" fontId="0" fillId="7" borderId="36" applyNumberFormat="1" applyFont="1" applyFill="1" applyBorder="1" applyAlignment="1" applyProtection="0">
      <alignment vertical="bottom"/>
    </xf>
    <xf numFmtId="61" fontId="0" fillId="7" borderId="14" applyNumberFormat="1" applyFont="1" applyFill="1" applyBorder="1" applyAlignment="1" applyProtection="0">
      <alignment vertical="bottom"/>
    </xf>
    <xf numFmtId="0" fontId="0" fillId="7" borderId="14" applyNumberFormat="0" applyFont="1" applyFill="1" applyBorder="1" applyAlignment="1" applyProtection="0">
      <alignment horizontal="right" vertical="bottom"/>
    </xf>
    <xf numFmtId="0" fontId="0" fillId="4" borderId="41" applyNumberFormat="0" applyFont="1" applyFill="1" applyBorder="1" applyAlignment="1" applyProtection="0">
      <alignment vertical="bottom"/>
    </xf>
    <xf numFmtId="0" fontId="0" fillId="4" borderId="42" applyNumberFormat="0" applyFont="1" applyFill="1" applyBorder="1" applyAlignment="1" applyProtection="0">
      <alignment vertical="bottom"/>
    </xf>
    <xf numFmtId="0" fontId="24" fillId="4" borderId="42" applyNumberFormat="0" applyFont="1" applyFill="1" applyBorder="1" applyAlignment="1" applyProtection="0">
      <alignment horizontal="center" vertical="bottom"/>
    </xf>
    <xf numFmtId="0" fontId="0" fillId="4" borderId="43" applyNumberFormat="0" applyFont="1" applyFill="1" applyBorder="1" applyAlignment="1" applyProtection="0">
      <alignment vertical="bottom"/>
    </xf>
    <xf numFmtId="0" fontId="0" applyNumberFormat="1" applyFont="1" applyFill="0" applyBorder="0" applyAlignment="1" applyProtection="0">
      <alignment vertical="bottom"/>
    </xf>
    <xf numFmtId="49" fontId="31" fillId="4" borderId="6" applyNumberFormat="1" applyFont="1" applyFill="1" applyBorder="1" applyAlignment="1" applyProtection="0">
      <alignment horizontal="center" vertical="bottom"/>
    </xf>
    <xf numFmtId="0" fontId="31" fillId="4" borderId="6" applyNumberFormat="0" applyFont="1" applyFill="1" applyBorder="1" applyAlignment="1" applyProtection="0">
      <alignment horizontal="center" vertical="bottom"/>
    </xf>
    <xf numFmtId="49" fontId="32" fillId="4" borderId="6" applyNumberFormat="1" applyFont="1" applyFill="1" applyBorder="1" applyAlignment="1" applyProtection="0">
      <alignment horizontal="center" vertical="bottom"/>
    </xf>
    <xf numFmtId="0" fontId="31" fillId="4" borderId="6" applyNumberFormat="1" applyFont="1" applyFill="1" applyBorder="1" applyAlignment="1" applyProtection="0">
      <alignment horizontal="left" vertical="bottom"/>
    </xf>
    <xf numFmtId="0" fontId="31" fillId="4" borderId="6" applyNumberFormat="0" applyFont="1" applyFill="1" applyBorder="1" applyAlignment="1" applyProtection="0">
      <alignment horizontal="left" vertical="bottom"/>
    </xf>
    <xf numFmtId="0" fontId="31" fillId="4" borderId="6" applyNumberFormat="1" applyFont="1" applyFill="1" applyBorder="1" applyAlignment="1" applyProtection="0">
      <alignment horizontal="center" vertical="bottom"/>
    </xf>
    <xf numFmtId="0" fontId="0" fillId="4" borderId="6" applyNumberFormat="1" applyFont="1" applyFill="1" applyBorder="1" applyAlignment="1" applyProtection="0">
      <alignment vertical="bottom"/>
    </xf>
    <xf numFmtId="49" fontId="31" fillId="4" borderId="6" applyNumberFormat="1" applyFont="1" applyFill="1" applyBorder="1" applyAlignment="1" applyProtection="0">
      <alignment horizontal="left" vertical="bottom"/>
    </xf>
    <xf numFmtId="0" fontId="32" fillId="4" borderId="6" applyNumberFormat="1" applyFont="1" applyFill="1" applyBorder="1" applyAlignment="1" applyProtection="0">
      <alignment horizontal="center" vertical="bottom"/>
    </xf>
    <xf numFmtId="0" fontId="0" fillId="4" borderId="12" applyNumberFormat="1" applyFont="1" applyFill="1" applyBorder="1" applyAlignment="1" applyProtection="0">
      <alignment vertical="bottom"/>
    </xf>
    <xf numFmtId="49" fontId="0" fillId="4" borderId="6" applyNumberFormat="1" applyFont="1" applyFill="1" applyBorder="1" applyAlignment="1" applyProtection="0">
      <alignment vertical="bottom"/>
    </xf>
    <xf numFmtId="0" fontId="32" fillId="4" borderId="6" applyNumberFormat="0" applyFont="1" applyFill="1" applyBorder="1" applyAlignment="1" applyProtection="0">
      <alignment horizontal="center" vertical="bottom"/>
    </xf>
    <xf numFmtId="49" fontId="31" fillId="4" borderId="6"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49" fontId="0" fillId="4" borderId="2" applyNumberFormat="1" applyFont="1" applyFill="1" applyBorder="1" applyAlignment="1" applyProtection="0">
      <alignment vertical="bottom"/>
    </xf>
    <xf numFmtId="49" fontId="33" fillId="4" borderId="2" applyNumberFormat="1" applyFont="1" applyFill="1" applyBorder="1" applyAlignment="1" applyProtection="0">
      <alignment horizontal="right" vertical="bottom"/>
    </xf>
    <xf numFmtId="49" fontId="33" fillId="4" borderId="2" applyNumberFormat="1" applyFont="1" applyFill="1" applyBorder="1" applyAlignment="1" applyProtection="0">
      <alignment horizontal="left" vertical="bottom"/>
    </xf>
    <xf numFmtId="49" fontId="0" fillId="4" borderId="4" applyNumberFormat="1" applyFont="1" applyFill="1" applyBorder="1" applyAlignment="1" applyProtection="0">
      <alignment vertical="bottom"/>
    </xf>
    <xf numFmtId="49" fontId="33" fillId="4" borderId="6" applyNumberFormat="1" applyFont="1" applyFill="1" applyBorder="1" applyAlignment="1" applyProtection="0">
      <alignment horizontal="right" vertical="bottom"/>
    </xf>
    <xf numFmtId="49" fontId="33" fillId="4" borderId="6" applyNumberFormat="1" applyFont="1" applyFill="1" applyBorder="1" applyAlignment="1" applyProtection="0">
      <alignment horizontal="left" vertical="bottom"/>
    </xf>
    <xf numFmtId="49" fontId="0" fillId="4" borderId="12" applyNumberFormat="1" applyFont="1" applyFill="1" applyBorder="1" applyAlignment="1" applyProtection="0">
      <alignment vertical="bottom"/>
    </xf>
    <xf numFmtId="0" fontId="34" fillId="4" borderId="5" applyNumberFormat="0" applyFont="1" applyFill="1" applyBorder="1" applyAlignment="1" applyProtection="0">
      <alignment vertical="center"/>
    </xf>
    <xf numFmtId="0" fontId="35" fillId="4" borderId="5" applyNumberFormat="0" applyFont="1" applyFill="1" applyBorder="1" applyAlignment="1" applyProtection="0">
      <alignment vertical="bottom"/>
    </xf>
    <xf numFmtId="49" fontId="34" fillId="4" borderId="6" applyNumberFormat="1" applyFont="1" applyFill="1" applyBorder="1" applyAlignment="1" applyProtection="0">
      <alignment vertical="bottom"/>
    </xf>
    <xf numFmtId="0" fontId="36" fillId="4" borderId="6" applyNumberFormat="1" applyFont="1" applyFill="1" applyBorder="1" applyAlignment="1" applyProtection="0">
      <alignment horizontal="left" vertical="bottom"/>
    </xf>
    <xf numFmtId="0" fontId="34" fillId="4" borderId="6" applyNumberFormat="0" applyFont="1" applyFill="1" applyBorder="1" applyAlignment="1" applyProtection="0">
      <alignment vertical="bottom"/>
    </xf>
    <xf numFmtId="0" fontId="34" fillId="4" borderId="41"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ff0000"/>
      <rgbColor rgb="ffffff00"/>
      <rgbColor rgb="ffd8d8d8"/>
      <rgbColor rgb="ff388194"/>
      <rgbColor rgb="ffdaeef3"/>
      <rgbColor rgb="ff595959"/>
      <rgbColor rgb="ff0c0c0c"/>
      <rgbColor rgb="ffccc0d9"/>
      <rgbColor rgb="ff3f3f3f"/>
      <rgbColor rgb="ffb6dde8"/>
      <rgbColor rgb="ff92cdd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Office-tema">
  <a:themeElements>
    <a:clrScheme name="Office-tema">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tema">
      <a:majorFont>
        <a:latin typeface="Helvetica Neue"/>
        <a:ea typeface="Helvetica Neue"/>
        <a:cs typeface="Helvetica Neue"/>
      </a:majorFont>
      <a:minorFont>
        <a:latin typeface="Helvetica Neue"/>
        <a:ea typeface="Helvetica Neue"/>
        <a:cs typeface="Helvetica Neue"/>
      </a:minorFont>
    </a:fontScheme>
    <a:fmtScheme name="Office-tem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142</v>
      </c>
      <c r="C11" s="3"/>
      <c r="D11" s="3"/>
    </row>
    <row r="12">
      <c r="B12" s="4"/>
      <c r="C12" t="s" s="4">
        <v>5</v>
      </c>
      <c r="D12" t="s" s="5">
        <v>142</v>
      </c>
    </row>
    <row r="13">
      <c r="B13" t="s" s="3">
        <v>212</v>
      </c>
      <c r="C13" s="3"/>
      <c r="D13" s="3"/>
    </row>
    <row r="14">
      <c r="B14" s="4"/>
      <c r="C14" t="s" s="4">
        <v>5</v>
      </c>
      <c r="D14" t="s" s="5">
        <v>212</v>
      </c>
    </row>
  </sheetData>
  <mergeCells count="1">
    <mergeCell ref="B3:D3"/>
  </mergeCells>
  <hyperlinks>
    <hyperlink ref="D10" location="'Utfylles'!R1C1" tooltip="" display="Utfylles"/>
    <hyperlink ref="D12" location="'Ark1'!R1C1" tooltip="" display="Ark1"/>
    <hyperlink ref="D14" location="'Ark2'!R1C1" tooltip="" display="Ark2"/>
  </hyperlinks>
</worksheet>
</file>

<file path=xl/worksheets/sheet2.xml><?xml version="1.0" encoding="utf-8"?>
<worksheet xmlns:r="http://schemas.openxmlformats.org/officeDocument/2006/relationships" xmlns="http://schemas.openxmlformats.org/spreadsheetml/2006/main">
  <dimension ref="A1:AW62"/>
  <sheetViews>
    <sheetView workbookViewId="0" showGridLines="0" defaultGridColor="1"/>
  </sheetViews>
  <sheetFormatPr defaultColWidth="11.5" defaultRowHeight="15" customHeight="1" outlineLevelRow="0" outlineLevelCol="0"/>
  <cols>
    <col min="1" max="1" width="3.5" style="6" customWidth="1"/>
    <col min="2" max="2" width="4.5" style="6" customWidth="1"/>
    <col min="3" max="3" width="8.35156" style="6" customWidth="1"/>
    <col min="4" max="4" width="8.5" style="6" customWidth="1"/>
    <col min="5" max="5" width="20.6719" style="6" customWidth="1"/>
    <col min="6" max="6" width="2.5" style="6" customWidth="1"/>
    <col min="7" max="7" width="20.6719" style="6" customWidth="1"/>
    <col min="8" max="8" width="3.5" style="6" customWidth="1"/>
    <col min="9" max="9" width="2.17188" style="6" customWidth="1"/>
    <col min="10" max="10" width="3.5" style="6" customWidth="1"/>
    <col min="11" max="11" width="6.5" style="6" customWidth="1"/>
    <col min="12" max="12" width="7.67188" style="6" customWidth="1"/>
    <col min="13" max="13" width="2.67188" style="6" customWidth="1"/>
    <col min="14" max="14" width="11.5" style="6" customWidth="1"/>
    <col min="15" max="15" width="18.5" style="6" customWidth="1"/>
    <col min="16" max="16" width="5.67188" style="6" customWidth="1"/>
    <col min="17" max="19" width="4.35156" style="6" customWidth="1"/>
    <col min="20" max="20" width="3.17188" style="6" customWidth="1"/>
    <col min="21" max="21" width="1.35156" style="6" customWidth="1"/>
    <col min="22" max="22" width="3.17188" style="6" customWidth="1"/>
    <col min="23" max="24" width="5.67188" style="6" customWidth="1"/>
    <col min="25" max="26" width="2.67188" style="6" customWidth="1"/>
    <col min="27" max="27" width="7.67188" style="6" customWidth="1"/>
    <col min="28" max="28" width="3.67188" style="6" customWidth="1"/>
    <col min="29" max="29" width="22.6719" style="6" customWidth="1"/>
    <col min="30" max="32" hidden="1" width="11.5" style="6" customWidth="1"/>
    <col min="33" max="33" width="7.67188" style="6" customWidth="1"/>
    <col min="34" max="34" width="2.67188" style="6" customWidth="1"/>
    <col min="35" max="35" width="20.6719" style="6" customWidth="1"/>
    <col min="36" max="36" width="11.5" style="6" customWidth="1"/>
    <col min="37" max="37" width="20.6719" style="6" customWidth="1"/>
    <col min="38" max="38" width="17.5" style="6" customWidth="1"/>
    <col min="39" max="39" width="2.5" style="6" customWidth="1"/>
    <col min="40" max="40" width="7.67188" style="6" customWidth="1"/>
    <col min="41" max="41" width="22.6719" style="6" customWidth="1"/>
    <col min="42" max="42" width="7.67188" style="6" customWidth="1"/>
    <col min="43" max="43" width="22.6719" style="6" customWidth="1"/>
    <col min="44" max="44" width="7.67188" style="6" customWidth="1"/>
    <col min="45" max="45" width="22.6719" style="6" customWidth="1"/>
    <col min="46" max="46" width="7.67188" style="6" customWidth="1"/>
    <col min="47" max="47" width="22.6719" style="6" customWidth="1"/>
    <col min="48" max="48" width="7.67188" style="6" customWidth="1"/>
    <col min="49" max="49" width="22.6719" style="6" customWidth="1"/>
    <col min="50" max="16384" width="11.5" style="6" customWidth="1"/>
  </cols>
  <sheetData>
    <row r="1" ht="49.5" customHeight="1">
      <c r="A1" s="7"/>
      <c r="B1" t="s" s="8">
        <v>6</v>
      </c>
      <c r="C1" s="9"/>
      <c r="D1" s="10"/>
      <c r="E1" s="10"/>
      <c r="F1" s="11"/>
      <c r="G1" s="11"/>
      <c r="H1" s="11"/>
      <c r="I1" s="11"/>
      <c r="J1" s="11"/>
      <c r="K1" s="11"/>
      <c r="L1" s="12"/>
      <c r="M1" s="12"/>
      <c r="N1" s="12"/>
      <c r="O1" s="12"/>
      <c r="P1" s="12"/>
      <c r="Q1" s="12"/>
      <c r="R1" s="12"/>
      <c r="S1" s="12"/>
      <c r="T1" s="12"/>
      <c r="U1" s="13"/>
      <c r="V1" s="13"/>
      <c r="W1" s="13"/>
      <c r="X1" s="13"/>
      <c r="Y1" s="12"/>
      <c r="Z1" s="12"/>
      <c r="AA1" s="13"/>
      <c r="AB1" s="12"/>
      <c r="AC1" s="12"/>
      <c r="AD1" s="12"/>
      <c r="AE1" s="12"/>
      <c r="AF1" s="12"/>
      <c r="AG1" s="12"/>
      <c r="AH1" s="12"/>
      <c r="AI1" s="12"/>
      <c r="AJ1" s="12"/>
      <c r="AK1" s="12"/>
      <c r="AL1" s="13"/>
      <c r="AM1" s="12"/>
      <c r="AN1" s="13"/>
      <c r="AO1" s="12"/>
      <c r="AP1" s="12"/>
      <c r="AQ1" s="12"/>
      <c r="AR1" s="12"/>
      <c r="AS1" s="12"/>
      <c r="AT1" s="12"/>
      <c r="AU1" s="12"/>
      <c r="AV1" s="12"/>
      <c r="AW1" s="14"/>
    </row>
    <row r="2" ht="20" customHeight="1">
      <c r="A2" s="15"/>
      <c r="B2" t="s" s="16">
        <v>7</v>
      </c>
      <c r="C2" s="17"/>
      <c r="D2" t="s" s="18">
        <v>8</v>
      </c>
      <c r="E2" s="19"/>
      <c r="F2" s="19"/>
      <c r="G2" s="19"/>
      <c r="H2" s="19"/>
      <c r="I2" s="19"/>
      <c r="J2" s="19"/>
      <c r="K2" s="20"/>
      <c r="L2" s="21"/>
      <c r="M2" t="s" s="22">
        <v>9</v>
      </c>
      <c r="N2" s="23"/>
      <c r="O2" s="23"/>
      <c r="P2" s="23"/>
      <c r="Q2" s="23"/>
      <c r="R2" s="23"/>
      <c r="S2" s="23"/>
      <c r="T2" s="23"/>
      <c r="U2" s="23"/>
      <c r="V2" s="23"/>
      <c r="W2" s="23"/>
      <c r="X2" s="23"/>
      <c r="Y2" s="23"/>
      <c r="Z2" s="23"/>
      <c r="AA2" s="24"/>
      <c r="AB2" s="24"/>
      <c r="AC2" s="24"/>
      <c r="AD2" s="24"/>
      <c r="AE2" s="24"/>
      <c r="AF2" s="24"/>
      <c r="AG2" s="24"/>
      <c r="AH2" t="s" s="22">
        <v>10</v>
      </c>
      <c r="AI2" s="23"/>
      <c r="AJ2" s="23"/>
      <c r="AK2" s="23"/>
      <c r="AL2" s="23"/>
      <c r="AM2" s="23"/>
      <c r="AN2" s="24"/>
      <c r="AO2" s="24"/>
      <c r="AP2" s="24"/>
      <c r="AQ2" s="24"/>
      <c r="AR2" s="24"/>
      <c r="AS2" s="24"/>
      <c r="AT2" s="24"/>
      <c r="AU2" s="24"/>
      <c r="AV2" s="24"/>
      <c r="AW2" s="25"/>
    </row>
    <row r="3" ht="15.75" customHeight="1">
      <c r="A3" s="15"/>
      <c r="B3" s="24"/>
      <c r="C3" s="24"/>
      <c r="D3" s="26"/>
      <c r="E3" s="26"/>
      <c r="F3" s="26"/>
      <c r="G3" s="26"/>
      <c r="H3" s="26"/>
      <c r="I3" s="26"/>
      <c r="J3" s="26"/>
      <c r="K3" s="26"/>
      <c r="L3" s="24"/>
      <c r="M3" s="27"/>
      <c r="N3" s="28"/>
      <c r="O3" s="27"/>
      <c r="P3" s="27"/>
      <c r="Q3" s="27"/>
      <c r="R3" s="27"/>
      <c r="S3" s="27"/>
      <c r="T3" s="27"/>
      <c r="U3" s="27"/>
      <c r="V3" s="27"/>
      <c r="W3" s="27"/>
      <c r="X3" s="27"/>
      <c r="Y3" s="27"/>
      <c r="Z3" s="27"/>
      <c r="AA3" s="24"/>
      <c r="AB3" s="24"/>
      <c r="AC3" s="24"/>
      <c r="AD3" s="24"/>
      <c r="AE3" s="24"/>
      <c r="AF3" s="24"/>
      <c r="AG3" s="24"/>
      <c r="AH3" s="27"/>
      <c r="AI3" s="27"/>
      <c r="AJ3" s="27"/>
      <c r="AK3" s="27"/>
      <c r="AL3" s="27"/>
      <c r="AM3" s="27"/>
      <c r="AN3" s="24"/>
      <c r="AO3" s="24"/>
      <c r="AP3" s="24"/>
      <c r="AQ3" s="24"/>
      <c r="AR3" s="24"/>
      <c r="AS3" s="24"/>
      <c r="AT3" s="24"/>
      <c r="AU3" s="24"/>
      <c r="AV3" s="24"/>
      <c r="AW3" s="25"/>
    </row>
    <row r="4" ht="16" customHeight="1">
      <c r="A4" s="15"/>
      <c r="B4" t="s" s="29">
        <v>11</v>
      </c>
      <c r="C4" s="30"/>
      <c r="D4" s="30"/>
      <c r="E4" s="30"/>
      <c r="F4" s="30"/>
      <c r="G4" s="30"/>
      <c r="H4" s="30"/>
      <c r="I4" s="30"/>
      <c r="J4" s="30"/>
      <c r="K4" s="30"/>
      <c r="L4" s="31"/>
      <c r="M4" s="32"/>
      <c r="N4" s="33"/>
      <c r="O4" s="33"/>
      <c r="P4" s="33"/>
      <c r="Q4" s="33"/>
      <c r="R4" s="33"/>
      <c r="S4" s="33"/>
      <c r="T4" s="33"/>
      <c r="U4" s="33"/>
      <c r="V4" s="33"/>
      <c r="W4" s="33"/>
      <c r="X4" s="33"/>
      <c r="Y4" s="33"/>
      <c r="Z4" s="34"/>
      <c r="AA4" s="35"/>
      <c r="AB4" t="s" s="29">
        <v>12</v>
      </c>
      <c r="AC4" s="30"/>
      <c r="AD4" s="36"/>
      <c r="AE4" s="37"/>
      <c r="AF4" s="24"/>
      <c r="AG4" s="31"/>
      <c r="AH4" s="32"/>
      <c r="AI4" s="33"/>
      <c r="AJ4" s="33"/>
      <c r="AK4" s="33"/>
      <c r="AL4" s="33"/>
      <c r="AM4" s="34"/>
      <c r="AN4" s="35"/>
      <c r="AO4" t="s" s="29">
        <v>13</v>
      </c>
      <c r="AP4" s="36"/>
      <c r="AQ4" t="s" s="29">
        <v>14</v>
      </c>
      <c r="AR4" s="36"/>
      <c r="AS4" t="s" s="29">
        <v>15</v>
      </c>
      <c r="AT4" s="36"/>
      <c r="AU4" t="s" s="29">
        <v>16</v>
      </c>
      <c r="AV4" s="36"/>
      <c r="AW4" t="s" s="38">
        <v>17</v>
      </c>
    </row>
    <row r="5" ht="25.5" customHeight="1">
      <c r="A5" s="15"/>
      <c r="B5" t="s" s="39">
        <v>18</v>
      </c>
      <c r="C5" s="24"/>
      <c r="D5" s="24"/>
      <c r="E5" s="24"/>
      <c r="F5" s="24"/>
      <c r="G5" s="24"/>
      <c r="H5" s="24"/>
      <c r="I5" s="24"/>
      <c r="J5" s="24"/>
      <c r="K5" s="24"/>
      <c r="L5" s="40"/>
      <c r="M5" s="41"/>
      <c r="N5" t="s" s="42">
        <v>19</v>
      </c>
      <c r="O5" s="43"/>
      <c r="P5" s="43"/>
      <c r="Q5" s="43"/>
      <c r="R5" s="43"/>
      <c r="S5" s="43"/>
      <c r="T5" s="43"/>
      <c r="U5" s="43"/>
      <c r="V5" s="43"/>
      <c r="W5" s="43"/>
      <c r="X5" s="43"/>
      <c r="Y5" s="44"/>
      <c r="Z5" s="45"/>
      <c r="AA5" s="21"/>
      <c r="AB5" t="s" s="46">
        <v>20</v>
      </c>
      <c r="AC5" s="47"/>
      <c r="AD5" s="47"/>
      <c r="AE5" s="48"/>
      <c r="AF5" s="47"/>
      <c r="AG5" s="49"/>
      <c r="AH5" s="50"/>
      <c r="AI5" t="s" s="42">
        <v>21</v>
      </c>
      <c r="AJ5" s="51"/>
      <c r="AK5" s="51"/>
      <c r="AL5" s="51"/>
      <c r="AM5" s="52"/>
      <c r="AN5" s="53"/>
      <c r="AO5" t="s" s="46">
        <v>22</v>
      </c>
      <c r="AP5" s="47"/>
      <c r="AQ5" t="s" s="46">
        <v>23</v>
      </c>
      <c r="AR5" s="47"/>
      <c r="AS5" t="s" s="46">
        <v>24</v>
      </c>
      <c r="AT5" s="47"/>
      <c r="AU5" t="s" s="46">
        <v>25</v>
      </c>
      <c r="AV5" s="47"/>
      <c r="AW5" t="s" s="54">
        <v>26</v>
      </c>
    </row>
    <row r="6" ht="15.75" customHeight="1">
      <c r="A6" s="15"/>
      <c r="B6" s="24"/>
      <c r="C6" s="24"/>
      <c r="D6" s="24"/>
      <c r="E6" s="24"/>
      <c r="F6" s="24"/>
      <c r="G6" s="24"/>
      <c r="H6" s="24"/>
      <c r="I6" s="24"/>
      <c r="J6" s="24"/>
      <c r="K6" s="24"/>
      <c r="L6" s="40"/>
      <c r="M6" s="41"/>
      <c r="N6" s="44"/>
      <c r="O6" s="44"/>
      <c r="P6" s="44"/>
      <c r="Q6" s="44"/>
      <c r="R6" s="44"/>
      <c r="S6" s="44"/>
      <c r="T6" s="44"/>
      <c r="U6" s="44"/>
      <c r="V6" s="44"/>
      <c r="W6" s="44"/>
      <c r="X6" s="44"/>
      <c r="Y6" s="44"/>
      <c r="Z6" s="45"/>
      <c r="AA6" s="21"/>
      <c r="AB6" s="24"/>
      <c r="AC6" s="24"/>
      <c r="AD6" s="24"/>
      <c r="AE6" s="24"/>
      <c r="AF6" s="24"/>
      <c r="AG6" s="40"/>
      <c r="AH6" s="55"/>
      <c r="AI6" s="56"/>
      <c r="AJ6" s="57"/>
      <c r="AK6" s="57"/>
      <c r="AL6" s="57"/>
      <c r="AM6" s="58"/>
      <c r="AN6" s="21"/>
      <c r="AO6" s="24"/>
      <c r="AP6" s="24"/>
      <c r="AQ6" s="24"/>
      <c r="AR6" s="24"/>
      <c r="AS6" s="24"/>
      <c r="AT6" s="24"/>
      <c r="AU6" s="24"/>
      <c r="AV6" s="24"/>
      <c r="AW6" s="25"/>
    </row>
    <row r="7" ht="15.75" customHeight="1">
      <c r="A7" s="15"/>
      <c r="B7" t="s" s="59">
        <v>27</v>
      </c>
      <c r="C7" s="24"/>
      <c r="D7" s="24"/>
      <c r="E7" s="24"/>
      <c r="F7" s="24"/>
      <c r="G7" s="24"/>
      <c r="H7" s="24"/>
      <c r="I7" s="24"/>
      <c r="J7" s="24"/>
      <c r="K7" s="24"/>
      <c r="L7" s="40"/>
      <c r="M7" s="60"/>
      <c r="N7" t="s" s="61">
        <v>28</v>
      </c>
      <c r="O7" s="62"/>
      <c r="P7" s="62"/>
      <c r="Q7" s="62"/>
      <c r="R7" s="62"/>
      <c r="S7" s="62"/>
      <c r="T7" s="62"/>
      <c r="U7" s="62"/>
      <c r="V7" s="62"/>
      <c r="W7" s="62"/>
      <c r="X7" s="62"/>
      <c r="Y7" s="63"/>
      <c r="Z7" s="64"/>
      <c r="AA7" s="21"/>
      <c r="AB7" t="s" s="59">
        <v>29</v>
      </c>
      <c r="AC7" s="24"/>
      <c r="AD7" s="24"/>
      <c r="AE7" s="24"/>
      <c r="AF7" s="24"/>
      <c r="AG7" s="40"/>
      <c r="AH7" s="55"/>
      <c r="AI7" t="s" s="65">
        <v>30</v>
      </c>
      <c r="AJ7" s="66"/>
      <c r="AK7" s="66"/>
      <c r="AL7" s="66"/>
      <c r="AM7" s="58"/>
      <c r="AN7" s="21"/>
      <c r="AO7" t="s" s="59">
        <v>31</v>
      </c>
      <c r="AP7" s="24"/>
      <c r="AQ7" t="s" s="59">
        <v>32</v>
      </c>
      <c r="AR7" s="24"/>
      <c r="AS7" t="s" s="59">
        <v>33</v>
      </c>
      <c r="AT7" s="24"/>
      <c r="AU7" t="s" s="59">
        <v>34</v>
      </c>
      <c r="AV7" s="24"/>
      <c r="AW7" t="s" s="67">
        <v>35</v>
      </c>
    </row>
    <row r="8" ht="12.75" customHeight="1">
      <c r="A8" s="15"/>
      <c r="B8" s="24"/>
      <c r="C8" s="24"/>
      <c r="D8" s="24"/>
      <c r="E8" s="24"/>
      <c r="F8" s="24"/>
      <c r="G8" s="24"/>
      <c r="H8" s="24"/>
      <c r="I8" s="24"/>
      <c r="J8" s="24"/>
      <c r="K8" s="24"/>
      <c r="L8" s="40"/>
      <c r="M8" s="68"/>
      <c r="N8" s="62"/>
      <c r="O8" s="62"/>
      <c r="P8" s="62"/>
      <c r="Q8" s="62"/>
      <c r="R8" s="62"/>
      <c r="S8" s="62"/>
      <c r="T8" s="62"/>
      <c r="U8" s="62"/>
      <c r="V8" s="62"/>
      <c r="W8" s="62"/>
      <c r="X8" s="62"/>
      <c r="Y8" s="69"/>
      <c r="Z8" s="70"/>
      <c r="AA8" s="21"/>
      <c r="AB8" t="s" s="71">
        <v>36</v>
      </c>
      <c r="AC8" s="72"/>
      <c r="AD8" s="24"/>
      <c r="AE8" s="24"/>
      <c r="AF8" s="24"/>
      <c r="AG8" s="40"/>
      <c r="AH8" s="41"/>
      <c r="AI8" s="66"/>
      <c r="AJ8" s="66"/>
      <c r="AK8" s="66"/>
      <c r="AL8" s="66"/>
      <c r="AM8" s="45"/>
      <c r="AN8" s="73"/>
      <c r="AO8" t="s" s="71">
        <v>36</v>
      </c>
      <c r="AP8" s="74"/>
      <c r="AQ8" t="s" s="71">
        <v>36</v>
      </c>
      <c r="AR8" s="74"/>
      <c r="AS8" t="s" s="71">
        <v>36</v>
      </c>
      <c r="AT8" s="74"/>
      <c r="AU8" t="s" s="71">
        <v>37</v>
      </c>
      <c r="AV8" s="74"/>
      <c r="AW8" s="75"/>
    </row>
    <row r="9" ht="16" customHeight="1">
      <c r="A9" s="15"/>
      <c r="B9" s="76"/>
      <c r="C9" s="76"/>
      <c r="D9" s="76"/>
      <c r="E9" s="76"/>
      <c r="F9" s="76"/>
      <c r="G9" s="76"/>
      <c r="H9" s="76"/>
      <c r="I9" s="76"/>
      <c r="J9" s="76"/>
      <c r="K9" s="76"/>
      <c r="L9" s="40"/>
      <c r="M9" s="60"/>
      <c r="N9" s="62"/>
      <c r="O9" s="62"/>
      <c r="P9" s="62"/>
      <c r="Q9" s="62"/>
      <c r="R9" s="62"/>
      <c r="S9" s="62"/>
      <c r="T9" s="62"/>
      <c r="U9" s="62"/>
      <c r="V9" s="62"/>
      <c r="W9" s="62"/>
      <c r="X9" s="62"/>
      <c r="Y9" s="63"/>
      <c r="Z9" s="64"/>
      <c r="AA9" s="21"/>
      <c r="AB9" s="77"/>
      <c r="AC9" s="77"/>
      <c r="AD9" s="24"/>
      <c r="AE9" s="24"/>
      <c r="AF9" s="24"/>
      <c r="AG9" s="40"/>
      <c r="AH9" s="78"/>
      <c r="AI9" s="66"/>
      <c r="AJ9" s="66"/>
      <c r="AK9" s="66"/>
      <c r="AL9" s="66"/>
      <c r="AM9" s="79"/>
      <c r="AN9" s="80"/>
      <c r="AO9" s="77"/>
      <c r="AP9" s="81"/>
      <c r="AQ9" s="77"/>
      <c r="AR9" s="81"/>
      <c r="AS9" s="77"/>
      <c r="AT9" s="81"/>
      <c r="AU9" s="77"/>
      <c r="AV9" s="81"/>
      <c r="AW9" s="82"/>
    </row>
    <row r="10" ht="16" customHeight="1">
      <c r="A10" s="83"/>
      <c r="B10" s="84"/>
      <c r="C10" s="85">
        <v>44358.875</v>
      </c>
      <c r="D10" s="86">
        <v>44358.875</v>
      </c>
      <c r="E10" t="s" s="87">
        <v>38</v>
      </c>
      <c r="F10" t="s" s="88">
        <v>39</v>
      </c>
      <c r="G10" t="s" s="89">
        <v>40</v>
      </c>
      <c r="H10" s="90">
        <v>1</v>
      </c>
      <c r="I10" t="s" s="91">
        <v>39</v>
      </c>
      <c r="J10" s="90">
        <v>2</v>
      </c>
      <c r="K10" t="s" s="92">
        <f>IF(COUNT(H10:J10)=2,IF(H10&gt;J10,"H",IF(H10&lt;J10,"B","U")),"")</f>
        <v>41</v>
      </c>
      <c r="L10" s="93"/>
      <c r="M10" s="94"/>
      <c r="N10" s="95"/>
      <c r="O10" s="96"/>
      <c r="P10" s="96"/>
      <c r="Q10" s="96"/>
      <c r="R10" s="96"/>
      <c r="S10" s="96"/>
      <c r="T10" s="96"/>
      <c r="U10" s="96"/>
      <c r="V10" s="96"/>
      <c r="W10" s="96"/>
      <c r="X10" s="96"/>
      <c r="Y10" s="96"/>
      <c r="Z10" s="97"/>
      <c r="AA10" s="98"/>
      <c r="AB10" t="s" s="99">
        <v>42</v>
      </c>
      <c r="AC10" s="100"/>
      <c r="AD10" s="21"/>
      <c r="AE10" s="24"/>
      <c r="AF10" s="24"/>
      <c r="AG10" s="98"/>
      <c r="AH10" s="78"/>
      <c r="AI10" t="s" s="65">
        <v>43</v>
      </c>
      <c r="AJ10" s="66"/>
      <c r="AK10" s="66"/>
      <c r="AL10" s="66"/>
      <c r="AM10" s="79"/>
      <c r="AN10" s="98"/>
      <c r="AO10" t="s" s="101">
        <v>44</v>
      </c>
      <c r="AP10" s="98"/>
      <c r="AQ10" t="s" s="101">
        <v>44</v>
      </c>
      <c r="AR10" s="98"/>
      <c r="AS10" t="s" s="101">
        <v>44</v>
      </c>
      <c r="AT10" s="98"/>
      <c r="AU10" t="s" s="102">
        <v>44</v>
      </c>
      <c r="AV10" s="98"/>
      <c r="AW10" t="s" s="101">
        <v>45</v>
      </c>
    </row>
    <row r="11" ht="16" customHeight="1">
      <c r="A11" s="83"/>
      <c r="B11" s="103"/>
      <c r="C11" s="104">
        <v>44359.625</v>
      </c>
      <c r="D11" s="105">
        <v>44359.625</v>
      </c>
      <c r="E11" t="s" s="106">
        <v>46</v>
      </c>
      <c r="F11" t="s" s="107">
        <v>39</v>
      </c>
      <c r="G11" t="s" s="108">
        <v>47</v>
      </c>
      <c r="H11" s="90">
        <v>0</v>
      </c>
      <c r="I11" t="s" s="109">
        <v>39</v>
      </c>
      <c r="J11" s="90">
        <v>1</v>
      </c>
      <c r="K11" t="s" s="110">
        <f>IF(COUNT(H11:J11)=2,IF(H11&gt;J11,"H",IF(H11&lt;J11,"B","U")),"")</f>
        <v>41</v>
      </c>
      <c r="L11" s="93"/>
      <c r="M11" s="111"/>
      <c r="N11" t="s" s="112">
        <v>48</v>
      </c>
      <c r="O11" t="s" s="113">
        <v>49</v>
      </c>
      <c r="P11" t="s" s="114">
        <v>50</v>
      </c>
      <c r="Q11" t="s" s="114">
        <v>51</v>
      </c>
      <c r="R11" t="s" s="114">
        <v>52</v>
      </c>
      <c r="S11" t="s" s="114">
        <v>53</v>
      </c>
      <c r="T11" s="115"/>
      <c r="U11" t="s" s="114">
        <v>54</v>
      </c>
      <c r="V11" s="115"/>
      <c r="W11" t="s" s="114">
        <v>55</v>
      </c>
      <c r="X11" t="s" s="114">
        <v>56</v>
      </c>
      <c r="Y11" s="115"/>
      <c r="Z11" s="116"/>
      <c r="AA11" s="98"/>
      <c r="AB11" t="s" s="117">
        <v>57</v>
      </c>
      <c r="AC11" t="s" s="118">
        <v>40</v>
      </c>
      <c r="AD11" s="21"/>
      <c r="AE11" s="24"/>
      <c r="AF11" s="24"/>
      <c r="AG11" s="98"/>
      <c r="AH11" s="78"/>
      <c r="AI11" s="66"/>
      <c r="AJ11" s="66"/>
      <c r="AK11" s="66"/>
      <c r="AL11" s="66"/>
      <c r="AM11" s="79"/>
      <c r="AN11" s="98"/>
      <c r="AO11" t="s" s="119">
        <v>58</v>
      </c>
      <c r="AP11" s="98"/>
      <c r="AQ11" t="s" s="119">
        <v>58</v>
      </c>
      <c r="AR11" s="98"/>
      <c r="AS11" t="s" s="120">
        <v>58</v>
      </c>
      <c r="AT11" s="21"/>
      <c r="AU11" s="26"/>
      <c r="AV11" s="40"/>
      <c r="AW11" t="s" s="120">
        <v>59</v>
      </c>
    </row>
    <row r="12" ht="16" customHeight="1">
      <c r="A12" s="83"/>
      <c r="B12" s="103"/>
      <c r="C12" s="104">
        <v>44359.75</v>
      </c>
      <c r="D12" s="105">
        <v>44359.75</v>
      </c>
      <c r="E12" t="s" s="106">
        <v>60</v>
      </c>
      <c r="F12" t="s" s="107">
        <v>39</v>
      </c>
      <c r="G12" t="s" s="108">
        <v>61</v>
      </c>
      <c r="H12" s="90">
        <v>2</v>
      </c>
      <c r="I12" t="s" s="109">
        <v>39</v>
      </c>
      <c r="J12" s="90">
        <v>0</v>
      </c>
      <c r="K12" t="s" s="110">
        <f>IF(COUNT(H12:J12)=2,IF(H12&gt;J12,"H",IF(H12&lt;J12,"B","U")),"")</f>
        <v>62</v>
      </c>
      <c r="L12" s="93"/>
      <c r="M12" s="121"/>
      <c r="N12" s="122">
        <v>1</v>
      </c>
      <c r="O12" t="s" s="123">
        <f>'Ark1'!Q11</f>
        <v>63</v>
      </c>
      <c r="P12" s="124">
        <f>'Ark1'!R11</f>
        <v>3</v>
      </c>
      <c r="Q12" s="124">
        <f>'Ark1'!S11</f>
        <v>3</v>
      </c>
      <c r="R12" s="124">
        <f>'Ark1'!T11</f>
        <v>0</v>
      </c>
      <c r="S12" s="124">
        <f>'Ark1'!U11</f>
        <v>0</v>
      </c>
      <c r="T12" s="125">
        <f>'Ark1'!V11</f>
        <v>6</v>
      </c>
      <c r="U12" t="s" s="126">
        <v>64</v>
      </c>
      <c r="V12" s="127">
        <f>'Ark1'!W11</f>
        <v>1</v>
      </c>
      <c r="W12" s="124">
        <f>'Ark1'!X11</f>
        <v>5</v>
      </c>
      <c r="X12" s="124">
        <f>'Ark1'!Y11</f>
        <v>9</v>
      </c>
      <c r="Y12" s="96"/>
      <c r="Z12" s="97"/>
      <c r="AA12" s="98"/>
      <c r="AB12" t="s" s="117">
        <v>65</v>
      </c>
      <c r="AC12" t="s" s="118">
        <v>38</v>
      </c>
      <c r="AD12" s="21"/>
      <c r="AE12" t="s" s="128">
        <f>IF(AI25=0,"Fyll ut del 2!",IF(AK25=0,"Fyll ut del 2!",AI25))</f>
        <v>66</v>
      </c>
      <c r="AF12" t="s" s="128">
        <f>IF(AK25=0,"",AK25)</f>
      </c>
      <c r="AG12" s="98"/>
      <c r="AH12" s="78"/>
      <c r="AI12" s="66"/>
      <c r="AJ12" s="66"/>
      <c r="AK12" s="66"/>
      <c r="AL12" s="66"/>
      <c r="AM12" s="79"/>
      <c r="AN12" s="98"/>
      <c r="AO12" t="s" s="119">
        <v>67</v>
      </c>
      <c r="AP12" s="98"/>
      <c r="AQ12" t="s" s="119">
        <v>67</v>
      </c>
      <c r="AR12" s="21"/>
      <c r="AS12" s="26"/>
      <c r="AT12" s="24"/>
      <c r="AU12" s="24"/>
      <c r="AV12" s="24"/>
      <c r="AW12" s="129"/>
    </row>
    <row r="13" ht="16" customHeight="1">
      <c r="A13" s="83"/>
      <c r="B13" s="103"/>
      <c r="C13" s="104">
        <v>44359.875</v>
      </c>
      <c r="D13" s="105">
        <v>44359.875</v>
      </c>
      <c r="E13" t="s" s="106">
        <v>58</v>
      </c>
      <c r="F13" t="s" s="107">
        <v>39</v>
      </c>
      <c r="G13" t="s" s="108">
        <v>68</v>
      </c>
      <c r="H13" s="90">
        <v>3</v>
      </c>
      <c r="I13" t="s" s="109">
        <v>39</v>
      </c>
      <c r="J13" s="90">
        <v>0</v>
      </c>
      <c r="K13" t="s" s="110">
        <f>IF(COUNT(H13:J13)=2,IF(H13&gt;J13,"H",IF(H13&lt;J13,"B","U")),"")</f>
        <v>62</v>
      </c>
      <c r="L13" s="93"/>
      <c r="M13" s="121"/>
      <c r="N13" s="130">
        <v>2</v>
      </c>
      <c r="O13" t="s" s="131">
        <f>'Ark1'!Q12</f>
        <v>69</v>
      </c>
      <c r="P13" s="132">
        <f>'Ark1'!R12</f>
        <v>3</v>
      </c>
      <c r="Q13" s="132">
        <f>'Ark1'!S12</f>
        <v>1</v>
      </c>
      <c r="R13" s="132">
        <f>'Ark1'!T12</f>
        <v>1</v>
      </c>
      <c r="S13" s="132">
        <f>'Ark1'!U12</f>
        <v>1</v>
      </c>
      <c r="T13" s="133">
        <f>'Ark1'!V12</f>
        <v>4</v>
      </c>
      <c r="U13" t="s" s="134">
        <v>64</v>
      </c>
      <c r="V13" s="135">
        <f>'Ark1'!W12</f>
        <v>4</v>
      </c>
      <c r="W13" s="132">
        <f>'Ark1'!X12</f>
        <v>0</v>
      </c>
      <c r="X13" s="132">
        <f>'Ark1'!Y12</f>
        <v>4</v>
      </c>
      <c r="Y13" s="96"/>
      <c r="Z13" s="97"/>
      <c r="AA13" s="98"/>
      <c r="AB13" t="s" s="117">
        <v>70</v>
      </c>
      <c r="AC13" t="s" s="118">
        <v>47</v>
      </c>
      <c r="AD13" s="21"/>
      <c r="AE13" t="s" s="128">
        <f>IF(AI26=0,"Fyll ut del 2!",IF(AK26=0,"Fyll ut del 2!",AI26))</f>
        <v>71</v>
      </c>
      <c r="AF13" t="s" s="128">
        <f>IF(AK26=0,"",AK26)</f>
        <v>72</v>
      </c>
      <c r="AG13" s="98"/>
      <c r="AH13" s="136"/>
      <c r="AI13" s="96"/>
      <c r="AJ13" s="96"/>
      <c r="AK13" s="96"/>
      <c r="AL13" s="96"/>
      <c r="AM13" s="97"/>
      <c r="AN13" s="98"/>
      <c r="AO13" t="s" s="119">
        <v>73</v>
      </c>
      <c r="AP13" s="98"/>
      <c r="AQ13" t="s" s="120">
        <v>73</v>
      </c>
      <c r="AR13" s="21"/>
      <c r="AS13" s="24"/>
      <c r="AT13" s="24"/>
      <c r="AU13" s="24"/>
      <c r="AV13" s="24"/>
      <c r="AW13" s="25"/>
    </row>
    <row r="14" ht="16" customHeight="1">
      <c r="A14" s="83"/>
      <c r="B14" s="103"/>
      <c r="C14" s="104">
        <v>44360.625</v>
      </c>
      <c r="D14" s="105">
        <v>44360.625</v>
      </c>
      <c r="E14" t="s" s="106">
        <v>74</v>
      </c>
      <c r="F14" t="s" s="107">
        <v>39</v>
      </c>
      <c r="G14" t="s" s="108">
        <v>75</v>
      </c>
      <c r="H14" s="90">
        <v>2</v>
      </c>
      <c r="I14" t="s" s="109">
        <v>39</v>
      </c>
      <c r="J14" s="90">
        <v>1</v>
      </c>
      <c r="K14" t="s" s="110">
        <f>IF(COUNT(H14:J14)=2,IF(H14&gt;J14,"H",IF(H14&lt;J14,"B","U")),"")</f>
        <v>62</v>
      </c>
      <c r="L14" s="93"/>
      <c r="M14" s="121"/>
      <c r="N14" s="137">
        <v>3</v>
      </c>
      <c r="O14" t="s" s="138">
        <f>'Ark1'!Q13</f>
        <v>76</v>
      </c>
      <c r="P14" s="139">
        <f>'Ark1'!R13</f>
        <v>3</v>
      </c>
      <c r="Q14" s="139">
        <f>'Ark1'!S13</f>
        <v>1</v>
      </c>
      <c r="R14" s="139">
        <f>'Ark1'!T13</f>
        <v>1</v>
      </c>
      <c r="S14" s="139">
        <f>'Ark1'!U13</f>
        <v>1</v>
      </c>
      <c r="T14" s="140">
        <f>'Ark1'!V13</f>
        <v>2</v>
      </c>
      <c r="U14" t="s" s="141">
        <v>64</v>
      </c>
      <c r="V14" s="142">
        <f>'Ark1'!W13</f>
        <v>3</v>
      </c>
      <c r="W14" s="139">
        <f>'Ark1'!X13</f>
        <v>-1</v>
      </c>
      <c r="X14" s="139">
        <f>'Ark1'!Y13</f>
        <v>4</v>
      </c>
      <c r="Y14" s="96"/>
      <c r="Z14" s="97"/>
      <c r="AA14" s="98"/>
      <c r="AB14" t="s" s="143">
        <v>77</v>
      </c>
      <c r="AC14" t="s" s="144">
        <v>46</v>
      </c>
      <c r="AD14" s="21"/>
      <c r="AE14" t="s" s="128">
        <f>IF(AI27=0,"Fyll ut del 2!",IF(AK27=0,"Fyll ut del 2!",AI27))</f>
        <v>78</v>
      </c>
      <c r="AF14" t="s" s="128">
        <f>IF(AK27=0,"",AK27)</f>
      </c>
      <c r="AG14" s="98"/>
      <c r="AH14" s="136"/>
      <c r="AI14" s="96"/>
      <c r="AJ14" s="96"/>
      <c r="AK14" s="96"/>
      <c r="AL14" s="96"/>
      <c r="AM14" s="79"/>
      <c r="AN14" s="98"/>
      <c r="AO14" t="s" s="119">
        <v>40</v>
      </c>
      <c r="AP14" s="21"/>
      <c r="AQ14" s="26"/>
      <c r="AR14" s="24"/>
      <c r="AS14" s="24"/>
      <c r="AT14" s="24"/>
      <c r="AU14" s="24"/>
      <c r="AV14" s="24"/>
      <c r="AW14" s="25"/>
    </row>
    <row r="15" ht="16" customHeight="1">
      <c r="A15" s="83"/>
      <c r="B15" s="103"/>
      <c r="C15" s="104">
        <v>44360.75</v>
      </c>
      <c r="D15" s="105">
        <v>44360.75</v>
      </c>
      <c r="E15" t="s" s="106">
        <v>79</v>
      </c>
      <c r="F15" t="s" s="107">
        <v>39</v>
      </c>
      <c r="G15" t="s" s="108">
        <v>80</v>
      </c>
      <c r="H15" s="90">
        <v>1</v>
      </c>
      <c r="I15" t="s" s="109">
        <v>39</v>
      </c>
      <c r="J15" s="90">
        <v>1</v>
      </c>
      <c r="K15" t="s" s="110">
        <f>IF(COUNT(H15:J15)=2,IF(H15&gt;J15,"H",IF(H15&lt;J15,"B","U")),"")</f>
        <v>52</v>
      </c>
      <c r="L15" s="93"/>
      <c r="M15" s="121"/>
      <c r="N15" s="145">
        <v>4</v>
      </c>
      <c r="O15" t="s" s="146">
        <f>'Ark1'!Q14</f>
        <v>81</v>
      </c>
      <c r="P15" s="147">
        <f>'Ark1'!R14</f>
        <v>3</v>
      </c>
      <c r="Q15" s="147">
        <f>'Ark1'!S14</f>
        <v>0</v>
      </c>
      <c r="R15" s="147">
        <f>'Ark1'!T14</f>
        <v>0</v>
      </c>
      <c r="S15" s="147">
        <f>'Ark1'!U14</f>
        <v>3</v>
      </c>
      <c r="T15" s="148">
        <f>'Ark1'!V14</f>
        <v>1</v>
      </c>
      <c r="U15" t="s" s="149">
        <v>64</v>
      </c>
      <c r="V15" s="150">
        <f>'Ark1'!W14</f>
        <v>5</v>
      </c>
      <c r="W15" s="147">
        <f>'Ark1'!X14</f>
        <v>-4</v>
      </c>
      <c r="X15" s="147">
        <f>'Ark1'!Y14</f>
        <v>0</v>
      </c>
      <c r="Y15" s="96"/>
      <c r="Z15" s="97"/>
      <c r="AA15" s="98"/>
      <c r="AB15" t="s" s="99">
        <v>82</v>
      </c>
      <c r="AC15" s="100"/>
      <c r="AD15" s="21"/>
      <c r="AE15" t="s" s="128">
        <f>IF(AI28=0,"Fyll ut del 2!",IF(AK28=0,"Fyll ut del 2!",AI28))</f>
        <v>83</v>
      </c>
      <c r="AF15" t="s" s="128">
        <f>IF(AK28=0,"",AK28)</f>
        <v>84</v>
      </c>
      <c r="AG15" s="98"/>
      <c r="AH15" s="136"/>
      <c r="AI15" t="s" s="151">
        <v>85</v>
      </c>
      <c r="AJ15" s="152"/>
      <c r="AK15" s="152"/>
      <c r="AL15" s="152"/>
      <c r="AM15" s="153"/>
      <c r="AN15" s="98"/>
      <c r="AO15" t="s" s="119">
        <v>86</v>
      </c>
      <c r="AP15" s="21"/>
      <c r="AQ15" s="24"/>
      <c r="AR15" s="24"/>
      <c r="AS15" s="24"/>
      <c r="AT15" s="24"/>
      <c r="AU15" s="24"/>
      <c r="AV15" s="24"/>
      <c r="AW15" s="25"/>
    </row>
    <row r="16" ht="16" customHeight="1">
      <c r="A16" s="83"/>
      <c r="B16" s="103"/>
      <c r="C16" s="104">
        <v>44360.875</v>
      </c>
      <c r="D16" s="105">
        <v>44360.875</v>
      </c>
      <c r="E16" t="s" s="106">
        <v>86</v>
      </c>
      <c r="F16" t="s" s="107">
        <v>39</v>
      </c>
      <c r="G16" t="s" s="108">
        <v>87</v>
      </c>
      <c r="H16" s="90">
        <v>2</v>
      </c>
      <c r="I16" t="s" s="109">
        <v>39</v>
      </c>
      <c r="J16" s="90">
        <v>1</v>
      </c>
      <c r="K16" t="s" s="110">
        <f>IF(COUNT(H16:J16)=2,IF(H16&gt;J16,"H",IF(H16&lt;J16,"B","U")),"")</f>
        <v>62</v>
      </c>
      <c r="L16" s="93"/>
      <c r="M16" s="136"/>
      <c r="N16" s="154"/>
      <c r="O16" s="154"/>
      <c r="P16" s="96"/>
      <c r="Q16" s="96"/>
      <c r="R16" s="96"/>
      <c r="S16" s="96"/>
      <c r="T16" s="155"/>
      <c r="U16" s="96"/>
      <c r="V16" s="154"/>
      <c r="W16" s="96"/>
      <c r="X16" s="96"/>
      <c r="Y16" s="96"/>
      <c r="Z16" s="97"/>
      <c r="AA16" s="98"/>
      <c r="AB16" t="s" s="117">
        <v>57</v>
      </c>
      <c r="AC16" t="s" s="118">
        <v>58</v>
      </c>
      <c r="AD16" s="21"/>
      <c r="AE16" t="s" s="128">
        <f>IF(AI29=0,"Fyll ut del 2!",IF(AK29=0,"Fyll ut del 2!",AI29))</f>
        <v>88</v>
      </c>
      <c r="AF16" t="s" s="128">
        <f>IF(AK29=0,"",AK29)</f>
      </c>
      <c r="AG16" s="98"/>
      <c r="AH16" s="136"/>
      <c r="AI16" t="s" s="156">
        <v>89</v>
      </c>
      <c r="AJ16" s="157"/>
      <c r="AK16" s="157"/>
      <c r="AL16" s="157"/>
      <c r="AM16" s="79"/>
      <c r="AN16" s="98"/>
      <c r="AO16" t="s" s="119">
        <v>60</v>
      </c>
      <c r="AP16" s="21"/>
      <c r="AQ16" s="24"/>
      <c r="AR16" s="24"/>
      <c r="AS16" s="24"/>
      <c r="AT16" s="24"/>
      <c r="AU16" s="24"/>
      <c r="AV16" s="24"/>
      <c r="AW16" s="25"/>
    </row>
    <row r="17" ht="16" customHeight="1">
      <c r="A17" s="83"/>
      <c r="B17" s="103"/>
      <c r="C17" s="104">
        <v>44361.625</v>
      </c>
      <c r="D17" s="105">
        <v>44361.625</v>
      </c>
      <c r="E17" t="s" s="106">
        <v>90</v>
      </c>
      <c r="F17" t="s" s="107">
        <v>39</v>
      </c>
      <c r="G17" t="s" s="108">
        <v>91</v>
      </c>
      <c r="H17" s="90">
        <v>0</v>
      </c>
      <c r="I17" t="s" s="109">
        <v>39</v>
      </c>
      <c r="J17" s="90">
        <v>1</v>
      </c>
      <c r="K17" t="s" s="110">
        <f>IF(COUNT(H17:J17)=2,IF(H17&gt;J17,"H",IF(H17&lt;J17,"B","U")),"")</f>
        <v>41</v>
      </c>
      <c r="L17" s="93"/>
      <c r="M17" s="111"/>
      <c r="N17" t="s" s="112">
        <v>92</v>
      </c>
      <c r="O17" t="s" s="113">
        <v>49</v>
      </c>
      <c r="P17" t="s" s="114">
        <v>50</v>
      </c>
      <c r="Q17" t="s" s="114">
        <v>51</v>
      </c>
      <c r="R17" t="s" s="114">
        <v>52</v>
      </c>
      <c r="S17" t="s" s="114">
        <v>53</v>
      </c>
      <c r="T17" s="115"/>
      <c r="U17" t="s" s="114">
        <v>54</v>
      </c>
      <c r="V17" s="115"/>
      <c r="W17" t="s" s="114">
        <v>55</v>
      </c>
      <c r="X17" t="s" s="114">
        <v>56</v>
      </c>
      <c r="Y17" s="115"/>
      <c r="Z17" s="116"/>
      <c r="AA17" s="98"/>
      <c r="AB17" t="s" s="117">
        <v>65</v>
      </c>
      <c r="AC17" t="s" s="118">
        <v>60</v>
      </c>
      <c r="AD17" s="21"/>
      <c r="AE17" t="s" s="128">
        <f>IF(AI30=0,"Fyll ut del 2!",IF(AK30=0,"Fyll ut del 2!",AI30))</f>
        <v>93</v>
      </c>
      <c r="AF17" t="s" s="128">
        <f>IF(AK30=0,"",AK30)</f>
        <v>94</v>
      </c>
      <c r="AG17" s="98"/>
      <c r="AH17" s="136"/>
      <c r="AI17" s="158"/>
      <c r="AJ17" s="152"/>
      <c r="AK17" s="152"/>
      <c r="AL17" s="152"/>
      <c r="AM17" s="79"/>
      <c r="AN17" s="98"/>
      <c r="AO17" t="s" s="120">
        <v>74</v>
      </c>
      <c r="AP17" s="21"/>
      <c r="AQ17" s="24"/>
      <c r="AR17" s="24"/>
      <c r="AS17" s="24"/>
      <c r="AT17" s="24"/>
      <c r="AU17" s="24"/>
      <c r="AV17" s="24"/>
      <c r="AW17" s="25"/>
    </row>
    <row r="18" ht="16" customHeight="1">
      <c r="A18" s="83"/>
      <c r="B18" s="103"/>
      <c r="C18" s="104">
        <v>44361.75</v>
      </c>
      <c r="D18" s="105">
        <v>44361.75</v>
      </c>
      <c r="E18" t="s" s="106">
        <v>95</v>
      </c>
      <c r="F18" t="s" s="107">
        <v>39</v>
      </c>
      <c r="G18" t="s" s="108">
        <v>96</v>
      </c>
      <c r="H18" s="90">
        <v>3</v>
      </c>
      <c r="I18" t="s" s="109">
        <v>39</v>
      </c>
      <c r="J18" s="90">
        <v>1</v>
      </c>
      <c r="K18" t="s" s="110">
        <f>IF(COUNT(H18:J18)=2,IF(H18&gt;J18,"H",IF(H18&lt;J18,"B","U")),"")</f>
        <v>62</v>
      </c>
      <c r="L18" s="93"/>
      <c r="M18" s="121"/>
      <c r="N18" s="122">
        <v>1</v>
      </c>
      <c r="O18" t="s" s="123">
        <f>'Ark1'!Q50</f>
        <v>97</v>
      </c>
      <c r="P18" s="124">
        <f>'Ark1'!R50</f>
        <v>3</v>
      </c>
      <c r="Q18" s="124">
        <f>'Ark1'!S50</f>
        <v>3</v>
      </c>
      <c r="R18" s="124">
        <f>'Ark1'!T50</f>
        <v>0</v>
      </c>
      <c r="S18" s="124">
        <f>'Ark1'!U50</f>
        <v>0</v>
      </c>
      <c r="T18" s="125">
        <f>'Ark1'!V50</f>
        <v>7</v>
      </c>
      <c r="U18" t="s" s="126">
        <v>64</v>
      </c>
      <c r="V18" s="127">
        <f>'Ark1'!W50</f>
        <v>1</v>
      </c>
      <c r="W18" s="124">
        <f>'Ark1'!X50</f>
        <v>6</v>
      </c>
      <c r="X18" s="124">
        <f>'Ark1'!Y50</f>
        <v>9</v>
      </c>
      <c r="Y18" s="96"/>
      <c r="Z18" s="97"/>
      <c r="AA18" s="98"/>
      <c r="AB18" t="s" s="117">
        <v>70</v>
      </c>
      <c r="AC18" t="s" s="118">
        <v>68</v>
      </c>
      <c r="AD18" s="21"/>
      <c r="AE18" t="s" s="128">
        <f>IF(AI31=0,"Fyll ut del 2!",IF(AK31=0,"Fyll ut del 2!",AI31))</f>
        <v>98</v>
      </c>
      <c r="AF18" t="s" s="128">
        <f>IF(AK31=0,"",AK31)</f>
      </c>
      <c r="AG18" s="98"/>
      <c r="AH18" s="136"/>
      <c r="AI18" s="158"/>
      <c r="AJ18" s="152"/>
      <c r="AK18" s="152"/>
      <c r="AL18" s="152"/>
      <c r="AM18" s="79"/>
      <c r="AN18" s="21"/>
      <c r="AO18" s="26"/>
      <c r="AP18" s="24"/>
      <c r="AQ18" s="24"/>
      <c r="AR18" s="24"/>
      <c r="AS18" s="24"/>
      <c r="AT18" s="24"/>
      <c r="AU18" s="24"/>
      <c r="AV18" s="24"/>
      <c r="AW18" s="25"/>
    </row>
    <row r="19" ht="16" customHeight="1">
      <c r="A19" s="83"/>
      <c r="B19" s="103"/>
      <c r="C19" s="104">
        <v>44361.875</v>
      </c>
      <c r="D19" s="105">
        <v>44361.875</v>
      </c>
      <c r="E19" t="s" s="106">
        <v>73</v>
      </c>
      <c r="F19" t="s" s="107">
        <v>39</v>
      </c>
      <c r="G19" t="s" s="108">
        <v>99</v>
      </c>
      <c r="H19" s="90">
        <v>2</v>
      </c>
      <c r="I19" t="s" s="109">
        <v>39</v>
      </c>
      <c r="J19" s="90">
        <v>1</v>
      </c>
      <c r="K19" t="s" s="110">
        <f>IF(COUNT(H19:J19)=2,IF(H19&gt;J19,"H",IF(H19&lt;J19,"B","U")),"")</f>
        <v>62</v>
      </c>
      <c r="L19" s="93"/>
      <c r="M19" s="121"/>
      <c r="N19" s="130">
        <v>2</v>
      </c>
      <c r="O19" t="s" s="131">
        <f>'Ark1'!Q51</f>
        <v>100</v>
      </c>
      <c r="P19" s="132">
        <f>'Ark1'!R51</f>
        <v>3</v>
      </c>
      <c r="Q19" s="132">
        <f>'Ark1'!S51</f>
        <v>2</v>
      </c>
      <c r="R19" s="132">
        <f>'Ark1'!T51</f>
        <v>0</v>
      </c>
      <c r="S19" s="132">
        <f>'Ark1'!U51</f>
        <v>1</v>
      </c>
      <c r="T19" s="133">
        <f>'Ark1'!V51</f>
        <v>6</v>
      </c>
      <c r="U19" t="s" s="134">
        <v>64</v>
      </c>
      <c r="V19" s="135">
        <f>'Ark1'!W51</f>
        <v>3</v>
      </c>
      <c r="W19" s="132">
        <f>'Ark1'!X51</f>
        <v>3</v>
      </c>
      <c r="X19" s="132">
        <f>'Ark1'!Y51</f>
        <v>6</v>
      </c>
      <c r="Y19" s="96"/>
      <c r="Z19" s="97"/>
      <c r="AA19" s="98"/>
      <c r="AB19" t="s" s="143">
        <v>77</v>
      </c>
      <c r="AC19" t="s" s="144">
        <v>61</v>
      </c>
      <c r="AD19" s="21"/>
      <c r="AE19" t="s" s="128">
        <f>IF(AI32=0,"Fyll ut del 2!",IF(AK32=0,"Fyll ut del 2!",AI32))</f>
        <v>101</v>
      </c>
      <c r="AF19" t="s" s="128">
        <f>IF(AK32=0,"",AK32)</f>
        <v>102</v>
      </c>
      <c r="AG19" s="98"/>
      <c r="AH19" s="136"/>
      <c r="AI19" s="158"/>
      <c r="AJ19" s="152"/>
      <c r="AK19" s="152"/>
      <c r="AL19" s="152"/>
      <c r="AM19" s="159"/>
      <c r="AN19" s="21"/>
      <c r="AO19" s="24"/>
      <c r="AP19" s="24"/>
      <c r="AQ19" s="24"/>
      <c r="AR19" s="24"/>
      <c r="AS19" s="24"/>
      <c r="AT19" s="24"/>
      <c r="AU19" s="24"/>
      <c r="AV19" s="24"/>
      <c r="AW19" s="25"/>
    </row>
    <row r="20" ht="16" customHeight="1">
      <c r="A20" s="83"/>
      <c r="B20" s="103"/>
      <c r="C20" s="104">
        <v>44362.75</v>
      </c>
      <c r="D20" s="105">
        <v>44362.75</v>
      </c>
      <c r="E20" t="s" s="106">
        <v>103</v>
      </c>
      <c r="F20" t="s" s="107">
        <v>39</v>
      </c>
      <c r="G20" t="s" s="108">
        <v>67</v>
      </c>
      <c r="H20" s="90">
        <v>0</v>
      </c>
      <c r="I20" t="s" s="109">
        <v>39</v>
      </c>
      <c r="J20" s="90">
        <v>2</v>
      </c>
      <c r="K20" t="s" s="110">
        <f>IF(COUNT(H20:J20)=2,IF(H20&gt;J20,"H",IF(H20&lt;J20,"B","U")),"")</f>
        <v>41</v>
      </c>
      <c r="L20" s="93"/>
      <c r="M20" s="121"/>
      <c r="N20" s="137">
        <v>3</v>
      </c>
      <c r="O20" t="s" s="138">
        <f>'Ark1'!Q52</f>
        <v>104</v>
      </c>
      <c r="P20" s="139">
        <f>'Ark1'!R52</f>
        <v>3</v>
      </c>
      <c r="Q20" s="139">
        <f>'Ark1'!S52</f>
        <v>0</v>
      </c>
      <c r="R20" s="139">
        <f>'Ark1'!T52</f>
        <v>1</v>
      </c>
      <c r="S20" s="139">
        <f>'Ark1'!U52</f>
        <v>2</v>
      </c>
      <c r="T20" s="140">
        <f>'Ark1'!V52</f>
        <v>2</v>
      </c>
      <c r="U20" t="s" s="141">
        <v>64</v>
      </c>
      <c r="V20" s="142">
        <f>'Ark1'!W52</f>
        <v>6</v>
      </c>
      <c r="W20" s="139">
        <f>'Ark1'!X52</f>
        <v>-4</v>
      </c>
      <c r="X20" s="139">
        <f>'Ark1'!Y52</f>
        <v>1</v>
      </c>
      <c r="Y20" s="96"/>
      <c r="Z20" s="97"/>
      <c r="AA20" s="98"/>
      <c r="AB20" t="s" s="99">
        <v>105</v>
      </c>
      <c r="AC20" s="100"/>
      <c r="AD20" s="21"/>
      <c r="AE20" s="24"/>
      <c r="AF20" s="24"/>
      <c r="AG20" s="98"/>
      <c r="AH20" s="136"/>
      <c r="AI20" s="158"/>
      <c r="AJ20" s="160"/>
      <c r="AK20" s="160"/>
      <c r="AL20" s="160"/>
      <c r="AM20" s="97"/>
      <c r="AN20" s="21"/>
      <c r="AO20" s="24"/>
      <c r="AP20" s="24"/>
      <c r="AQ20" s="24"/>
      <c r="AR20" s="24"/>
      <c r="AS20" s="24"/>
      <c r="AT20" s="24"/>
      <c r="AU20" s="24"/>
      <c r="AV20" s="24"/>
      <c r="AW20" s="25"/>
    </row>
    <row r="21" ht="16" customHeight="1">
      <c r="A21" s="83"/>
      <c r="B21" s="103"/>
      <c r="C21" s="104">
        <v>44362.875</v>
      </c>
      <c r="D21" s="105">
        <v>44362.875</v>
      </c>
      <c r="E21" t="s" s="106">
        <v>44</v>
      </c>
      <c r="F21" t="s" s="107">
        <v>39</v>
      </c>
      <c r="G21" t="s" s="108">
        <v>106</v>
      </c>
      <c r="H21" s="90">
        <v>3</v>
      </c>
      <c r="I21" t="s" s="109">
        <v>39</v>
      </c>
      <c r="J21" s="90">
        <v>2</v>
      </c>
      <c r="K21" t="s" s="110">
        <f>IF(COUNT(H21:J21)=2,IF(H21&gt;J21,"H",IF(H21&lt;J21,"B","U")),"")</f>
        <v>62</v>
      </c>
      <c r="L21" s="93"/>
      <c r="M21" s="121"/>
      <c r="N21" s="145">
        <v>4</v>
      </c>
      <c r="O21" t="s" s="146">
        <f>'Ark1'!Q53</f>
        <v>107</v>
      </c>
      <c r="P21" s="147">
        <f>'Ark1'!R53</f>
        <v>3</v>
      </c>
      <c r="Q21" s="147">
        <f>'Ark1'!S53</f>
        <v>0</v>
      </c>
      <c r="R21" s="147">
        <f>'Ark1'!T53</f>
        <v>1</v>
      </c>
      <c r="S21" s="147">
        <f>'Ark1'!U53</f>
        <v>2</v>
      </c>
      <c r="T21" s="148">
        <f>'Ark1'!V53</f>
        <v>3</v>
      </c>
      <c r="U21" t="s" s="149">
        <v>64</v>
      </c>
      <c r="V21" s="150">
        <f>'Ark1'!W53</f>
        <v>8</v>
      </c>
      <c r="W21" s="147">
        <f>'Ark1'!X53</f>
        <v>-5</v>
      </c>
      <c r="X21" s="147">
        <f>'Ark1'!Y53</f>
        <v>1</v>
      </c>
      <c r="Y21" s="96"/>
      <c r="Z21" s="97"/>
      <c r="AA21" s="98"/>
      <c r="AB21" t="s" s="117">
        <v>57</v>
      </c>
      <c r="AC21" t="s" s="118">
        <v>86</v>
      </c>
      <c r="AD21" s="21"/>
      <c r="AE21" s="24"/>
      <c r="AF21" s="24"/>
      <c r="AG21" s="98"/>
      <c r="AH21" s="136"/>
      <c r="AI21" s="161"/>
      <c r="AJ21" s="96"/>
      <c r="AK21" s="96"/>
      <c r="AL21" s="96"/>
      <c r="AM21" s="97"/>
      <c r="AN21" s="21"/>
      <c r="AO21" s="24"/>
      <c r="AP21" s="24"/>
      <c r="AQ21" s="24"/>
      <c r="AR21" s="24"/>
      <c r="AS21" s="24"/>
      <c r="AT21" s="24"/>
      <c r="AU21" s="24"/>
      <c r="AV21" s="24"/>
      <c r="AW21" s="25"/>
    </row>
    <row r="22" ht="16" customHeight="1">
      <c r="A22" s="83"/>
      <c r="B22" s="103"/>
      <c r="C22" s="104">
        <v>44363.625</v>
      </c>
      <c r="D22" s="105">
        <v>44363.625</v>
      </c>
      <c r="E22" t="s" s="106">
        <v>61</v>
      </c>
      <c r="F22" t="s" s="107">
        <v>39</v>
      </c>
      <c r="G22" t="s" s="108">
        <v>68</v>
      </c>
      <c r="H22" s="90">
        <v>2</v>
      </c>
      <c r="I22" t="s" s="109">
        <v>39</v>
      </c>
      <c r="J22" s="90">
        <v>2</v>
      </c>
      <c r="K22" t="s" s="110">
        <f>IF(COUNT(H22:J22)=2,IF(H22&gt;J22,"H",IF(H22&lt;J22,"B","U")),"")</f>
        <v>52</v>
      </c>
      <c r="L22" s="93"/>
      <c r="M22" s="136"/>
      <c r="N22" s="154"/>
      <c r="O22" s="154"/>
      <c r="P22" s="96"/>
      <c r="Q22" s="96"/>
      <c r="R22" s="96"/>
      <c r="S22" s="96"/>
      <c r="T22" s="155"/>
      <c r="U22" s="96"/>
      <c r="V22" s="154"/>
      <c r="W22" s="96"/>
      <c r="X22" s="96"/>
      <c r="Y22" s="96"/>
      <c r="Z22" s="97"/>
      <c r="AA22" s="98"/>
      <c r="AB22" t="s" s="117">
        <v>65</v>
      </c>
      <c r="AC22" t="s" s="118">
        <v>87</v>
      </c>
      <c r="AD22" s="21"/>
      <c r="AE22" s="24"/>
      <c r="AF22" s="24"/>
      <c r="AG22" s="98"/>
      <c r="AH22" s="136"/>
      <c r="AI22" s="96"/>
      <c r="AJ22" s="96"/>
      <c r="AK22" s="96"/>
      <c r="AL22" s="96"/>
      <c r="AM22" s="97"/>
      <c r="AN22" s="21"/>
      <c r="AO22" s="24"/>
      <c r="AP22" s="24"/>
      <c r="AQ22" s="24"/>
      <c r="AR22" s="24"/>
      <c r="AS22" s="24"/>
      <c r="AT22" s="24"/>
      <c r="AU22" s="24"/>
      <c r="AV22" s="24"/>
      <c r="AW22" s="25"/>
    </row>
    <row r="23" ht="16" customHeight="1">
      <c r="A23" s="83"/>
      <c r="B23" s="103"/>
      <c r="C23" s="104">
        <v>44363.75</v>
      </c>
      <c r="D23" s="105">
        <v>44363.75</v>
      </c>
      <c r="E23" t="s" s="106">
        <v>38</v>
      </c>
      <c r="F23" t="s" s="107">
        <v>39</v>
      </c>
      <c r="G23" t="s" s="108">
        <v>46</v>
      </c>
      <c r="H23" s="90">
        <v>2</v>
      </c>
      <c r="I23" t="s" s="109">
        <v>39</v>
      </c>
      <c r="J23" s="90">
        <v>1</v>
      </c>
      <c r="K23" t="s" s="110">
        <f>IF(COUNT(H23:J23)=2,IF(H23&gt;J23,"H",IF(H23&lt;J23,"B","U")),"")</f>
        <v>62</v>
      </c>
      <c r="L23" s="93"/>
      <c r="M23" s="111"/>
      <c r="N23" t="s" s="112">
        <v>108</v>
      </c>
      <c r="O23" t="s" s="113">
        <v>49</v>
      </c>
      <c r="P23" t="s" s="114">
        <v>50</v>
      </c>
      <c r="Q23" t="s" s="114">
        <v>51</v>
      </c>
      <c r="R23" t="s" s="114">
        <v>52</v>
      </c>
      <c r="S23" t="s" s="114">
        <v>53</v>
      </c>
      <c r="T23" s="115"/>
      <c r="U23" t="s" s="114">
        <v>54</v>
      </c>
      <c r="V23" s="115"/>
      <c r="W23" t="s" s="114">
        <v>55</v>
      </c>
      <c r="X23" t="s" s="114">
        <v>56</v>
      </c>
      <c r="Y23" s="115"/>
      <c r="Z23" s="116"/>
      <c r="AA23" s="98"/>
      <c r="AB23" t="s" s="117">
        <v>70</v>
      </c>
      <c r="AC23" t="s" s="118">
        <v>79</v>
      </c>
      <c r="AD23" s="21"/>
      <c r="AE23" t="s" s="128">
        <f>IF(AI36=0,"Fyll ut 1/8-delsfinaler!",IF(AK36=0,"Fyll ut 1/8-delsfinaler!",AI36))</f>
      </c>
      <c r="AF23" t="s" s="128">
        <f>IF(AK36=0,"",AK36)</f>
      </c>
      <c r="AG23" s="98"/>
      <c r="AH23" s="136"/>
      <c r="AI23" t="s" s="151">
        <v>109</v>
      </c>
      <c r="AJ23" s="96"/>
      <c r="AK23" s="96"/>
      <c r="AL23" t="s" s="162">
        <v>110</v>
      </c>
      <c r="AM23" s="163"/>
      <c r="AN23" s="21"/>
      <c r="AO23" s="24"/>
      <c r="AP23" s="24"/>
      <c r="AQ23" s="24"/>
      <c r="AR23" s="24"/>
      <c r="AS23" s="24"/>
      <c r="AT23" s="24"/>
      <c r="AU23" s="24"/>
      <c r="AV23" s="24"/>
      <c r="AW23" s="25"/>
    </row>
    <row r="24" ht="16" customHeight="1">
      <c r="A24" s="83"/>
      <c r="B24" s="103"/>
      <c r="C24" s="104">
        <v>44363.875</v>
      </c>
      <c r="D24" s="105">
        <v>44363.875</v>
      </c>
      <c r="E24" t="s" s="106">
        <v>40</v>
      </c>
      <c r="F24" t="s" s="107">
        <v>39</v>
      </c>
      <c r="G24" t="s" s="108">
        <v>47</v>
      </c>
      <c r="H24" s="90">
        <v>2</v>
      </c>
      <c r="I24" t="s" s="109">
        <v>39</v>
      </c>
      <c r="J24" s="90">
        <v>0</v>
      </c>
      <c r="K24" t="s" s="110">
        <f>IF(COUNT(H24:J24)=2,IF(H24&gt;J24,"H",IF(H24&lt;J24,"B","U")),"")</f>
        <v>62</v>
      </c>
      <c r="L24" s="93"/>
      <c r="M24" s="121"/>
      <c r="N24" s="122">
        <v>1</v>
      </c>
      <c r="O24" t="s" s="123">
        <f>'Ark1'!Q89</f>
        <v>111</v>
      </c>
      <c r="P24" s="124">
        <f>'Ark1'!R89</f>
        <v>3</v>
      </c>
      <c r="Q24" s="124">
        <f>'Ark1'!S89</f>
        <v>3</v>
      </c>
      <c r="R24" s="124">
        <f>'Ark1'!T89</f>
        <v>0</v>
      </c>
      <c r="S24" s="124">
        <f>'Ark1'!U89</f>
        <v>0</v>
      </c>
      <c r="T24" s="125">
        <f>'Ark1'!V89</f>
        <v>7</v>
      </c>
      <c r="U24" t="s" s="126">
        <v>64</v>
      </c>
      <c r="V24" s="127">
        <f>'Ark1'!W89</f>
        <v>1</v>
      </c>
      <c r="W24" s="124">
        <f>'Ark1'!X89</f>
        <v>6</v>
      </c>
      <c r="X24" s="124">
        <f>'Ark1'!Y89</f>
        <v>9</v>
      </c>
      <c r="Y24" s="96"/>
      <c r="Z24" s="97"/>
      <c r="AA24" s="98"/>
      <c r="AB24" t="s" s="143">
        <v>77</v>
      </c>
      <c r="AC24" t="s" s="144">
        <v>80</v>
      </c>
      <c r="AD24" s="21"/>
      <c r="AE24" t="s" s="128">
        <f>IF(AI37=0,"Fyll ut 1/8-delsfinaler!",IF(AK37=0,"Fyll ut 1/8-delsfinaler!",AI37))</f>
      </c>
      <c r="AF24" t="s" s="128">
        <f>IF(AK37=0,"",AK37)</f>
      </c>
      <c r="AG24" s="98"/>
      <c r="AH24" s="136"/>
      <c r="AI24" t="s" s="164">
        <v>112</v>
      </c>
      <c r="AJ24" s="165"/>
      <c r="AK24" s="165"/>
      <c r="AL24" t="s" s="166">
        <v>113</v>
      </c>
      <c r="AM24" s="116"/>
      <c r="AN24" s="21"/>
      <c r="AO24" s="24"/>
      <c r="AP24" s="24"/>
      <c r="AQ24" s="24"/>
      <c r="AR24" s="24"/>
      <c r="AS24" s="24"/>
      <c r="AT24" s="24"/>
      <c r="AU24" s="24"/>
      <c r="AV24" s="24"/>
      <c r="AW24" s="25"/>
    </row>
    <row r="25" ht="16" customHeight="1">
      <c r="A25" s="83"/>
      <c r="B25" s="103"/>
      <c r="C25" s="104">
        <v>44364.625</v>
      </c>
      <c r="D25" s="105">
        <v>44364.625</v>
      </c>
      <c r="E25" t="s" s="106">
        <v>87</v>
      </c>
      <c r="F25" t="s" s="107">
        <v>39</v>
      </c>
      <c r="G25" t="s" s="108">
        <v>80</v>
      </c>
      <c r="H25" s="90">
        <v>1</v>
      </c>
      <c r="I25" t="s" s="109">
        <v>39</v>
      </c>
      <c r="J25" s="90">
        <v>3</v>
      </c>
      <c r="K25" t="s" s="110">
        <f>IF(COUNT(H25:J25)=2,IF(H25&gt;J25,"H",IF(H25&lt;J25,"B","U")),"")</f>
        <v>41</v>
      </c>
      <c r="L25" s="93"/>
      <c r="M25" s="121"/>
      <c r="N25" s="130">
        <v>2</v>
      </c>
      <c r="O25" t="s" s="131">
        <f>'Ark1'!Q90</f>
        <v>114</v>
      </c>
      <c r="P25" s="132">
        <f>'Ark1'!R90</f>
        <v>3</v>
      </c>
      <c r="Q25" s="132">
        <f>'Ark1'!S90</f>
        <v>1</v>
      </c>
      <c r="R25" s="132">
        <f>'Ark1'!T90</f>
        <v>1</v>
      </c>
      <c r="S25" s="132">
        <f>'Ark1'!U90</f>
        <v>1</v>
      </c>
      <c r="T25" s="133">
        <f>'Ark1'!V90</f>
        <v>4</v>
      </c>
      <c r="U25" t="s" s="134">
        <v>64</v>
      </c>
      <c r="V25" s="135">
        <f>'Ark1'!W90</f>
        <v>5</v>
      </c>
      <c r="W25" s="132">
        <f>'Ark1'!X90</f>
        <v>-1</v>
      </c>
      <c r="X25" s="132">
        <f>'Ark1'!Y90</f>
        <v>4</v>
      </c>
      <c r="Y25" s="96"/>
      <c r="Z25" s="97"/>
      <c r="AA25" s="98"/>
      <c r="AB25" t="s" s="99">
        <v>115</v>
      </c>
      <c r="AC25" s="100"/>
      <c r="AD25" s="21"/>
      <c r="AE25" t="s" s="128">
        <f>IF(AI38=0,"Fyll ut 1/8-delsfinaler!",IF(AK38=0,"Fyll ut 1/8-delsfinaler!",AI38))</f>
      </c>
      <c r="AF25" t="s" s="128">
        <f>IF(AK38=0,"",AK38)</f>
      </c>
      <c r="AG25" s="98"/>
      <c r="AH25" s="136"/>
      <c r="AI25" t="s" s="167">
        <f>IF($AC$16=0,"",$AC$16)</f>
        <v>66</v>
      </c>
      <c r="AJ25" t="s" s="168">
        <v>116</v>
      </c>
      <c r="AK25" t="s" s="167">
        <f>_xlfn.IFERROR('Ark1'!K313,"")</f>
      </c>
      <c r="AL25" s="169"/>
      <c r="AM25" s="163"/>
      <c r="AN25" s="21"/>
      <c r="AO25" s="24"/>
      <c r="AP25" s="24"/>
      <c r="AQ25" s="24"/>
      <c r="AR25" s="24"/>
      <c r="AS25" s="24"/>
      <c r="AT25" s="24"/>
      <c r="AU25" s="24"/>
      <c r="AV25" s="24"/>
      <c r="AW25" s="25"/>
    </row>
    <row r="26" ht="16" customHeight="1">
      <c r="A26" s="83"/>
      <c r="B26" s="103"/>
      <c r="C26" s="104">
        <v>44364.75</v>
      </c>
      <c r="D26" s="105">
        <v>44364.75</v>
      </c>
      <c r="E26" t="s" s="106">
        <v>60</v>
      </c>
      <c r="F26" t="s" s="107">
        <v>39</v>
      </c>
      <c r="G26" t="s" s="108">
        <v>58</v>
      </c>
      <c r="H26" s="90">
        <v>1</v>
      </c>
      <c r="I26" t="s" s="109">
        <v>39</v>
      </c>
      <c r="J26" s="90">
        <v>2</v>
      </c>
      <c r="K26" t="s" s="110">
        <f>IF(COUNT(H26:J26)=2,IF(H26&gt;J26,"H",IF(H26&lt;J26,"B","U")),"")</f>
        <v>41</v>
      </c>
      <c r="L26" s="93"/>
      <c r="M26" s="121"/>
      <c r="N26" s="137">
        <v>3</v>
      </c>
      <c r="O26" t="s" s="138">
        <f>'Ark1'!Q91</f>
        <v>117</v>
      </c>
      <c r="P26" s="139">
        <f>'Ark1'!R91</f>
        <v>3</v>
      </c>
      <c r="Q26" s="139">
        <f>'Ark1'!S91</f>
        <v>0</v>
      </c>
      <c r="R26" s="139">
        <f>'Ark1'!T91</f>
        <v>2</v>
      </c>
      <c r="S26" s="139">
        <f>'Ark1'!U91</f>
        <v>1</v>
      </c>
      <c r="T26" s="140">
        <f>'Ark1'!V91</f>
        <v>2</v>
      </c>
      <c r="U26" t="s" s="141">
        <v>64</v>
      </c>
      <c r="V26" s="142">
        <f>'Ark1'!W91</f>
        <v>4</v>
      </c>
      <c r="W26" s="139">
        <f>'Ark1'!X91</f>
        <v>-2</v>
      </c>
      <c r="X26" s="139">
        <f>'Ark1'!Y91</f>
        <v>2</v>
      </c>
      <c r="Y26" s="96"/>
      <c r="Z26" s="97"/>
      <c r="AA26" s="98"/>
      <c r="AB26" t="s" s="117">
        <v>57</v>
      </c>
      <c r="AC26" t="s" s="118">
        <v>74</v>
      </c>
      <c r="AD26" s="21"/>
      <c r="AE26" t="s" s="128">
        <f>IF(AI39=0,"Fyll ut 1/8-delsfinaler!",IF(AK39=0,"Fyll ut 1/8-delsfinaler!",AI39))</f>
      </c>
      <c r="AF26" t="s" s="128">
        <f>IF(AK39=0,"",AK39)</f>
      </c>
      <c r="AG26" s="98"/>
      <c r="AH26" s="136"/>
      <c r="AI26" t="s" s="167">
        <f>IF($AC$11=0,"",$AC$11)</f>
        <v>71</v>
      </c>
      <c r="AJ26" t="s" s="168">
        <v>116</v>
      </c>
      <c r="AK26" t="s" s="167">
        <f>IF($AC$22=0,"",$AC$22)</f>
        <v>72</v>
      </c>
      <c r="AL26" s="169"/>
      <c r="AM26" s="163"/>
      <c r="AN26" s="21"/>
      <c r="AO26" s="24"/>
      <c r="AP26" s="24"/>
      <c r="AQ26" s="24"/>
      <c r="AR26" s="24"/>
      <c r="AS26" s="24"/>
      <c r="AT26" s="24"/>
      <c r="AU26" s="24"/>
      <c r="AV26" s="24"/>
      <c r="AW26" s="25"/>
    </row>
    <row r="27" ht="16" customHeight="1">
      <c r="A27" s="83"/>
      <c r="B27" s="103"/>
      <c r="C27" s="104">
        <v>44364.875</v>
      </c>
      <c r="D27" s="105">
        <v>44364.875</v>
      </c>
      <c r="E27" t="s" s="106">
        <v>86</v>
      </c>
      <c r="F27" t="s" s="107">
        <v>39</v>
      </c>
      <c r="G27" t="s" s="108">
        <v>79</v>
      </c>
      <c r="H27" s="90">
        <v>2</v>
      </c>
      <c r="I27" t="s" s="109">
        <v>39</v>
      </c>
      <c r="J27" s="90">
        <v>0</v>
      </c>
      <c r="K27" t="s" s="110">
        <f>IF(COUNT(H27:J27)=2,IF(H27&gt;J27,"H",IF(H27&lt;J27,"B","U")),"")</f>
        <v>62</v>
      </c>
      <c r="L27" s="93"/>
      <c r="M27" s="121"/>
      <c r="N27" s="145">
        <v>4</v>
      </c>
      <c r="O27" t="s" s="146">
        <f>'Ark1'!Q92</f>
        <v>72</v>
      </c>
      <c r="P27" s="147">
        <f>'Ark1'!R92</f>
        <v>3</v>
      </c>
      <c r="Q27" s="147">
        <f>'Ark1'!S92</f>
        <v>0</v>
      </c>
      <c r="R27" s="147">
        <f>'Ark1'!T92</f>
        <v>1</v>
      </c>
      <c r="S27" s="147">
        <f>'Ark1'!U92</f>
        <v>2</v>
      </c>
      <c r="T27" s="148">
        <f>'Ark1'!V92</f>
        <v>3</v>
      </c>
      <c r="U27" t="s" s="149">
        <v>64</v>
      </c>
      <c r="V27" s="150">
        <f>'Ark1'!W92</f>
        <v>6</v>
      </c>
      <c r="W27" s="147">
        <f>'Ark1'!X92</f>
        <v>-3</v>
      </c>
      <c r="X27" s="147">
        <f>'Ark1'!Y92</f>
        <v>1</v>
      </c>
      <c r="Y27" s="96"/>
      <c r="Z27" s="97"/>
      <c r="AA27" s="98"/>
      <c r="AB27" t="s" s="117">
        <v>65</v>
      </c>
      <c r="AC27" t="s" s="118">
        <v>75</v>
      </c>
      <c r="AD27" s="21"/>
      <c r="AE27" s="24"/>
      <c r="AF27" s="24"/>
      <c r="AG27" s="98"/>
      <c r="AH27" s="136"/>
      <c r="AI27" t="s" s="167">
        <f>IF($AC$36=0,"",$AC$36)</f>
        <v>78</v>
      </c>
      <c r="AJ27" t="s" s="168">
        <v>116</v>
      </c>
      <c r="AK27" t="s" s="167">
        <f>_xlfn.IFERROR('Ark1'!N313,"")</f>
      </c>
      <c r="AL27" s="169"/>
      <c r="AM27" s="163"/>
      <c r="AN27" s="21"/>
      <c r="AO27" s="24"/>
      <c r="AP27" s="24"/>
      <c r="AQ27" s="24"/>
      <c r="AR27" s="24"/>
      <c r="AS27" s="24"/>
      <c r="AT27" s="24"/>
      <c r="AU27" s="24"/>
      <c r="AV27" s="24"/>
      <c r="AW27" s="25"/>
    </row>
    <row r="28" ht="16" customHeight="1">
      <c r="A28" s="83"/>
      <c r="B28" s="103"/>
      <c r="C28" s="104">
        <v>44365.625</v>
      </c>
      <c r="D28" s="105">
        <v>44365.625</v>
      </c>
      <c r="E28" t="s" s="106">
        <v>99</v>
      </c>
      <c r="F28" t="s" s="107">
        <v>39</v>
      </c>
      <c r="G28" t="s" s="108">
        <v>96</v>
      </c>
      <c r="H28" s="90">
        <v>3</v>
      </c>
      <c r="I28" t="s" s="109">
        <v>39</v>
      </c>
      <c r="J28" s="90">
        <v>0</v>
      </c>
      <c r="K28" t="s" s="110">
        <f>IF(COUNT(H28:J28)=2,IF(H28&gt;J28,"H",IF(H28&lt;J28,"B","U")),"")</f>
        <v>62</v>
      </c>
      <c r="L28" s="93"/>
      <c r="M28" s="136"/>
      <c r="N28" s="154"/>
      <c r="O28" s="154"/>
      <c r="P28" s="96"/>
      <c r="Q28" s="96"/>
      <c r="R28" s="96"/>
      <c r="S28" s="96"/>
      <c r="T28" s="155"/>
      <c r="U28" s="96"/>
      <c r="V28" s="154"/>
      <c r="W28" s="96"/>
      <c r="X28" s="96"/>
      <c r="Y28" s="96"/>
      <c r="Z28" s="97"/>
      <c r="AA28" s="98"/>
      <c r="AB28" t="s" s="117">
        <v>70</v>
      </c>
      <c r="AC28" t="s" s="118">
        <v>91</v>
      </c>
      <c r="AD28" s="21"/>
      <c r="AE28" s="24"/>
      <c r="AF28" s="24"/>
      <c r="AG28" s="98"/>
      <c r="AH28" s="136"/>
      <c r="AI28" t="s" s="167">
        <f>IF($AC$27=0,"",$AC$27)</f>
        <v>83</v>
      </c>
      <c r="AJ28" t="s" s="168">
        <v>116</v>
      </c>
      <c r="AK28" t="s" s="167">
        <f>IF($AC$32=0,"",$AC$32)</f>
        <v>84</v>
      </c>
      <c r="AL28" s="169"/>
      <c r="AM28" s="163"/>
      <c r="AN28" s="21"/>
      <c r="AO28" s="24"/>
      <c r="AP28" s="24"/>
      <c r="AQ28" s="24"/>
      <c r="AR28" s="24"/>
      <c r="AS28" s="24"/>
      <c r="AT28" s="24"/>
      <c r="AU28" s="24"/>
      <c r="AV28" s="24"/>
      <c r="AW28" s="25"/>
    </row>
    <row r="29" ht="16" customHeight="1">
      <c r="A29" s="83"/>
      <c r="B29" s="103"/>
      <c r="C29" s="104">
        <v>44365.75</v>
      </c>
      <c r="D29" s="105">
        <v>44365.75</v>
      </c>
      <c r="E29" t="s" s="106">
        <v>75</v>
      </c>
      <c r="F29" t="s" s="107">
        <v>39</v>
      </c>
      <c r="G29" t="s" s="108">
        <v>91</v>
      </c>
      <c r="H29" s="90">
        <v>1</v>
      </c>
      <c r="I29" t="s" s="109">
        <v>39</v>
      </c>
      <c r="J29" s="90">
        <v>1</v>
      </c>
      <c r="K29" t="s" s="110">
        <f>IF(COUNT(H29:J29)=2,IF(H29&gt;J29,"H",IF(H29&lt;J29,"B","U")),"")</f>
        <v>52</v>
      </c>
      <c r="L29" s="93"/>
      <c r="M29" s="111"/>
      <c r="N29" t="s" s="112">
        <v>118</v>
      </c>
      <c r="O29" t="s" s="113">
        <v>49</v>
      </c>
      <c r="P29" t="s" s="114">
        <v>50</v>
      </c>
      <c r="Q29" t="s" s="114">
        <v>51</v>
      </c>
      <c r="R29" t="s" s="114">
        <v>52</v>
      </c>
      <c r="S29" t="s" s="114">
        <v>53</v>
      </c>
      <c r="T29" s="115"/>
      <c r="U29" t="s" s="114">
        <v>54</v>
      </c>
      <c r="V29" s="115"/>
      <c r="W29" t="s" s="114">
        <v>55</v>
      </c>
      <c r="X29" t="s" s="114">
        <v>56</v>
      </c>
      <c r="Y29" s="115"/>
      <c r="Z29" s="116"/>
      <c r="AA29" s="98"/>
      <c r="AB29" t="s" s="143">
        <v>77</v>
      </c>
      <c r="AC29" t="s" s="144">
        <v>90</v>
      </c>
      <c r="AD29" s="21"/>
      <c r="AE29" s="24"/>
      <c r="AF29" s="24"/>
      <c r="AG29" s="98"/>
      <c r="AH29" s="136"/>
      <c r="AI29" t="s" s="167">
        <f>IF($AC$31=0,"",$AC$31)</f>
        <v>88</v>
      </c>
      <c r="AJ29" t="s" s="168">
        <v>116</v>
      </c>
      <c r="AK29" t="s" s="167">
        <f>_xlfn.IFERROR('Ark1'!M313,"")</f>
      </c>
      <c r="AL29" s="169"/>
      <c r="AM29" s="163"/>
      <c r="AN29" s="21"/>
      <c r="AO29" s="24"/>
      <c r="AP29" s="24"/>
      <c r="AQ29" s="24"/>
      <c r="AR29" s="24"/>
      <c r="AS29" s="24"/>
      <c r="AT29" s="24"/>
      <c r="AU29" s="24"/>
      <c r="AV29" s="24"/>
      <c r="AW29" s="25"/>
    </row>
    <row r="30" ht="16" customHeight="1">
      <c r="A30" s="83"/>
      <c r="B30" s="103"/>
      <c r="C30" s="104">
        <v>44365.875</v>
      </c>
      <c r="D30" s="105">
        <v>44365.875</v>
      </c>
      <c r="E30" t="s" s="106">
        <v>74</v>
      </c>
      <c r="F30" t="s" s="107">
        <v>39</v>
      </c>
      <c r="G30" t="s" s="108">
        <v>90</v>
      </c>
      <c r="H30" s="90">
        <v>4</v>
      </c>
      <c r="I30" t="s" s="109">
        <v>39</v>
      </c>
      <c r="J30" s="90">
        <v>1</v>
      </c>
      <c r="K30" t="s" s="110">
        <f>IF(COUNT(H30:J30)=2,IF(H30&gt;J30,"H",IF(H30&lt;J30,"B","U")),"")</f>
        <v>62</v>
      </c>
      <c r="L30" s="93"/>
      <c r="M30" s="121"/>
      <c r="N30" s="122">
        <v>1</v>
      </c>
      <c r="O30" t="s" s="123">
        <f>'Ark1'!Q128</f>
        <v>119</v>
      </c>
      <c r="P30" s="124">
        <f>'Ark1'!R128</f>
        <v>3</v>
      </c>
      <c r="Q30" s="124">
        <f>'Ark1'!S128</f>
        <v>3</v>
      </c>
      <c r="R30" s="124">
        <f>'Ark1'!T128</f>
        <v>0</v>
      </c>
      <c r="S30" s="124">
        <f>'Ark1'!U128</f>
        <v>0</v>
      </c>
      <c r="T30" s="125">
        <f>'Ark1'!V128</f>
        <v>8</v>
      </c>
      <c r="U30" t="s" s="126">
        <v>64</v>
      </c>
      <c r="V30" s="127">
        <f>'Ark1'!W128</f>
        <v>3</v>
      </c>
      <c r="W30" s="124">
        <f>'Ark1'!X128</f>
        <v>5</v>
      </c>
      <c r="X30" s="124">
        <f>'Ark1'!Y128</f>
        <v>9</v>
      </c>
      <c r="Y30" s="96"/>
      <c r="Z30" s="97"/>
      <c r="AA30" s="98"/>
      <c r="AB30" t="s" s="99">
        <v>120</v>
      </c>
      <c r="AC30" s="100"/>
      <c r="AD30" s="21"/>
      <c r="AE30" t="s" s="128">
        <f>IF(AI43=0,"Fyll ut kvartfinaler!",IF(AK43=0,"Fyll ut kvartfinaler!",AI43))</f>
      </c>
      <c r="AF30" t="s" s="128">
        <f>IF(AK43=0,"",AK43)</f>
      </c>
      <c r="AG30" s="98"/>
      <c r="AH30" s="136"/>
      <c r="AI30" t="s" s="167">
        <f>IF($AC$26=0,"",$AC$26)</f>
        <v>93</v>
      </c>
      <c r="AJ30" t="s" s="168">
        <v>116</v>
      </c>
      <c r="AK30" t="s" s="167">
        <f>IF($AC$37=0,"",$AC$37)</f>
        <v>94</v>
      </c>
      <c r="AL30" s="169"/>
      <c r="AM30" s="163"/>
      <c r="AN30" s="21"/>
      <c r="AO30" s="24"/>
      <c r="AP30" s="24"/>
      <c r="AQ30" s="24"/>
      <c r="AR30" s="24"/>
      <c r="AS30" s="24"/>
      <c r="AT30" s="24"/>
      <c r="AU30" s="24"/>
      <c r="AV30" s="24"/>
      <c r="AW30" s="25"/>
    </row>
    <row r="31" ht="16" customHeight="1">
      <c r="A31" s="83"/>
      <c r="B31" s="103"/>
      <c r="C31" s="104">
        <v>44366.625</v>
      </c>
      <c r="D31" s="105">
        <v>44366.625</v>
      </c>
      <c r="E31" t="s" s="106">
        <v>103</v>
      </c>
      <c r="F31" t="s" s="107">
        <v>39</v>
      </c>
      <c r="G31" t="s" s="108">
        <v>44</v>
      </c>
      <c r="H31" s="90">
        <v>1</v>
      </c>
      <c r="I31" t="s" s="109">
        <v>39</v>
      </c>
      <c r="J31" s="90">
        <v>3</v>
      </c>
      <c r="K31" t="s" s="110">
        <f>IF(COUNT(H31:J31)=2,IF(H31&gt;J31,"H",IF(H31&lt;J31,"B","U")),"")</f>
        <v>41</v>
      </c>
      <c r="L31" s="93"/>
      <c r="M31" s="121"/>
      <c r="N31" s="130">
        <v>2</v>
      </c>
      <c r="O31" t="s" s="131">
        <f>'Ark1'!Q129</f>
        <v>121</v>
      </c>
      <c r="P31" s="132">
        <f>'Ark1'!R129</f>
        <v>3</v>
      </c>
      <c r="Q31" s="132">
        <f>'Ark1'!S129</f>
        <v>1</v>
      </c>
      <c r="R31" s="132">
        <f>'Ark1'!T129</f>
        <v>1</v>
      </c>
      <c r="S31" s="132">
        <f>'Ark1'!U129</f>
        <v>1</v>
      </c>
      <c r="T31" s="133">
        <f>'Ark1'!V129</f>
        <v>3</v>
      </c>
      <c r="U31" t="s" s="134">
        <v>64</v>
      </c>
      <c r="V31" s="135">
        <f>'Ark1'!W129</f>
        <v>3</v>
      </c>
      <c r="W31" s="132">
        <f>'Ark1'!X129</f>
        <v>0</v>
      </c>
      <c r="X31" s="132">
        <f>'Ark1'!Y129</f>
        <v>4</v>
      </c>
      <c r="Y31" s="96"/>
      <c r="Z31" s="97"/>
      <c r="AA31" s="98"/>
      <c r="AB31" t="s" s="117">
        <v>57</v>
      </c>
      <c r="AC31" t="s" s="118">
        <v>73</v>
      </c>
      <c r="AD31" s="21"/>
      <c r="AE31" t="s" s="128">
        <f>IF(AI44=0,"Fyll ut kvartfinaler!",IF(AK44=0,"Fyll ut kvartfinaler!",AI44))</f>
      </c>
      <c r="AF31" t="s" s="128">
        <f>IF(AK44=0,"",AK44)</f>
      </c>
      <c r="AG31" s="98"/>
      <c r="AH31" s="136"/>
      <c r="AI31" t="s" s="167">
        <f>IF($AC$21=0,"",$AC$21)</f>
        <v>98</v>
      </c>
      <c r="AJ31" t="s" s="168">
        <v>116</v>
      </c>
      <c r="AK31" t="s" s="167">
        <f>_xlfn.IFERROR('Ark1'!L313,"")</f>
      </c>
      <c r="AL31" s="169"/>
      <c r="AM31" s="163"/>
      <c r="AN31" s="21"/>
      <c r="AO31" s="24"/>
      <c r="AP31" s="24"/>
      <c r="AQ31" s="24"/>
      <c r="AR31" s="24"/>
      <c r="AS31" s="24"/>
      <c r="AT31" s="24"/>
      <c r="AU31" s="24"/>
      <c r="AV31" s="24"/>
      <c r="AW31" s="25"/>
    </row>
    <row r="32" ht="16" customHeight="1">
      <c r="A32" s="83"/>
      <c r="B32" s="103"/>
      <c r="C32" s="104">
        <v>44366.75</v>
      </c>
      <c r="D32" s="105">
        <v>44366.75</v>
      </c>
      <c r="E32" t="s" s="106">
        <v>67</v>
      </c>
      <c r="F32" t="s" s="107">
        <v>39</v>
      </c>
      <c r="G32" t="s" s="108">
        <v>106</v>
      </c>
      <c r="H32" s="90">
        <v>2</v>
      </c>
      <c r="I32" t="s" s="109">
        <v>39</v>
      </c>
      <c r="J32" s="90">
        <v>1</v>
      </c>
      <c r="K32" t="s" s="110">
        <f>IF(COUNT(H32:J32)=2,IF(H32&gt;J32,"H",IF(H32&lt;J32,"B","U")),"")</f>
        <v>62</v>
      </c>
      <c r="L32" s="93"/>
      <c r="M32" s="121"/>
      <c r="N32" s="137">
        <v>3</v>
      </c>
      <c r="O32" t="s" s="138">
        <f>'Ark1'!Q130</f>
        <v>83</v>
      </c>
      <c r="P32" s="139">
        <f>'Ark1'!R130</f>
        <v>3</v>
      </c>
      <c r="Q32" s="139">
        <f>'Ark1'!S130</f>
        <v>0</v>
      </c>
      <c r="R32" s="139">
        <f>'Ark1'!T130</f>
        <v>2</v>
      </c>
      <c r="S32" s="139">
        <f>'Ark1'!U130</f>
        <v>1</v>
      </c>
      <c r="T32" s="140">
        <f>'Ark1'!V130</f>
        <v>2</v>
      </c>
      <c r="U32" t="s" s="141">
        <v>64</v>
      </c>
      <c r="V32" s="142">
        <f>'Ark1'!W130</f>
        <v>3</v>
      </c>
      <c r="W32" s="139">
        <f>'Ark1'!X130</f>
        <v>-1</v>
      </c>
      <c r="X32" s="139">
        <f>'Ark1'!Y130</f>
        <v>2</v>
      </c>
      <c r="Y32" s="96"/>
      <c r="Z32" s="97"/>
      <c r="AA32" s="98"/>
      <c r="AB32" t="s" s="117">
        <v>65</v>
      </c>
      <c r="AC32" t="s" s="118">
        <v>99</v>
      </c>
      <c r="AD32" s="21"/>
      <c r="AE32" s="24"/>
      <c r="AF32" s="24"/>
      <c r="AG32" s="98"/>
      <c r="AH32" s="136"/>
      <c r="AI32" t="s" s="167">
        <f>IF($AC$12=0,"",$AC$12)</f>
        <v>101</v>
      </c>
      <c r="AJ32" t="s" s="168">
        <v>116</v>
      </c>
      <c r="AK32" t="s" s="167">
        <f>IF($AC$17=0,"",$AC$17)</f>
        <v>102</v>
      </c>
      <c r="AL32" s="169"/>
      <c r="AM32" s="163"/>
      <c r="AN32" s="21"/>
      <c r="AO32" s="24"/>
      <c r="AP32" s="24"/>
      <c r="AQ32" s="24"/>
      <c r="AR32" s="24"/>
      <c r="AS32" s="24"/>
      <c r="AT32" s="24"/>
      <c r="AU32" s="24"/>
      <c r="AV32" s="24"/>
      <c r="AW32" s="25"/>
    </row>
    <row r="33" ht="16" customHeight="1">
      <c r="A33" s="83"/>
      <c r="B33" s="103"/>
      <c r="C33" s="104">
        <v>44366.875</v>
      </c>
      <c r="D33" s="105">
        <v>44366.875</v>
      </c>
      <c r="E33" t="s" s="106">
        <v>73</v>
      </c>
      <c r="F33" t="s" s="107">
        <v>39</v>
      </c>
      <c r="G33" t="s" s="108">
        <v>95</v>
      </c>
      <c r="H33" s="90">
        <v>2</v>
      </c>
      <c r="I33" t="s" s="109">
        <v>39</v>
      </c>
      <c r="J33" s="90">
        <v>0</v>
      </c>
      <c r="K33" t="s" s="110">
        <f>IF(COUNT(H33:J33)=2,IF(H33&gt;J33,"H",IF(H33&lt;J33,"B","U")),"")</f>
        <v>62</v>
      </c>
      <c r="L33" s="93"/>
      <c r="M33" s="121"/>
      <c r="N33" s="145">
        <v>4</v>
      </c>
      <c r="O33" t="s" s="146">
        <f>'Ark1'!Q131</f>
        <v>122</v>
      </c>
      <c r="P33" s="147">
        <f>'Ark1'!R131</f>
        <v>3</v>
      </c>
      <c r="Q33" s="147">
        <f>'Ark1'!S131</f>
        <v>0</v>
      </c>
      <c r="R33" s="147">
        <f>'Ark1'!T131</f>
        <v>1</v>
      </c>
      <c r="S33" s="147">
        <f>'Ark1'!U131</f>
        <v>2</v>
      </c>
      <c r="T33" s="148">
        <f>'Ark1'!V131</f>
        <v>1</v>
      </c>
      <c r="U33" t="s" s="149">
        <v>64</v>
      </c>
      <c r="V33" s="150">
        <f>'Ark1'!W131</f>
        <v>5</v>
      </c>
      <c r="W33" s="147">
        <f>'Ark1'!X131</f>
        <v>-4</v>
      </c>
      <c r="X33" s="147">
        <f>'Ark1'!Y131</f>
        <v>1</v>
      </c>
      <c r="Y33" s="96"/>
      <c r="Z33" s="97"/>
      <c r="AA33" s="98"/>
      <c r="AB33" t="s" s="117">
        <v>70</v>
      </c>
      <c r="AC33" t="s" s="118">
        <v>95</v>
      </c>
      <c r="AD33" s="21"/>
      <c r="AE33" s="24"/>
      <c r="AF33" s="24"/>
      <c r="AG33" s="98"/>
      <c r="AH33" s="136"/>
      <c r="AI33" s="161"/>
      <c r="AJ33" s="161"/>
      <c r="AK33" s="170"/>
      <c r="AL33" s="161"/>
      <c r="AM33" s="97"/>
      <c r="AN33" s="21"/>
      <c r="AO33" s="24"/>
      <c r="AP33" s="24"/>
      <c r="AQ33" s="24"/>
      <c r="AR33" s="24"/>
      <c r="AS33" s="24"/>
      <c r="AT33" s="24"/>
      <c r="AU33" s="24"/>
      <c r="AV33" s="24"/>
      <c r="AW33" s="25"/>
    </row>
    <row r="34" ht="16" customHeight="1">
      <c r="A34" s="83"/>
      <c r="B34" s="103"/>
      <c r="C34" s="104">
        <v>44367.75</v>
      </c>
      <c r="D34" s="105">
        <v>44367.75</v>
      </c>
      <c r="E34" t="s" s="106">
        <v>47</v>
      </c>
      <c r="F34" t="s" s="107">
        <v>39</v>
      </c>
      <c r="G34" t="s" s="108">
        <v>38</v>
      </c>
      <c r="H34" s="90">
        <v>1</v>
      </c>
      <c r="I34" t="s" s="109">
        <v>39</v>
      </c>
      <c r="J34" s="90">
        <v>1</v>
      </c>
      <c r="K34" t="s" s="110">
        <f>IF(COUNT(H34:J34)=2,IF(H34&gt;J34,"H",IF(H34&lt;J34,"B","U")),"")</f>
        <v>52</v>
      </c>
      <c r="L34" s="93"/>
      <c r="M34" s="136"/>
      <c r="N34" s="154"/>
      <c r="O34" s="154"/>
      <c r="P34" s="96"/>
      <c r="Q34" s="96"/>
      <c r="R34" s="96"/>
      <c r="S34" s="96"/>
      <c r="T34" s="155"/>
      <c r="U34" s="96"/>
      <c r="V34" s="154"/>
      <c r="W34" s="96"/>
      <c r="X34" s="96"/>
      <c r="Y34" s="96"/>
      <c r="Z34" s="97"/>
      <c r="AA34" s="98"/>
      <c r="AB34" t="s" s="143">
        <v>77</v>
      </c>
      <c r="AC34" t="s" s="144">
        <v>96</v>
      </c>
      <c r="AD34" s="21"/>
      <c r="AE34" s="24"/>
      <c r="AF34" s="24"/>
      <c r="AG34" s="98"/>
      <c r="AH34" s="136"/>
      <c r="AI34" t="s" s="151">
        <v>123</v>
      </c>
      <c r="AJ34" s="96"/>
      <c r="AK34" s="154"/>
      <c r="AL34" t="s" s="162">
        <v>110</v>
      </c>
      <c r="AM34" s="163"/>
      <c r="AN34" s="21"/>
      <c r="AO34" s="24"/>
      <c r="AP34" s="24"/>
      <c r="AQ34" s="24"/>
      <c r="AR34" s="24"/>
      <c r="AS34" s="24"/>
      <c r="AT34" s="24"/>
      <c r="AU34" s="24"/>
      <c r="AV34" s="24"/>
      <c r="AW34" s="25"/>
    </row>
    <row r="35" ht="16" customHeight="1">
      <c r="A35" s="83"/>
      <c r="B35" s="103"/>
      <c r="C35" s="104">
        <v>44367.75</v>
      </c>
      <c r="D35" s="105">
        <v>44367.75</v>
      </c>
      <c r="E35" t="s" s="106">
        <v>40</v>
      </c>
      <c r="F35" t="s" s="107">
        <v>39</v>
      </c>
      <c r="G35" t="s" s="108">
        <v>46</v>
      </c>
      <c r="H35" s="90">
        <v>2</v>
      </c>
      <c r="I35" t="s" s="109">
        <v>39</v>
      </c>
      <c r="J35" s="90">
        <v>0</v>
      </c>
      <c r="K35" t="s" s="110">
        <f>IF(COUNT(H35:J35)=2,IF(H35&gt;J35,"H",IF(H35&lt;J35,"B","U")),"")</f>
        <v>62</v>
      </c>
      <c r="L35" s="93"/>
      <c r="M35" s="111"/>
      <c r="N35" t="s" s="112">
        <v>124</v>
      </c>
      <c r="O35" t="s" s="113">
        <v>49</v>
      </c>
      <c r="P35" t="s" s="114">
        <v>50</v>
      </c>
      <c r="Q35" t="s" s="114">
        <v>51</v>
      </c>
      <c r="R35" t="s" s="114">
        <v>52</v>
      </c>
      <c r="S35" t="s" s="114">
        <v>53</v>
      </c>
      <c r="T35" s="115"/>
      <c r="U35" t="s" s="114">
        <v>54</v>
      </c>
      <c r="V35" s="115"/>
      <c r="W35" t="s" s="114">
        <v>55</v>
      </c>
      <c r="X35" t="s" s="114">
        <v>56</v>
      </c>
      <c r="Y35" s="115"/>
      <c r="Z35" s="116"/>
      <c r="AA35" s="98"/>
      <c r="AB35" t="s" s="99">
        <v>125</v>
      </c>
      <c r="AC35" s="100"/>
      <c r="AD35" s="21"/>
      <c r="AE35" t="s" s="128">
        <f>IF(AI48=0,"Fyll ut semifinaler!",IF(AK48=0,"Fyll ut semifinaler!",AI48))</f>
      </c>
      <c r="AF35" t="s" s="128">
        <f>IF(AK48=0,"",AK48)</f>
      </c>
      <c r="AG35" s="98"/>
      <c r="AH35" s="136"/>
      <c r="AI35" t="s" s="164">
        <v>112</v>
      </c>
      <c r="AJ35" s="165"/>
      <c r="AK35" s="171"/>
      <c r="AL35" t="s" s="166">
        <v>113</v>
      </c>
      <c r="AM35" s="116"/>
      <c r="AN35" s="21"/>
      <c r="AO35" s="24"/>
      <c r="AP35" s="24"/>
      <c r="AQ35" s="24"/>
      <c r="AR35" s="24"/>
      <c r="AS35" s="24"/>
      <c r="AT35" s="24"/>
      <c r="AU35" s="24"/>
      <c r="AV35" s="24"/>
      <c r="AW35" s="25"/>
    </row>
    <row r="36" ht="16" customHeight="1">
      <c r="A36" s="83"/>
      <c r="B36" s="103"/>
      <c r="C36" s="104">
        <v>44368.75</v>
      </c>
      <c r="D36" s="105">
        <v>44368.75</v>
      </c>
      <c r="E36" t="s" s="106">
        <v>80</v>
      </c>
      <c r="F36" t="s" s="107">
        <v>39</v>
      </c>
      <c r="G36" t="s" s="108">
        <v>86</v>
      </c>
      <c r="H36" s="90">
        <v>0</v>
      </c>
      <c r="I36" t="s" s="109">
        <v>39</v>
      </c>
      <c r="J36" s="90">
        <v>3</v>
      </c>
      <c r="K36" t="s" s="110">
        <f>IF(COUNT(H36:J36)=2,IF(H36&gt;J36,"H",IF(H36&lt;J36,"B","U")),"")</f>
        <v>41</v>
      </c>
      <c r="L36" s="93"/>
      <c r="M36" s="121"/>
      <c r="N36" s="122">
        <v>1</v>
      </c>
      <c r="O36" t="s" s="123">
        <f>'Ark1'!Q167</f>
        <v>126</v>
      </c>
      <c r="P36" s="124">
        <f>'Ark1'!R167</f>
        <v>3</v>
      </c>
      <c r="Q36" s="124">
        <f>'Ark1'!S167</f>
        <v>2</v>
      </c>
      <c r="R36" s="124">
        <f>'Ark1'!T167</f>
        <v>0</v>
      </c>
      <c r="S36" s="124">
        <f>'Ark1'!U167</f>
        <v>1</v>
      </c>
      <c r="T36" s="125">
        <f>'Ark1'!V167</f>
        <v>4</v>
      </c>
      <c r="U36" t="s" s="126">
        <v>64</v>
      </c>
      <c r="V36" s="127">
        <f>'Ark1'!W167</f>
        <v>4</v>
      </c>
      <c r="W36" s="124">
        <f>'Ark1'!X167</f>
        <v>0</v>
      </c>
      <c r="X36" s="124">
        <f>'Ark1'!Y167</f>
        <v>6</v>
      </c>
      <c r="Y36" s="96"/>
      <c r="Z36" s="97"/>
      <c r="AA36" s="98"/>
      <c r="AB36" t="s" s="117">
        <v>57</v>
      </c>
      <c r="AC36" t="s" s="118">
        <v>44</v>
      </c>
      <c r="AD36" s="21"/>
      <c r="AE36" s="24"/>
      <c r="AF36" s="24"/>
      <c r="AG36" s="98"/>
      <c r="AH36" s="136"/>
      <c r="AI36" t="s" s="167">
        <f>IF($AL$25=0,"",$AL$25)</f>
      </c>
      <c r="AJ36" t="s" s="168">
        <v>116</v>
      </c>
      <c r="AK36" t="s" s="167">
        <f>IF($AL$26=0,"",$AL$26)</f>
      </c>
      <c r="AL36" s="169"/>
      <c r="AM36" s="163"/>
      <c r="AN36" s="21"/>
      <c r="AO36" s="24"/>
      <c r="AP36" s="24"/>
      <c r="AQ36" s="24"/>
      <c r="AR36" s="24"/>
      <c r="AS36" s="24"/>
      <c r="AT36" s="24"/>
      <c r="AU36" s="24"/>
      <c r="AV36" s="24"/>
      <c r="AW36" s="25"/>
    </row>
    <row r="37" ht="16" customHeight="1">
      <c r="A37" s="83"/>
      <c r="B37" s="103"/>
      <c r="C37" s="104">
        <v>44368.75</v>
      </c>
      <c r="D37" s="105">
        <v>44368.75</v>
      </c>
      <c r="E37" t="s" s="106">
        <v>87</v>
      </c>
      <c r="F37" t="s" s="107">
        <v>39</v>
      </c>
      <c r="G37" t="s" s="108">
        <v>79</v>
      </c>
      <c r="H37" s="90">
        <v>1</v>
      </c>
      <c r="I37" t="s" s="109">
        <v>39</v>
      </c>
      <c r="J37" s="90">
        <v>1</v>
      </c>
      <c r="K37" t="s" s="110">
        <f>IF(COUNT(H37:J37)=2,IF(H37&gt;J37,"H",IF(H37&lt;J37,"B","U")),"")</f>
        <v>52</v>
      </c>
      <c r="L37" s="93"/>
      <c r="M37" s="121"/>
      <c r="N37" s="130">
        <v>2</v>
      </c>
      <c r="O37" t="s" s="131">
        <f>'Ark1'!Q168</f>
        <v>127</v>
      </c>
      <c r="P37" s="132">
        <f>'Ark1'!R168</f>
        <v>3</v>
      </c>
      <c r="Q37" s="132">
        <f>'Ark1'!S168</f>
        <v>1</v>
      </c>
      <c r="R37" s="132">
        <f>'Ark1'!T168</f>
        <v>1</v>
      </c>
      <c r="S37" s="132">
        <f>'Ark1'!U168</f>
        <v>1</v>
      </c>
      <c r="T37" s="133">
        <f>'Ark1'!V168</f>
        <v>6</v>
      </c>
      <c r="U37" t="s" s="134">
        <v>64</v>
      </c>
      <c r="V37" s="135">
        <f>'Ark1'!W168</f>
        <v>4</v>
      </c>
      <c r="W37" s="132">
        <f>'Ark1'!X168</f>
        <v>2</v>
      </c>
      <c r="X37" s="132">
        <f>'Ark1'!Y168</f>
        <v>4</v>
      </c>
      <c r="Y37" s="96"/>
      <c r="Z37" s="97"/>
      <c r="AA37" s="98"/>
      <c r="AB37" t="s" s="117">
        <v>65</v>
      </c>
      <c r="AC37" t="s" s="118">
        <v>67</v>
      </c>
      <c r="AD37" s="21"/>
      <c r="AE37" s="24"/>
      <c r="AF37" s="24"/>
      <c r="AG37" s="98"/>
      <c r="AH37" s="136"/>
      <c r="AI37" t="s" s="167">
        <f>IF($AL$27=0,"",$AL$27)</f>
      </c>
      <c r="AJ37" t="s" s="168">
        <v>116</v>
      </c>
      <c r="AK37" t="s" s="167">
        <f>IF($AL$28=0,"",$AL$28)</f>
      </c>
      <c r="AL37" s="169"/>
      <c r="AM37" s="163"/>
      <c r="AN37" s="21"/>
      <c r="AO37" s="24"/>
      <c r="AP37" s="24"/>
      <c r="AQ37" s="24"/>
      <c r="AR37" s="24"/>
      <c r="AS37" s="24"/>
      <c r="AT37" s="24"/>
      <c r="AU37" s="24"/>
      <c r="AV37" s="24"/>
      <c r="AW37" s="25"/>
    </row>
    <row r="38" ht="16" customHeight="1">
      <c r="A38" s="83"/>
      <c r="B38" s="103"/>
      <c r="C38" s="104">
        <v>44368.875</v>
      </c>
      <c r="D38" s="105">
        <v>44368.875</v>
      </c>
      <c r="E38" t="s" s="106">
        <v>68</v>
      </c>
      <c r="F38" t="s" s="107">
        <v>39</v>
      </c>
      <c r="G38" t="s" s="108">
        <v>60</v>
      </c>
      <c r="H38" s="90">
        <v>1</v>
      </c>
      <c r="I38" t="s" s="109">
        <v>39</v>
      </c>
      <c r="J38" s="90">
        <v>3</v>
      </c>
      <c r="K38" t="s" s="110">
        <f>IF(COUNT(H38:J38)=2,IF(H38&gt;J38,"H",IF(H38&lt;J38,"B","U")),"")</f>
        <v>41</v>
      </c>
      <c r="L38" s="93"/>
      <c r="M38" s="121"/>
      <c r="N38" s="137">
        <v>3</v>
      </c>
      <c r="O38" t="s" s="138">
        <f>'Ark1'!Q169</f>
        <v>128</v>
      </c>
      <c r="P38" s="139">
        <f>'Ark1'!R169</f>
        <v>3</v>
      </c>
      <c r="Q38" s="139">
        <f>'Ark1'!S169</f>
        <v>1</v>
      </c>
      <c r="R38" s="139">
        <f>'Ark1'!T169</f>
        <v>1</v>
      </c>
      <c r="S38" s="139">
        <f>'Ark1'!U169</f>
        <v>1</v>
      </c>
      <c r="T38" s="140">
        <f>'Ark1'!V169</f>
        <v>5</v>
      </c>
      <c r="U38" t="s" s="141">
        <v>64</v>
      </c>
      <c r="V38" s="142">
        <f>'Ark1'!W169</f>
        <v>5</v>
      </c>
      <c r="W38" s="139">
        <f>'Ark1'!X169</f>
        <v>0</v>
      </c>
      <c r="X38" s="139">
        <f>'Ark1'!Y169</f>
        <v>4</v>
      </c>
      <c r="Y38" s="96"/>
      <c r="Z38" s="97"/>
      <c r="AA38" s="98"/>
      <c r="AB38" t="s" s="117">
        <v>70</v>
      </c>
      <c r="AC38" t="s" s="118">
        <v>106</v>
      </c>
      <c r="AD38" s="21"/>
      <c r="AE38" s="24"/>
      <c r="AF38" s="24"/>
      <c r="AG38" s="98"/>
      <c r="AH38" s="136"/>
      <c r="AI38" t="s" s="167">
        <f>IF($AL$29=0,"",$AL$29)</f>
      </c>
      <c r="AJ38" t="s" s="168">
        <v>116</v>
      </c>
      <c r="AK38" t="s" s="167">
        <f>IF($AL$30=0,"",$AL$30)</f>
      </c>
      <c r="AL38" s="169"/>
      <c r="AM38" s="163"/>
      <c r="AN38" s="21"/>
      <c r="AO38" s="24"/>
      <c r="AP38" s="24"/>
      <c r="AQ38" s="24"/>
      <c r="AR38" s="24"/>
      <c r="AS38" s="24"/>
      <c r="AT38" s="24"/>
      <c r="AU38" s="24"/>
      <c r="AV38" s="24"/>
      <c r="AW38" s="25"/>
    </row>
    <row r="39" ht="16" customHeight="1">
      <c r="A39" s="83"/>
      <c r="B39" s="103"/>
      <c r="C39" s="104">
        <v>44368.875</v>
      </c>
      <c r="D39" s="105">
        <v>44368.875</v>
      </c>
      <c r="E39" t="s" s="106">
        <v>61</v>
      </c>
      <c r="F39" t="s" s="107">
        <v>39</v>
      </c>
      <c r="G39" t="s" s="108">
        <v>58</v>
      </c>
      <c r="H39" s="90">
        <v>0</v>
      </c>
      <c r="I39" t="s" s="109">
        <v>39</v>
      </c>
      <c r="J39" s="90">
        <v>2</v>
      </c>
      <c r="K39" t="s" s="110">
        <f>IF(COUNT(H39:J39)=2,IF(H39&gt;J39,"H",IF(H39&lt;J39,"B","U")),"")</f>
        <v>41</v>
      </c>
      <c r="L39" s="93"/>
      <c r="M39" s="121"/>
      <c r="N39" s="145">
        <v>4</v>
      </c>
      <c r="O39" t="s" s="146">
        <f>'Ark1'!Q170</f>
        <v>129</v>
      </c>
      <c r="P39" s="147">
        <f>'Ark1'!R170</f>
        <v>3</v>
      </c>
      <c r="Q39" s="147">
        <f>'Ark1'!S170</f>
        <v>1</v>
      </c>
      <c r="R39" s="147">
        <f>'Ark1'!T170</f>
        <v>0</v>
      </c>
      <c r="S39" s="147">
        <f>'Ark1'!U170</f>
        <v>2</v>
      </c>
      <c r="T39" s="148">
        <f>'Ark1'!V170</f>
        <v>4</v>
      </c>
      <c r="U39" t="s" s="149">
        <v>64</v>
      </c>
      <c r="V39" s="150">
        <f>'Ark1'!W170</f>
        <v>6</v>
      </c>
      <c r="W39" s="147">
        <f>'Ark1'!X170</f>
        <v>-2</v>
      </c>
      <c r="X39" s="147">
        <f>'Ark1'!Y170</f>
        <v>3</v>
      </c>
      <c r="Y39" s="96"/>
      <c r="Z39" s="97"/>
      <c r="AA39" s="98"/>
      <c r="AB39" t="s" s="143">
        <v>77</v>
      </c>
      <c r="AC39" t="s" s="144">
        <v>103</v>
      </c>
      <c r="AD39" s="21"/>
      <c r="AE39" s="24"/>
      <c r="AF39" s="24"/>
      <c r="AG39" s="98"/>
      <c r="AH39" s="136"/>
      <c r="AI39" t="s" s="167">
        <f>IF($AL$31=0,"",$AL$31)</f>
      </c>
      <c r="AJ39" t="s" s="168">
        <v>116</v>
      </c>
      <c r="AK39" t="s" s="167">
        <f>IF($AL$32=0,"",$AL$32)</f>
      </c>
      <c r="AL39" s="169"/>
      <c r="AM39" s="163"/>
      <c r="AN39" s="21"/>
      <c r="AO39" s="24"/>
      <c r="AP39" s="24"/>
      <c r="AQ39" s="24"/>
      <c r="AR39" s="24"/>
      <c r="AS39" s="24"/>
      <c r="AT39" s="24"/>
      <c r="AU39" s="24"/>
      <c r="AV39" s="24"/>
      <c r="AW39" s="25"/>
    </row>
    <row r="40" ht="16" customHeight="1">
      <c r="A40" s="83"/>
      <c r="B40" s="103"/>
      <c r="C40" s="104">
        <v>44369.875</v>
      </c>
      <c r="D40" s="105">
        <v>44369.875</v>
      </c>
      <c r="E40" t="s" s="106">
        <v>75</v>
      </c>
      <c r="F40" t="s" s="107">
        <v>39</v>
      </c>
      <c r="G40" t="s" s="108">
        <v>90</v>
      </c>
      <c r="H40" s="90">
        <v>0</v>
      </c>
      <c r="I40" t="s" s="109">
        <v>39</v>
      </c>
      <c r="J40" s="90">
        <v>0</v>
      </c>
      <c r="K40" t="s" s="110">
        <f>IF(COUNT(H40:J40)=2,IF(H40&gt;J40,"H",IF(H40&lt;J40,"B","U")),"")</f>
        <v>52</v>
      </c>
      <c r="L40" s="93"/>
      <c r="M40" s="136"/>
      <c r="N40" s="154"/>
      <c r="O40" s="154"/>
      <c r="P40" s="96"/>
      <c r="Q40" s="96"/>
      <c r="R40" s="96"/>
      <c r="S40" s="96"/>
      <c r="T40" s="155"/>
      <c r="U40" s="96"/>
      <c r="V40" s="154"/>
      <c r="W40" s="96"/>
      <c r="X40" s="96"/>
      <c r="Y40" s="96"/>
      <c r="Z40" s="97"/>
      <c r="AA40" s="21"/>
      <c r="AB40" s="26"/>
      <c r="AC40" s="26"/>
      <c r="AD40" s="24"/>
      <c r="AE40" s="24"/>
      <c r="AF40" s="24"/>
      <c r="AG40" s="40"/>
      <c r="AH40" s="136"/>
      <c r="AI40" s="161"/>
      <c r="AJ40" s="161"/>
      <c r="AK40" s="170"/>
      <c r="AL40" s="161"/>
      <c r="AM40" s="97"/>
      <c r="AN40" s="21"/>
      <c r="AO40" s="24"/>
      <c r="AP40" s="24"/>
      <c r="AQ40" s="24"/>
      <c r="AR40" s="24"/>
      <c r="AS40" s="24"/>
      <c r="AT40" s="24"/>
      <c r="AU40" s="24"/>
      <c r="AV40" s="24"/>
      <c r="AW40" s="25"/>
    </row>
    <row r="41" ht="16" customHeight="1">
      <c r="A41" s="83"/>
      <c r="B41" s="103"/>
      <c r="C41" s="104">
        <v>44369.875</v>
      </c>
      <c r="D41" s="105">
        <v>44369.875</v>
      </c>
      <c r="E41" t="s" s="106">
        <v>91</v>
      </c>
      <c r="F41" t="s" s="107">
        <v>39</v>
      </c>
      <c r="G41" t="s" s="108">
        <v>74</v>
      </c>
      <c r="H41" s="90">
        <v>1</v>
      </c>
      <c r="I41" t="s" s="109">
        <v>39</v>
      </c>
      <c r="J41" s="90">
        <v>2</v>
      </c>
      <c r="K41" t="s" s="110">
        <f>IF(COUNT(H41:J41)=2,IF(H41&gt;J41,"H",IF(H41&lt;J41,"B","U")),"")</f>
        <v>41</v>
      </c>
      <c r="L41" s="93"/>
      <c r="M41" s="111"/>
      <c r="N41" t="s" s="112">
        <v>130</v>
      </c>
      <c r="O41" t="s" s="113">
        <v>49</v>
      </c>
      <c r="P41" t="s" s="114">
        <v>50</v>
      </c>
      <c r="Q41" t="s" s="114">
        <v>51</v>
      </c>
      <c r="R41" t="s" s="114">
        <v>52</v>
      </c>
      <c r="S41" t="s" s="114">
        <v>53</v>
      </c>
      <c r="T41" s="115"/>
      <c r="U41" t="s" s="114">
        <v>54</v>
      </c>
      <c r="V41" s="115"/>
      <c r="W41" t="s" s="114">
        <v>55</v>
      </c>
      <c r="X41" t="s" s="114">
        <v>56</v>
      </c>
      <c r="Y41" s="115"/>
      <c r="Z41" s="116"/>
      <c r="AA41" s="21"/>
      <c r="AB41" s="24"/>
      <c r="AC41" s="24"/>
      <c r="AD41" s="24"/>
      <c r="AE41" s="24"/>
      <c r="AF41" s="24"/>
      <c r="AG41" s="40"/>
      <c r="AH41" s="136"/>
      <c r="AI41" t="s" s="151">
        <v>131</v>
      </c>
      <c r="AJ41" s="96"/>
      <c r="AK41" s="154"/>
      <c r="AL41" t="s" s="162">
        <v>110</v>
      </c>
      <c r="AM41" s="163"/>
      <c r="AN41" s="21"/>
      <c r="AO41" s="24"/>
      <c r="AP41" s="24"/>
      <c r="AQ41" s="24"/>
      <c r="AR41" s="24"/>
      <c r="AS41" s="24"/>
      <c r="AT41" s="24"/>
      <c r="AU41" s="24"/>
      <c r="AV41" s="24"/>
      <c r="AW41" s="25"/>
    </row>
    <row r="42" ht="16" customHeight="1">
      <c r="A42" s="83"/>
      <c r="B42" s="103"/>
      <c r="C42" s="104">
        <v>44370.75</v>
      </c>
      <c r="D42" s="105">
        <v>44370.75</v>
      </c>
      <c r="E42" t="s" s="106">
        <v>99</v>
      </c>
      <c r="F42" t="s" s="107">
        <v>39</v>
      </c>
      <c r="G42" t="s" s="108">
        <v>95</v>
      </c>
      <c r="H42" s="90">
        <v>2</v>
      </c>
      <c r="I42" t="s" s="109">
        <v>39</v>
      </c>
      <c r="J42" s="90">
        <v>2</v>
      </c>
      <c r="K42" t="s" s="110">
        <f>IF(COUNT(H42:J42)=2,IF(H42&gt;J42,"H",IF(H42&lt;J42,"B","U")),"")</f>
        <v>52</v>
      </c>
      <c r="L42" s="93"/>
      <c r="M42" s="121"/>
      <c r="N42" s="122">
        <v>1</v>
      </c>
      <c r="O42" t="s" s="123">
        <f>'Ark1'!Q206</f>
        <v>132</v>
      </c>
      <c r="P42" s="124">
        <f>'Ark1'!R206</f>
        <v>3</v>
      </c>
      <c r="Q42" s="124">
        <f>'Ark1'!S206</f>
        <v>3</v>
      </c>
      <c r="R42" s="124">
        <f>'Ark1'!T206</f>
        <v>0</v>
      </c>
      <c r="S42" s="124">
        <f>'Ark1'!U206</f>
        <v>0</v>
      </c>
      <c r="T42" s="125">
        <f>'Ark1'!V206</f>
        <v>6</v>
      </c>
      <c r="U42" t="s" s="126">
        <v>64</v>
      </c>
      <c r="V42" s="127">
        <f>'Ark1'!W206</f>
        <v>2</v>
      </c>
      <c r="W42" s="124">
        <f>'Ark1'!X206</f>
        <v>4</v>
      </c>
      <c r="X42" s="124">
        <f>'Ark1'!Y206</f>
        <v>9</v>
      </c>
      <c r="Y42" s="96"/>
      <c r="Z42" s="97"/>
      <c r="AA42" s="21"/>
      <c r="AB42" s="24"/>
      <c r="AC42" s="24"/>
      <c r="AD42" s="24"/>
      <c r="AE42" s="24"/>
      <c r="AF42" s="24"/>
      <c r="AG42" s="40"/>
      <c r="AH42" s="136"/>
      <c r="AI42" t="s" s="164">
        <v>112</v>
      </c>
      <c r="AJ42" s="165"/>
      <c r="AK42" s="171"/>
      <c r="AL42" t="s" s="166">
        <v>113</v>
      </c>
      <c r="AM42" s="116"/>
      <c r="AN42" s="21"/>
      <c r="AO42" s="24"/>
      <c r="AP42" s="24"/>
      <c r="AQ42" s="24"/>
      <c r="AR42" s="24"/>
      <c r="AS42" s="24"/>
      <c r="AT42" s="24"/>
      <c r="AU42" s="24"/>
      <c r="AV42" s="24"/>
      <c r="AW42" s="25"/>
    </row>
    <row r="43" ht="16" customHeight="1">
      <c r="A43" s="83"/>
      <c r="B43" s="103"/>
      <c r="C43" s="104">
        <v>44370.75</v>
      </c>
      <c r="D43" s="105">
        <v>44370.75</v>
      </c>
      <c r="E43" t="s" s="106">
        <v>96</v>
      </c>
      <c r="F43" t="s" s="107">
        <v>39</v>
      </c>
      <c r="G43" t="s" s="108">
        <v>73</v>
      </c>
      <c r="H43" s="90">
        <v>3</v>
      </c>
      <c r="I43" t="s" s="109">
        <v>39</v>
      </c>
      <c r="J43" s="90">
        <v>0</v>
      </c>
      <c r="K43" t="s" s="110">
        <f>IF(COUNT(H43:J43)=2,IF(H43&gt;J43,"H",IF(H43&lt;J43,"B","U")),"")</f>
        <v>62</v>
      </c>
      <c r="L43" s="93"/>
      <c r="M43" s="121"/>
      <c r="N43" s="130">
        <v>2</v>
      </c>
      <c r="O43" t="s" s="131">
        <f>'Ark1'!Q207</f>
        <v>133</v>
      </c>
      <c r="P43" s="132">
        <f>'Ark1'!R207</f>
        <v>3</v>
      </c>
      <c r="Q43" s="132">
        <f>'Ark1'!S207</f>
        <v>2</v>
      </c>
      <c r="R43" s="132">
        <f>'Ark1'!T207</f>
        <v>0</v>
      </c>
      <c r="S43" s="132">
        <f>'Ark1'!U207</f>
        <v>1</v>
      </c>
      <c r="T43" s="133">
        <f>'Ark1'!V207</f>
        <v>7</v>
      </c>
      <c r="U43" t="s" s="134">
        <v>64</v>
      </c>
      <c r="V43" s="135">
        <f>'Ark1'!W207</f>
        <v>5</v>
      </c>
      <c r="W43" s="132">
        <f>'Ark1'!X207</f>
        <v>2</v>
      </c>
      <c r="X43" s="132">
        <f>'Ark1'!Y207</f>
        <v>6</v>
      </c>
      <c r="Y43" s="96"/>
      <c r="Z43" s="97"/>
      <c r="AA43" s="21"/>
      <c r="AB43" s="24"/>
      <c r="AC43" s="24"/>
      <c r="AD43" s="24"/>
      <c r="AE43" s="24"/>
      <c r="AF43" s="24"/>
      <c r="AG43" s="40"/>
      <c r="AH43" s="136"/>
      <c r="AI43" t="s" s="167">
        <f>IF($AL$36=0,"",$AL$36)</f>
      </c>
      <c r="AJ43" t="s" s="168">
        <v>116</v>
      </c>
      <c r="AK43" t="s" s="167">
        <f>IF($AL$37=0,"",$AL$37)</f>
      </c>
      <c r="AL43" s="169"/>
      <c r="AM43" s="163"/>
      <c r="AN43" s="21"/>
      <c r="AO43" s="24"/>
      <c r="AP43" s="24"/>
      <c r="AQ43" s="24"/>
      <c r="AR43" s="24"/>
      <c r="AS43" s="24"/>
      <c r="AT43" s="24"/>
      <c r="AU43" s="24"/>
      <c r="AV43" s="24"/>
      <c r="AW43" s="25"/>
    </row>
    <row r="44" ht="16" customHeight="1">
      <c r="A44" s="83"/>
      <c r="B44" s="103"/>
      <c r="C44" s="104">
        <v>44370.875</v>
      </c>
      <c r="D44" s="105">
        <v>44370.875</v>
      </c>
      <c r="E44" t="s" s="106">
        <v>67</v>
      </c>
      <c r="F44" t="s" s="107">
        <v>39</v>
      </c>
      <c r="G44" t="s" s="108">
        <v>44</v>
      </c>
      <c r="H44" s="90">
        <v>2</v>
      </c>
      <c r="I44" t="s" s="109">
        <v>39</v>
      </c>
      <c r="J44" s="90">
        <v>1</v>
      </c>
      <c r="K44" t="s" s="110">
        <f>IF(COUNT(H44:J44)=2,IF(H44&gt;J44,"H",IF(H44&lt;J44,"B","U")),"")</f>
        <v>62</v>
      </c>
      <c r="L44" s="93"/>
      <c r="M44" s="121"/>
      <c r="N44" s="137">
        <v>3</v>
      </c>
      <c r="O44" t="s" s="138">
        <f>'Ark1'!Q208</f>
        <v>134</v>
      </c>
      <c r="P44" s="139">
        <f>'Ark1'!R208</f>
        <v>3</v>
      </c>
      <c r="Q44" s="139">
        <f>'Ark1'!S208</f>
        <v>1</v>
      </c>
      <c r="R44" s="139">
        <f>'Ark1'!T208</f>
        <v>0</v>
      </c>
      <c r="S44" s="139">
        <f>'Ark1'!U208</f>
        <v>2</v>
      </c>
      <c r="T44" s="140">
        <f>'Ark1'!V208</f>
        <v>4</v>
      </c>
      <c r="U44" t="s" s="141">
        <v>64</v>
      </c>
      <c r="V44" s="142">
        <f>'Ark1'!W208</f>
        <v>5</v>
      </c>
      <c r="W44" s="139">
        <f>'Ark1'!X208</f>
        <v>-1</v>
      </c>
      <c r="X44" s="139">
        <f>'Ark1'!Y208</f>
        <v>3</v>
      </c>
      <c r="Y44" s="96"/>
      <c r="Z44" s="97"/>
      <c r="AA44" s="21"/>
      <c r="AB44" s="24"/>
      <c r="AC44" s="24"/>
      <c r="AD44" s="24"/>
      <c r="AE44" s="24"/>
      <c r="AF44" s="24"/>
      <c r="AG44" s="40"/>
      <c r="AH44" s="136"/>
      <c r="AI44" t="s" s="167">
        <f>IF($AL$38=0,"",$AL$38)</f>
      </c>
      <c r="AJ44" t="s" s="168">
        <v>116</v>
      </c>
      <c r="AK44" t="s" s="167">
        <f>IF($AL$39=0,"",$AL$39)</f>
      </c>
      <c r="AL44" s="169"/>
      <c r="AM44" s="163"/>
      <c r="AN44" s="21"/>
      <c r="AO44" s="24"/>
      <c r="AP44" s="24"/>
      <c r="AQ44" s="24"/>
      <c r="AR44" s="24"/>
      <c r="AS44" s="24"/>
      <c r="AT44" s="24"/>
      <c r="AU44" s="24"/>
      <c r="AV44" s="24"/>
      <c r="AW44" s="25"/>
    </row>
    <row r="45" ht="16" customHeight="1">
      <c r="A45" s="83"/>
      <c r="B45" s="172"/>
      <c r="C45" s="173">
        <v>44370.875</v>
      </c>
      <c r="D45" s="174">
        <v>44370.875</v>
      </c>
      <c r="E45" t="s" s="175">
        <v>106</v>
      </c>
      <c r="F45" t="s" s="176">
        <v>39</v>
      </c>
      <c r="G45" t="s" s="177">
        <v>103</v>
      </c>
      <c r="H45" s="90">
        <v>1</v>
      </c>
      <c r="I45" t="s" s="178">
        <v>39</v>
      </c>
      <c r="J45" s="90">
        <v>0</v>
      </c>
      <c r="K45" t="s" s="179">
        <f>IF(COUNT(H45:J45)=2,IF(H45&gt;J45,"H",IF(H45&lt;J45,"B","U")),"")</f>
        <v>62</v>
      </c>
      <c r="L45" s="93"/>
      <c r="M45" s="121"/>
      <c r="N45" s="145">
        <v>4</v>
      </c>
      <c r="O45" t="s" s="146">
        <f>'Ark1'!Q209</f>
        <v>135</v>
      </c>
      <c r="P45" s="147">
        <f>'Ark1'!R209</f>
        <v>3</v>
      </c>
      <c r="Q45" s="147">
        <f>'Ark1'!S209</f>
        <v>0</v>
      </c>
      <c r="R45" s="147">
        <f>'Ark1'!T209</f>
        <v>0</v>
      </c>
      <c r="S45" s="147">
        <f>'Ark1'!U209</f>
        <v>3</v>
      </c>
      <c r="T45" s="148">
        <f>'Ark1'!V209</f>
        <v>1</v>
      </c>
      <c r="U45" t="s" s="149">
        <v>64</v>
      </c>
      <c r="V45" s="150">
        <f>'Ark1'!W209</f>
        <v>6</v>
      </c>
      <c r="W45" s="147">
        <f>'Ark1'!X209</f>
        <v>-5</v>
      </c>
      <c r="X45" s="147">
        <f>'Ark1'!Y209</f>
        <v>0</v>
      </c>
      <c r="Y45" s="96"/>
      <c r="Z45" s="97"/>
      <c r="AA45" s="21"/>
      <c r="AB45" s="24"/>
      <c r="AC45" s="24"/>
      <c r="AD45" s="24"/>
      <c r="AE45" s="24"/>
      <c r="AF45" s="24"/>
      <c r="AG45" s="40"/>
      <c r="AH45" s="136"/>
      <c r="AI45" s="161"/>
      <c r="AJ45" s="161"/>
      <c r="AK45" s="170"/>
      <c r="AL45" s="161"/>
      <c r="AM45" s="97"/>
      <c r="AN45" s="21"/>
      <c r="AO45" s="24"/>
      <c r="AP45" s="24"/>
      <c r="AQ45" s="24"/>
      <c r="AR45" s="24"/>
      <c r="AS45" s="24"/>
      <c r="AT45" s="24"/>
      <c r="AU45" s="24"/>
      <c r="AV45" s="24"/>
      <c r="AW45" s="25"/>
    </row>
    <row r="46" ht="14.05" customHeight="1">
      <c r="A46" s="15"/>
      <c r="B46" s="180"/>
      <c r="C46" s="180"/>
      <c r="D46" s="180"/>
      <c r="E46" s="180"/>
      <c r="F46" s="180"/>
      <c r="G46" s="180"/>
      <c r="H46" s="180"/>
      <c r="I46" s="180"/>
      <c r="J46" s="180"/>
      <c r="K46" s="180"/>
      <c r="L46" s="40"/>
      <c r="M46" s="136"/>
      <c r="N46" s="154"/>
      <c r="O46" s="96"/>
      <c r="P46" s="96"/>
      <c r="Q46" s="96"/>
      <c r="R46" s="96"/>
      <c r="S46" s="96"/>
      <c r="T46" s="96"/>
      <c r="U46" s="96"/>
      <c r="V46" s="96"/>
      <c r="W46" s="96"/>
      <c r="X46" s="96"/>
      <c r="Y46" s="96"/>
      <c r="Z46" s="97"/>
      <c r="AA46" s="21"/>
      <c r="AB46" s="24"/>
      <c r="AC46" s="24"/>
      <c r="AD46" s="24"/>
      <c r="AE46" s="24"/>
      <c r="AF46" s="24"/>
      <c r="AG46" s="40"/>
      <c r="AH46" s="136"/>
      <c r="AI46" t="s" s="151">
        <v>136</v>
      </c>
      <c r="AJ46" s="96"/>
      <c r="AK46" s="154"/>
      <c r="AL46" t="s" s="162">
        <v>110</v>
      </c>
      <c r="AM46" s="163"/>
      <c r="AN46" s="21"/>
      <c r="AO46" s="24"/>
      <c r="AP46" s="24"/>
      <c r="AQ46" s="24"/>
      <c r="AR46" s="24"/>
      <c r="AS46" s="24"/>
      <c r="AT46" s="24"/>
      <c r="AU46" s="24"/>
      <c r="AV46" s="24"/>
      <c r="AW46" s="25"/>
    </row>
    <row r="47" ht="13.55" customHeight="1">
      <c r="A47" s="15"/>
      <c r="B47" s="24"/>
      <c r="C47" s="24"/>
      <c r="D47" s="24"/>
      <c r="E47" s="24"/>
      <c r="F47" s="24"/>
      <c r="G47" s="24"/>
      <c r="H47" s="24"/>
      <c r="I47" s="24"/>
      <c r="J47" s="24"/>
      <c r="K47" s="24"/>
      <c r="L47" s="40"/>
      <c r="M47" s="121"/>
      <c r="N47" s="154"/>
      <c r="O47" s="96"/>
      <c r="P47" s="96"/>
      <c r="Q47" s="96"/>
      <c r="R47" s="96"/>
      <c r="S47" s="96"/>
      <c r="T47" s="96"/>
      <c r="U47" s="96"/>
      <c r="V47" s="96"/>
      <c r="W47" s="96"/>
      <c r="X47" s="96"/>
      <c r="Y47" s="96"/>
      <c r="Z47" s="97"/>
      <c r="AA47" s="21"/>
      <c r="AB47" s="24"/>
      <c r="AC47" s="24"/>
      <c r="AD47" s="181"/>
      <c r="AE47" s="181"/>
      <c r="AF47" s="181"/>
      <c r="AG47" s="182"/>
      <c r="AH47" s="136"/>
      <c r="AI47" t="s" s="164">
        <v>112</v>
      </c>
      <c r="AJ47" s="165"/>
      <c r="AK47" s="171"/>
      <c r="AL47" t="s" s="166">
        <v>113</v>
      </c>
      <c r="AM47" s="116"/>
      <c r="AN47" s="21"/>
      <c r="AO47" s="24"/>
      <c r="AP47" s="24"/>
      <c r="AQ47" s="24"/>
      <c r="AR47" s="24"/>
      <c r="AS47" s="24"/>
      <c r="AT47" s="24"/>
      <c r="AU47" s="24"/>
      <c r="AV47" s="24"/>
      <c r="AW47" s="25"/>
    </row>
    <row r="48" ht="13.55" customHeight="1">
      <c r="A48" s="15"/>
      <c r="B48" s="24"/>
      <c r="C48" s="24"/>
      <c r="D48" s="24"/>
      <c r="E48" s="24"/>
      <c r="F48" s="24"/>
      <c r="G48" s="24"/>
      <c r="H48" s="24"/>
      <c r="I48" s="24"/>
      <c r="J48" s="24"/>
      <c r="K48" s="24"/>
      <c r="L48" s="40"/>
      <c r="M48" s="121"/>
      <c r="N48" t="s" s="112">
        <v>137</v>
      </c>
      <c r="O48" t="s" s="113">
        <v>49</v>
      </c>
      <c r="P48" t="s" s="114">
        <v>50</v>
      </c>
      <c r="Q48" t="s" s="114">
        <v>51</v>
      </c>
      <c r="R48" t="s" s="114">
        <v>52</v>
      </c>
      <c r="S48" t="s" s="114">
        <v>53</v>
      </c>
      <c r="T48" s="183"/>
      <c r="U48" t="s" s="114">
        <v>54</v>
      </c>
      <c r="V48" s="57"/>
      <c r="W48" t="s" s="114">
        <v>55</v>
      </c>
      <c r="X48" t="s" s="114">
        <v>56</v>
      </c>
      <c r="Y48" s="96"/>
      <c r="Z48" s="97"/>
      <c r="AA48" s="21"/>
      <c r="AB48" s="24"/>
      <c r="AC48" s="24"/>
      <c r="AD48" s="184"/>
      <c r="AE48" s="184"/>
      <c r="AF48" s="184"/>
      <c r="AG48" s="185"/>
      <c r="AH48" s="136"/>
      <c r="AI48" t="s" s="167">
        <f>IF($AL$43=0,"",$AL$43)</f>
      </c>
      <c r="AJ48" t="s" s="168">
        <v>116</v>
      </c>
      <c r="AK48" t="s" s="167">
        <f>IF($AL$44=0,"",$AL$44)</f>
      </c>
      <c r="AL48" s="169"/>
      <c r="AM48" s="163"/>
      <c r="AN48" s="21"/>
      <c r="AO48" s="24"/>
      <c r="AP48" s="24"/>
      <c r="AQ48" s="24"/>
      <c r="AR48" s="24"/>
      <c r="AS48" s="24"/>
      <c r="AT48" s="24"/>
      <c r="AU48" s="24"/>
      <c r="AV48" s="24"/>
      <c r="AW48" s="25"/>
    </row>
    <row r="49" ht="13.55" customHeight="1">
      <c r="A49" s="15"/>
      <c r="B49" s="24"/>
      <c r="C49" s="24"/>
      <c r="D49" s="24"/>
      <c r="E49" s="24"/>
      <c r="F49" s="24"/>
      <c r="G49" s="24"/>
      <c r="H49" s="24"/>
      <c r="I49" s="24"/>
      <c r="J49" s="24"/>
      <c r="K49" s="24"/>
      <c r="L49" s="40"/>
      <c r="M49" s="121"/>
      <c r="N49" s="186">
        <v>1</v>
      </c>
      <c r="O49" t="s" s="187">
        <f>'Ark1'!Q247</f>
        <v>138</v>
      </c>
      <c r="P49" s="188">
        <f>'Ark1'!R247</f>
        <v>3</v>
      </c>
      <c r="Q49" s="188">
        <f>'Ark1'!S247</f>
        <v>1</v>
      </c>
      <c r="R49" s="188">
        <f>'Ark1'!T247</f>
        <v>1</v>
      </c>
      <c r="S49" s="188">
        <f>'Ark1'!U247</f>
        <v>1</v>
      </c>
      <c r="T49" s="189">
        <f>'Ark1'!V247</f>
        <v>5</v>
      </c>
      <c r="U49" t="s" s="190">
        <v>64</v>
      </c>
      <c r="V49" s="191">
        <f>'Ark1'!W247</f>
        <v>5</v>
      </c>
      <c r="W49" s="188">
        <f>'Ark1'!X247</f>
        <v>0</v>
      </c>
      <c r="X49" s="188">
        <f>'Ark1'!Y247</f>
        <v>4</v>
      </c>
      <c r="Y49" s="96"/>
      <c r="Z49" s="97"/>
      <c r="AA49" s="21"/>
      <c r="AB49" s="24"/>
      <c r="AC49" s="24"/>
      <c r="AD49" s="184"/>
      <c r="AE49" s="184"/>
      <c r="AF49" s="184"/>
      <c r="AG49" s="185"/>
      <c r="AH49" s="192"/>
      <c r="AI49" s="193"/>
      <c r="AJ49" s="193"/>
      <c r="AK49" s="193"/>
      <c r="AL49" s="193"/>
      <c r="AM49" s="194"/>
      <c r="AN49" s="21"/>
      <c r="AO49" s="24"/>
      <c r="AP49" s="24"/>
      <c r="AQ49" s="24"/>
      <c r="AR49" s="24"/>
      <c r="AS49" s="24"/>
      <c r="AT49" s="24"/>
      <c r="AU49" s="24"/>
      <c r="AV49" s="24"/>
      <c r="AW49" s="25"/>
    </row>
    <row r="50" ht="13.55" customHeight="1">
      <c r="A50" s="15"/>
      <c r="B50" s="24"/>
      <c r="C50" s="24"/>
      <c r="D50" s="24"/>
      <c r="E50" s="24"/>
      <c r="F50" s="24"/>
      <c r="G50" s="24"/>
      <c r="H50" s="24"/>
      <c r="I50" s="24"/>
      <c r="J50" s="24"/>
      <c r="K50" s="24"/>
      <c r="L50" s="40"/>
      <c r="M50" s="121"/>
      <c r="N50" s="186">
        <v>2</v>
      </c>
      <c r="O50" t="s" s="187">
        <f>'Ark1'!Q248</f>
        <v>139</v>
      </c>
      <c r="P50" s="188">
        <f>'Ark1'!R248</f>
        <v>3</v>
      </c>
      <c r="Q50" s="188">
        <f>'Ark1'!S248</f>
        <v>1</v>
      </c>
      <c r="R50" s="188">
        <f>'Ark1'!T248</f>
        <v>1</v>
      </c>
      <c r="S50" s="188">
        <f>'Ark1'!U248</f>
        <v>1</v>
      </c>
      <c r="T50" s="189">
        <f>'Ark1'!V248</f>
        <v>2</v>
      </c>
      <c r="U50" t="s" s="190">
        <v>64</v>
      </c>
      <c r="V50" s="191">
        <f>'Ark1'!W248</f>
        <v>3</v>
      </c>
      <c r="W50" s="188">
        <f>'Ark1'!X248</f>
        <v>-1</v>
      </c>
      <c r="X50" s="188">
        <f>'Ark1'!Y248</f>
        <v>4</v>
      </c>
      <c r="Y50" s="96"/>
      <c r="Z50" s="97"/>
      <c r="AA50" s="21"/>
      <c r="AB50" s="24"/>
      <c r="AC50" s="24"/>
      <c r="AD50" s="184"/>
      <c r="AE50" s="184"/>
      <c r="AF50" s="184"/>
      <c r="AG50" s="184"/>
      <c r="AH50" s="26"/>
      <c r="AI50" s="26"/>
      <c r="AJ50" s="26"/>
      <c r="AK50" s="26"/>
      <c r="AL50" s="26"/>
      <c r="AM50" s="26"/>
      <c r="AN50" s="24"/>
      <c r="AO50" s="24"/>
      <c r="AP50" s="24"/>
      <c r="AQ50" s="24"/>
      <c r="AR50" s="24"/>
      <c r="AS50" s="24"/>
      <c r="AT50" s="24"/>
      <c r="AU50" s="24"/>
      <c r="AV50" s="24"/>
      <c r="AW50" s="25"/>
    </row>
    <row r="51" ht="13.55" customHeight="1">
      <c r="A51" s="15"/>
      <c r="B51" s="24"/>
      <c r="C51" s="24"/>
      <c r="D51" s="24"/>
      <c r="E51" s="24"/>
      <c r="F51" s="24"/>
      <c r="G51" s="24"/>
      <c r="H51" s="24"/>
      <c r="I51" s="24"/>
      <c r="J51" s="24"/>
      <c r="K51" s="24"/>
      <c r="L51" s="40"/>
      <c r="M51" s="136"/>
      <c r="N51" s="186">
        <v>3</v>
      </c>
      <c r="O51" t="s" s="187">
        <f>'Ark1'!Q249</f>
        <v>140</v>
      </c>
      <c r="P51" s="188">
        <f>'Ark1'!R249</f>
        <v>3</v>
      </c>
      <c r="Q51" s="188">
        <f>'Ark1'!S249</f>
        <v>1</v>
      </c>
      <c r="R51" s="188">
        <f>'Ark1'!T249</f>
        <v>0</v>
      </c>
      <c r="S51" s="188">
        <f>'Ark1'!U249</f>
        <v>2</v>
      </c>
      <c r="T51" s="189">
        <f>'Ark1'!V249</f>
        <v>4</v>
      </c>
      <c r="U51" t="s" s="190">
        <v>64</v>
      </c>
      <c r="V51" s="191">
        <f>'Ark1'!W249</f>
        <v>5</v>
      </c>
      <c r="W51" s="188">
        <f>'Ark1'!X249</f>
        <v>-1</v>
      </c>
      <c r="X51" s="188">
        <f>'Ark1'!Y249</f>
        <v>3</v>
      </c>
      <c r="Y51" s="96"/>
      <c r="Z51" s="97"/>
      <c r="AA51" s="21"/>
      <c r="AB51" s="24"/>
      <c r="AC51" s="24"/>
      <c r="AD51" s="184"/>
      <c r="AE51" s="184"/>
      <c r="AF51" s="184"/>
      <c r="AG51" s="184"/>
      <c r="AH51" s="24"/>
      <c r="AI51" s="24"/>
      <c r="AJ51" s="24"/>
      <c r="AK51" s="24"/>
      <c r="AL51" s="24"/>
      <c r="AM51" s="24"/>
      <c r="AN51" s="24"/>
      <c r="AO51" s="24"/>
      <c r="AP51" s="24"/>
      <c r="AQ51" s="24"/>
      <c r="AR51" s="24"/>
      <c r="AS51" s="24"/>
      <c r="AT51" s="24"/>
      <c r="AU51" s="24"/>
      <c r="AV51" s="24"/>
      <c r="AW51" s="25"/>
    </row>
    <row r="52" ht="13.55" customHeight="1">
      <c r="A52" s="15"/>
      <c r="B52" s="24"/>
      <c r="C52" s="24"/>
      <c r="D52" s="24"/>
      <c r="E52" s="24"/>
      <c r="F52" s="24"/>
      <c r="G52" s="24"/>
      <c r="H52" s="24"/>
      <c r="I52" s="24"/>
      <c r="J52" s="24"/>
      <c r="K52" s="24"/>
      <c r="L52" s="40"/>
      <c r="M52" s="111"/>
      <c r="N52" s="195">
        <v>4</v>
      </c>
      <c r="O52" t="s" s="196">
        <f>'Ark1'!Q250</f>
        <v>141</v>
      </c>
      <c r="P52" s="197">
        <f>'Ark1'!R250</f>
        <v>3</v>
      </c>
      <c r="Q52" s="197">
        <f>'Ark1'!S250</f>
        <v>0</v>
      </c>
      <c r="R52" s="197">
        <f>'Ark1'!T250</f>
        <v>2</v>
      </c>
      <c r="S52" s="197">
        <f>'Ark1'!U250</f>
        <v>1</v>
      </c>
      <c r="T52" s="198">
        <f>'Ark1'!V250</f>
        <v>2</v>
      </c>
      <c r="U52" t="s" s="199">
        <v>64</v>
      </c>
      <c r="V52" s="200">
        <f>'Ark1'!W250</f>
        <v>3</v>
      </c>
      <c r="W52" s="197">
        <f>'Ark1'!X250</f>
        <v>-1</v>
      </c>
      <c r="X52" s="197">
        <f>'Ark1'!Y250</f>
        <v>2</v>
      </c>
      <c r="Y52" s="115"/>
      <c r="Z52" s="116"/>
      <c r="AA52" s="21"/>
      <c r="AB52" s="24"/>
      <c r="AC52" s="24"/>
      <c r="AD52" s="184"/>
      <c r="AE52" s="184"/>
      <c r="AF52" s="184"/>
      <c r="AG52" s="184"/>
      <c r="AH52" s="24"/>
      <c r="AI52" s="24"/>
      <c r="AJ52" s="24"/>
      <c r="AK52" s="24"/>
      <c r="AL52" s="24"/>
      <c r="AM52" s="24"/>
      <c r="AN52" s="24"/>
      <c r="AO52" s="24"/>
      <c r="AP52" s="24"/>
      <c r="AQ52" s="24"/>
      <c r="AR52" s="24"/>
      <c r="AS52" s="24"/>
      <c r="AT52" s="24"/>
      <c r="AU52" s="24"/>
      <c r="AV52" s="24"/>
      <c r="AW52" s="25"/>
    </row>
    <row r="53" ht="13.55" customHeight="1">
      <c r="A53" s="15"/>
      <c r="B53" s="24"/>
      <c r="C53" s="24"/>
      <c r="D53" s="24"/>
      <c r="E53" s="24"/>
      <c r="F53" s="24"/>
      <c r="G53" s="24"/>
      <c r="H53" s="24"/>
      <c r="I53" s="24"/>
      <c r="J53" s="24"/>
      <c r="K53" s="24"/>
      <c r="L53" s="40"/>
      <c r="M53" s="121"/>
      <c r="N53" s="201">
        <v>5</v>
      </c>
      <c r="O53" t="s" s="202">
        <f>'Ark1'!Q251</f>
        <v>117</v>
      </c>
      <c r="P53" s="203">
        <f>'Ark1'!R251</f>
        <v>3</v>
      </c>
      <c r="Q53" s="203">
        <f>'Ark1'!S251</f>
        <v>0</v>
      </c>
      <c r="R53" s="203">
        <f>'Ark1'!T251</f>
        <v>2</v>
      </c>
      <c r="S53" s="203">
        <f>'Ark1'!U251</f>
        <v>1</v>
      </c>
      <c r="T53" s="204">
        <f>'Ark1'!V251</f>
        <v>2</v>
      </c>
      <c r="U53" t="s" s="205">
        <v>64</v>
      </c>
      <c r="V53" s="206">
        <f>'Ark1'!W251</f>
        <v>4</v>
      </c>
      <c r="W53" s="203">
        <f>'Ark1'!X251</f>
        <v>-2</v>
      </c>
      <c r="X53" s="203">
        <f>'Ark1'!Y251</f>
        <v>2</v>
      </c>
      <c r="Y53" s="96"/>
      <c r="Z53" s="97"/>
      <c r="AA53" s="21"/>
      <c r="AB53" s="24"/>
      <c r="AC53" s="24"/>
      <c r="AD53" s="184"/>
      <c r="AE53" s="184"/>
      <c r="AF53" s="184"/>
      <c r="AG53" s="184"/>
      <c r="AH53" s="24"/>
      <c r="AI53" s="24"/>
      <c r="AJ53" s="24"/>
      <c r="AK53" s="24"/>
      <c r="AL53" s="24"/>
      <c r="AM53" s="24"/>
      <c r="AN53" s="24"/>
      <c r="AO53" s="24"/>
      <c r="AP53" s="24"/>
      <c r="AQ53" s="24"/>
      <c r="AR53" s="24"/>
      <c r="AS53" s="24"/>
      <c r="AT53" s="24"/>
      <c r="AU53" s="24"/>
      <c r="AV53" s="24"/>
      <c r="AW53" s="25"/>
    </row>
    <row r="54" ht="13.55" customHeight="1">
      <c r="A54" s="15"/>
      <c r="B54" s="24"/>
      <c r="C54" s="24"/>
      <c r="D54" s="24"/>
      <c r="E54" s="24"/>
      <c r="F54" s="24"/>
      <c r="G54" s="24"/>
      <c r="H54" s="24"/>
      <c r="I54" s="24"/>
      <c r="J54" s="24"/>
      <c r="K54" s="24"/>
      <c r="L54" s="40"/>
      <c r="M54" s="121"/>
      <c r="N54" s="145">
        <v>6</v>
      </c>
      <c r="O54" t="s" s="146">
        <f>'Ark1'!Q252</f>
        <v>104</v>
      </c>
      <c r="P54" s="147">
        <f>'Ark1'!R252</f>
        <v>3</v>
      </c>
      <c r="Q54" s="147">
        <f>'Ark1'!S252</f>
        <v>0</v>
      </c>
      <c r="R54" s="147">
        <f>'Ark1'!T252</f>
        <v>1</v>
      </c>
      <c r="S54" s="147">
        <f>'Ark1'!U252</f>
        <v>2</v>
      </c>
      <c r="T54" s="148">
        <f>'Ark1'!V252</f>
        <v>2</v>
      </c>
      <c r="U54" t="s" s="149">
        <v>64</v>
      </c>
      <c r="V54" s="150">
        <f>'Ark1'!W252</f>
        <v>6</v>
      </c>
      <c r="W54" s="147">
        <f>'Ark1'!X252</f>
        <v>-4</v>
      </c>
      <c r="X54" s="147">
        <f>'Ark1'!Y252</f>
        <v>1</v>
      </c>
      <c r="Y54" s="96"/>
      <c r="Z54" s="97"/>
      <c r="AA54" s="21"/>
      <c r="AB54" s="24"/>
      <c r="AC54" s="24"/>
      <c r="AD54" s="184"/>
      <c r="AE54" s="184"/>
      <c r="AF54" s="184"/>
      <c r="AG54" s="184"/>
      <c r="AH54" s="24"/>
      <c r="AI54" s="24"/>
      <c r="AJ54" s="24"/>
      <c r="AK54" s="24"/>
      <c r="AL54" s="24"/>
      <c r="AM54" s="24"/>
      <c r="AN54" s="24"/>
      <c r="AO54" s="24"/>
      <c r="AP54" s="24"/>
      <c r="AQ54" s="24"/>
      <c r="AR54" s="24"/>
      <c r="AS54" s="24"/>
      <c r="AT54" s="24"/>
      <c r="AU54" s="24"/>
      <c r="AV54" s="24"/>
      <c r="AW54" s="25"/>
    </row>
    <row r="55" ht="13.55" customHeight="1">
      <c r="A55" s="15"/>
      <c r="B55" s="24"/>
      <c r="C55" s="24"/>
      <c r="D55" s="24"/>
      <c r="E55" s="24"/>
      <c r="F55" s="24"/>
      <c r="G55" s="24"/>
      <c r="H55" s="24"/>
      <c r="I55" s="24"/>
      <c r="J55" s="24"/>
      <c r="K55" s="24"/>
      <c r="L55" s="40"/>
      <c r="M55" s="207"/>
      <c r="N55" s="208"/>
      <c r="O55" s="171"/>
      <c r="P55" s="165"/>
      <c r="Q55" s="165"/>
      <c r="R55" s="165"/>
      <c r="S55" s="165"/>
      <c r="T55" s="209"/>
      <c r="U55" s="165"/>
      <c r="V55" s="171"/>
      <c r="W55" s="165"/>
      <c r="X55" s="165"/>
      <c r="Y55" s="165"/>
      <c r="Z55" s="194"/>
      <c r="AA55" s="21"/>
      <c r="AB55" s="24"/>
      <c r="AC55" s="24"/>
      <c r="AD55" s="184"/>
      <c r="AE55" s="184"/>
      <c r="AF55" s="184"/>
      <c r="AG55" s="184"/>
      <c r="AH55" s="24"/>
      <c r="AI55" s="24"/>
      <c r="AJ55" s="24"/>
      <c r="AK55" s="24"/>
      <c r="AL55" s="24"/>
      <c r="AM55" s="24"/>
      <c r="AN55" s="24"/>
      <c r="AO55" s="24"/>
      <c r="AP55" s="24"/>
      <c r="AQ55" s="24"/>
      <c r="AR55" s="24"/>
      <c r="AS55" s="24"/>
      <c r="AT55" s="24"/>
      <c r="AU55" s="24"/>
      <c r="AV55" s="24"/>
      <c r="AW55" s="25"/>
    </row>
    <row r="56" ht="13.55" customHeight="1">
      <c r="A56" s="15"/>
      <c r="B56" s="24"/>
      <c r="C56" s="24"/>
      <c r="D56" s="24"/>
      <c r="E56" s="24"/>
      <c r="F56" s="24"/>
      <c r="G56" s="24"/>
      <c r="H56" s="24"/>
      <c r="I56" s="24"/>
      <c r="J56" s="24"/>
      <c r="K56" s="24"/>
      <c r="L56" s="24"/>
      <c r="M56" s="26"/>
      <c r="N56" s="26"/>
      <c r="O56" s="26"/>
      <c r="P56" s="26"/>
      <c r="Q56" s="26"/>
      <c r="R56" s="26"/>
      <c r="S56" s="26"/>
      <c r="T56" s="26"/>
      <c r="U56" s="26"/>
      <c r="V56" s="26"/>
      <c r="W56" s="26"/>
      <c r="X56" s="26"/>
      <c r="Y56" s="26"/>
      <c r="Z56" s="26"/>
      <c r="AA56" s="24"/>
      <c r="AB56" s="24"/>
      <c r="AC56" s="24"/>
      <c r="AD56" s="184"/>
      <c r="AE56" s="184"/>
      <c r="AF56" s="184"/>
      <c r="AG56" s="184"/>
      <c r="AH56" s="24"/>
      <c r="AI56" s="24"/>
      <c r="AJ56" s="24"/>
      <c r="AK56" s="24"/>
      <c r="AL56" s="24"/>
      <c r="AM56" s="24"/>
      <c r="AN56" s="24"/>
      <c r="AO56" s="24"/>
      <c r="AP56" s="24"/>
      <c r="AQ56" s="24"/>
      <c r="AR56" s="24"/>
      <c r="AS56" s="24"/>
      <c r="AT56" s="24"/>
      <c r="AU56" s="24"/>
      <c r="AV56" s="24"/>
      <c r="AW56" s="25"/>
    </row>
    <row r="57" ht="13.55" customHeight="1">
      <c r="A57" s="1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184"/>
      <c r="AE57" s="184"/>
      <c r="AF57" s="184"/>
      <c r="AG57" s="184"/>
      <c r="AH57" s="24"/>
      <c r="AI57" s="24"/>
      <c r="AJ57" s="24"/>
      <c r="AK57" s="24"/>
      <c r="AL57" s="24"/>
      <c r="AM57" s="24"/>
      <c r="AN57" s="24"/>
      <c r="AO57" s="24"/>
      <c r="AP57" s="24"/>
      <c r="AQ57" s="24"/>
      <c r="AR57" s="24"/>
      <c r="AS57" s="24"/>
      <c r="AT57" s="24"/>
      <c r="AU57" s="24"/>
      <c r="AV57" s="24"/>
      <c r="AW57" s="25"/>
    </row>
    <row r="58" ht="13.55" customHeight="1">
      <c r="A58" s="1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184"/>
      <c r="AE58" s="184"/>
      <c r="AF58" s="184"/>
      <c r="AG58" s="184"/>
      <c r="AH58" s="24"/>
      <c r="AI58" s="24"/>
      <c r="AJ58" s="24"/>
      <c r="AK58" s="24"/>
      <c r="AL58" s="24"/>
      <c r="AM58" s="24"/>
      <c r="AN58" s="24"/>
      <c r="AO58" s="24"/>
      <c r="AP58" s="24"/>
      <c r="AQ58" s="24"/>
      <c r="AR58" s="24"/>
      <c r="AS58" s="24"/>
      <c r="AT58" s="24"/>
      <c r="AU58" s="24"/>
      <c r="AV58" s="24"/>
      <c r="AW58" s="25"/>
    </row>
    <row r="59" ht="13.55" customHeight="1">
      <c r="A59" s="1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184"/>
      <c r="AE59" s="184"/>
      <c r="AF59" s="184"/>
      <c r="AG59" s="184"/>
      <c r="AH59" s="24"/>
      <c r="AI59" s="24"/>
      <c r="AJ59" s="24"/>
      <c r="AK59" s="24"/>
      <c r="AL59" s="24"/>
      <c r="AM59" s="24"/>
      <c r="AN59" s="24"/>
      <c r="AO59" s="24"/>
      <c r="AP59" s="24"/>
      <c r="AQ59" s="24"/>
      <c r="AR59" s="24"/>
      <c r="AS59" s="24"/>
      <c r="AT59" s="24"/>
      <c r="AU59" s="24"/>
      <c r="AV59" s="24"/>
      <c r="AW59" s="25"/>
    </row>
    <row r="60" ht="13.55" customHeight="1">
      <c r="A60" s="1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184"/>
      <c r="AE60" s="184"/>
      <c r="AF60" s="184"/>
      <c r="AG60" s="184"/>
      <c r="AH60" s="24"/>
      <c r="AI60" s="24"/>
      <c r="AJ60" s="24"/>
      <c r="AK60" s="24"/>
      <c r="AL60" s="24"/>
      <c r="AM60" s="24"/>
      <c r="AN60" s="24"/>
      <c r="AO60" s="24"/>
      <c r="AP60" s="24"/>
      <c r="AQ60" s="24"/>
      <c r="AR60" s="24"/>
      <c r="AS60" s="24"/>
      <c r="AT60" s="24"/>
      <c r="AU60" s="24"/>
      <c r="AV60" s="24"/>
      <c r="AW60" s="25"/>
    </row>
    <row r="61" ht="13.55" customHeight="1">
      <c r="A61" s="1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5"/>
    </row>
    <row r="62" ht="13.55" customHeight="1">
      <c r="A62" s="210"/>
      <c r="B62" s="211"/>
      <c r="C62" s="211"/>
      <c r="D62" s="211"/>
      <c r="E62" s="211"/>
      <c r="F62" s="211"/>
      <c r="G62" s="211"/>
      <c r="H62" s="211"/>
      <c r="I62" s="211"/>
      <c r="J62" s="211"/>
      <c r="K62" s="211"/>
      <c r="L62" s="211"/>
      <c r="M62" s="211"/>
      <c r="N62" s="211"/>
      <c r="O62" s="211"/>
      <c r="P62" s="211"/>
      <c r="Q62" s="211"/>
      <c r="R62" s="211"/>
      <c r="S62" s="211"/>
      <c r="T62" s="211"/>
      <c r="U62" s="211"/>
      <c r="V62" s="211"/>
      <c r="W62" s="211"/>
      <c r="X62" s="211"/>
      <c r="Y62" s="211"/>
      <c r="Z62" s="211"/>
      <c r="AA62" s="211"/>
      <c r="AB62" s="211"/>
      <c r="AC62" s="211"/>
      <c r="AD62" s="212"/>
      <c r="AE62" s="212"/>
      <c r="AF62" s="212"/>
      <c r="AG62" s="212"/>
      <c r="AH62" s="211"/>
      <c r="AI62" s="211"/>
      <c r="AJ62" s="211"/>
      <c r="AK62" s="211"/>
      <c r="AL62" s="211"/>
      <c r="AM62" s="211"/>
      <c r="AN62" s="211"/>
      <c r="AO62" s="211"/>
      <c r="AP62" s="211"/>
      <c r="AQ62" s="211"/>
      <c r="AR62" s="211"/>
      <c r="AS62" s="211"/>
      <c r="AT62" s="211"/>
      <c r="AU62" s="211"/>
      <c r="AV62" s="211"/>
      <c r="AW62" s="213"/>
    </row>
  </sheetData>
  <mergeCells count="14">
    <mergeCell ref="AB35:AC35"/>
    <mergeCell ref="AB20:AC20"/>
    <mergeCell ref="AB25:AC25"/>
    <mergeCell ref="AB30:AC30"/>
    <mergeCell ref="AI10:AL12"/>
    <mergeCell ref="AB10:AC10"/>
    <mergeCell ref="AB15:AC15"/>
    <mergeCell ref="D2:K2"/>
    <mergeCell ref="N7:X9"/>
    <mergeCell ref="M2:Z2"/>
    <mergeCell ref="AH2:AM2"/>
    <mergeCell ref="U1:X1"/>
    <mergeCell ref="AI7:AL8"/>
    <mergeCell ref="AB5:AC5"/>
  </mergeCells>
  <dataValidations count="8">
    <dataValidation type="list" allowBlank="1" showInputMessage="1" showErrorMessage="1" sqref="AO10 AQ10 AS10 AU10 AO11:AO17 AQ11:AQ13 AS11">
      <formula1>"Østerrike,Belgia,Kroatia,Tsjekkia,Danmark,England,Finland,Frankrike,Tyskland,Ungarn,Italia,Nederland,Nord-Makedonia,Polen,Portugal,Russland,Skottland,Slovakia,Spania,Sverige,Sveits,Tyrkia,Ukraina,Wales"</formula1>
    </dataValidation>
    <dataValidation type="list" allowBlank="1" showInputMessage="1" showErrorMessage="1" sqref="AC11:AC14">
      <formula1>"Wales,Italia,Tyrkia,Sveits"</formula1>
    </dataValidation>
    <dataValidation type="list" allowBlank="1" showInputMessage="1" showErrorMessage="1" sqref="AC16:AC19">
      <formula1>"Danmark,Russland,Belgia,Finland"</formula1>
    </dataValidation>
    <dataValidation type="list" allowBlank="1" showInputMessage="1" showErrorMessage="1" sqref="AI17:AI20">
      <formula1>"0,0,0,0,0,0"</formula1>
    </dataValidation>
    <dataValidation type="list" allowBlank="1" showInputMessage="1" showErrorMessage="1" sqref="AC21:AC24">
      <formula1>"Ukraina,Nederland,Nord-Makedonia,Østerrike"</formula1>
    </dataValidation>
    <dataValidation type="list" allowBlank="1" showInputMessage="1" showErrorMessage="1" sqref="AC26:AC29">
      <formula1>"Kroatia,England,Tsjekkia,Skottland"</formula1>
    </dataValidation>
    <dataValidation type="list" allowBlank="1" showInputMessage="1" showErrorMessage="1" sqref="AC31:AC34">
      <formula1>"Slovakia,Sverige,Polen,Spania"</formula1>
    </dataValidation>
    <dataValidation type="list" allowBlank="1" showInputMessage="1" showErrorMessage="1" sqref="AC36:AC39">
      <formula1>"Frankrike,Portugal,Tyskland,Ungarn"</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L313"/>
  <sheetViews>
    <sheetView workbookViewId="0" showGridLines="0" defaultGridColor="1"/>
  </sheetViews>
  <sheetFormatPr defaultColWidth="11.5" defaultRowHeight="13" customHeight="1" outlineLevelRow="0" outlineLevelCol="0"/>
  <cols>
    <col min="1" max="142" width="11.5" style="214" customWidth="1"/>
    <col min="143" max="16384" width="11.5" style="214" customWidth="1"/>
  </cols>
  <sheetData>
    <row r="1" ht="13.55" customHeight="1">
      <c r="A1" s="7"/>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4"/>
    </row>
    <row r="2" ht="13.65" customHeight="1">
      <c r="A2" s="15"/>
      <c r="B2" s="24"/>
      <c r="C2" s="24"/>
      <c r="D2" s="24"/>
      <c r="E2" s="24"/>
      <c r="F2" s="24"/>
      <c r="G2" s="24"/>
      <c r="H2" s="24"/>
      <c r="I2" s="24"/>
      <c r="J2" s="24"/>
      <c r="K2" t="s" s="215">
        <v>143</v>
      </c>
      <c r="L2" t="s" s="215">
        <v>144</v>
      </c>
      <c r="M2" t="s" s="215">
        <v>144</v>
      </c>
      <c r="N2" t="s" s="215">
        <v>145</v>
      </c>
      <c r="O2" s="24"/>
      <c r="P2" s="24"/>
      <c r="Q2" s="24"/>
      <c r="R2" t="s" s="215">
        <v>50</v>
      </c>
      <c r="S2" t="s" s="215">
        <v>51</v>
      </c>
      <c r="T2" t="s" s="215">
        <v>52</v>
      </c>
      <c r="U2" t="s" s="215">
        <v>53</v>
      </c>
      <c r="V2" s="216"/>
      <c r="W2" s="216"/>
      <c r="X2" s="216"/>
      <c r="Y2" s="216"/>
      <c r="Z2" s="216"/>
      <c r="AA2" t="s" s="215">
        <v>146</v>
      </c>
      <c r="AB2" t="s" s="215">
        <v>147</v>
      </c>
      <c r="AC2" t="s" s="215">
        <v>148</v>
      </c>
      <c r="AD2" t="s" s="215">
        <v>149</v>
      </c>
      <c r="AE2" t="s" s="217">
        <v>150</v>
      </c>
      <c r="AF2" t="s" s="215">
        <v>151</v>
      </c>
      <c r="AG2" t="s" s="215">
        <v>152</v>
      </c>
      <c r="AH2" t="s" s="215">
        <v>153</v>
      </c>
      <c r="AI2" t="s" s="215">
        <v>154</v>
      </c>
      <c r="AJ2" t="s" s="217">
        <v>155</v>
      </c>
      <c r="AK2" s="216"/>
      <c r="AL2" s="24"/>
      <c r="AM2" s="218">
        <v>1</v>
      </c>
      <c r="AN2" s="219"/>
      <c r="AO2" t="s" s="215">
        <v>143</v>
      </c>
      <c r="AP2" t="s" s="215">
        <v>144</v>
      </c>
      <c r="AQ2" t="s" s="215">
        <v>144</v>
      </c>
      <c r="AR2" t="s" s="215">
        <v>145</v>
      </c>
      <c r="AS2" s="24"/>
      <c r="AT2" s="24"/>
      <c r="AU2" t="s" s="215">
        <v>62</v>
      </c>
      <c r="AV2" t="s" s="215">
        <v>41</v>
      </c>
      <c r="AW2" t="s" s="215">
        <v>156</v>
      </c>
      <c r="AX2" t="s" s="215">
        <v>157</v>
      </c>
      <c r="AY2" s="219"/>
      <c r="AZ2" t="s" s="215">
        <v>143</v>
      </c>
      <c r="BA2" t="s" s="215">
        <v>144</v>
      </c>
      <c r="BB2" t="s" s="215">
        <v>144</v>
      </c>
      <c r="BC2" t="s" s="215">
        <v>145</v>
      </c>
      <c r="BD2" s="24"/>
      <c r="BE2" s="24"/>
      <c r="BF2" s="24"/>
      <c r="BG2" t="s" s="215">
        <v>50</v>
      </c>
      <c r="BH2" t="s" s="215">
        <v>51</v>
      </c>
      <c r="BI2" t="s" s="215">
        <v>52</v>
      </c>
      <c r="BJ2" t="s" s="215">
        <v>53</v>
      </c>
      <c r="BK2" t="s" s="215">
        <v>55</v>
      </c>
      <c r="BL2" t="s" s="215">
        <v>158</v>
      </c>
      <c r="BM2" t="s" s="215">
        <v>159</v>
      </c>
      <c r="BN2" t="s" s="215">
        <v>56</v>
      </c>
      <c r="BO2" t="s" s="215">
        <v>160</v>
      </c>
      <c r="BP2" t="s" s="215">
        <v>161</v>
      </c>
      <c r="BQ2" t="s" s="215">
        <v>162</v>
      </c>
      <c r="BR2" t="s" s="215">
        <v>150</v>
      </c>
      <c r="BS2" s="219"/>
      <c r="BT2" s="24"/>
      <c r="BU2" s="219"/>
      <c r="BV2" s="218">
        <v>2</v>
      </c>
      <c r="BW2" s="24"/>
      <c r="BX2" t="s" s="215">
        <v>143</v>
      </c>
      <c r="BY2" t="s" s="215">
        <v>144</v>
      </c>
      <c r="BZ2" t="s" s="215">
        <v>144</v>
      </c>
      <c r="CA2" t="s" s="215">
        <v>145</v>
      </c>
      <c r="CB2" s="24"/>
      <c r="CC2" s="24"/>
      <c r="CD2" t="s" s="215">
        <v>62</v>
      </c>
      <c r="CE2" t="s" s="215">
        <v>41</v>
      </c>
      <c r="CF2" t="s" s="215">
        <v>156</v>
      </c>
      <c r="CG2" t="s" s="215">
        <v>157</v>
      </c>
      <c r="CH2" s="24"/>
      <c r="CI2" t="s" s="215">
        <v>143</v>
      </c>
      <c r="CJ2" t="s" s="215">
        <v>144</v>
      </c>
      <c r="CK2" t="s" s="215">
        <v>144</v>
      </c>
      <c r="CL2" t="s" s="215">
        <v>145</v>
      </c>
      <c r="CM2" s="24"/>
      <c r="CN2" s="24"/>
      <c r="CO2" s="24"/>
      <c r="CP2" t="s" s="215">
        <v>50</v>
      </c>
      <c r="CQ2" t="s" s="215">
        <v>51</v>
      </c>
      <c r="CR2" t="s" s="215">
        <v>52</v>
      </c>
      <c r="CS2" t="s" s="215">
        <v>53</v>
      </c>
      <c r="CT2" t="s" s="215">
        <v>55</v>
      </c>
      <c r="CU2" t="s" s="215">
        <v>158</v>
      </c>
      <c r="CV2" t="s" s="215">
        <v>159</v>
      </c>
      <c r="CW2" t="s" s="215">
        <v>56</v>
      </c>
      <c r="CX2" t="s" s="215">
        <v>160</v>
      </c>
      <c r="CY2" t="s" s="215">
        <v>161</v>
      </c>
      <c r="CZ2" t="s" s="215">
        <v>162</v>
      </c>
      <c r="DA2" t="s" s="215">
        <v>150</v>
      </c>
      <c r="DB2" s="219"/>
      <c r="DC2" s="24"/>
      <c r="DD2" s="24"/>
      <c r="DE2" s="218">
        <v>3</v>
      </c>
      <c r="DF2" s="219"/>
      <c r="DG2" t="s" s="215">
        <v>143</v>
      </c>
      <c r="DH2" t="s" s="215">
        <v>144</v>
      </c>
      <c r="DI2" t="s" s="215">
        <v>144</v>
      </c>
      <c r="DJ2" t="s" s="215">
        <v>145</v>
      </c>
      <c r="DK2" s="24"/>
      <c r="DL2" s="24"/>
      <c r="DM2" t="s" s="215">
        <v>62</v>
      </c>
      <c r="DN2" t="s" s="215">
        <v>41</v>
      </c>
      <c r="DO2" t="s" s="215">
        <v>156</v>
      </c>
      <c r="DP2" t="s" s="215">
        <v>157</v>
      </c>
      <c r="DQ2" s="219"/>
      <c r="DR2" t="s" s="215">
        <v>143</v>
      </c>
      <c r="DS2" t="s" s="215">
        <v>144</v>
      </c>
      <c r="DT2" t="s" s="215">
        <v>144</v>
      </c>
      <c r="DU2" t="s" s="215">
        <v>145</v>
      </c>
      <c r="DV2" s="219"/>
      <c r="DW2" s="24"/>
      <c r="DX2" s="24"/>
      <c r="DY2" t="s" s="215">
        <v>50</v>
      </c>
      <c r="DZ2" t="s" s="215">
        <v>51</v>
      </c>
      <c r="EA2" t="s" s="215">
        <v>52</v>
      </c>
      <c r="EB2" t="s" s="215">
        <v>53</v>
      </c>
      <c r="EC2" t="s" s="215">
        <v>55</v>
      </c>
      <c r="ED2" t="s" s="215">
        <v>158</v>
      </c>
      <c r="EE2" t="s" s="215">
        <v>159</v>
      </c>
      <c r="EF2" t="s" s="215">
        <v>56</v>
      </c>
      <c r="EG2" t="s" s="215">
        <v>160</v>
      </c>
      <c r="EH2" t="s" s="215">
        <v>161</v>
      </c>
      <c r="EI2" t="s" s="215">
        <v>162</v>
      </c>
      <c r="EJ2" t="s" s="215">
        <v>150</v>
      </c>
      <c r="EK2" s="219"/>
      <c r="EL2" s="25"/>
    </row>
    <row r="3" ht="13.65" customHeight="1">
      <c r="A3" s="15"/>
      <c r="B3" t="s" s="215">
        <f t="shared" si="0" ref="B3:B237">'Utfylles'!$E$10</f>
        <v>163</v>
      </c>
      <c r="C3" t="s" s="215">
        <v>64</v>
      </c>
      <c r="D3" t="s" s="215">
        <f t="shared" si="1" ref="D3:D237">'Utfylles'!$G$10</f>
        <v>164</v>
      </c>
      <c r="E3" s="220">
        <f t="shared" si="2" ref="E3:E237">'Utfylles'!$H$10</f>
        <v>1</v>
      </c>
      <c r="F3" t="s" s="215">
        <v>64</v>
      </c>
      <c r="G3" s="220">
        <f t="shared" si="3" ref="G3:G237">'Utfylles'!$J$10</f>
        <v>2</v>
      </c>
      <c r="H3" s="216"/>
      <c r="I3" t="s" s="215">
        <f t="shared" si="4" ref="I3:I237">'Utfylles'!$K$10</f>
        <v>165</v>
      </c>
      <c r="J3" s="24"/>
      <c r="K3" t="s" s="215">
        <f>IF(I3="H",B3,IF(I3="B",D3,""))</f>
        <v>164</v>
      </c>
      <c r="L3" t="s" s="215">
        <f>IF(I3="U",B3,"")</f>
      </c>
      <c r="M3" t="s" s="215">
        <f>IF(I3="U",D3,"")</f>
      </c>
      <c r="N3" t="s" s="215">
        <f>IF(I3="B",B3,IF(I3="H",D3,""))</f>
        <v>163</v>
      </c>
      <c r="O3" s="24"/>
      <c r="P3" s="221">
        <f>RANK(AK10,AK10:AK13,1)</f>
        <v>4</v>
      </c>
      <c r="Q3" t="s" s="222">
        <f>'Ark2'!B5</f>
        <v>46</v>
      </c>
      <c r="R3" s="223">
        <f>COUNTIF(K3:N38,Q3)</f>
        <v>3</v>
      </c>
      <c r="S3" s="223">
        <f>COUNTIF(K3:K38,Q3)</f>
        <v>0</v>
      </c>
      <c r="T3" s="223">
        <f>COUNTIF(L3:M38,Q3)</f>
        <v>0</v>
      </c>
      <c r="U3" s="223">
        <f>COUNTIF(N3:N38,Q3)</f>
        <v>3</v>
      </c>
      <c r="V3" s="223">
        <f>_xlfn.SUMIFS(E3:E38,B3:B38,Q3)+_xlfn.SUMIFS(G3:G38,D3:D38,Q3)</f>
        <v>1</v>
      </c>
      <c r="W3" s="223">
        <f>_xlfn.SUMIFS(G3:G38,B3:B38,Q3)+_xlfn.SUMIFS(E3:E38,D3:D38,Q3)</f>
        <v>5</v>
      </c>
      <c r="X3" s="223">
        <f>V3-W3</f>
        <v>-4</v>
      </c>
      <c r="Y3" s="220">
        <f>S3*3+T3*1</f>
        <v>0</v>
      </c>
      <c r="Z3" s="216"/>
      <c r="AA3" s="220">
        <f>RANK(Y3,Y3:Y6,0)</f>
        <v>4</v>
      </c>
      <c r="AB3" s="220">
        <f>IF(COUNTIF(AA3:AA6,AA3)=1,0,IF(AA3=1,RANK(BN3,BN3:BN6,0),IF(AA3=2,RANK(CW3,CW3:CW6,0),IF(AA3=3,RANK(EF3,EF3:EF6,0)))))</f>
        <v>0</v>
      </c>
      <c r="AC3" s="220">
        <f>IF(COUNTIF(AA3:AA6,AA3)=1,0,IF(AA3=1,RANK(BM3,BM3:BM6,0),IF(AA3=2,RANK(CV3,CV3:CV6,0),IF(AA3=3,RANK(EE3,EE3:EE6,0)))))</f>
        <v>0</v>
      </c>
      <c r="AD3" s="220">
        <f>IF(COUNTIF(AA3:AA6,AA3)=1,0,IF(AA3=1,RANK(BK3,BK3:BK6,0),IF(AA3=2,RANK(CT3,CT3:CT6,0),IF(AA3=3,RANK(EC3,EC3:EC6,0)))))</f>
        <v>0</v>
      </c>
      <c r="AE3" s="223">
        <f>SUM(AA10:AD10)</f>
        <v>4</v>
      </c>
      <c r="AF3" s="220">
        <f>IF(COUNTIF(AE3:AE6,AE3)=3,1,IF(COUNTIF(AA3:AA6,AA3)=1,0,IF(COUNTIF(AE3:AE6,AE3)=1,0,IF(AA3=1,VLOOKUP(Q3,BF9:BI12,4,FALSE),IF(AA3=2,VLOOKUP(Q3,CO9:CR12,4,FALSE),IF(AA3=3,VLOOKUP(Q3,DX9:EA12,4,FALSE)))))))</f>
        <v>0</v>
      </c>
      <c r="AG3" s="220">
        <f>RANK(X3,X3:X6)</f>
        <v>4</v>
      </c>
      <c r="AH3" s="220">
        <f>RANK(V3,V3:V6,0)</f>
        <v>4</v>
      </c>
      <c r="AI3" s="220">
        <f>RANK(S3,S3:S6,0)</f>
        <v>4</v>
      </c>
      <c r="AJ3" s="221">
        <f>(COUNTIF(Q3:Q6,"&lt;"&amp;Q3)+1)</f>
        <v>4</v>
      </c>
      <c r="AK3" s="216"/>
      <c r="AL3" s="24"/>
      <c r="AM3" t="b" s="221">
        <f>IF(AA3=AM2,Q3)</f>
        <v>0</v>
      </c>
      <c r="AN3" s="24"/>
      <c r="AO3" s="220">
        <f>COUNTIF(AM3:AM6,K3)</f>
        <v>1</v>
      </c>
      <c r="AP3" s="220">
        <f>COUNTIF(AM3:AM6,L3)</f>
        <v>0</v>
      </c>
      <c r="AQ3" s="220">
        <f>COUNTIF(AM3:AM6,M3)</f>
        <v>0</v>
      </c>
      <c r="AR3" s="220">
        <f>COUNTIF(AM3:AM6,N3)</f>
        <v>0</v>
      </c>
      <c r="AS3" s="220">
        <f>SUM(AO3:AR3)</f>
        <v>1</v>
      </c>
      <c r="AT3" s="24"/>
      <c r="AU3" t="s" s="215">
        <f>IF(AS3=2,B3,"")</f>
      </c>
      <c r="AV3" t="s" s="215">
        <f>IF(AS3=2,D3,"")</f>
      </c>
      <c r="AW3" t="s" s="215">
        <f>IF(AS3=2,E3,"")</f>
      </c>
      <c r="AX3" t="s" s="215">
        <f>IF(AS3=2,G3,"")</f>
      </c>
      <c r="AY3" s="24"/>
      <c r="AZ3" t="s" s="215">
        <f>IF(AS3=2,IF(AW3&gt;AX3,AU3,IF(AX3&gt;AW3,AV3,"")),"")</f>
      </c>
      <c r="BA3" t="s" s="215">
        <f>IF(AS3=2,IF(AW3=AX3,AU3,""),"")</f>
      </c>
      <c r="BB3" t="s" s="215">
        <f>IF(AS3=2,IF(AW3=AX3,AV3,""),"")</f>
      </c>
      <c r="BC3" t="s" s="215">
        <f>IF(AS3=2,IF(AW3&gt;AX3,AV3,IF(AX3&gt;AW3,AU3,"")),"")</f>
      </c>
      <c r="BD3" s="24"/>
      <c r="BE3" s="220">
        <f>RANK(BT3,BT3:BT6,1)</f>
        <v>4</v>
      </c>
      <c r="BF3" t="s" s="222">
        <f>Q3</f>
        <v>166</v>
      </c>
      <c r="BG3" s="223">
        <f>COUNTIF(AZ3:BC38,BF3)</f>
        <v>0</v>
      </c>
      <c r="BH3" s="223">
        <f>COUNTIF(AZ3:AZ38,BF3)</f>
        <v>0</v>
      </c>
      <c r="BI3" s="223">
        <f>COUNTIF(BA3:BB38,BF3)</f>
        <v>0</v>
      </c>
      <c r="BJ3" s="223">
        <f>COUNTIF(BC3:BC38,BF3)</f>
        <v>0</v>
      </c>
      <c r="BK3" s="223">
        <f>_xlfn.SUMIFS(AW3:AW38,AU3:AU38,BF3)+_xlfn.SUMIFS(AX3:AX38,AV3:AV38,BF3)</f>
        <v>0</v>
      </c>
      <c r="BL3" s="223">
        <f>_xlfn.SUMIFS(AX3:AX38,AU3:AU38,BF3)+_xlfn.SUMIFS(AW3:AW38,AV3:AV38,BF3)</f>
        <v>0</v>
      </c>
      <c r="BM3" s="223">
        <f>BK3-BL3</f>
        <v>0</v>
      </c>
      <c r="BN3" s="220">
        <f>BH3*3+BI3*1</f>
        <v>0</v>
      </c>
      <c r="BO3" t="s" s="215">
        <f>IF(BG3=0,"-",RANK(BN3,BN3:BN6))</f>
        <v>64</v>
      </c>
      <c r="BP3" t="s" s="215">
        <f>IF(BG3=0,"-",RANK(BM3,BM3:BM6))</f>
        <v>64</v>
      </c>
      <c r="BQ3" t="s" s="215">
        <f>IF(BG3=0,"-",RANK(BK3,BK3:BK6))</f>
        <v>64</v>
      </c>
      <c r="BR3" t="s" s="215">
        <f>IF(BG3=0,"-",SUM(BO3:BQ3))</f>
        <v>64</v>
      </c>
      <c r="BS3" s="221">
        <f>(COUNTIF(BF3:BF6,"&lt;"&amp;BF3)+1)/1000</f>
        <v>0.004</v>
      </c>
      <c r="BT3" s="221">
        <f>IF(BG3=0,1000+BS3,IF(COUNTIF(BR3:BR6,BR3)&gt;1,BR3+BS3,100))</f>
        <v>1000.004</v>
      </c>
      <c r="BU3" s="24"/>
      <c r="BV3" t="b" s="221">
        <f>IF(AA3=BV2,Q3)</f>
        <v>0</v>
      </c>
      <c r="BW3" s="24"/>
      <c r="BX3" s="220">
        <f>COUNTIF(BV3:BV6,K3)</f>
        <v>0</v>
      </c>
      <c r="BY3" s="220">
        <f>COUNTIF(BV3:BV6,L3)</f>
        <v>0</v>
      </c>
      <c r="BZ3" s="220">
        <f>COUNTIF(BV3:BV6,M3)</f>
        <v>0</v>
      </c>
      <c r="CA3" s="220">
        <f>COUNTIF(BV3:BV6,N3)</f>
        <v>1</v>
      </c>
      <c r="CB3" s="220">
        <f>SUM(BX3:CA3)</f>
        <v>1</v>
      </c>
      <c r="CC3" s="24"/>
      <c r="CD3" t="s" s="215">
        <f>IF(CB3=2,B3,"")</f>
      </c>
      <c r="CE3" t="s" s="215">
        <f>IF(CB3=2,D3,"")</f>
      </c>
      <c r="CF3" t="s" s="215">
        <f>IF(CB3=2,E3,"")</f>
      </c>
      <c r="CG3" t="s" s="215">
        <f>IF(CB3=2,G3,"")</f>
      </c>
      <c r="CH3" s="24"/>
      <c r="CI3" t="s" s="215">
        <f>IF(CB3=2,IF(CF3&gt;CG3,CD3,IF(CG3&gt;CF3,CE3,"")),"")</f>
      </c>
      <c r="CJ3" t="s" s="215">
        <f>IF(CB3=2,IF(CF3=CG3,CD3,""),"")</f>
      </c>
      <c r="CK3" t="s" s="215">
        <f>IF(CB3=2,IF(CF3=CG3,CE3,""),"")</f>
      </c>
      <c r="CL3" t="s" s="215">
        <f>IF(CB3=2,IF(CF3&gt;CG3,CE3,IF(CG3&gt;CF3,CD3,"")),"")</f>
      </c>
      <c r="CM3" s="24"/>
      <c r="CN3" s="220">
        <f>RANK(DC3,DC3:DC6,1)</f>
        <v>4</v>
      </c>
      <c r="CO3" t="s" s="222">
        <f>Q3</f>
        <v>166</v>
      </c>
      <c r="CP3" s="223">
        <f>COUNTIF(CI3:CL38,CO3)</f>
        <v>0</v>
      </c>
      <c r="CQ3" s="223">
        <f>COUNTIF(CI3:CI38,CO3)</f>
        <v>0</v>
      </c>
      <c r="CR3" s="223">
        <f>COUNTIF(CJ3:CK38,CO3)</f>
        <v>0</v>
      </c>
      <c r="CS3" s="223">
        <f>COUNTIF(CL3:CL38,CO3)</f>
        <v>0</v>
      </c>
      <c r="CT3" s="223">
        <f>_xlfn.SUMIFS(CF3:CF38,CD3:CD38,CO3)+_xlfn.SUMIFS(CG3:CG38,CE3:CE38,CO3)</f>
        <v>0</v>
      </c>
      <c r="CU3" s="223">
        <f>_xlfn.SUMIFS(CG3:CG38,CD3:CD38,CO3)+_xlfn.SUMIFS(CF3:CF38,CE3:CE38,CO3)</f>
        <v>0</v>
      </c>
      <c r="CV3" s="223">
        <f>CT3-CU3</f>
        <v>0</v>
      </c>
      <c r="CW3" s="220">
        <f>CQ3*3+CR3*1</f>
        <v>0</v>
      </c>
      <c r="CX3" t="s" s="215">
        <f>IF(CP3=0,"-",RANK(CW3,CW3:CW6))</f>
        <v>64</v>
      </c>
      <c r="CY3" t="s" s="215">
        <f>IF(CP3=0,"-",RANK(CV3,CV3:CV6))</f>
        <v>64</v>
      </c>
      <c r="CZ3" t="s" s="215">
        <f>IF(CP3=0,"-",RANK(CT3,CT3:CT6))</f>
        <v>64</v>
      </c>
      <c r="DA3" t="s" s="215">
        <f>IF(CP3=0,"-",SUM(CX3:CZ3))</f>
        <v>64</v>
      </c>
      <c r="DB3" s="221">
        <f>(COUNTIF(CO3:CO6,"&lt;"&amp;CO3)+1)/1000</f>
        <v>0.004</v>
      </c>
      <c r="DC3" s="221">
        <f>IF(CP3=0,1000+DB3,IF(COUNTIF(DA3:DA6,DA3)&gt;1,DA3+DB3,100))</f>
        <v>1000.004</v>
      </c>
      <c r="DD3" s="24"/>
      <c r="DE3" t="b" s="221">
        <f>IF(AA3=DE2,Q3)</f>
        <v>0</v>
      </c>
      <c r="DF3" s="24"/>
      <c r="DG3" s="220">
        <f>COUNTIF(DE3:DE6,K3)</f>
        <v>0</v>
      </c>
      <c r="DH3" s="220">
        <f>COUNTIF(DE3:DE6,L3)</f>
        <v>0</v>
      </c>
      <c r="DI3" s="220">
        <f>COUNTIF(DE3:DE6,M3)</f>
        <v>0</v>
      </c>
      <c r="DJ3" s="220">
        <f>COUNTIF(DE3:DE6,N3)</f>
        <v>0</v>
      </c>
      <c r="DK3" s="220">
        <f>SUM(DG3:DJ3)</f>
        <v>0</v>
      </c>
      <c r="DL3" s="24"/>
      <c r="DM3" t="s" s="215">
        <f>IF(DK3=2,B3,"")</f>
      </c>
      <c r="DN3" t="s" s="215">
        <f>IF(DK3=2,D3,"")</f>
      </c>
      <c r="DO3" t="s" s="215">
        <f>IF(DK3=2,E3,"")</f>
      </c>
      <c r="DP3" t="s" s="215">
        <f>IF(DK3=2,G3,"")</f>
      </c>
      <c r="DQ3" s="24"/>
      <c r="DR3" t="s" s="215">
        <f>IF(DK3=2,IF(DO3&gt;DP3,DM3,IF(DP3&gt;DO3,DN3,"")),"")</f>
      </c>
      <c r="DS3" t="s" s="215">
        <f>IF(DK3=2,IF(DO3=DP3,DM3,""),"")</f>
      </c>
      <c r="DT3" t="s" s="215">
        <f>IF(DK3=2,IF(DO3=DP3,DN3,""),"")</f>
      </c>
      <c r="DU3" t="s" s="215">
        <f>IF(DK3=2,IF(DO3&gt;DP3,DN3,IF(DP3&gt;DO3,DM3,"")),"")</f>
      </c>
      <c r="DV3" s="24"/>
      <c r="DW3" s="220">
        <f>RANK(EL3,EL3:EL6,1)</f>
        <v>4</v>
      </c>
      <c r="DX3" t="s" s="222">
        <f>Q3</f>
        <v>166</v>
      </c>
      <c r="DY3" s="223">
        <f>COUNTIF(DR3:DU38,DX3)</f>
        <v>0</v>
      </c>
      <c r="DZ3" s="223">
        <f>COUNTIF(DR3:DR38,DX3)</f>
        <v>0</v>
      </c>
      <c r="EA3" s="223">
        <f>COUNTIF(DS3:DT38,DX3)</f>
        <v>0</v>
      </c>
      <c r="EB3" s="223">
        <f>COUNTIF(DU3:DU38,DX3)</f>
        <v>0</v>
      </c>
      <c r="EC3" s="223">
        <f>_xlfn.SUMIFS(DO3:DO38,DM3:DM38,DX3)+_xlfn.SUMIFS(DP3:DP38,DN3:DN38,DX3)</f>
        <v>0</v>
      </c>
      <c r="ED3" s="223">
        <f>_xlfn.SUMIFS(DP3:DP38,DM3:DM38,DX3)+_xlfn.SUMIFS(DO3:DO38,DN3:DN38,DX3)</f>
        <v>0</v>
      </c>
      <c r="EE3" s="223">
        <f>EC3-ED3</f>
        <v>0</v>
      </c>
      <c r="EF3" s="220">
        <f>DZ3*3+EA3*1</f>
        <v>0</v>
      </c>
      <c r="EG3" t="s" s="215">
        <f>IF(DY3=0,"-",RANK(EF3,EF3:EF6))</f>
        <v>64</v>
      </c>
      <c r="EH3" t="s" s="215">
        <f>IF(DY3=0,"-",RANK(EE3,EE3:EE6))</f>
        <v>64</v>
      </c>
      <c r="EI3" t="s" s="215">
        <f>IF(DY3=0,"-",RANK(EC3,EC3:EC6))</f>
        <v>64</v>
      </c>
      <c r="EJ3" t="s" s="215">
        <f>IF(DY3=0,"-",SUM(EG3:EI3))</f>
        <v>64</v>
      </c>
      <c r="EK3" s="221">
        <f>(COUNTIF(DX3:DX6,"&lt;"&amp;DX3)+1)/1000</f>
        <v>0.004</v>
      </c>
      <c r="EL3" s="224">
        <f>IF(DY3=0,1000+EK3,IF(COUNTIF(EJ3:EJ6,EJ3)&gt;1,EJ3+EK3,100))</f>
        <v>1000.004</v>
      </c>
    </row>
    <row r="4" ht="13.65" customHeight="1">
      <c r="A4" s="15"/>
      <c r="B4" t="s" s="215">
        <f t="shared" si="119" ref="B4:B238">'Utfylles'!$E$11</f>
        <v>166</v>
      </c>
      <c r="C4" t="s" s="215">
        <v>64</v>
      </c>
      <c r="D4" t="s" s="215">
        <f t="shared" si="120" ref="D4:D238">'Utfylles'!$G$11</f>
        <v>167</v>
      </c>
      <c r="E4" s="220">
        <f t="shared" si="121" ref="E4:E238">'Utfylles'!$H$11</f>
        <v>0</v>
      </c>
      <c r="F4" t="s" s="215">
        <v>64</v>
      </c>
      <c r="G4" s="220">
        <f t="shared" si="122" ref="G4:G238">'Utfylles'!$J$11</f>
        <v>1</v>
      </c>
      <c r="H4" s="216"/>
      <c r="I4" t="s" s="215">
        <f t="shared" si="123" ref="I4:I238">'Utfylles'!$K$11</f>
        <v>165</v>
      </c>
      <c r="J4" s="24"/>
      <c r="K4" t="s" s="215">
        <f>IF(I4="H",B4,IF(I4="B",D4,""))</f>
        <v>167</v>
      </c>
      <c r="L4" t="s" s="215">
        <f>IF(I4="U",B4,"")</f>
      </c>
      <c r="M4" t="s" s="215">
        <f>IF(I4="U",D4,"")</f>
      </c>
      <c r="N4" t="s" s="215">
        <f>IF(I4="B",B4,IF(I4="H",D4,""))</f>
        <v>166</v>
      </c>
      <c r="O4" s="24"/>
      <c r="P4" s="221">
        <f>RANK(AK11,AK10:AK13,1)</f>
        <v>1</v>
      </c>
      <c r="Q4" t="s" s="222">
        <f>'Ark2'!B6</f>
        <v>40</v>
      </c>
      <c r="R4" s="223">
        <f>COUNTIF(K3:N38,Q4)</f>
        <v>3</v>
      </c>
      <c r="S4" s="223">
        <f>COUNTIF(K3:K38,Q4)</f>
        <v>3</v>
      </c>
      <c r="T4" s="223">
        <f>COUNTIF(L3:M38,Q4)</f>
        <v>0</v>
      </c>
      <c r="U4" s="223">
        <f>COUNTIF(N3:N38,Q4)</f>
        <v>0</v>
      </c>
      <c r="V4" s="223">
        <f>_xlfn.SUMIFS(E3:E38,B3:B38,Q4)+_xlfn.SUMIFS(G3:G38,D3:D38,Q4)</f>
        <v>6</v>
      </c>
      <c r="W4" s="223">
        <f>_xlfn.SUMIFS(G3:G38,B3:B38,Q4)+_xlfn.SUMIFS(E3:E38,D3:D38,Q4)</f>
        <v>1</v>
      </c>
      <c r="X4" s="223">
        <f>V4-W4</f>
        <v>5</v>
      </c>
      <c r="Y4" s="220">
        <f>S4*3+T4*1</f>
        <v>9</v>
      </c>
      <c r="Z4" s="216"/>
      <c r="AA4" s="220">
        <f>RANK(Y4,Y3:Y6,0)</f>
        <v>1</v>
      </c>
      <c r="AB4" s="220">
        <f>IF(COUNTIF(AA3:AA6,AA4)=1,0,IF(AA4=1,RANK(BN4,BN3:BN6,0),IF(AA4=2,RANK(CW4,CW3:CW6,0),IF(AA4=3,RANK(EF4,EF3:EF6,0)))))</f>
        <v>0</v>
      </c>
      <c r="AC4" s="220">
        <f>IF(COUNTIF(AA3:AA6,AA4)=1,0,IF(AA4=1,RANK(BM4,BM3:BM6,0),IF(AA4=2,RANK(CV4,CV3:CV6,0),IF(AA4=3,RANK(EE4,EE3:EE6,0)))))</f>
        <v>0</v>
      </c>
      <c r="AD4" s="220">
        <f>IF(COUNTIF(AA3:AA6,AA4)=1,0,IF(AA4=1,RANK(BK4,BK3:BK6,0),IF(AA4=2,RANK(CT4,CT3:CT6,0),IF(AA4=3,RANK(EC4,EC3:EC6,0)))))</f>
        <v>0</v>
      </c>
      <c r="AE4" s="223">
        <f>SUM(AA11:AD11)</f>
        <v>1</v>
      </c>
      <c r="AF4" s="220">
        <f>IF(COUNTIF(AE3:AE6,AE4)=3,1,IF(COUNTIF(AA3:AA6,AA4)=1,0,IF(COUNTIF(AE3:AE6,AE4)=1,0,IF(AA4=1,VLOOKUP(Q4,BF9:BI12,4,FALSE),IF(AA4=2,VLOOKUP(Q4,CO9:CR12,4,FALSE),IF(AA4=3,VLOOKUP(Q4,DX9:EA12,4,FALSE)))))))</f>
        <v>0</v>
      </c>
      <c r="AG4" s="220">
        <f>RANK(X4,X3:X6)</f>
        <v>1</v>
      </c>
      <c r="AH4" s="220">
        <f>RANK(V4,V3:V6,0)</f>
        <v>1</v>
      </c>
      <c r="AI4" s="220">
        <f>RANK(S4,S3:S6,0)</f>
        <v>1</v>
      </c>
      <c r="AJ4" s="221">
        <f>(COUNTIF(Q3:Q6,"&lt;"&amp;Q4)+1)</f>
        <v>1</v>
      </c>
      <c r="AK4" s="216"/>
      <c r="AL4" s="24"/>
      <c r="AM4" t="s" s="225">
        <f>IF(AA4=AM2,Q4)</f>
        <v>164</v>
      </c>
      <c r="AN4" s="24"/>
      <c r="AO4" s="220">
        <f>COUNTIF(AM3:AM6,K4)</f>
        <v>0</v>
      </c>
      <c r="AP4" s="220">
        <f>COUNTIF(AM3:AM6,L4)</f>
        <v>0</v>
      </c>
      <c r="AQ4" s="220">
        <f>COUNTIF(AM3:AM6,M4)</f>
        <v>0</v>
      </c>
      <c r="AR4" s="220">
        <f>COUNTIF(AM3:AM6,N4)</f>
        <v>0</v>
      </c>
      <c r="AS4" s="220">
        <f>SUM(AO4:AR4)</f>
        <v>0</v>
      </c>
      <c r="AT4" s="24"/>
      <c r="AU4" t="s" s="215">
        <f>IF(AS4=2,B4,"")</f>
      </c>
      <c r="AV4" t="s" s="215">
        <f>IF(AS4=2,D4,"")</f>
      </c>
      <c r="AW4" t="s" s="215">
        <f>IF(AS4=2,E4,"")</f>
      </c>
      <c r="AX4" t="s" s="215">
        <f>IF(AS4=2,G4,"")</f>
      </c>
      <c r="AY4" s="24"/>
      <c r="AZ4" t="s" s="215">
        <f>IF(AS4=2,IF(AW4&gt;AX4,AU4,IF(AX4&gt;AW4,AV4,"")),"")</f>
      </c>
      <c r="BA4" t="s" s="215">
        <f>IF(AS4=2,IF(AW4=AX4,AU4,""),"")</f>
      </c>
      <c r="BB4" t="s" s="215">
        <f>IF(AS4=2,IF(AW4=AX4,AV4,""),"")</f>
      </c>
      <c r="BC4" t="s" s="215">
        <f>IF(AS4=2,IF(AW4&gt;AX4,AV4,IF(AX4&gt;AW4,AU4,"")),"")</f>
      </c>
      <c r="BD4" s="24"/>
      <c r="BE4" s="220">
        <f>RANK(BT4,BT3:BT6,1)</f>
        <v>1</v>
      </c>
      <c r="BF4" t="s" s="222">
        <f>Q4</f>
        <v>164</v>
      </c>
      <c r="BG4" s="223">
        <f>COUNTIF(AZ3:BC38,BF4)</f>
        <v>0</v>
      </c>
      <c r="BH4" s="223">
        <f>COUNTIF(AZ3:AZ38,BF4)</f>
        <v>0</v>
      </c>
      <c r="BI4" s="223">
        <f>COUNTIF(BA3:BB38,BF4)</f>
        <v>0</v>
      </c>
      <c r="BJ4" s="223">
        <f>COUNTIF(BC3:BC38,BF4)</f>
        <v>0</v>
      </c>
      <c r="BK4" s="223">
        <f>_xlfn.SUMIFS(AW3:AW38,AU3:AU38,BF4)+_xlfn.SUMIFS(AX3:AX38,AV3:AV38,BF4)</f>
        <v>0</v>
      </c>
      <c r="BL4" s="223">
        <f>_xlfn.SUMIFS(AX3:AX38,AU3:AU38,BF4)+_xlfn.SUMIFS(AW3:AW38,AV3:AV38,BF4)</f>
        <v>0</v>
      </c>
      <c r="BM4" s="223">
        <f>BK4-BL4</f>
        <v>0</v>
      </c>
      <c r="BN4" s="220">
        <f>BH4*3+BI4*1</f>
        <v>0</v>
      </c>
      <c r="BO4" t="s" s="215">
        <f>IF(BG4=0,"-",RANK(BN4,BN3:BN6))</f>
        <v>64</v>
      </c>
      <c r="BP4" t="s" s="215">
        <f>IF(BG4=0,"-",RANK(BM4,BM3:BM6))</f>
        <v>64</v>
      </c>
      <c r="BQ4" t="s" s="215">
        <f>IF(BG4=0,"-",RANK(BK4,BK3:BK6))</f>
        <v>64</v>
      </c>
      <c r="BR4" t="s" s="215">
        <f>IF(BG4=0,"-",SUM(BO4:BQ4))</f>
        <v>64</v>
      </c>
      <c r="BS4" s="221">
        <f>(COUNTIF(BF3:BF6,"&lt;"&amp;BF4)+1)/1000</f>
        <v>0.001</v>
      </c>
      <c r="BT4" s="221">
        <f>IF(BG4=0,1000+BS4,IF(COUNTIF(BR3:BR6,BR4)&gt;1,BR4+BS4,100))</f>
        <v>1000.001</v>
      </c>
      <c r="BU4" s="24"/>
      <c r="BV4" t="b" s="221">
        <f>IF(AA4=BV2,Q4)</f>
        <v>0</v>
      </c>
      <c r="BW4" s="24"/>
      <c r="BX4" s="220">
        <f>COUNTIF(BV3:BV6,K4)</f>
        <v>1</v>
      </c>
      <c r="BY4" s="220">
        <f>COUNTIF(BV3:BV6,L4)</f>
        <v>0</v>
      </c>
      <c r="BZ4" s="220">
        <f>COUNTIF(BV3:BV6,M4)</f>
        <v>0</v>
      </c>
      <c r="CA4" s="220">
        <f>COUNTIF(BV3:BV6,N4)</f>
        <v>0</v>
      </c>
      <c r="CB4" s="220">
        <f>SUM(BX4:CA4)</f>
        <v>1</v>
      </c>
      <c r="CC4" s="24"/>
      <c r="CD4" t="s" s="215">
        <f>IF(CB4=2,B4,"")</f>
      </c>
      <c r="CE4" t="s" s="215">
        <f>IF(CB4=2,D4,"")</f>
      </c>
      <c r="CF4" t="s" s="215">
        <f>IF(CB4=2,E4,"")</f>
      </c>
      <c r="CG4" t="s" s="215">
        <f>IF(CB4=2,G4,"")</f>
      </c>
      <c r="CH4" s="24"/>
      <c r="CI4" t="s" s="215">
        <f>IF(CB4=2,IF(CF4&gt;CG4,CD4,IF(CG4&gt;CF4,CE4,"")),"")</f>
      </c>
      <c r="CJ4" t="s" s="215">
        <f>IF(CB4=2,IF(CF4=CG4,CD4,""),"")</f>
      </c>
      <c r="CK4" t="s" s="215">
        <f>IF(CB4=2,IF(CF4=CG4,CE4,""),"")</f>
      </c>
      <c r="CL4" t="s" s="215">
        <f>IF(CB4=2,IF(CF4&gt;CG4,CE4,IF(CG4&gt;CF4,CD4,"")),"")</f>
      </c>
      <c r="CM4" s="24"/>
      <c r="CN4" s="220">
        <f>RANK(DC4,DC3:DC6,1)</f>
        <v>3</v>
      </c>
      <c r="CO4" t="s" s="222">
        <f>Q4</f>
        <v>164</v>
      </c>
      <c r="CP4" s="223">
        <f>COUNTIF(CI3:CL38,CO4)</f>
        <v>0</v>
      </c>
      <c r="CQ4" s="223">
        <f>COUNTIF(CI3:CI38,CO4)</f>
        <v>0</v>
      </c>
      <c r="CR4" s="223">
        <f>COUNTIF(CJ3:CK38,CO4)</f>
        <v>0</v>
      </c>
      <c r="CS4" s="223">
        <f>COUNTIF(CL3:CL38,CO4)</f>
        <v>0</v>
      </c>
      <c r="CT4" s="223">
        <f>_xlfn.SUMIFS(CF3:CF38,CD3:CD38,CO4)+_xlfn.SUMIFS(CG3:CG38,CE3:CE38,CO4)</f>
        <v>0</v>
      </c>
      <c r="CU4" s="223">
        <f>_xlfn.SUMIFS(CG3:CG38,CD3:CD38,CO4)+_xlfn.SUMIFS(CF3:CF38,CE3:CE38,CO4)</f>
        <v>0</v>
      </c>
      <c r="CV4" s="223">
        <f>CT4-CU4</f>
        <v>0</v>
      </c>
      <c r="CW4" s="220">
        <f>CQ4*3+CR4*1</f>
        <v>0</v>
      </c>
      <c r="CX4" t="s" s="215">
        <f>IF(CP4=0,"-",RANK(CW4,CW3:CW6))</f>
        <v>64</v>
      </c>
      <c r="CY4" t="s" s="215">
        <f>IF(CP4=0,"-",RANK(CV4,CV3:CV6))</f>
        <v>64</v>
      </c>
      <c r="CZ4" t="s" s="215">
        <f>IF(CP4=0,"-",RANK(CT4,CT3:CT6))</f>
        <v>64</v>
      </c>
      <c r="DA4" t="s" s="215">
        <f>IF(CP4=0,"-",SUM(CX4:CZ4))</f>
        <v>64</v>
      </c>
      <c r="DB4" s="221">
        <f>(COUNTIF(CO3:CO6,"&lt;"&amp;CO4)+1)/1000</f>
        <v>0.001</v>
      </c>
      <c r="DC4" s="221">
        <f>IF(CP4=0,1000+DB4,IF(COUNTIF(DA3:DA6,DA4)&gt;1,DA4+DB4,100))</f>
        <v>1000.001</v>
      </c>
      <c r="DD4" s="24"/>
      <c r="DE4" t="b" s="221">
        <f>IF(AA4=DE2,Q4)</f>
        <v>0</v>
      </c>
      <c r="DF4" s="24"/>
      <c r="DG4" s="220">
        <f>COUNTIF(DE3:DE6,K4)</f>
        <v>0</v>
      </c>
      <c r="DH4" s="220">
        <f>COUNTIF(DE3:DE6,L4)</f>
        <v>0</v>
      </c>
      <c r="DI4" s="220">
        <f>COUNTIF(DE3:DE6,M4)</f>
        <v>0</v>
      </c>
      <c r="DJ4" s="220">
        <f>COUNTIF(DE3:DE6,N4)</f>
        <v>0</v>
      </c>
      <c r="DK4" s="220">
        <f>SUM(DG4:DJ4)</f>
        <v>0</v>
      </c>
      <c r="DL4" s="24"/>
      <c r="DM4" t="s" s="215">
        <f>IF(DK4=2,B4,"")</f>
      </c>
      <c r="DN4" t="s" s="215">
        <f>IF(DK4=2,D4,"")</f>
      </c>
      <c r="DO4" t="s" s="215">
        <f>IF(DK4=2,E4,"")</f>
      </c>
      <c r="DP4" t="s" s="215">
        <f>IF(DK4=2,G4,"")</f>
      </c>
      <c r="DQ4" s="24"/>
      <c r="DR4" t="s" s="215">
        <f>IF(DK4=2,IF(DO4&gt;DP4,DM4,IF(DP4&gt;DO4,DN4,"")),"")</f>
      </c>
      <c r="DS4" t="s" s="215">
        <f>IF(DK4=2,IF(DO4=DP4,DM4,""),"")</f>
      </c>
      <c r="DT4" t="s" s="215">
        <f>IF(DK4=2,IF(DO4=DP4,DN4,""),"")</f>
      </c>
      <c r="DU4" t="s" s="215">
        <f>IF(DK4=2,IF(DO4&gt;DP4,DN4,IF(DP4&gt;DO4,DM4,"")),"")</f>
      </c>
      <c r="DV4" s="24"/>
      <c r="DW4" s="220">
        <f>RANK(EL4,EL3:EL6,1)</f>
        <v>1</v>
      </c>
      <c r="DX4" t="s" s="222">
        <f>Q4</f>
        <v>164</v>
      </c>
      <c r="DY4" s="223">
        <f>COUNTIF(DR3:DU38,DX4)</f>
        <v>0</v>
      </c>
      <c r="DZ4" s="223">
        <f>COUNTIF(DR3:DR38,DX4)</f>
        <v>0</v>
      </c>
      <c r="EA4" s="223">
        <f>COUNTIF(DS3:DT38,DX4)</f>
        <v>0</v>
      </c>
      <c r="EB4" s="223">
        <f>COUNTIF(DU3:DU38,DX4)</f>
        <v>0</v>
      </c>
      <c r="EC4" s="223">
        <f>_xlfn.SUMIFS(DO3:DO38,DM3:DM38,DX4)+_xlfn.SUMIFS(DP3:DP38,DN3:DN38,DX4)</f>
        <v>0</v>
      </c>
      <c r="ED4" s="223">
        <f>_xlfn.SUMIFS(DP3:DP38,DM3:DM38,DX4)+_xlfn.SUMIFS(DO3:DO38,DN3:DN38,DX4)</f>
        <v>0</v>
      </c>
      <c r="EE4" s="223">
        <f>EC4-ED4</f>
        <v>0</v>
      </c>
      <c r="EF4" s="220">
        <f>DZ4*3+EA4*1</f>
        <v>0</v>
      </c>
      <c r="EG4" t="s" s="215">
        <f>IF(DY4=0,"-",RANK(EF4,EF3:EF6))</f>
        <v>64</v>
      </c>
      <c r="EH4" t="s" s="215">
        <f>IF(DY4=0,"-",RANK(EE4,EE3:EE6))</f>
        <v>64</v>
      </c>
      <c r="EI4" t="s" s="215">
        <f>IF(DY4=0,"-",RANK(EC4,EC3:EC6))</f>
        <v>64</v>
      </c>
      <c r="EJ4" t="s" s="215">
        <f>IF(DY4=0,"-",SUM(EG4:EI4))</f>
        <v>64</v>
      </c>
      <c r="EK4" s="221">
        <f>(COUNTIF(DX3:DX6,"&lt;"&amp;DX4)+1)/1000</f>
        <v>0.001</v>
      </c>
      <c r="EL4" s="224">
        <f>IF(DY4=0,1000+EK4,IF(COUNTIF(EJ3:EJ6,EJ4)&gt;1,EJ4+EK4,100))</f>
        <v>1000.001</v>
      </c>
    </row>
    <row r="5" ht="13.65" customHeight="1">
      <c r="A5" s="15"/>
      <c r="B5" t="s" s="215">
        <f t="shared" si="238" ref="B5:B239">'Utfylles'!$E$12</f>
        <v>168</v>
      </c>
      <c r="C5" t="s" s="215">
        <v>64</v>
      </c>
      <c r="D5" t="s" s="215">
        <f t="shared" si="239" ref="D5:D239">'Utfylles'!$G$12</f>
        <v>169</v>
      </c>
      <c r="E5" s="220">
        <f t="shared" si="240" ref="E5:E239">'Utfylles'!$H$12</f>
        <v>2</v>
      </c>
      <c r="F5" t="s" s="215">
        <v>64</v>
      </c>
      <c r="G5" s="220">
        <f t="shared" si="241" ref="G5:G239">'Utfylles'!$J$12</f>
        <v>0</v>
      </c>
      <c r="H5" s="216"/>
      <c r="I5" t="s" s="215">
        <f t="shared" si="242" ref="I5:I239">'Utfylles'!$K$12</f>
        <v>170</v>
      </c>
      <c r="J5" s="24"/>
      <c r="K5" t="s" s="215">
        <f>IF(I5="H",B5,IF(I5="B",D5,""))</f>
        <v>168</v>
      </c>
      <c r="L5" t="s" s="215">
        <f>IF(I5="U",B5,"")</f>
      </c>
      <c r="M5" t="s" s="215">
        <f>IF(I5="U",D5,"")</f>
      </c>
      <c r="N5" t="s" s="215">
        <f>IF(I5="B",B5,IF(I5="H",D5,""))</f>
        <v>169</v>
      </c>
      <c r="O5" s="24"/>
      <c r="P5" s="221">
        <f>RANK(AK12,AK10:AK13,1)</f>
        <v>2</v>
      </c>
      <c r="Q5" t="s" s="222">
        <f>'Ark2'!B7</f>
        <v>38</v>
      </c>
      <c r="R5" s="223">
        <f>COUNTIF(K3:N38,Q5)</f>
        <v>3</v>
      </c>
      <c r="S5" s="223">
        <f>COUNTIF(K3:K38,Q5)</f>
        <v>1</v>
      </c>
      <c r="T5" s="223">
        <f>COUNTIF(L3:M38,Q5)</f>
        <v>1</v>
      </c>
      <c r="U5" s="223">
        <f>COUNTIF(N3:N38,Q5)</f>
        <v>1</v>
      </c>
      <c r="V5" s="223">
        <f>_xlfn.SUMIFS(E3:E38,B3:B38,Q5)+_xlfn.SUMIFS(G3:G38,D3:D38,Q5)</f>
        <v>4</v>
      </c>
      <c r="W5" s="223">
        <f>_xlfn.SUMIFS(G3:G38,B3:B38,Q5)+_xlfn.SUMIFS(E3:E38,D3:D38,Q5)</f>
        <v>4</v>
      </c>
      <c r="X5" s="223">
        <f>V5-W5</f>
        <v>0</v>
      </c>
      <c r="Y5" s="220">
        <f>S5*3+T5*1</f>
        <v>4</v>
      </c>
      <c r="Z5" s="216"/>
      <c r="AA5" s="220">
        <f>RANK(Y5,Y3:Y6,0)</f>
        <v>2</v>
      </c>
      <c r="AB5" s="220">
        <f>IF(COUNTIF(AA3:AA6,AA5)=1,0,IF(AA5=1,RANK(BN5,BN3:BN6,0),IF(AA5=2,RANK(CW5,CW3:CW6,0),IF(AA5=3,RANK(EF5,EF3:EF6,0)))))</f>
        <v>1</v>
      </c>
      <c r="AC5" s="220">
        <f>IF(COUNTIF(AA3:AA6,AA5)=1,0,IF(AA5=1,RANK(BM5,BM3:BM6,0),IF(AA5=2,RANK(CV5,CV3:CV6,0),IF(AA5=3,RANK(EE5,EE3:EE6,0)))))</f>
        <v>1</v>
      </c>
      <c r="AD5" s="220">
        <f>IF(COUNTIF(AA3:AA6,AA5)=1,0,IF(AA5=1,RANK(BK5,BK3:BK6,0),IF(AA5=2,RANK(CT5,CT3:CT6,0),IF(AA5=3,RANK(EC5,EC3:EC6,0)))))</f>
        <v>1</v>
      </c>
      <c r="AE5" s="223">
        <f>SUM(AA12:AD12)</f>
        <v>2.111</v>
      </c>
      <c r="AF5" s="220">
        <f>IF(COUNTIF(AE3:AE6,AE5)=3,1,IF(COUNTIF(AA3:AA6,AA5)=1,0,IF(COUNTIF(AE3:AE6,AE5)=1,0,IF(AA5=1,VLOOKUP(Q5,BF9:BI12,4,FALSE),IF(AA5=2,VLOOKUP(Q5,CO9:CR12,4,FALSE),IF(AA5=3,VLOOKUP(Q5,DX9:EA12,4,FALSE)))))))</f>
        <v>1</v>
      </c>
      <c r="AG5" s="220">
        <f>RANK(X5,X3:X6)</f>
        <v>2</v>
      </c>
      <c r="AH5" s="220">
        <f>RANK(V5,V3:V6,0)</f>
        <v>2</v>
      </c>
      <c r="AI5" s="220">
        <f>RANK(S5,S3:S6,0)</f>
        <v>2</v>
      </c>
      <c r="AJ5" s="221">
        <f>(COUNTIF(Q3:Q6,"&lt;"&amp;Q5)+1)</f>
        <v>3</v>
      </c>
      <c r="AK5" s="216"/>
      <c r="AL5" s="24"/>
      <c r="AM5" t="b" s="221">
        <f>IF(AA5=AM2,Q5)</f>
        <v>0</v>
      </c>
      <c r="AN5" s="24"/>
      <c r="AO5" s="220">
        <f>COUNTIF(AM3:AM6,K5)</f>
        <v>0</v>
      </c>
      <c r="AP5" s="220">
        <f>COUNTIF(AM3:AM6,L5)</f>
        <v>0</v>
      </c>
      <c r="AQ5" s="220">
        <f>COUNTIF(AM3:AM6,M5)</f>
        <v>0</v>
      </c>
      <c r="AR5" s="220">
        <f>COUNTIF(AM3:AM6,N5)</f>
        <v>0</v>
      </c>
      <c r="AS5" s="220">
        <f>SUM(AO5:AR5)</f>
        <v>0</v>
      </c>
      <c r="AT5" s="24"/>
      <c r="AU5" t="s" s="215">
        <f>IF(AS5=2,B5,"")</f>
      </c>
      <c r="AV5" t="s" s="215">
        <f>IF(AS5=2,D5,"")</f>
      </c>
      <c r="AW5" t="s" s="215">
        <f>IF(AS5=2,E5,"")</f>
      </c>
      <c r="AX5" t="s" s="215">
        <f>IF(AS5=2,G5,"")</f>
      </c>
      <c r="AY5" s="24"/>
      <c r="AZ5" t="s" s="215">
        <f>IF(AS5=2,IF(AW5&gt;AX5,AU5,IF(AX5&gt;AW5,AV5,"")),"")</f>
      </c>
      <c r="BA5" t="s" s="215">
        <f>IF(AS5=2,IF(AW5=AX5,AU5,""),"")</f>
      </c>
      <c r="BB5" t="s" s="215">
        <f>IF(AS5=2,IF(AW5=AX5,AV5,""),"")</f>
      </c>
      <c r="BC5" t="s" s="215">
        <f>IF(AS5=2,IF(AW5&gt;AX5,AV5,IF(AX5&gt;AW5,AU5,"")),"")</f>
      </c>
      <c r="BD5" s="24"/>
      <c r="BE5" s="220">
        <f>RANK(BT5,BT3:BT6,1)</f>
        <v>3</v>
      </c>
      <c r="BF5" t="s" s="222">
        <f>Q5</f>
        <v>163</v>
      </c>
      <c r="BG5" s="223">
        <f>COUNTIF(AZ3:BC38,BF5)</f>
        <v>0</v>
      </c>
      <c r="BH5" s="223">
        <f>COUNTIF(AZ3:AZ38,BF5)</f>
        <v>0</v>
      </c>
      <c r="BI5" s="223">
        <f>COUNTIF(BA3:BB38,BF5)</f>
        <v>0</v>
      </c>
      <c r="BJ5" s="223">
        <f>COUNTIF(BC3:BC38,BF5)</f>
        <v>0</v>
      </c>
      <c r="BK5" s="223">
        <f>_xlfn.SUMIFS(AW3:AW38,AU3:AU38,BF5)+_xlfn.SUMIFS(AX3:AX38,AV3:AV38,BF5)</f>
        <v>0</v>
      </c>
      <c r="BL5" s="223">
        <f>_xlfn.SUMIFS(AX3:AX38,AU3:AU38,BF5)+_xlfn.SUMIFS(AW3:AW38,AV3:AV38,BF5)</f>
        <v>0</v>
      </c>
      <c r="BM5" s="223">
        <f>BK5-BL5</f>
        <v>0</v>
      </c>
      <c r="BN5" s="220">
        <f>BH5*3+BI5*1</f>
        <v>0</v>
      </c>
      <c r="BO5" t="s" s="215">
        <f>IF(BG5=0,"-",RANK(BN5,BN3:BN6))</f>
        <v>64</v>
      </c>
      <c r="BP5" t="s" s="215">
        <f>IF(BG5=0,"-",RANK(BM5,BM3:BM6))</f>
        <v>64</v>
      </c>
      <c r="BQ5" t="s" s="215">
        <f>IF(BG5=0,"-",RANK(BK5,BK3:BK6))</f>
        <v>64</v>
      </c>
      <c r="BR5" t="s" s="215">
        <f>IF(BG5=0,"-",SUM(BO5:BQ5))</f>
        <v>64</v>
      </c>
      <c r="BS5" s="221">
        <f>(COUNTIF(BF3:BF6,"&lt;"&amp;BF5)+1)/1000</f>
        <v>0.003</v>
      </c>
      <c r="BT5" s="221">
        <f>IF(BG5=0,1000+BS5,IF(COUNTIF(BR3:BR6,BR5)&gt;1,BR5+BS5,100))</f>
        <v>1000.003</v>
      </c>
      <c r="BU5" s="24"/>
      <c r="BV5" t="s" s="225">
        <f>IF(AA5=BV2,Q5)</f>
        <v>163</v>
      </c>
      <c r="BW5" s="24"/>
      <c r="BX5" s="220">
        <f>COUNTIF(BV3:BV6,K5)</f>
        <v>0</v>
      </c>
      <c r="BY5" s="220">
        <f>COUNTIF(BV3:BV6,L5)</f>
        <v>0</v>
      </c>
      <c r="BZ5" s="220">
        <f>COUNTIF(BV3:BV6,M5)</f>
        <v>0</v>
      </c>
      <c r="CA5" s="220">
        <f>COUNTIF(BV3:BV6,N5)</f>
        <v>0</v>
      </c>
      <c r="CB5" s="220">
        <f>SUM(BX5:CA5)</f>
        <v>0</v>
      </c>
      <c r="CC5" s="24"/>
      <c r="CD5" t="s" s="215">
        <f>IF(CB5=2,B5,"")</f>
      </c>
      <c r="CE5" t="s" s="215">
        <f>IF(CB5=2,D5,"")</f>
      </c>
      <c r="CF5" t="s" s="215">
        <f>IF(CB5=2,E5,"")</f>
      </c>
      <c r="CG5" t="s" s="215">
        <f>IF(CB5=2,G5,"")</f>
      </c>
      <c r="CH5" s="24"/>
      <c r="CI5" t="s" s="215">
        <f>IF(CB5=2,IF(CF5&gt;CG5,CD5,IF(CG5&gt;CF5,CE5,"")),"")</f>
      </c>
      <c r="CJ5" t="s" s="215">
        <f>IF(CB5=2,IF(CF5=CG5,CD5,""),"")</f>
      </c>
      <c r="CK5" t="s" s="215">
        <f>IF(CB5=2,IF(CF5=CG5,CE5,""),"")</f>
      </c>
      <c r="CL5" t="s" s="215">
        <f>IF(CB5=2,IF(CF5&gt;CG5,CE5,IF(CG5&gt;CF5,CD5,"")),"")</f>
      </c>
      <c r="CM5" s="24"/>
      <c r="CN5" s="220">
        <f>RANK(DC5,DC3:DC6,1)</f>
        <v>2</v>
      </c>
      <c r="CO5" t="s" s="222">
        <f>Q5</f>
        <v>163</v>
      </c>
      <c r="CP5" s="223">
        <f>COUNTIF(CI3:CL38,CO5)</f>
        <v>1</v>
      </c>
      <c r="CQ5" s="223">
        <f>COUNTIF(CI3:CI38,CO5)</f>
        <v>0</v>
      </c>
      <c r="CR5" s="223">
        <f>COUNTIF(CJ3:CK38,CO5)</f>
        <v>1</v>
      </c>
      <c r="CS5" s="223">
        <f>COUNTIF(CL3:CL38,CO5)</f>
        <v>0</v>
      </c>
      <c r="CT5" s="223">
        <f>_xlfn.SUMIFS(CF3:CF38,CD3:CD38,CO5)+_xlfn.SUMIFS(CG3:CG38,CE3:CE38,CO5)</f>
        <v>1</v>
      </c>
      <c r="CU5" s="223">
        <f>_xlfn.SUMIFS(CG3:CG38,CD3:CD38,CO5)+_xlfn.SUMIFS(CF3:CF38,CE3:CE38,CO5)</f>
        <v>1</v>
      </c>
      <c r="CV5" s="223">
        <f>CT5-CU5</f>
        <v>0</v>
      </c>
      <c r="CW5" s="220">
        <f>CQ5*3+CR5*1</f>
        <v>1</v>
      </c>
      <c r="CX5" s="220">
        <f>IF(CP5=0,"-",RANK(CW5,CW3:CW6))</f>
        <v>1</v>
      </c>
      <c r="CY5" s="220">
        <f>IF(CP5=0,"-",RANK(CV5,CV3:CV6))</f>
        <v>1</v>
      </c>
      <c r="CZ5" s="220">
        <f>IF(CP5=0,"-",RANK(CT5,CT3:CT6))</f>
        <v>1</v>
      </c>
      <c r="DA5" s="220">
        <f>IF(CP5=0,"-",SUM(CX5:CZ5))</f>
        <v>3</v>
      </c>
      <c r="DB5" s="221">
        <f>(COUNTIF(CO3:CO6,"&lt;"&amp;CO5)+1)/1000</f>
        <v>0.003</v>
      </c>
      <c r="DC5" s="221">
        <f>IF(CP5=0,1000+DB5,IF(COUNTIF(DA3:DA6,DA5)&gt;1,DA5+DB5,100))</f>
        <v>3.003</v>
      </c>
      <c r="DD5" s="24"/>
      <c r="DE5" t="b" s="221">
        <f>IF(AA5=DE2,Q5)</f>
        <v>0</v>
      </c>
      <c r="DF5" s="24"/>
      <c r="DG5" s="220">
        <f>COUNTIF(DE3:DE6,K5)</f>
        <v>0</v>
      </c>
      <c r="DH5" s="220">
        <f>COUNTIF(DE3:DE6,L5)</f>
        <v>0</v>
      </c>
      <c r="DI5" s="220">
        <f>COUNTIF(DE3:DE6,M5)</f>
        <v>0</v>
      </c>
      <c r="DJ5" s="220">
        <f>COUNTIF(DE3:DE6,N5)</f>
        <v>0</v>
      </c>
      <c r="DK5" s="220">
        <f>SUM(DG5:DJ5)</f>
        <v>0</v>
      </c>
      <c r="DL5" s="24"/>
      <c r="DM5" t="s" s="215">
        <f>IF(DK5=2,B5,"")</f>
      </c>
      <c r="DN5" t="s" s="215">
        <f>IF(DK5=2,D5,"")</f>
      </c>
      <c r="DO5" t="s" s="215">
        <f>IF(DK5=2,E5,"")</f>
      </c>
      <c r="DP5" t="s" s="215">
        <f>IF(DK5=2,G5,"")</f>
      </c>
      <c r="DQ5" s="24"/>
      <c r="DR5" t="s" s="215">
        <f>IF(DK5=2,IF(DO5&gt;DP5,DM5,IF(DP5&gt;DO5,DN5,"")),"")</f>
      </c>
      <c r="DS5" t="s" s="215">
        <f>IF(DK5=2,IF(DO5=DP5,DM5,""),"")</f>
      </c>
      <c r="DT5" t="s" s="215">
        <f>IF(DK5=2,IF(DO5=DP5,DN5,""),"")</f>
      </c>
      <c r="DU5" t="s" s="215">
        <f>IF(DK5=2,IF(DO5&gt;DP5,DN5,IF(DP5&gt;DO5,DM5,"")),"")</f>
      </c>
      <c r="DV5" s="24"/>
      <c r="DW5" s="220">
        <f>RANK(EL5,EL3:EL6,1)</f>
        <v>3</v>
      </c>
      <c r="DX5" t="s" s="222">
        <f>Q5</f>
        <v>163</v>
      </c>
      <c r="DY5" s="223">
        <f>COUNTIF(DR3:DU38,DX5)</f>
        <v>0</v>
      </c>
      <c r="DZ5" s="223">
        <f>COUNTIF(DR3:DR38,DX5)</f>
        <v>0</v>
      </c>
      <c r="EA5" s="223">
        <f>COUNTIF(DS3:DT38,DX5)</f>
        <v>0</v>
      </c>
      <c r="EB5" s="223">
        <f>COUNTIF(DU3:DU38,DX5)</f>
        <v>0</v>
      </c>
      <c r="EC5" s="223">
        <f>_xlfn.SUMIFS(DO3:DO38,DM3:DM38,DX5)+_xlfn.SUMIFS(DP3:DP38,DN3:DN38,DX5)</f>
        <v>0</v>
      </c>
      <c r="ED5" s="223">
        <f>_xlfn.SUMIFS(DP3:DP38,DM3:DM38,DX5)+_xlfn.SUMIFS(DO3:DO38,DN3:DN38,DX5)</f>
        <v>0</v>
      </c>
      <c r="EE5" s="223">
        <f>EC5-ED5</f>
        <v>0</v>
      </c>
      <c r="EF5" s="220">
        <f>DZ5*3+EA5*1</f>
        <v>0</v>
      </c>
      <c r="EG5" t="s" s="215">
        <f>IF(DY5=0,"-",RANK(EF5,EF3:EF6))</f>
        <v>64</v>
      </c>
      <c r="EH5" t="s" s="215">
        <f>IF(DY5=0,"-",RANK(EE5,EE3:EE6))</f>
        <v>64</v>
      </c>
      <c r="EI5" t="s" s="215">
        <f>IF(DY5=0,"-",RANK(EC5,EC3:EC6))</f>
        <v>64</v>
      </c>
      <c r="EJ5" t="s" s="215">
        <f>IF(DY5=0,"-",SUM(EG5:EI5))</f>
        <v>64</v>
      </c>
      <c r="EK5" s="221">
        <f>(COUNTIF(DX3:DX6,"&lt;"&amp;DX5)+1)/1000</f>
        <v>0.003</v>
      </c>
      <c r="EL5" s="224">
        <f>IF(DY5=0,1000+EK5,IF(COUNTIF(EJ3:EJ6,EJ5)&gt;1,EJ5+EK5,100))</f>
        <v>1000.003</v>
      </c>
    </row>
    <row r="6" ht="13.65" customHeight="1">
      <c r="A6" s="15"/>
      <c r="B6" t="s" s="215">
        <f t="shared" si="357" ref="B6:B240">'Utfylles'!$E$13</f>
        <v>171</v>
      </c>
      <c r="C6" t="s" s="215">
        <v>64</v>
      </c>
      <c r="D6" t="s" s="215">
        <f t="shared" si="358" ref="D6:D240">'Utfylles'!$G$13</f>
        <v>172</v>
      </c>
      <c r="E6" s="220">
        <f t="shared" si="359" ref="E6:E240">'Utfylles'!$H$13</f>
        <v>3</v>
      </c>
      <c r="F6" t="s" s="215">
        <v>64</v>
      </c>
      <c r="G6" s="220">
        <f t="shared" si="360" ref="G6:G240">'Utfylles'!$J$13</f>
        <v>0</v>
      </c>
      <c r="H6" s="216"/>
      <c r="I6" t="s" s="215">
        <f t="shared" si="361" ref="I6:I240">'Utfylles'!$K$13</f>
        <v>170</v>
      </c>
      <c r="J6" s="24"/>
      <c r="K6" t="s" s="215">
        <f>IF(I6="H",B6,IF(I6="B",D6,""))</f>
        <v>171</v>
      </c>
      <c r="L6" t="s" s="215">
        <f>IF(I6="U",B6,"")</f>
      </c>
      <c r="M6" t="s" s="215">
        <f>IF(I6="U",D6,"")</f>
      </c>
      <c r="N6" t="s" s="215">
        <f>IF(I6="B",B6,IF(I6="H",D6,""))</f>
        <v>172</v>
      </c>
      <c r="O6" s="24"/>
      <c r="P6" s="221">
        <f>RANK(AK13,AK10:AK13,1)</f>
        <v>3</v>
      </c>
      <c r="Q6" t="s" s="222">
        <f>'Ark2'!B8</f>
        <v>47</v>
      </c>
      <c r="R6" s="223">
        <f>COUNTIF(K3:N38,Q6)</f>
        <v>3</v>
      </c>
      <c r="S6" s="223">
        <f>COUNTIF(K3:K38,Q6)</f>
        <v>1</v>
      </c>
      <c r="T6" s="223">
        <f>COUNTIF(L3:M38,Q6)</f>
        <v>1</v>
      </c>
      <c r="U6" s="223">
        <f>COUNTIF(N3:N38,Q6)</f>
        <v>1</v>
      </c>
      <c r="V6" s="223">
        <f>_xlfn.SUMIFS(E3:E38,B3:B38,Q6)+_xlfn.SUMIFS(G3:G38,D3:D38,Q6)</f>
        <v>2</v>
      </c>
      <c r="W6" s="223">
        <f>_xlfn.SUMIFS(G3:G38,B3:B38,Q6)+_xlfn.SUMIFS(E3:E38,D3:D38,Q6)</f>
        <v>3</v>
      </c>
      <c r="X6" s="223">
        <f>V6-W6</f>
        <v>-1</v>
      </c>
      <c r="Y6" s="220">
        <f>S6*3+T6*1</f>
        <v>4</v>
      </c>
      <c r="Z6" s="216"/>
      <c r="AA6" s="220">
        <f>RANK(Y6,Y3:Y6,0)</f>
        <v>2</v>
      </c>
      <c r="AB6" s="220">
        <f>IF(COUNTIF(AA3:AA6,AA6)=1,0,IF(AA6=1,RANK(BN6,BN3:BN6,0),IF(AA6=2,RANK(CW6,CW3:CW6,0),IF(AA6=3,RANK(EF6,EF3:EF6,0)))))</f>
        <v>1</v>
      </c>
      <c r="AC6" s="220">
        <f>IF(COUNTIF(AA3:AA6,AA6)=1,0,IF(AA6=1,RANK(BM6,BM3:BM6,0),IF(AA6=2,RANK(CV6,CV3:CV6,0),IF(AA6=3,RANK(EE6,EE3:EE6,0)))))</f>
        <v>1</v>
      </c>
      <c r="AD6" s="220">
        <f>IF(COUNTIF(AA3:AA6,AA6)=1,0,IF(AA6=1,RANK(BK6,BK3:BK6,0),IF(AA6=2,RANK(CT6,CT3:CT6,0),IF(AA6=3,RANK(EC6,EC3:EC6,0)))))</f>
        <v>1</v>
      </c>
      <c r="AE6" s="223">
        <f>SUM(AA13:AD13)</f>
        <v>2.111</v>
      </c>
      <c r="AF6" s="220">
        <f>IF(COUNTIF(AE3:AE6,AE6)=3,1,IF(COUNTIF(AA3:AA6,AA6)=1,0,IF(COUNTIF(AE3:AE6,AE6)=1,0,IF(AA6=1,VLOOKUP(Q6,BF9:BI12,4,FALSE),IF(AA6=2,VLOOKUP(Q6,CO9:CR12,4,FALSE),IF(AA6=3,VLOOKUP(Q6,DX9:EA12,4,FALSE)))))))</f>
        <v>1</v>
      </c>
      <c r="AG6" s="220">
        <f>RANK(X6,X3:X6)</f>
        <v>3</v>
      </c>
      <c r="AH6" s="220">
        <f>RANK(V6,V3:V6,0)</f>
        <v>3</v>
      </c>
      <c r="AI6" s="220">
        <f>RANK(S6,S3:S6,0)</f>
        <v>2</v>
      </c>
      <c r="AJ6" s="221">
        <f>(COUNTIF(Q3:Q6,"&lt;"&amp;Q6)+1)</f>
        <v>2</v>
      </c>
      <c r="AK6" s="216"/>
      <c r="AL6" s="24"/>
      <c r="AM6" t="b" s="221">
        <f>IF(AA6=AM2,Q6)</f>
        <v>0</v>
      </c>
      <c r="AN6" s="24"/>
      <c r="AO6" s="220">
        <f>COUNTIF(AM3:AM6,K6)</f>
        <v>0</v>
      </c>
      <c r="AP6" s="220">
        <f>COUNTIF(AM3:AM6,L6)</f>
        <v>0</v>
      </c>
      <c r="AQ6" s="220">
        <f>COUNTIF(AM3:AM6,M6)</f>
        <v>0</v>
      </c>
      <c r="AR6" s="220">
        <f>COUNTIF(AM3:AM6,N6)</f>
        <v>0</v>
      </c>
      <c r="AS6" s="220">
        <f>SUM(AO6:AR6)</f>
        <v>0</v>
      </c>
      <c r="AT6" s="24"/>
      <c r="AU6" t="s" s="215">
        <f>IF(AS6=2,B6,"")</f>
      </c>
      <c r="AV6" t="s" s="215">
        <f>IF(AS6=2,D6,"")</f>
      </c>
      <c r="AW6" t="s" s="215">
        <f>IF(AS6=2,E6,"")</f>
      </c>
      <c r="AX6" t="s" s="215">
        <f>IF(AS6=2,G6,"")</f>
      </c>
      <c r="AY6" s="24"/>
      <c r="AZ6" t="s" s="215">
        <f>IF(AS6=2,IF(AW6&gt;AX6,AU6,IF(AX6&gt;AW6,AV6,"")),"")</f>
      </c>
      <c r="BA6" t="s" s="215">
        <f>IF(AS6=2,IF(AW6=AX6,AU6,""),"")</f>
      </c>
      <c r="BB6" t="s" s="215">
        <f>IF(AS6=2,IF(AW6=AX6,AV6,""),"")</f>
      </c>
      <c r="BC6" t="s" s="215">
        <f>IF(AS6=2,IF(AW6&gt;AX6,AV6,IF(AX6&gt;AW6,AU6,"")),"")</f>
      </c>
      <c r="BD6" s="24"/>
      <c r="BE6" s="220">
        <f>RANK(BT6,BT3:BT6,1)</f>
        <v>2</v>
      </c>
      <c r="BF6" t="s" s="222">
        <f>Q6</f>
        <v>167</v>
      </c>
      <c r="BG6" s="223">
        <f>COUNTIF(AZ3:BC38,BF6)</f>
        <v>0</v>
      </c>
      <c r="BH6" s="223">
        <f>COUNTIF(AZ3:AZ38,BF6)</f>
        <v>0</v>
      </c>
      <c r="BI6" s="223">
        <f>COUNTIF(BA3:BB38,BF6)</f>
        <v>0</v>
      </c>
      <c r="BJ6" s="223">
        <f>COUNTIF(BC3:BC38,BF6)</f>
        <v>0</v>
      </c>
      <c r="BK6" s="223">
        <f>_xlfn.SUMIFS(AW3:AW38,AU3:AU38,BF6)+_xlfn.SUMIFS(AX3:AX38,AV3:AV38,BF6)</f>
        <v>0</v>
      </c>
      <c r="BL6" s="223">
        <f>_xlfn.SUMIFS(AX3:AX38,AU3:AU38,BF6)+_xlfn.SUMIFS(AW3:AW38,AV3:AV38,BF6)</f>
        <v>0</v>
      </c>
      <c r="BM6" s="223">
        <f>BK6-BL6</f>
        <v>0</v>
      </c>
      <c r="BN6" s="220">
        <f>BH6*3+BI6*1</f>
        <v>0</v>
      </c>
      <c r="BO6" t="s" s="215">
        <f>IF(BG6=0,"-",RANK(BN6,BN3:BN6))</f>
        <v>64</v>
      </c>
      <c r="BP6" t="s" s="215">
        <f>IF(BG6=0,"-",RANK(BM6,BM3:BM6))</f>
        <v>64</v>
      </c>
      <c r="BQ6" t="s" s="215">
        <f>IF(BG6=0,"-",RANK(BK6,BK3:BK6))</f>
        <v>64</v>
      </c>
      <c r="BR6" t="s" s="215">
        <f>IF(BG6=0,"-",SUM(BO6:BQ6))</f>
        <v>64</v>
      </c>
      <c r="BS6" s="221">
        <f>(COUNTIF(BF3:BF6,"&lt;"&amp;BF6)+1)/1000</f>
        <v>0.002</v>
      </c>
      <c r="BT6" s="221">
        <f>IF(BG6=0,1000+BS6,IF(COUNTIF(BR3:BR6,BR6)&gt;1,BR6+BS6,100))</f>
        <v>1000.002</v>
      </c>
      <c r="BU6" s="24"/>
      <c r="BV6" t="s" s="225">
        <f>IF(AA6=BV2,Q6)</f>
        <v>167</v>
      </c>
      <c r="BW6" s="24"/>
      <c r="BX6" s="220">
        <f>COUNTIF(BV3:BV6,K6)</f>
        <v>0</v>
      </c>
      <c r="BY6" s="220">
        <f>COUNTIF(BV3:BV6,L6)</f>
        <v>0</v>
      </c>
      <c r="BZ6" s="220">
        <f>COUNTIF(BV3:BV6,M6)</f>
        <v>0</v>
      </c>
      <c r="CA6" s="220">
        <f>COUNTIF(BV3:BV6,N6)</f>
        <v>0</v>
      </c>
      <c r="CB6" s="220">
        <f>SUM(BX6:CA6)</f>
        <v>0</v>
      </c>
      <c r="CC6" s="24"/>
      <c r="CD6" t="s" s="215">
        <f>IF(CB6=2,B6,"")</f>
      </c>
      <c r="CE6" t="s" s="215">
        <f>IF(CB6=2,D6,"")</f>
      </c>
      <c r="CF6" t="s" s="215">
        <f>IF(CB6=2,E6,"")</f>
      </c>
      <c r="CG6" t="s" s="215">
        <f>IF(CB6=2,G6,"")</f>
      </c>
      <c r="CH6" s="24"/>
      <c r="CI6" t="s" s="215">
        <f>IF(CB6=2,IF(CF6&gt;CG6,CD6,IF(CG6&gt;CF6,CE6,"")),"")</f>
      </c>
      <c r="CJ6" t="s" s="215">
        <f>IF(CB6=2,IF(CF6=CG6,CD6,""),"")</f>
      </c>
      <c r="CK6" t="s" s="215">
        <f>IF(CB6=2,IF(CF6=CG6,CE6,""),"")</f>
      </c>
      <c r="CL6" t="s" s="215">
        <f>IF(CB6=2,IF(CF6&gt;CG6,CE6,IF(CG6&gt;CF6,CD6,"")),"")</f>
      </c>
      <c r="CM6" s="24"/>
      <c r="CN6" s="220">
        <f>RANK(DC6,DC3:DC6,1)</f>
        <v>1</v>
      </c>
      <c r="CO6" t="s" s="222">
        <f>Q6</f>
        <v>167</v>
      </c>
      <c r="CP6" s="223">
        <f>COUNTIF(CI3:CL38,CO6)</f>
        <v>1</v>
      </c>
      <c r="CQ6" s="223">
        <f>COUNTIF(CI3:CI38,CO6)</f>
        <v>0</v>
      </c>
      <c r="CR6" s="223">
        <f>COUNTIF(CJ3:CK38,CO6)</f>
        <v>1</v>
      </c>
      <c r="CS6" s="223">
        <f>COUNTIF(CL3:CL38,CO6)</f>
        <v>0</v>
      </c>
      <c r="CT6" s="223">
        <f>_xlfn.SUMIFS(CF3:CF38,CD3:CD38,CO6)+_xlfn.SUMIFS(CG3:CG38,CE3:CE38,CO6)</f>
        <v>1</v>
      </c>
      <c r="CU6" s="223">
        <f>_xlfn.SUMIFS(CG3:CG38,CD3:CD38,CO6)+_xlfn.SUMIFS(CF3:CF38,CE3:CE38,CO6)</f>
        <v>1</v>
      </c>
      <c r="CV6" s="223">
        <f>CT6-CU6</f>
        <v>0</v>
      </c>
      <c r="CW6" s="220">
        <f>CQ6*3+CR6*1</f>
        <v>1</v>
      </c>
      <c r="CX6" s="220">
        <f>IF(CP6=0,"-",RANK(CW6,CW3:CW6))</f>
        <v>1</v>
      </c>
      <c r="CY6" s="220">
        <f>IF(CP6=0,"-",RANK(CV6,CV3:CV6))</f>
        <v>1</v>
      </c>
      <c r="CZ6" s="220">
        <f>IF(CP6=0,"-",RANK(CT6,CT3:CT6))</f>
        <v>1</v>
      </c>
      <c r="DA6" s="220">
        <f>IF(CP6=0,"-",SUM(CX6:CZ6))</f>
        <v>3</v>
      </c>
      <c r="DB6" s="221">
        <f>(COUNTIF(CO3:CO6,"&lt;"&amp;CO6)+1)/1000</f>
        <v>0.002</v>
      </c>
      <c r="DC6" s="221">
        <f>IF(CP6=0,1000+DB6,IF(COUNTIF(DA3:DA6,DA6)&gt;1,DA6+DB6,100))</f>
        <v>3.002</v>
      </c>
      <c r="DD6" s="24"/>
      <c r="DE6" t="b" s="221">
        <f>IF(AA6=DE2,Q6)</f>
        <v>0</v>
      </c>
      <c r="DF6" s="24"/>
      <c r="DG6" s="220">
        <f>COUNTIF(DE3:DE6,K6)</f>
        <v>0</v>
      </c>
      <c r="DH6" s="220">
        <f>COUNTIF(DE3:DE6,L6)</f>
        <v>0</v>
      </c>
      <c r="DI6" s="220">
        <f>COUNTIF(DE3:DE6,M6)</f>
        <v>0</v>
      </c>
      <c r="DJ6" s="220">
        <f>COUNTIF(DE3:DE6,N6)</f>
        <v>0</v>
      </c>
      <c r="DK6" s="220">
        <f>SUM(DG6:DJ6)</f>
        <v>0</v>
      </c>
      <c r="DL6" s="24"/>
      <c r="DM6" t="s" s="215">
        <f>IF(DK6=2,B6,"")</f>
      </c>
      <c r="DN6" t="s" s="215">
        <f>IF(DK6=2,D6,"")</f>
      </c>
      <c r="DO6" t="s" s="215">
        <f>IF(DK6=2,E6,"")</f>
      </c>
      <c r="DP6" t="s" s="215">
        <f>IF(DK6=2,G6,"")</f>
      </c>
      <c r="DQ6" s="24"/>
      <c r="DR6" t="s" s="215">
        <f>IF(DK6=2,IF(DO6&gt;DP6,DM6,IF(DP6&gt;DO6,DN6,"")),"")</f>
      </c>
      <c r="DS6" t="s" s="215">
        <f>IF(DK6=2,IF(DO6=DP6,DM6,""),"")</f>
      </c>
      <c r="DT6" t="s" s="215">
        <f>IF(DK6=2,IF(DO6=DP6,DN6,""),"")</f>
      </c>
      <c r="DU6" t="s" s="215">
        <f>IF(DK6=2,IF(DO6&gt;DP6,DN6,IF(DP6&gt;DO6,DM6,"")),"")</f>
      </c>
      <c r="DV6" s="24"/>
      <c r="DW6" s="220">
        <f>RANK(EL6,EL3:EL6,1)</f>
        <v>2</v>
      </c>
      <c r="DX6" t="s" s="222">
        <f>Q6</f>
        <v>167</v>
      </c>
      <c r="DY6" s="223">
        <f>COUNTIF(DR3:DU38,DX6)</f>
        <v>0</v>
      </c>
      <c r="DZ6" s="223">
        <f>COUNTIF(DR3:DR38,DX6)</f>
        <v>0</v>
      </c>
      <c r="EA6" s="223">
        <f>COUNTIF(DS3:DT38,DX6)</f>
        <v>0</v>
      </c>
      <c r="EB6" s="223">
        <f>COUNTIF(DU3:DU38,DX6)</f>
        <v>0</v>
      </c>
      <c r="EC6" s="223">
        <f>_xlfn.SUMIFS(DO3:DO38,DM3:DM38,DX6)+_xlfn.SUMIFS(DP3:DP38,DN3:DN38,DX6)</f>
        <v>0</v>
      </c>
      <c r="ED6" s="223">
        <f>_xlfn.SUMIFS(DP3:DP38,DM3:DM38,DX6)+_xlfn.SUMIFS(DO3:DO38,DN3:DN38,DX6)</f>
        <v>0</v>
      </c>
      <c r="EE6" s="223">
        <f>EC6-ED6</f>
        <v>0</v>
      </c>
      <c r="EF6" s="220">
        <f>DZ6*3+EA6*1</f>
        <v>0</v>
      </c>
      <c r="EG6" t="s" s="215">
        <f>IF(DY6=0,"-",RANK(EF6,EF3:EF6))</f>
        <v>64</v>
      </c>
      <c r="EH6" t="s" s="215">
        <f>IF(DY6=0,"-",RANK(EE6,EE3:EE6))</f>
        <v>64</v>
      </c>
      <c r="EI6" t="s" s="215">
        <f>IF(DY6=0,"-",RANK(EC6,EC3:EC6))</f>
        <v>64</v>
      </c>
      <c r="EJ6" t="s" s="215">
        <f>IF(DY6=0,"-",SUM(EG6:EI6))</f>
        <v>64</v>
      </c>
      <c r="EK6" s="221">
        <f>(COUNTIF(DX3:DX6,"&lt;"&amp;DX6)+1)/1000</f>
        <v>0.002</v>
      </c>
      <c r="EL6" s="224">
        <f>IF(DY6=0,1000+EK6,IF(COUNTIF(EJ3:EJ6,EJ6)&gt;1,EJ6+EK6,100))</f>
        <v>1000.002</v>
      </c>
    </row>
    <row r="7" ht="13.65" customHeight="1">
      <c r="A7" s="15"/>
      <c r="B7" t="s" s="215">
        <f t="shared" si="476" ref="B7:B241">'Utfylles'!$E$14</f>
        <v>173</v>
      </c>
      <c r="C7" t="s" s="215">
        <v>64</v>
      </c>
      <c r="D7" t="s" s="215">
        <f t="shared" si="477" ref="D7:D241">'Utfylles'!$G$14</f>
        <v>174</v>
      </c>
      <c r="E7" s="220">
        <f t="shared" si="478" ref="E7:E241">'Utfylles'!$H$14</f>
        <v>2</v>
      </c>
      <c r="F7" t="s" s="215">
        <v>64</v>
      </c>
      <c r="G7" s="220">
        <f t="shared" si="479" ref="G7:G241">'Utfylles'!$J$14</f>
        <v>1</v>
      </c>
      <c r="H7" s="216"/>
      <c r="I7" t="s" s="215">
        <f t="shared" si="480" ref="I7:I241">'Utfylles'!$K$14</f>
        <v>170</v>
      </c>
      <c r="J7" s="24"/>
      <c r="K7" t="s" s="215">
        <f>IF(I7="H",B7,IF(I7="B",D7,""))</f>
        <v>173</v>
      </c>
      <c r="L7" t="s" s="215">
        <f>IF(I7="U",B7,"")</f>
      </c>
      <c r="M7" t="s" s="215">
        <f>IF(I7="U",D7,"")</f>
      </c>
      <c r="N7" t="s" s="215">
        <f>IF(I7="B",B7,IF(I7="H",D7,""))</f>
        <v>174</v>
      </c>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20">
        <f>COUNTIF(AM3:AM6,K7)</f>
        <v>0</v>
      </c>
      <c r="AP7" s="220">
        <f>COUNTIF(AM3:AM6,L7)</f>
        <v>0</v>
      </c>
      <c r="AQ7" s="220">
        <f>COUNTIF(AM3:AM6,M7)</f>
        <v>0</v>
      </c>
      <c r="AR7" s="220">
        <f>COUNTIF(AM3:AM6,N7)</f>
        <v>0</v>
      </c>
      <c r="AS7" s="220">
        <f>SUM(AO7:AR7)</f>
        <v>0</v>
      </c>
      <c r="AT7" s="24"/>
      <c r="AU7" t="s" s="215">
        <f>IF(AS7=2,B7,"")</f>
      </c>
      <c r="AV7" t="s" s="215">
        <f>IF(AS7=2,D7,"")</f>
      </c>
      <c r="AW7" t="s" s="215">
        <f>IF(AS7=2,E7,"")</f>
      </c>
      <c r="AX7" t="s" s="215">
        <f>IF(AS7=2,G7,"")</f>
      </c>
      <c r="AY7" s="24"/>
      <c r="AZ7" t="s" s="215">
        <f>IF(AS7=2,IF(AW7&gt;AX7,AU7,IF(AX7&gt;AW7,AV7,"")),"")</f>
      </c>
      <c r="BA7" t="s" s="215">
        <f>IF(AS7=2,IF(AW7=AX7,AU7,""),"")</f>
      </c>
      <c r="BB7" t="s" s="215">
        <f>IF(AS7=2,IF(AW7=AX7,AV7,""),"")</f>
      </c>
      <c r="BC7" t="s" s="215">
        <f>IF(AS7=2,IF(AW7&gt;AX7,AV7,IF(AX7&gt;AW7,AU7,"")),"")</f>
      </c>
      <c r="BD7" s="24"/>
      <c r="BE7" s="216"/>
      <c r="BF7" s="24"/>
      <c r="BG7" s="24"/>
      <c r="BH7" s="24"/>
      <c r="BI7" s="24"/>
      <c r="BJ7" s="24"/>
      <c r="BK7" s="24"/>
      <c r="BL7" s="24"/>
      <c r="BM7" s="24"/>
      <c r="BN7" s="24"/>
      <c r="BO7" s="24"/>
      <c r="BP7" s="24"/>
      <c r="BQ7" s="24"/>
      <c r="BR7" s="24"/>
      <c r="BS7" s="24"/>
      <c r="BT7" s="24"/>
      <c r="BU7" s="24"/>
      <c r="BV7" s="24"/>
      <c r="BW7" s="24"/>
      <c r="BX7" s="220">
        <f>COUNTIF(BV3:BV6,K7)</f>
        <v>0</v>
      </c>
      <c r="BY7" s="220">
        <f>COUNTIF(BV3:BV6,L7)</f>
        <v>0</v>
      </c>
      <c r="BZ7" s="220">
        <f>COUNTIF(BV3:BV6,M7)</f>
        <v>0</v>
      </c>
      <c r="CA7" s="220">
        <f>COUNTIF(BV3:BV6,N7)</f>
        <v>0</v>
      </c>
      <c r="CB7" s="220">
        <f>SUM(BX7:CA7)</f>
        <v>0</v>
      </c>
      <c r="CC7" s="24"/>
      <c r="CD7" t="s" s="215">
        <f>IF(CB7=2,B7,"")</f>
      </c>
      <c r="CE7" t="s" s="215">
        <f>IF(CB7=2,D7,"")</f>
      </c>
      <c r="CF7" t="s" s="215">
        <f>IF(CB7=2,E7,"")</f>
      </c>
      <c r="CG7" t="s" s="215">
        <f>IF(CB7=2,G7,"")</f>
      </c>
      <c r="CH7" s="24"/>
      <c r="CI7" t="s" s="215">
        <f>IF(CB7=2,IF(CF7&gt;CG7,CD7,IF(CG7&gt;CF7,CE7,"")),"")</f>
      </c>
      <c r="CJ7" t="s" s="215">
        <f>IF(CB7=2,IF(CF7=CG7,CD7,""),"")</f>
      </c>
      <c r="CK7" t="s" s="215">
        <f>IF(CB7=2,IF(CF7=CG7,CE7,""),"")</f>
      </c>
      <c r="CL7" t="s" s="215">
        <f>IF(CB7=2,IF(CF7&gt;CG7,CE7,IF(CG7&gt;CF7,CD7,"")),"")</f>
      </c>
      <c r="CM7" s="24"/>
      <c r="CN7" s="216"/>
      <c r="CO7" s="24"/>
      <c r="CP7" s="24"/>
      <c r="CQ7" s="24"/>
      <c r="CR7" s="24"/>
      <c r="CS7" s="24"/>
      <c r="CT7" s="24"/>
      <c r="CU7" s="24"/>
      <c r="CV7" s="24"/>
      <c r="CW7" s="24"/>
      <c r="CX7" s="24"/>
      <c r="CY7" s="24"/>
      <c r="CZ7" s="24"/>
      <c r="DA7" s="24"/>
      <c r="DB7" s="24"/>
      <c r="DC7" s="24"/>
      <c r="DD7" s="24"/>
      <c r="DE7" s="24"/>
      <c r="DF7" s="24"/>
      <c r="DG7" s="220">
        <f>COUNTIF(DE3:DE6,K7)</f>
        <v>0</v>
      </c>
      <c r="DH7" s="220">
        <f>COUNTIF(DE3:DE6,L7)</f>
        <v>0</v>
      </c>
      <c r="DI7" s="220">
        <f>COUNTIF(DE3:DE6,M7)</f>
        <v>0</v>
      </c>
      <c r="DJ7" s="220">
        <f>COUNTIF(DE3:DE6,N7)</f>
        <v>0</v>
      </c>
      <c r="DK7" s="220">
        <f>SUM(DG7:DJ7)</f>
        <v>0</v>
      </c>
      <c r="DL7" s="24"/>
      <c r="DM7" t="s" s="215">
        <f>IF(DK7=2,B7,"")</f>
      </c>
      <c r="DN7" t="s" s="215">
        <f>IF(DK7=2,D7,"")</f>
      </c>
      <c r="DO7" t="s" s="215">
        <f>IF(DK7=2,E7,"")</f>
      </c>
      <c r="DP7" t="s" s="215">
        <f>IF(DK7=2,G7,"")</f>
      </c>
      <c r="DQ7" s="24"/>
      <c r="DR7" t="s" s="215">
        <f>IF(DK7=2,IF(DO7&gt;DP7,DM7,IF(DP7&gt;DO7,DN7,"")),"")</f>
      </c>
      <c r="DS7" t="s" s="215">
        <f>IF(DK7=2,IF(DO7=DP7,DM7,""),"")</f>
      </c>
      <c r="DT7" t="s" s="215">
        <f>IF(DK7=2,IF(DO7=DP7,DN7,""),"")</f>
      </c>
      <c r="DU7" t="s" s="215">
        <f>IF(DK7=2,IF(DO7&gt;DP7,DN7,IF(DP7&gt;DO7,DM7,"")),"")</f>
      </c>
      <c r="DV7" s="24"/>
      <c r="DW7" s="216"/>
      <c r="DX7" s="24"/>
      <c r="DY7" s="24"/>
      <c r="DZ7" s="24"/>
      <c r="EA7" s="24"/>
      <c r="EB7" s="24"/>
      <c r="EC7" s="24"/>
      <c r="ED7" s="24"/>
      <c r="EE7" s="24"/>
      <c r="EF7" s="24"/>
      <c r="EG7" s="24"/>
      <c r="EH7" s="24"/>
      <c r="EI7" s="24"/>
      <c r="EJ7" s="24"/>
      <c r="EK7" s="24"/>
      <c r="EL7" s="25"/>
    </row>
    <row r="8" ht="13.65" customHeight="1">
      <c r="A8" s="15"/>
      <c r="B8" t="s" s="215">
        <f t="shared" si="524" ref="B8:B242">'Utfylles'!$E$15</f>
        <v>175</v>
      </c>
      <c r="C8" t="s" s="215">
        <v>64</v>
      </c>
      <c r="D8" t="s" s="215">
        <f t="shared" si="525" ref="D8:D242">'Utfylles'!$G$15</f>
        <v>176</v>
      </c>
      <c r="E8" s="220">
        <f t="shared" si="526" ref="E8:E242">'Utfylles'!$H$15</f>
        <v>1</v>
      </c>
      <c r="F8" t="s" s="215">
        <v>64</v>
      </c>
      <c r="G8" s="220">
        <f t="shared" si="527" ref="G8:G242">'Utfylles'!$J$15</f>
        <v>1</v>
      </c>
      <c r="H8" s="216"/>
      <c r="I8" t="s" s="215">
        <f t="shared" si="528" ref="I8:I242">'Utfylles'!$K$15</f>
        <v>177</v>
      </c>
      <c r="J8" s="24"/>
      <c r="K8" t="s" s="215">
        <f>IF(I8="H",B8,IF(I8="B",D8,""))</f>
      </c>
      <c r="L8" t="s" s="215">
        <f>IF(I8="U",B8,"")</f>
        <v>175</v>
      </c>
      <c r="M8" t="s" s="215">
        <f>IF(I8="U",D8,"")</f>
        <v>176</v>
      </c>
      <c r="N8" t="s" s="215">
        <f>IF(I8="B",B8,IF(I8="H",D8,""))</f>
      </c>
      <c r="O8" s="24"/>
      <c r="P8" s="24"/>
      <c r="Q8" s="24"/>
      <c r="R8" s="24"/>
      <c r="S8" s="24"/>
      <c r="T8" s="24"/>
      <c r="U8" s="24"/>
      <c r="V8" s="24"/>
      <c r="W8" s="24"/>
      <c r="X8" s="24"/>
      <c r="Y8" s="24"/>
      <c r="Z8" s="24"/>
      <c r="AA8" s="221">
        <v>1</v>
      </c>
      <c r="AB8" s="223">
        <v>10</v>
      </c>
      <c r="AC8" s="223">
        <f>AB8*10</f>
        <v>100</v>
      </c>
      <c r="AD8" s="223">
        <f>AC8*10</f>
        <v>1000</v>
      </c>
      <c r="AE8" s="226"/>
      <c r="AF8" s="223">
        <f>AD8*10</f>
        <v>10000</v>
      </c>
      <c r="AG8" s="223">
        <f>AF8*10</f>
        <v>100000</v>
      </c>
      <c r="AH8" s="223">
        <f>AG8*10</f>
        <v>1000000</v>
      </c>
      <c r="AI8" s="223">
        <f>AH8*10</f>
        <v>10000000</v>
      </c>
      <c r="AJ8" s="223">
        <f>AI8*10</f>
        <v>100000000</v>
      </c>
      <c r="AK8" s="226"/>
      <c r="AL8" s="24"/>
      <c r="AM8" s="24"/>
      <c r="AN8" s="24"/>
      <c r="AO8" s="220">
        <f>COUNTIF(AM3:AM6,K8)</f>
        <v>0</v>
      </c>
      <c r="AP8" s="220">
        <f>COUNTIF(AM3:AM6,L8)</f>
        <v>0</v>
      </c>
      <c r="AQ8" s="220">
        <f>COUNTIF(AM3:AM6,M8)</f>
        <v>0</v>
      </c>
      <c r="AR8" s="220">
        <f>COUNTIF(AM3:AM6,N8)</f>
        <v>0</v>
      </c>
      <c r="AS8" s="220">
        <f>SUM(AO8:AR8)</f>
        <v>0</v>
      </c>
      <c r="AT8" s="24"/>
      <c r="AU8" t="s" s="215">
        <f>IF(AS8=2,B8,"")</f>
      </c>
      <c r="AV8" t="s" s="215">
        <f>IF(AS8=2,D8,"")</f>
      </c>
      <c r="AW8" t="s" s="215">
        <f>IF(AS8=2,E8,"")</f>
      </c>
      <c r="AX8" t="s" s="215">
        <f>IF(AS8=2,G8,"")</f>
      </c>
      <c r="AY8" s="24"/>
      <c r="AZ8" t="s" s="215">
        <f>IF(AS8=2,IF(AW8&gt;AX8,AU8,IF(AX8&gt;AW8,AV8,"")),"")</f>
      </c>
      <c r="BA8" t="s" s="215">
        <f>IF(AS8=2,IF(AW8=AX8,AU8,""),"")</f>
      </c>
      <c r="BB8" t="s" s="215">
        <f>IF(AS8=2,IF(AW8=AX8,AV8,""),"")</f>
      </c>
      <c r="BC8" t="s" s="215">
        <f>IF(AS8=2,IF(AW8&gt;AX8,AV8,IF(AX8&gt;AW8,AU8,"")),"")</f>
      </c>
      <c r="BD8" s="24"/>
      <c r="BE8" s="216"/>
      <c r="BF8" s="24"/>
      <c r="BG8" s="24"/>
      <c r="BH8" t="s" s="215">
        <v>51</v>
      </c>
      <c r="BI8" t="s" s="215">
        <v>178</v>
      </c>
      <c r="BJ8" s="24"/>
      <c r="BK8" s="24"/>
      <c r="BL8" s="24"/>
      <c r="BM8" s="24"/>
      <c r="BN8" s="24"/>
      <c r="BO8" s="24"/>
      <c r="BP8" s="24"/>
      <c r="BQ8" s="24"/>
      <c r="BR8" s="24"/>
      <c r="BS8" s="24"/>
      <c r="BT8" s="24"/>
      <c r="BU8" s="24"/>
      <c r="BV8" s="24"/>
      <c r="BW8" s="24"/>
      <c r="BX8" s="220">
        <f>COUNTIF(BV3:BV6,K8)</f>
        <v>0</v>
      </c>
      <c r="BY8" s="220">
        <f>COUNTIF(BV3:BV6,L8)</f>
        <v>0</v>
      </c>
      <c r="BZ8" s="220">
        <f>COUNTIF(BV3:BV6,M8)</f>
        <v>0</v>
      </c>
      <c r="CA8" s="220">
        <f>COUNTIF(BV3:BV6,N8)</f>
        <v>0</v>
      </c>
      <c r="CB8" s="220">
        <f>SUM(BX8:CA8)</f>
        <v>0</v>
      </c>
      <c r="CC8" s="24"/>
      <c r="CD8" t="s" s="215">
        <f>IF(CB8=2,B8,"")</f>
      </c>
      <c r="CE8" t="s" s="215">
        <f>IF(CB8=2,D8,"")</f>
      </c>
      <c r="CF8" t="s" s="215">
        <f>IF(CB8=2,E8,"")</f>
      </c>
      <c r="CG8" t="s" s="215">
        <f>IF(CB8=2,G8,"")</f>
      </c>
      <c r="CH8" s="24"/>
      <c r="CI8" t="s" s="215">
        <f>IF(CB8=2,IF(CF8&gt;CG8,CD8,IF(CG8&gt;CF8,CE8,"")),"")</f>
      </c>
      <c r="CJ8" t="s" s="215">
        <f>IF(CB8=2,IF(CF8=CG8,CD8,""),"")</f>
      </c>
      <c r="CK8" t="s" s="215">
        <f>IF(CB8=2,IF(CF8=CG8,CE8,""),"")</f>
      </c>
      <c r="CL8" t="s" s="215">
        <f>IF(CB8=2,IF(CF8&gt;CG8,CE8,IF(CG8&gt;CF8,CD8,"")),"")</f>
      </c>
      <c r="CM8" s="24"/>
      <c r="CN8" s="216"/>
      <c r="CO8" s="24"/>
      <c r="CP8" s="24"/>
      <c r="CQ8" t="s" s="215">
        <v>51</v>
      </c>
      <c r="CR8" t="s" s="215">
        <v>178</v>
      </c>
      <c r="CS8" s="24"/>
      <c r="CT8" s="24"/>
      <c r="CU8" s="24"/>
      <c r="CV8" s="24"/>
      <c r="CW8" s="24"/>
      <c r="CX8" s="24"/>
      <c r="CY8" s="24"/>
      <c r="CZ8" s="24"/>
      <c r="DA8" s="24"/>
      <c r="DB8" s="24"/>
      <c r="DC8" s="24"/>
      <c r="DD8" s="24"/>
      <c r="DE8" s="24"/>
      <c r="DF8" s="24"/>
      <c r="DG8" s="220">
        <f>COUNTIF(DE3:DE6,K8)</f>
        <v>0</v>
      </c>
      <c r="DH8" s="220">
        <f>COUNTIF(DE3:DE6,L8)</f>
        <v>0</v>
      </c>
      <c r="DI8" s="220">
        <f>COUNTIF(DE3:DE6,M8)</f>
        <v>0</v>
      </c>
      <c r="DJ8" s="220">
        <f>COUNTIF(DE3:DE6,N8)</f>
        <v>0</v>
      </c>
      <c r="DK8" s="220">
        <f>SUM(DG8:DJ8)</f>
        <v>0</v>
      </c>
      <c r="DL8" s="24"/>
      <c r="DM8" t="s" s="215">
        <f>IF(DK8=2,B8,"")</f>
      </c>
      <c r="DN8" t="s" s="215">
        <f>IF(DK8=2,D8,"")</f>
      </c>
      <c r="DO8" t="s" s="215">
        <f>IF(DK8=2,E8,"")</f>
      </c>
      <c r="DP8" t="s" s="215">
        <f>IF(DK8=2,G8,"")</f>
      </c>
      <c r="DQ8" s="24"/>
      <c r="DR8" t="s" s="215">
        <f>IF(DK8=2,IF(DO8&gt;DP8,DM8,IF(DP8&gt;DO8,DN8,"")),"")</f>
      </c>
      <c r="DS8" t="s" s="215">
        <f>IF(DK8=2,IF(DO8=DP8,DM8,""),"")</f>
      </c>
      <c r="DT8" t="s" s="215">
        <f>IF(DK8=2,IF(DO8=DP8,DN8,""),"")</f>
      </c>
      <c r="DU8" t="s" s="215">
        <f>IF(DK8=2,IF(DO8&gt;DP8,DN8,IF(DP8&gt;DO8,DM8,"")),"")</f>
      </c>
      <c r="DV8" s="24"/>
      <c r="DW8" s="216"/>
      <c r="DX8" s="24"/>
      <c r="DY8" s="24"/>
      <c r="DZ8" t="s" s="215">
        <v>51</v>
      </c>
      <c r="EA8" t="s" s="215">
        <v>178</v>
      </c>
      <c r="EB8" s="24"/>
      <c r="EC8" s="24"/>
      <c r="ED8" s="24"/>
      <c r="EE8" s="24"/>
      <c r="EF8" s="24"/>
      <c r="EG8" s="24"/>
      <c r="EH8" s="24"/>
      <c r="EI8" s="24"/>
      <c r="EJ8" s="24"/>
      <c r="EK8" s="24"/>
      <c r="EL8" s="25"/>
    </row>
    <row r="9" ht="13.65" customHeight="1">
      <c r="A9" s="15"/>
      <c r="B9" t="s" s="215">
        <f t="shared" si="579" ref="B9:B243">'Utfylles'!$E$16</f>
        <v>179</v>
      </c>
      <c r="C9" t="s" s="215">
        <v>64</v>
      </c>
      <c r="D9" t="s" s="215">
        <f t="shared" si="580" ref="D9:D243">'Utfylles'!$G$16</f>
        <v>180</v>
      </c>
      <c r="E9" s="220">
        <f t="shared" si="581" ref="E9:E243">'Utfylles'!$H$16</f>
        <v>2</v>
      </c>
      <c r="F9" t="s" s="215">
        <v>64</v>
      </c>
      <c r="G9" s="220">
        <f t="shared" si="582" ref="G9:G243">'Utfylles'!$J$16</f>
        <v>1</v>
      </c>
      <c r="H9" s="216"/>
      <c r="I9" t="s" s="215">
        <f t="shared" si="583" ref="I9:I243">'Utfylles'!$K$16</f>
        <v>170</v>
      </c>
      <c r="J9" s="24"/>
      <c r="K9" t="s" s="215">
        <f>IF(I9="H",B9,IF(I9="B",D9,""))</f>
        <v>179</v>
      </c>
      <c r="L9" t="s" s="215">
        <f>IF(I9="U",B9,"")</f>
      </c>
      <c r="M9" t="s" s="215">
        <f>IF(I9="U",D9,"")</f>
      </c>
      <c r="N9" t="s" s="215">
        <f>IF(I9="B",B9,IF(I9="H",D9,""))</f>
        <v>180</v>
      </c>
      <c r="O9" s="24"/>
      <c r="P9" s="24"/>
      <c r="Q9" s="221">
        <v>2</v>
      </c>
      <c r="R9" s="221">
        <v>3</v>
      </c>
      <c r="S9" s="221">
        <v>4</v>
      </c>
      <c r="T9" s="221">
        <v>5</v>
      </c>
      <c r="U9" s="221">
        <v>6</v>
      </c>
      <c r="V9" s="221">
        <v>7</v>
      </c>
      <c r="W9" s="221">
        <v>8</v>
      </c>
      <c r="X9" s="221">
        <v>9</v>
      </c>
      <c r="Y9" s="221">
        <v>10</v>
      </c>
      <c r="Z9" s="24"/>
      <c r="AA9" s="24"/>
      <c r="AB9" s="24"/>
      <c r="AC9" s="24"/>
      <c r="AD9" s="24"/>
      <c r="AE9" s="24"/>
      <c r="AF9" s="24"/>
      <c r="AG9" s="24"/>
      <c r="AH9" s="24"/>
      <c r="AI9" s="24"/>
      <c r="AJ9" s="24"/>
      <c r="AK9" s="24"/>
      <c r="AL9" s="24"/>
      <c r="AM9" s="24"/>
      <c r="AN9" s="24"/>
      <c r="AO9" s="220">
        <f>COUNTIF(AM3:AM6,K9)</f>
        <v>0</v>
      </c>
      <c r="AP9" s="220">
        <f>COUNTIF(AM3:AM6,L9)</f>
        <v>0</v>
      </c>
      <c r="AQ9" s="220">
        <f>COUNTIF(AM3:AM6,M9)</f>
        <v>0</v>
      </c>
      <c r="AR9" s="220">
        <f>COUNTIF(AM3:AM6,N9)</f>
        <v>0</v>
      </c>
      <c r="AS9" s="220">
        <f>SUM(AO9:AR9)</f>
        <v>0</v>
      </c>
      <c r="AT9" s="24"/>
      <c r="AU9" t="s" s="215">
        <f>IF(AS9=2,B9,"")</f>
      </c>
      <c r="AV9" t="s" s="215">
        <f>IF(AS9=2,D9,"")</f>
      </c>
      <c r="AW9" t="s" s="215">
        <f>IF(AS9=2,E9,"")</f>
      </c>
      <c r="AX9" t="s" s="215">
        <f>IF(AS9=2,G9,"")</f>
      </c>
      <c r="AY9" s="24"/>
      <c r="AZ9" t="s" s="215">
        <f>IF(AS9=2,IF(AW9&gt;AX9,AU9,IF(AX9&gt;AW9,AV9,"")),"")</f>
      </c>
      <c r="BA9" t="s" s="215">
        <f>IF(AS9=2,IF(AW9=AX9,AU9,""),"")</f>
      </c>
      <c r="BB9" t="s" s="215">
        <f>IF(AS9=2,IF(AW9=AX9,AV9,""),"")</f>
      </c>
      <c r="BC9" t="s" s="215">
        <f>IF(AS9=2,IF(AW9&gt;AX9,AV9,IF(AX9&gt;AW9,AU9,"")),"")</f>
      </c>
      <c r="BD9" s="24"/>
      <c r="BE9" s="220">
        <v>1</v>
      </c>
      <c r="BF9" t="s" s="225">
        <f>VLOOKUP(BE9,BE3:BF6,2,FALSE)</f>
        <v>164</v>
      </c>
      <c r="BG9" s="24"/>
      <c r="BH9" s="220">
        <f>_xlfn.COUNTIFS(AZ3:AZ38,BF9,BC3:BC38,BF10)</f>
        <v>0</v>
      </c>
      <c r="BI9" s="221">
        <f>RANK(BH9,BH9:BH12,0)</f>
        <v>1</v>
      </c>
      <c r="BJ9" s="24"/>
      <c r="BK9" s="24"/>
      <c r="BL9" s="24"/>
      <c r="BM9" s="24"/>
      <c r="BN9" s="24"/>
      <c r="BO9" s="24"/>
      <c r="BP9" s="24"/>
      <c r="BQ9" s="24"/>
      <c r="BR9" s="24"/>
      <c r="BS9" s="24"/>
      <c r="BT9" s="24"/>
      <c r="BU9" s="24"/>
      <c r="BV9" s="24"/>
      <c r="BW9" s="24"/>
      <c r="BX9" s="220">
        <f>COUNTIF(BV3:BV6,K9)</f>
        <v>0</v>
      </c>
      <c r="BY9" s="220">
        <f>COUNTIF(BV3:BV6,L9)</f>
        <v>0</v>
      </c>
      <c r="BZ9" s="220">
        <f>COUNTIF(BV3:BV6,M9)</f>
        <v>0</v>
      </c>
      <c r="CA9" s="220">
        <f>COUNTIF(BV3:BV6,N9)</f>
        <v>0</v>
      </c>
      <c r="CB9" s="220">
        <f>SUM(BX9:CA9)</f>
        <v>0</v>
      </c>
      <c r="CC9" s="24"/>
      <c r="CD9" t="s" s="215">
        <f>IF(CB9=2,B9,"")</f>
      </c>
      <c r="CE9" t="s" s="215">
        <f>IF(CB9=2,D9,"")</f>
      </c>
      <c r="CF9" t="s" s="215">
        <f>IF(CB9=2,E9,"")</f>
      </c>
      <c r="CG9" t="s" s="215">
        <f>IF(CB9=2,G9,"")</f>
      </c>
      <c r="CH9" s="24"/>
      <c r="CI9" t="s" s="215">
        <f>IF(CB9=2,IF(CF9&gt;CG9,CD9,IF(CG9&gt;CF9,CE9,"")),"")</f>
      </c>
      <c r="CJ9" t="s" s="215">
        <f>IF(CB9=2,IF(CF9=CG9,CD9,""),"")</f>
      </c>
      <c r="CK9" t="s" s="215">
        <f>IF(CB9=2,IF(CF9=CG9,CE9,""),"")</f>
      </c>
      <c r="CL9" t="s" s="215">
        <f>IF(CB9=2,IF(CF9&gt;CG9,CE9,IF(CG9&gt;CF9,CD9,"")),"")</f>
      </c>
      <c r="CM9" s="24"/>
      <c r="CN9" s="220">
        <v>1</v>
      </c>
      <c r="CO9" t="s" s="225">
        <f>VLOOKUP(CN9,CN3:CO6,2,FALSE)</f>
        <v>167</v>
      </c>
      <c r="CP9" s="24"/>
      <c r="CQ9" s="220">
        <f>_xlfn.COUNTIFS(CI3:CI38,CO9,CL3:CL38,CO10)</f>
        <v>0</v>
      </c>
      <c r="CR9" s="221">
        <f>RANK(CQ9,CQ9:CQ12,0)</f>
        <v>1</v>
      </c>
      <c r="CS9" s="24"/>
      <c r="CT9" s="24"/>
      <c r="CU9" s="24"/>
      <c r="CV9" s="24"/>
      <c r="CW9" s="24"/>
      <c r="CX9" s="24"/>
      <c r="CY9" s="24"/>
      <c r="CZ9" s="24"/>
      <c r="DA9" s="24"/>
      <c r="DB9" s="24"/>
      <c r="DC9" s="24"/>
      <c r="DD9" s="24"/>
      <c r="DE9" s="24"/>
      <c r="DF9" s="24"/>
      <c r="DG9" s="220">
        <f>COUNTIF(DE3:DE6,K9)</f>
        <v>0</v>
      </c>
      <c r="DH9" s="220">
        <f>COUNTIF(DE3:DE6,L9)</f>
        <v>0</v>
      </c>
      <c r="DI9" s="220">
        <f>COUNTIF(DE3:DE6,M9)</f>
        <v>0</v>
      </c>
      <c r="DJ9" s="220">
        <f>COUNTIF(DE3:DE6,N9)</f>
        <v>0</v>
      </c>
      <c r="DK9" s="220">
        <f>SUM(DG9:DJ9)</f>
        <v>0</v>
      </c>
      <c r="DL9" s="24"/>
      <c r="DM9" t="s" s="215">
        <f>IF(DK9=2,B9,"")</f>
      </c>
      <c r="DN9" t="s" s="215">
        <f>IF(DK9=2,D9,"")</f>
      </c>
      <c r="DO9" t="s" s="215">
        <f>IF(DK9=2,E9,"")</f>
      </c>
      <c r="DP9" t="s" s="215">
        <f>IF(DK9=2,G9,"")</f>
      </c>
      <c r="DQ9" s="24"/>
      <c r="DR9" t="s" s="215">
        <f>IF(DK9=2,IF(DO9&gt;DP9,DM9,IF(DP9&gt;DO9,DN9,"")),"")</f>
      </c>
      <c r="DS9" t="s" s="215">
        <f>IF(DK9=2,IF(DO9=DP9,DM9,""),"")</f>
      </c>
      <c r="DT9" t="s" s="215">
        <f>IF(DK9=2,IF(DO9=DP9,DN9,""),"")</f>
      </c>
      <c r="DU9" t="s" s="215">
        <f>IF(DK9=2,IF(DO9&gt;DP9,DN9,IF(DP9&gt;DO9,DM9,"")),"")</f>
      </c>
      <c r="DV9" s="24"/>
      <c r="DW9" s="220">
        <v>1</v>
      </c>
      <c r="DX9" t="s" s="225">
        <f>VLOOKUP(DW9,DW3:DX6,2,FALSE)</f>
        <v>164</v>
      </c>
      <c r="DY9" s="24"/>
      <c r="DZ9" s="220">
        <f>_xlfn.COUNTIFS(DR3:DR38,DX9,DU3:DU38,DX10)</f>
        <v>0</v>
      </c>
      <c r="EA9" s="221">
        <f>RANK(DZ9,DZ9:DZ12,0)</f>
        <v>1</v>
      </c>
      <c r="EB9" s="24"/>
      <c r="EC9" s="24"/>
      <c r="ED9" s="24"/>
      <c r="EE9" s="24"/>
      <c r="EF9" s="24"/>
      <c r="EG9" s="24"/>
      <c r="EH9" s="24"/>
      <c r="EI9" s="24"/>
      <c r="EJ9" s="24"/>
      <c r="EK9" s="24"/>
      <c r="EL9" s="25"/>
    </row>
    <row r="10" ht="13.65" customHeight="1">
      <c r="A10" s="15"/>
      <c r="B10" t="s" s="215">
        <f t="shared" si="636" ref="B10:B244">'Utfylles'!$E$17</f>
        <v>181</v>
      </c>
      <c r="C10" t="s" s="215">
        <v>64</v>
      </c>
      <c r="D10" t="s" s="215">
        <f t="shared" si="637" ref="D10:D244">'Utfylles'!$G$17</f>
        <v>182</v>
      </c>
      <c r="E10" s="220">
        <f t="shared" si="638" ref="E10:E244">'Utfylles'!$H$17</f>
        <v>0</v>
      </c>
      <c r="F10" t="s" s="215">
        <v>64</v>
      </c>
      <c r="G10" s="220">
        <f t="shared" si="639" ref="G10:G244">'Utfylles'!$J$17</f>
        <v>1</v>
      </c>
      <c r="H10" s="216"/>
      <c r="I10" t="s" s="215">
        <f t="shared" si="640" ref="I10:I244">'Utfylles'!$K$17</f>
        <v>165</v>
      </c>
      <c r="J10" s="24"/>
      <c r="K10" t="s" s="215">
        <f>IF(I10="H",B10,IF(I10="B",D10,""))</f>
        <v>182</v>
      </c>
      <c r="L10" t="s" s="215">
        <f>IF(I10="U",B10,"")</f>
      </c>
      <c r="M10" t="s" s="215">
        <f>IF(I10="U",D10,"")</f>
      </c>
      <c r="N10" t="s" s="215">
        <f>IF(I10="B",B10,IF(I10="H",D10,""))</f>
        <v>181</v>
      </c>
      <c r="O10" s="24"/>
      <c r="P10" s="24"/>
      <c r="Q10" s="24"/>
      <c r="R10" s="24"/>
      <c r="S10" s="24"/>
      <c r="T10" s="24"/>
      <c r="U10" s="24"/>
      <c r="V10" s="24"/>
      <c r="W10" s="24"/>
      <c r="X10" s="24"/>
      <c r="Y10" s="24"/>
      <c r="Z10" s="24"/>
      <c r="AA10" s="220">
        <f>AA3/AA8</f>
        <v>4</v>
      </c>
      <c r="AB10" s="220">
        <f>AB3/AB8</f>
        <v>0</v>
      </c>
      <c r="AC10" s="220">
        <f>AC3/AC8</f>
        <v>0</v>
      </c>
      <c r="AD10" s="220">
        <f>AD3/AD8</f>
        <v>0</v>
      </c>
      <c r="AE10" s="216"/>
      <c r="AF10" s="220">
        <f>AF3/AF8</f>
        <v>0</v>
      </c>
      <c r="AG10" s="220">
        <f>AG3/AG8</f>
        <v>4e-05</v>
      </c>
      <c r="AH10" s="220">
        <f>AH3/AH8</f>
        <v>4e-06</v>
      </c>
      <c r="AI10" s="220">
        <f>AI3/AI8</f>
        <v>4e-07</v>
      </c>
      <c r="AJ10" s="220">
        <f>AJ3/AJ8</f>
        <v>4e-08</v>
      </c>
      <c r="AK10" s="221">
        <f>SUM(AA10:AJ10)</f>
        <v>4.00004444</v>
      </c>
      <c r="AL10" s="24"/>
      <c r="AM10" s="24"/>
      <c r="AN10" s="24"/>
      <c r="AO10" s="220">
        <f>COUNTIF(AM3:AM6,K10)</f>
        <v>0</v>
      </c>
      <c r="AP10" s="220">
        <f>COUNTIF(AM3:AM6,L10)</f>
        <v>0</v>
      </c>
      <c r="AQ10" s="220">
        <f>COUNTIF(AM3:AM6,M10)</f>
        <v>0</v>
      </c>
      <c r="AR10" s="220">
        <f>COUNTIF(AM3:AM6,N10)</f>
        <v>0</v>
      </c>
      <c r="AS10" s="220">
        <f>SUM(AO10:AR10)</f>
        <v>0</v>
      </c>
      <c r="AT10" s="24"/>
      <c r="AU10" t="s" s="215">
        <f>IF(AS10=2,B10,"")</f>
      </c>
      <c r="AV10" t="s" s="215">
        <f>IF(AS10=2,D10,"")</f>
      </c>
      <c r="AW10" t="s" s="215">
        <f>IF(AS10=2,E10,"")</f>
      </c>
      <c r="AX10" t="s" s="215">
        <f>IF(AS10=2,G10,"")</f>
      </c>
      <c r="AY10" s="24"/>
      <c r="AZ10" t="s" s="215">
        <f>IF(AS10=2,IF(AW10&gt;AX10,AU10,IF(AX10&gt;AW10,AV10,"")),"")</f>
      </c>
      <c r="BA10" t="s" s="215">
        <f>IF(AS10=2,IF(AW10=AX10,AU10,""),"")</f>
      </c>
      <c r="BB10" t="s" s="215">
        <f>IF(AS10=2,IF(AW10=AX10,AV10,""),"")</f>
      </c>
      <c r="BC10" t="s" s="215">
        <f>IF(AS10=2,IF(AW10&gt;AX10,AV10,IF(AX10&gt;AW10,AU10,"")),"")</f>
      </c>
      <c r="BD10" s="24"/>
      <c r="BE10" s="220">
        <v>2</v>
      </c>
      <c r="BF10" t="s" s="225">
        <f>VLOOKUP(BE10,BE3:BF6,2,FALSE)</f>
        <v>167</v>
      </c>
      <c r="BG10" s="24"/>
      <c r="BH10" s="220">
        <f>_xlfn.COUNTIFS(AZ3:AZ38,BF10,BC3:BC38,BF9)</f>
        <v>0</v>
      </c>
      <c r="BI10" s="221">
        <f>RANK(BH10,BH9:BH12,0)</f>
        <v>1</v>
      </c>
      <c r="BJ10" s="24"/>
      <c r="BK10" s="24"/>
      <c r="BL10" s="24"/>
      <c r="BM10" s="24"/>
      <c r="BN10" s="24"/>
      <c r="BO10" s="24"/>
      <c r="BP10" s="24"/>
      <c r="BQ10" s="24"/>
      <c r="BR10" s="24"/>
      <c r="BS10" s="24"/>
      <c r="BT10" s="24"/>
      <c r="BU10" s="24"/>
      <c r="BV10" s="24"/>
      <c r="BW10" s="24"/>
      <c r="BX10" s="220">
        <f>COUNTIF(BV3:BV6,K10)</f>
        <v>0</v>
      </c>
      <c r="BY10" s="220">
        <f>COUNTIF(BV3:BV6,L10)</f>
        <v>0</v>
      </c>
      <c r="BZ10" s="220">
        <f>COUNTIF(BV3:BV6,M10)</f>
        <v>0</v>
      </c>
      <c r="CA10" s="220">
        <f>COUNTIF(BV3:BV6,N10)</f>
        <v>0</v>
      </c>
      <c r="CB10" s="220">
        <f>SUM(BX10:CA10)</f>
        <v>0</v>
      </c>
      <c r="CC10" s="24"/>
      <c r="CD10" t="s" s="215">
        <f>IF(CB10=2,B10,"")</f>
      </c>
      <c r="CE10" t="s" s="215">
        <f>IF(CB10=2,D10,"")</f>
      </c>
      <c r="CF10" t="s" s="215">
        <f>IF(CB10=2,E10,"")</f>
      </c>
      <c r="CG10" t="s" s="215">
        <f>IF(CB10=2,G10,"")</f>
      </c>
      <c r="CH10" s="24"/>
      <c r="CI10" t="s" s="215">
        <f>IF(CB10=2,IF(CF10&gt;CG10,CD10,IF(CG10&gt;CF10,CE10,"")),"")</f>
      </c>
      <c r="CJ10" t="s" s="215">
        <f>IF(CB10=2,IF(CF10=CG10,CD10,""),"")</f>
      </c>
      <c r="CK10" t="s" s="215">
        <f>IF(CB10=2,IF(CF10=CG10,CE10,""),"")</f>
      </c>
      <c r="CL10" t="s" s="215">
        <f>IF(CB10=2,IF(CF10&gt;CG10,CE10,IF(CG10&gt;CF10,CD10,"")),"")</f>
      </c>
      <c r="CM10" s="24"/>
      <c r="CN10" s="220">
        <v>2</v>
      </c>
      <c r="CO10" t="s" s="225">
        <f>VLOOKUP(CN10,CN3:CO6,2,FALSE)</f>
        <v>163</v>
      </c>
      <c r="CP10" s="24"/>
      <c r="CQ10" s="220">
        <f>_xlfn.COUNTIFS(CI3:CI38,CO10,CL3:CL38,CO9)</f>
        <v>0</v>
      </c>
      <c r="CR10" s="221">
        <f>RANK(CQ10,CQ9:CQ12,0)</f>
        <v>1</v>
      </c>
      <c r="CS10" s="24"/>
      <c r="CT10" s="24"/>
      <c r="CU10" s="24"/>
      <c r="CV10" s="24"/>
      <c r="CW10" s="24"/>
      <c r="CX10" s="24"/>
      <c r="CY10" s="24"/>
      <c r="CZ10" s="24"/>
      <c r="DA10" s="24"/>
      <c r="DB10" s="24"/>
      <c r="DC10" s="24"/>
      <c r="DD10" s="24"/>
      <c r="DE10" s="24"/>
      <c r="DF10" s="24"/>
      <c r="DG10" s="220">
        <f>COUNTIF(DE3:DE6,K10)</f>
        <v>0</v>
      </c>
      <c r="DH10" s="220">
        <f>COUNTIF(DE3:DE6,L10)</f>
        <v>0</v>
      </c>
      <c r="DI10" s="220">
        <f>COUNTIF(DE3:DE6,M10)</f>
        <v>0</v>
      </c>
      <c r="DJ10" s="220">
        <f>COUNTIF(DE3:DE6,N10)</f>
        <v>0</v>
      </c>
      <c r="DK10" s="220">
        <f>SUM(DG10:DJ10)</f>
        <v>0</v>
      </c>
      <c r="DL10" s="24"/>
      <c r="DM10" t="s" s="215">
        <f>IF(DK10=2,B10,"")</f>
      </c>
      <c r="DN10" t="s" s="215">
        <f>IF(DK10=2,D10,"")</f>
      </c>
      <c r="DO10" t="s" s="215">
        <f>IF(DK10=2,E10,"")</f>
      </c>
      <c r="DP10" t="s" s="215">
        <f>IF(DK10=2,G10,"")</f>
      </c>
      <c r="DQ10" s="24"/>
      <c r="DR10" t="s" s="215">
        <f>IF(DK10=2,IF(DO10&gt;DP10,DM10,IF(DP10&gt;DO10,DN10,"")),"")</f>
      </c>
      <c r="DS10" t="s" s="215">
        <f>IF(DK10=2,IF(DO10=DP10,DM10,""),"")</f>
      </c>
      <c r="DT10" t="s" s="215">
        <f>IF(DK10=2,IF(DO10=DP10,DN10,""),"")</f>
      </c>
      <c r="DU10" t="s" s="215">
        <f>IF(DK10=2,IF(DO10&gt;DP10,DN10,IF(DP10&gt;DO10,DM10,"")),"")</f>
      </c>
      <c r="DV10" s="24"/>
      <c r="DW10" s="220">
        <v>2</v>
      </c>
      <c r="DX10" t="s" s="225">
        <f>VLOOKUP(DW10,DW3:DX6,2,FALSE)</f>
        <v>167</v>
      </c>
      <c r="DY10" s="24"/>
      <c r="DZ10" s="220">
        <f>_xlfn.COUNTIFS(DR3:DR38,DX10,DU3:DU38,DX9)</f>
        <v>0</v>
      </c>
      <c r="EA10" s="221">
        <f>RANK(DZ10,DZ9:DZ12,0)</f>
        <v>1</v>
      </c>
      <c r="EB10" s="24"/>
      <c r="EC10" s="24"/>
      <c r="ED10" s="24"/>
      <c r="EE10" s="24"/>
      <c r="EF10" s="24"/>
      <c r="EG10" s="24"/>
      <c r="EH10" s="24"/>
      <c r="EI10" s="24"/>
      <c r="EJ10" s="24"/>
      <c r="EK10" s="24"/>
      <c r="EL10" s="25"/>
    </row>
    <row r="11" ht="13.65" customHeight="1">
      <c r="A11" s="15"/>
      <c r="B11" t="s" s="215">
        <f t="shared" si="703" ref="B11:B245">'Utfylles'!$E$18</f>
        <v>183</v>
      </c>
      <c r="C11" t="s" s="215">
        <v>64</v>
      </c>
      <c r="D11" t="s" s="215">
        <f t="shared" si="704" ref="D11:D245">'Utfylles'!$G$18</f>
        <v>184</v>
      </c>
      <c r="E11" s="220">
        <f t="shared" si="705" ref="E11:E245">'Utfylles'!$H$18</f>
        <v>3</v>
      </c>
      <c r="F11" t="s" s="215">
        <v>64</v>
      </c>
      <c r="G11" s="220">
        <f t="shared" si="706" ref="G11:G245">'Utfylles'!$J$18</f>
        <v>1</v>
      </c>
      <c r="H11" s="216"/>
      <c r="I11" t="s" s="215">
        <f t="shared" si="707" ref="I11:I245">'Utfylles'!$K$18</f>
        <v>170</v>
      </c>
      <c r="J11" s="24"/>
      <c r="K11" t="s" s="215">
        <f>IF(I11="H",B11,IF(I11="B",D11,""))</f>
        <v>183</v>
      </c>
      <c r="L11" t="s" s="215">
        <f>IF(I11="U",B11,"")</f>
      </c>
      <c r="M11" t="s" s="215">
        <f>IF(I11="U",D11,"")</f>
      </c>
      <c r="N11" t="s" s="215">
        <f>IF(I11="B",B11,IF(I11="H",D11,""))</f>
        <v>184</v>
      </c>
      <c r="O11" s="24"/>
      <c r="P11" s="221">
        <v>1</v>
      </c>
      <c r="Q11" t="s" s="222">
        <f>VLOOKUP(P11,P3:Y6,Q9,FALSE)</f>
        <v>164</v>
      </c>
      <c r="R11" s="223">
        <f>VLOOKUP(P11,P3:Y6,R9,FALSE)</f>
        <v>3</v>
      </c>
      <c r="S11" s="223">
        <f>VLOOKUP(P11,P3:Y6,S9,FALSE)</f>
        <v>3</v>
      </c>
      <c r="T11" s="223">
        <f>VLOOKUP(P11,P3:Y6,T9,FALSE)</f>
        <v>0</v>
      </c>
      <c r="U11" s="223">
        <f>VLOOKUP(P11,P3:Y6,U9,FALSE)</f>
        <v>0</v>
      </c>
      <c r="V11" s="223">
        <f>VLOOKUP(P11,P3:Y6,V9,FALSE)</f>
        <v>6</v>
      </c>
      <c r="W11" s="223">
        <f>VLOOKUP(P11,P3:Y6,W9,FALSE)</f>
        <v>1</v>
      </c>
      <c r="X11" s="223">
        <f>VLOOKUP(P11,P3:Y6,X9,FALSE)</f>
        <v>5</v>
      </c>
      <c r="Y11" s="220">
        <f>VLOOKUP(P11,P3:Y6,Y9,FALSE)</f>
        <v>9</v>
      </c>
      <c r="Z11" s="24"/>
      <c r="AA11" s="220">
        <f>AA4/AA8</f>
        <v>1</v>
      </c>
      <c r="AB11" s="220">
        <f>AB4/AB8</f>
        <v>0</v>
      </c>
      <c r="AC11" s="220">
        <f>AC4/AC8</f>
        <v>0</v>
      </c>
      <c r="AD11" s="220">
        <f>AD4/AD8</f>
        <v>0</v>
      </c>
      <c r="AE11" s="216"/>
      <c r="AF11" s="220">
        <f>AF4/AF8</f>
        <v>0</v>
      </c>
      <c r="AG11" s="220">
        <f>AG4/AG8</f>
        <v>1e-05</v>
      </c>
      <c r="AH11" s="220">
        <f>AH4/AH8</f>
        <v>1e-06</v>
      </c>
      <c r="AI11" s="220">
        <f>AI4/AI8</f>
        <v>1e-07</v>
      </c>
      <c r="AJ11" s="220">
        <f>AJ4/AJ8</f>
        <v>1e-08</v>
      </c>
      <c r="AK11" s="221">
        <f>SUM(AA11:AJ11)</f>
        <v>1.00001111</v>
      </c>
      <c r="AL11" s="24"/>
      <c r="AM11" s="24"/>
      <c r="AN11" s="24"/>
      <c r="AO11" s="220">
        <f>COUNTIF(AM3:AM6,K11)</f>
        <v>0</v>
      </c>
      <c r="AP11" s="220">
        <f>COUNTIF(AM3:AM6,L11)</f>
        <v>0</v>
      </c>
      <c r="AQ11" s="220">
        <f>COUNTIF(AM3:AM6,M11)</f>
        <v>0</v>
      </c>
      <c r="AR11" s="220">
        <f>COUNTIF(AM3:AM6,N11)</f>
        <v>0</v>
      </c>
      <c r="AS11" s="220">
        <f>SUM(AO11:AR11)</f>
        <v>0</v>
      </c>
      <c r="AT11" s="24"/>
      <c r="AU11" t="s" s="215">
        <f>IF(AS11=2,B11,"")</f>
      </c>
      <c r="AV11" t="s" s="215">
        <f>IF(AS11=2,D11,"")</f>
      </c>
      <c r="AW11" t="s" s="215">
        <f>IF(AS11=2,E11,"")</f>
      </c>
      <c r="AX11" t="s" s="215">
        <f>IF(AS11=2,G11,"")</f>
      </c>
      <c r="AY11" s="24"/>
      <c r="AZ11" t="s" s="215">
        <f>IF(AS11=2,IF(AW11&gt;AX11,AU11,IF(AX11&gt;AW11,AV11,"")),"")</f>
      </c>
      <c r="BA11" t="s" s="215">
        <f>IF(AS11=2,IF(AW11=AX11,AU11,""),"")</f>
      </c>
      <c r="BB11" t="s" s="215">
        <f>IF(AS11=2,IF(AW11=AX11,AV11,""),"")</f>
      </c>
      <c r="BC11" t="s" s="215">
        <f>IF(AS11=2,IF(AW11&gt;AX11,AV11,IF(AX11&gt;AW11,AU11,"")),"")</f>
      </c>
      <c r="BD11" s="24"/>
      <c r="BE11" s="220">
        <v>3</v>
      </c>
      <c r="BF11" t="s" s="225">
        <f>VLOOKUP(BE11,BE3:BF6,2,FALSE)</f>
        <v>163</v>
      </c>
      <c r="BG11" s="24"/>
      <c r="BH11" s="220">
        <f>_xlfn.COUNTIFS(AZ3:AZ38,BF11,BC3:BC38,BF10)</f>
        <v>0</v>
      </c>
      <c r="BI11" s="221">
        <f>RANK(BH11,BH9:BH12,0)</f>
        <v>1</v>
      </c>
      <c r="BJ11" s="24"/>
      <c r="BK11" s="24"/>
      <c r="BL11" s="24"/>
      <c r="BM11" s="24"/>
      <c r="BN11" s="24"/>
      <c r="BO11" s="24"/>
      <c r="BP11" s="24"/>
      <c r="BQ11" s="24"/>
      <c r="BR11" s="24"/>
      <c r="BS11" s="24"/>
      <c r="BT11" s="24"/>
      <c r="BU11" s="24"/>
      <c r="BV11" s="24"/>
      <c r="BW11" s="24"/>
      <c r="BX11" s="220">
        <f>COUNTIF(BV3:BV6,K11)</f>
        <v>0</v>
      </c>
      <c r="BY11" s="220">
        <f>COUNTIF(BV3:BV6,L11)</f>
        <v>0</v>
      </c>
      <c r="BZ11" s="220">
        <f>COUNTIF(BV3:BV6,M11)</f>
        <v>0</v>
      </c>
      <c r="CA11" s="220">
        <f>COUNTIF(BV3:BV6,N11)</f>
        <v>0</v>
      </c>
      <c r="CB11" s="220">
        <f>SUM(BX11:CA11)</f>
        <v>0</v>
      </c>
      <c r="CC11" s="24"/>
      <c r="CD11" t="s" s="215">
        <f>IF(CB11=2,B11,"")</f>
      </c>
      <c r="CE11" t="s" s="215">
        <f>IF(CB11=2,D11,"")</f>
      </c>
      <c r="CF11" t="s" s="215">
        <f>IF(CB11=2,E11,"")</f>
      </c>
      <c r="CG11" t="s" s="215">
        <f>IF(CB11=2,G11,"")</f>
      </c>
      <c r="CH11" s="24"/>
      <c r="CI11" t="s" s="215">
        <f>IF(CB11=2,IF(CF11&gt;CG11,CD11,IF(CG11&gt;CF11,CE11,"")),"")</f>
      </c>
      <c r="CJ11" t="s" s="215">
        <f>IF(CB11=2,IF(CF11=CG11,CD11,""),"")</f>
      </c>
      <c r="CK11" t="s" s="215">
        <f>IF(CB11=2,IF(CF11=CG11,CE11,""),"")</f>
      </c>
      <c r="CL11" t="s" s="215">
        <f>IF(CB11=2,IF(CF11&gt;CG11,CE11,IF(CG11&gt;CF11,CD11,"")),"")</f>
      </c>
      <c r="CM11" s="24"/>
      <c r="CN11" s="220">
        <v>3</v>
      </c>
      <c r="CO11" t="s" s="225">
        <f>VLOOKUP(CN11,CN3:CO6,2,FALSE)</f>
        <v>164</v>
      </c>
      <c r="CP11" s="24"/>
      <c r="CQ11" s="220">
        <f>_xlfn.COUNTIFS(CI3:CI38,CO11,CL3:CL38,CO10)</f>
        <v>0</v>
      </c>
      <c r="CR11" s="221">
        <f>RANK(CQ11,CQ9:CQ12,0)</f>
        <v>1</v>
      </c>
      <c r="CS11" s="24"/>
      <c r="CT11" s="24"/>
      <c r="CU11" s="24"/>
      <c r="CV11" s="24"/>
      <c r="CW11" s="24"/>
      <c r="CX11" s="24"/>
      <c r="CY11" s="24"/>
      <c r="CZ11" s="24"/>
      <c r="DA11" s="24"/>
      <c r="DB11" s="24"/>
      <c r="DC11" s="24"/>
      <c r="DD11" s="24"/>
      <c r="DE11" s="24"/>
      <c r="DF11" s="24"/>
      <c r="DG11" s="220">
        <f>COUNTIF(DE3:DE6,K11)</f>
        <v>0</v>
      </c>
      <c r="DH11" s="220">
        <f>COUNTIF(DE3:DE6,L11)</f>
        <v>0</v>
      </c>
      <c r="DI11" s="220">
        <f>COUNTIF(DE3:DE6,M11)</f>
        <v>0</v>
      </c>
      <c r="DJ11" s="220">
        <f>COUNTIF(DE3:DE6,N11)</f>
        <v>0</v>
      </c>
      <c r="DK11" s="220">
        <f>SUM(DG11:DJ11)</f>
        <v>0</v>
      </c>
      <c r="DL11" s="24"/>
      <c r="DM11" t="s" s="215">
        <f>IF(DK11=2,B11,"")</f>
      </c>
      <c r="DN11" t="s" s="215">
        <f>IF(DK11=2,D11,"")</f>
      </c>
      <c r="DO11" t="s" s="215">
        <f>IF(DK11=2,E11,"")</f>
      </c>
      <c r="DP11" t="s" s="215">
        <f>IF(DK11=2,G11,"")</f>
      </c>
      <c r="DQ11" s="24"/>
      <c r="DR11" t="s" s="215">
        <f>IF(DK11=2,IF(DO11&gt;DP11,DM11,IF(DP11&gt;DO11,DN11,"")),"")</f>
      </c>
      <c r="DS11" t="s" s="215">
        <f>IF(DK11=2,IF(DO11=DP11,DM11,""),"")</f>
      </c>
      <c r="DT11" t="s" s="215">
        <f>IF(DK11=2,IF(DO11=DP11,DN11,""),"")</f>
      </c>
      <c r="DU11" t="s" s="215">
        <f>IF(DK11=2,IF(DO11&gt;DP11,DN11,IF(DP11&gt;DO11,DM11,"")),"")</f>
      </c>
      <c r="DV11" s="24"/>
      <c r="DW11" s="220">
        <v>3</v>
      </c>
      <c r="DX11" t="s" s="225">
        <f>VLOOKUP(DW11,DW3:DX6,2,FALSE)</f>
        <v>163</v>
      </c>
      <c r="DY11" s="24"/>
      <c r="DZ11" s="220">
        <f>_xlfn.COUNTIFS(DR3:DR38,DX11,DU3:DU38,DX10)</f>
        <v>0</v>
      </c>
      <c r="EA11" s="221">
        <f>RANK(DZ11,DZ9:DZ12,0)</f>
        <v>1</v>
      </c>
      <c r="EB11" s="24"/>
      <c r="EC11" s="24"/>
      <c r="ED11" s="24"/>
      <c r="EE11" s="24"/>
      <c r="EF11" s="24"/>
      <c r="EG11" s="24"/>
      <c r="EH11" s="24"/>
      <c r="EI11" s="24"/>
      <c r="EJ11" s="24"/>
      <c r="EK11" s="24"/>
      <c r="EL11" s="25"/>
    </row>
    <row r="12" ht="13.65" customHeight="1">
      <c r="A12" s="15"/>
      <c r="B12" t="s" s="215">
        <f t="shared" si="779" ref="B12:B246">'Utfylles'!$E$19</f>
        <v>185</v>
      </c>
      <c r="C12" t="s" s="215">
        <v>64</v>
      </c>
      <c r="D12" t="s" s="215">
        <f t="shared" si="780" ref="D12:D246">'Utfylles'!$G$19</f>
        <v>186</v>
      </c>
      <c r="E12" s="220">
        <f t="shared" si="781" ref="E12:E246">'Utfylles'!$H$19</f>
        <v>2</v>
      </c>
      <c r="F12" t="s" s="215">
        <v>64</v>
      </c>
      <c r="G12" s="220">
        <f t="shared" si="782" ref="G12:G246">'Utfylles'!$J$19</f>
        <v>1</v>
      </c>
      <c r="H12" s="216"/>
      <c r="I12" t="s" s="215">
        <f t="shared" si="783" ref="I12:I246">'Utfylles'!$K$19</f>
        <v>170</v>
      </c>
      <c r="J12" s="24"/>
      <c r="K12" t="s" s="215">
        <f>IF(I12="H",B12,IF(I12="B",D12,""))</f>
        <v>185</v>
      </c>
      <c r="L12" t="s" s="215">
        <f>IF(I12="U",B12,"")</f>
      </c>
      <c r="M12" t="s" s="215">
        <f>IF(I12="U",D12,"")</f>
      </c>
      <c r="N12" t="s" s="215">
        <f>IF(I12="B",B12,IF(I12="H",D12,""))</f>
        <v>186</v>
      </c>
      <c r="O12" s="24"/>
      <c r="P12" s="221">
        <v>2</v>
      </c>
      <c r="Q12" t="s" s="222">
        <f>VLOOKUP(P12,P3:Y6,Q9,FALSE)</f>
        <v>163</v>
      </c>
      <c r="R12" s="223">
        <f>VLOOKUP(P12,P3:Y6,R9,FALSE)</f>
        <v>3</v>
      </c>
      <c r="S12" s="223">
        <f>VLOOKUP(P12,P3:Y6,S9,FALSE)</f>
        <v>1</v>
      </c>
      <c r="T12" s="223">
        <f>VLOOKUP(P12,P3:Y6,T9,FALSE)</f>
        <v>1</v>
      </c>
      <c r="U12" s="223">
        <f>VLOOKUP(P12,P3:Y6,U9,FALSE)</f>
        <v>1</v>
      </c>
      <c r="V12" s="223">
        <f>VLOOKUP(P12,P3:Y6,V9,FALSE)</f>
        <v>4</v>
      </c>
      <c r="W12" s="223">
        <f>VLOOKUP(P12,P3:Y6,W9,FALSE)</f>
        <v>4</v>
      </c>
      <c r="X12" s="223">
        <f>VLOOKUP(P12,P3:Y6,X9,FALSE)</f>
        <v>0</v>
      </c>
      <c r="Y12" s="220">
        <f>VLOOKUP(P12,P3:Y6,Y9,FALSE)</f>
        <v>4</v>
      </c>
      <c r="Z12" s="24"/>
      <c r="AA12" s="220">
        <f>AA5/AA8</f>
        <v>2</v>
      </c>
      <c r="AB12" s="220">
        <f>AB5/AB8</f>
        <v>0.1</v>
      </c>
      <c r="AC12" s="220">
        <f>AC5/AC8</f>
        <v>0.01</v>
      </c>
      <c r="AD12" s="220">
        <f>AD5/AD8</f>
        <v>0.001</v>
      </c>
      <c r="AE12" s="216"/>
      <c r="AF12" s="220">
        <f>AF5/AF8</f>
        <v>0.0001</v>
      </c>
      <c r="AG12" s="220">
        <f>AG5/AG8</f>
        <v>2e-05</v>
      </c>
      <c r="AH12" s="220">
        <f>AH5/AH8</f>
        <v>2e-06</v>
      </c>
      <c r="AI12" s="220">
        <f>AI5/AI8</f>
        <v>2e-07</v>
      </c>
      <c r="AJ12" s="220">
        <f>AJ5/AJ8</f>
        <v>3e-08</v>
      </c>
      <c r="AK12" s="221">
        <f>SUM(AA12:AJ12)</f>
        <v>2.11112223</v>
      </c>
      <c r="AL12" s="24"/>
      <c r="AM12" s="24"/>
      <c r="AN12" s="24"/>
      <c r="AO12" s="220">
        <f>COUNTIF(AM3:AM6,K12)</f>
        <v>0</v>
      </c>
      <c r="AP12" s="220">
        <f>COUNTIF(AM3:AM6,L12)</f>
        <v>0</v>
      </c>
      <c r="AQ12" s="220">
        <f>COUNTIF(AM3:AM6,M12)</f>
        <v>0</v>
      </c>
      <c r="AR12" s="220">
        <f>COUNTIF(AM3:AM6,N12)</f>
        <v>0</v>
      </c>
      <c r="AS12" s="220">
        <f>SUM(AO12:AR12)</f>
        <v>0</v>
      </c>
      <c r="AT12" s="24"/>
      <c r="AU12" t="s" s="215">
        <f>IF(AS12=2,B12,"")</f>
      </c>
      <c r="AV12" t="s" s="215">
        <f>IF(AS12=2,D12,"")</f>
      </c>
      <c r="AW12" t="s" s="215">
        <f>IF(AS12=2,E12,"")</f>
      </c>
      <c r="AX12" t="s" s="215">
        <f>IF(AS12=2,G12,"")</f>
      </c>
      <c r="AY12" s="24"/>
      <c r="AZ12" t="s" s="215">
        <f>IF(AS12=2,IF(AW12&gt;AX12,AU12,IF(AX12&gt;AW12,AV12,"")),"")</f>
      </c>
      <c r="BA12" t="s" s="215">
        <f>IF(AS12=2,IF(AW12=AX12,AU12,""),"")</f>
      </c>
      <c r="BB12" t="s" s="215">
        <f>IF(AS12=2,IF(AW12=AX12,AV12,""),"")</f>
      </c>
      <c r="BC12" t="s" s="215">
        <f>IF(AS12=2,IF(AW12&gt;AX12,AV12,IF(AX12&gt;AW12,AU12,"")),"")</f>
      </c>
      <c r="BD12" s="24"/>
      <c r="BE12" s="220">
        <v>4</v>
      </c>
      <c r="BF12" t="s" s="225">
        <f>VLOOKUP(BE12,BE3:BF6,2,FALSE)</f>
        <v>166</v>
      </c>
      <c r="BG12" s="24"/>
      <c r="BH12" s="220">
        <f>_xlfn.COUNTIFS(AZ3:AZ38,BF12,BC3:BC38,BF11)</f>
        <v>0</v>
      </c>
      <c r="BI12" s="221">
        <f>RANK(BH12,BH9:BH12,0)</f>
        <v>1</v>
      </c>
      <c r="BJ12" s="24"/>
      <c r="BK12" s="24"/>
      <c r="BL12" s="24"/>
      <c r="BM12" s="24"/>
      <c r="BN12" s="24"/>
      <c r="BO12" s="24"/>
      <c r="BP12" s="24"/>
      <c r="BQ12" s="24"/>
      <c r="BR12" s="24"/>
      <c r="BS12" s="24"/>
      <c r="BT12" s="24"/>
      <c r="BU12" s="24"/>
      <c r="BV12" s="24"/>
      <c r="BW12" s="24"/>
      <c r="BX12" s="220">
        <f>COUNTIF(BV3:BV6,K12)</f>
        <v>0</v>
      </c>
      <c r="BY12" s="220">
        <f>COUNTIF(BV3:BV6,L12)</f>
        <v>0</v>
      </c>
      <c r="BZ12" s="220">
        <f>COUNTIF(BV3:BV6,M12)</f>
        <v>0</v>
      </c>
      <c r="CA12" s="220">
        <f>COUNTIF(BV3:BV6,N12)</f>
        <v>0</v>
      </c>
      <c r="CB12" s="220">
        <f>SUM(BX12:CA12)</f>
        <v>0</v>
      </c>
      <c r="CC12" s="24"/>
      <c r="CD12" t="s" s="215">
        <f>IF(CB12=2,B12,"")</f>
      </c>
      <c r="CE12" t="s" s="215">
        <f>IF(CB12=2,D12,"")</f>
      </c>
      <c r="CF12" t="s" s="215">
        <f>IF(CB12=2,E12,"")</f>
      </c>
      <c r="CG12" t="s" s="215">
        <f>IF(CB12=2,G12,"")</f>
      </c>
      <c r="CH12" s="24"/>
      <c r="CI12" t="s" s="215">
        <f>IF(CB12=2,IF(CF12&gt;CG12,CD12,IF(CG12&gt;CF12,CE12,"")),"")</f>
      </c>
      <c r="CJ12" t="s" s="215">
        <f>IF(CB12=2,IF(CF12=CG12,CD12,""),"")</f>
      </c>
      <c r="CK12" t="s" s="215">
        <f>IF(CB12=2,IF(CF12=CG12,CE12,""),"")</f>
      </c>
      <c r="CL12" t="s" s="215">
        <f>IF(CB12=2,IF(CF12&gt;CG12,CE12,IF(CG12&gt;CF12,CD12,"")),"")</f>
      </c>
      <c r="CM12" s="24"/>
      <c r="CN12" s="220">
        <v>4</v>
      </c>
      <c r="CO12" t="s" s="225">
        <f>VLOOKUP(CN12,CN3:CO6,2,FALSE)</f>
        <v>166</v>
      </c>
      <c r="CP12" s="24"/>
      <c r="CQ12" s="220">
        <f>_xlfn.COUNTIFS(CI3:CI38,CO12,CL3:CL38,CO11)</f>
        <v>0</v>
      </c>
      <c r="CR12" s="221">
        <f>RANK(CQ12,CQ9:CQ12,0)</f>
        <v>1</v>
      </c>
      <c r="CS12" s="24"/>
      <c r="CT12" s="24"/>
      <c r="CU12" s="24"/>
      <c r="CV12" s="24"/>
      <c r="CW12" s="24"/>
      <c r="CX12" s="24"/>
      <c r="CY12" s="24"/>
      <c r="CZ12" s="24"/>
      <c r="DA12" s="24"/>
      <c r="DB12" s="24"/>
      <c r="DC12" s="24"/>
      <c r="DD12" s="24"/>
      <c r="DE12" s="24"/>
      <c r="DF12" s="24"/>
      <c r="DG12" s="220">
        <f>COUNTIF(DE3:DE6,K12)</f>
        <v>0</v>
      </c>
      <c r="DH12" s="220">
        <f>COUNTIF(DE3:DE6,L12)</f>
        <v>0</v>
      </c>
      <c r="DI12" s="220">
        <f>COUNTIF(DE3:DE6,M12)</f>
        <v>0</v>
      </c>
      <c r="DJ12" s="220">
        <f>COUNTIF(DE3:DE6,N12)</f>
        <v>0</v>
      </c>
      <c r="DK12" s="220">
        <f>SUM(DG12:DJ12)</f>
        <v>0</v>
      </c>
      <c r="DL12" s="24"/>
      <c r="DM12" t="s" s="215">
        <f>IF(DK12=2,B12,"")</f>
      </c>
      <c r="DN12" t="s" s="215">
        <f>IF(DK12=2,D12,"")</f>
      </c>
      <c r="DO12" t="s" s="215">
        <f>IF(DK12=2,E12,"")</f>
      </c>
      <c r="DP12" t="s" s="215">
        <f>IF(DK12=2,G12,"")</f>
      </c>
      <c r="DQ12" s="24"/>
      <c r="DR12" t="s" s="215">
        <f>IF(DK12=2,IF(DO12&gt;DP12,DM12,IF(DP12&gt;DO12,DN12,"")),"")</f>
      </c>
      <c r="DS12" t="s" s="215">
        <f>IF(DK12=2,IF(DO12=DP12,DM12,""),"")</f>
      </c>
      <c r="DT12" t="s" s="215">
        <f>IF(DK12=2,IF(DO12=DP12,DN12,""),"")</f>
      </c>
      <c r="DU12" t="s" s="215">
        <f>IF(DK12=2,IF(DO12&gt;DP12,DN12,IF(DP12&gt;DO12,DM12,"")),"")</f>
      </c>
      <c r="DV12" s="24"/>
      <c r="DW12" s="220">
        <v>4</v>
      </c>
      <c r="DX12" t="s" s="225">
        <f>VLOOKUP(DW12,DW3:DX6,2,FALSE)</f>
        <v>166</v>
      </c>
      <c r="DY12" s="24"/>
      <c r="DZ12" s="220">
        <f>_xlfn.COUNTIFS(DR3:DR38,DX12,DU3:DU38,DX11)</f>
        <v>0</v>
      </c>
      <c r="EA12" s="221">
        <f>RANK(DZ12,DZ9:DZ12,0)</f>
        <v>1</v>
      </c>
      <c r="EB12" s="24"/>
      <c r="EC12" s="24"/>
      <c r="ED12" s="24"/>
      <c r="EE12" s="24"/>
      <c r="EF12" s="24"/>
      <c r="EG12" s="24"/>
      <c r="EH12" s="24"/>
      <c r="EI12" s="24"/>
      <c r="EJ12" s="24"/>
      <c r="EK12" s="24"/>
      <c r="EL12" s="25"/>
    </row>
    <row r="13" ht="13.65" customHeight="1">
      <c r="A13" s="15"/>
      <c r="B13" t="s" s="215">
        <f t="shared" si="855" ref="B13:B247">'Utfylles'!$E$20</f>
        <v>187</v>
      </c>
      <c r="C13" t="s" s="215">
        <v>64</v>
      </c>
      <c r="D13" t="s" s="215">
        <f t="shared" si="856" ref="D13:D247">'Utfylles'!$G$20</f>
        <v>188</v>
      </c>
      <c r="E13" s="220">
        <f t="shared" si="857" ref="E13:E247">'Utfylles'!$H$20</f>
        <v>0</v>
      </c>
      <c r="F13" t="s" s="215">
        <v>64</v>
      </c>
      <c r="G13" s="220">
        <f t="shared" si="858" ref="G13:G247">'Utfylles'!$J$20</f>
        <v>2</v>
      </c>
      <c r="H13" s="216"/>
      <c r="I13" t="s" s="215">
        <f t="shared" si="859" ref="I13:I247">'Utfylles'!$K$20</f>
        <v>165</v>
      </c>
      <c r="J13" s="24"/>
      <c r="K13" t="s" s="215">
        <f>IF(I13="H",B13,IF(I13="B",D13,""))</f>
        <v>188</v>
      </c>
      <c r="L13" t="s" s="215">
        <f>IF(I13="U",B13,"")</f>
      </c>
      <c r="M13" t="s" s="215">
        <f>IF(I13="U",D13,"")</f>
      </c>
      <c r="N13" t="s" s="215">
        <f>IF(I13="B",B13,IF(I13="H",D13,""))</f>
        <v>187</v>
      </c>
      <c r="O13" s="24"/>
      <c r="P13" s="221">
        <v>3</v>
      </c>
      <c r="Q13" t="s" s="222">
        <f>VLOOKUP(P13,P3:Y6,Q9,FALSE)</f>
        <v>167</v>
      </c>
      <c r="R13" s="223">
        <f>VLOOKUP(P13,P3:Y6,R9,FALSE)</f>
        <v>3</v>
      </c>
      <c r="S13" s="223">
        <f>VLOOKUP(P13,P3:Y6,S9,FALSE)</f>
        <v>1</v>
      </c>
      <c r="T13" s="223">
        <f>VLOOKUP(P13,P3:Y6,T9,FALSE)</f>
        <v>1</v>
      </c>
      <c r="U13" s="223">
        <f>VLOOKUP(P13,P3:Y6,U9,FALSE)</f>
        <v>1</v>
      </c>
      <c r="V13" s="223">
        <f>VLOOKUP(P13,P3:Y6,V9,FALSE)</f>
        <v>2</v>
      </c>
      <c r="W13" s="223">
        <f>VLOOKUP(P13,P3:Y6,W9,FALSE)</f>
        <v>3</v>
      </c>
      <c r="X13" s="223">
        <f>VLOOKUP(P13,P3:Y6,X9,FALSE)</f>
        <v>-1</v>
      </c>
      <c r="Y13" s="220">
        <f>VLOOKUP(P13,P3:Y6,Y9,FALSE)</f>
        <v>4</v>
      </c>
      <c r="Z13" s="24"/>
      <c r="AA13" s="220">
        <f>AA6/AA8</f>
        <v>2</v>
      </c>
      <c r="AB13" s="220">
        <f>AB6/AB8</f>
        <v>0.1</v>
      </c>
      <c r="AC13" s="220">
        <f>AC6/AC8</f>
        <v>0.01</v>
      </c>
      <c r="AD13" s="220">
        <f>AD6/AD8</f>
        <v>0.001</v>
      </c>
      <c r="AE13" s="216"/>
      <c r="AF13" s="220">
        <f>AF6/AF8</f>
        <v>0.0001</v>
      </c>
      <c r="AG13" s="220">
        <f>AG6/AG8</f>
        <v>3e-05</v>
      </c>
      <c r="AH13" s="220">
        <f>AH6/AH8</f>
        <v>3e-06</v>
      </c>
      <c r="AI13" s="220">
        <f>AI6/AI8</f>
        <v>2e-07</v>
      </c>
      <c r="AJ13" s="220">
        <f>AJ6/AJ8</f>
        <v>2e-08</v>
      </c>
      <c r="AK13" s="221">
        <f>SUM(AA13:AJ13)</f>
        <v>2.11113322</v>
      </c>
      <c r="AL13" s="24"/>
      <c r="AM13" s="24"/>
      <c r="AN13" s="24"/>
      <c r="AO13" s="220">
        <f>COUNTIF(AM3:AM6,K13)</f>
        <v>0</v>
      </c>
      <c r="AP13" s="220">
        <f>COUNTIF(AM3:AM6,L13)</f>
        <v>0</v>
      </c>
      <c r="AQ13" s="220">
        <f>COUNTIF(AM3:AM6,M13)</f>
        <v>0</v>
      </c>
      <c r="AR13" s="220">
        <f>COUNTIF(AM3:AM6,N13)</f>
        <v>0</v>
      </c>
      <c r="AS13" s="220">
        <f>SUM(AO13:AR13)</f>
        <v>0</v>
      </c>
      <c r="AT13" s="24"/>
      <c r="AU13" t="s" s="215">
        <f>IF(AS13=2,B13,"")</f>
      </c>
      <c r="AV13" t="s" s="215">
        <f>IF(AS13=2,D13,"")</f>
      </c>
      <c r="AW13" t="s" s="215">
        <f>IF(AS13=2,E13,"")</f>
      </c>
      <c r="AX13" t="s" s="215">
        <f>IF(AS13=2,G13,"")</f>
      </c>
      <c r="AY13" s="24"/>
      <c r="AZ13" t="s" s="215">
        <f>IF(AS13=2,IF(AW13&gt;AX13,AU13,IF(AX13&gt;AW13,AV13,"")),"")</f>
      </c>
      <c r="BA13" t="s" s="215">
        <f>IF(AS13=2,IF(AW13=AX13,AU13,""),"")</f>
      </c>
      <c r="BB13" t="s" s="215">
        <f>IF(AS13=2,IF(AW13=AX13,AV13,""),"")</f>
      </c>
      <c r="BC13" t="s" s="215">
        <f>IF(AS13=2,IF(AW13&gt;AX13,AV13,IF(AX13&gt;AW13,AU13,"")),"")</f>
      </c>
      <c r="BD13" s="24"/>
      <c r="BE13" s="24"/>
      <c r="BF13" s="24"/>
      <c r="BG13" s="24"/>
      <c r="BH13" s="24"/>
      <c r="BI13" s="24"/>
      <c r="BJ13" s="24"/>
      <c r="BK13" s="24"/>
      <c r="BL13" s="24"/>
      <c r="BM13" s="24"/>
      <c r="BN13" s="24"/>
      <c r="BO13" s="24"/>
      <c r="BP13" s="24"/>
      <c r="BQ13" s="24"/>
      <c r="BR13" s="24"/>
      <c r="BS13" s="24"/>
      <c r="BT13" s="24"/>
      <c r="BU13" s="24"/>
      <c r="BV13" s="24"/>
      <c r="BW13" s="24"/>
      <c r="BX13" s="220">
        <f>COUNTIF(BV3:BV6,K13)</f>
        <v>0</v>
      </c>
      <c r="BY13" s="220">
        <f>COUNTIF(BV3:BV6,L13)</f>
        <v>0</v>
      </c>
      <c r="BZ13" s="220">
        <f>COUNTIF(BV3:BV6,M13)</f>
        <v>0</v>
      </c>
      <c r="CA13" s="220">
        <f>COUNTIF(BV3:BV6,N13)</f>
        <v>0</v>
      </c>
      <c r="CB13" s="220">
        <f>SUM(BX13:CA13)</f>
        <v>0</v>
      </c>
      <c r="CC13" s="24"/>
      <c r="CD13" t="s" s="215">
        <f>IF(CB13=2,B13,"")</f>
      </c>
      <c r="CE13" t="s" s="215">
        <f>IF(CB13=2,D13,"")</f>
      </c>
      <c r="CF13" t="s" s="215">
        <f>IF(CB13=2,E13,"")</f>
      </c>
      <c r="CG13" t="s" s="215">
        <f>IF(CB13=2,G13,"")</f>
      </c>
      <c r="CH13" s="24"/>
      <c r="CI13" t="s" s="215">
        <f>IF(CB13=2,IF(CF13&gt;CG13,CD13,IF(CG13&gt;CF13,CE13,"")),"")</f>
      </c>
      <c r="CJ13" t="s" s="215">
        <f>IF(CB13=2,IF(CF13=CG13,CD13,""),"")</f>
      </c>
      <c r="CK13" t="s" s="215">
        <f>IF(CB13=2,IF(CF13=CG13,CE13,""),"")</f>
      </c>
      <c r="CL13" t="s" s="215">
        <f>IF(CB13=2,IF(CF13&gt;CG13,CE13,IF(CG13&gt;CF13,CD13,"")),"")</f>
      </c>
      <c r="CM13" s="24"/>
      <c r="CN13" s="24"/>
      <c r="CO13" s="24"/>
      <c r="CP13" s="24"/>
      <c r="CQ13" s="24"/>
      <c r="CR13" s="24"/>
      <c r="CS13" s="24"/>
      <c r="CT13" s="24"/>
      <c r="CU13" s="24"/>
      <c r="CV13" s="24"/>
      <c r="CW13" s="24"/>
      <c r="CX13" s="24"/>
      <c r="CY13" s="24"/>
      <c r="CZ13" s="24"/>
      <c r="DA13" s="24"/>
      <c r="DB13" s="24"/>
      <c r="DC13" s="24"/>
      <c r="DD13" s="24"/>
      <c r="DE13" s="24"/>
      <c r="DF13" s="24"/>
      <c r="DG13" s="220">
        <f>COUNTIF(DE3:DE6,K13)</f>
        <v>0</v>
      </c>
      <c r="DH13" s="220">
        <f>COUNTIF(DE3:DE6,L13)</f>
        <v>0</v>
      </c>
      <c r="DI13" s="220">
        <f>COUNTIF(DE3:DE6,M13)</f>
        <v>0</v>
      </c>
      <c r="DJ13" s="220">
        <f>COUNTIF(DE3:DE6,N13)</f>
        <v>0</v>
      </c>
      <c r="DK13" s="220">
        <f>SUM(DG13:DJ13)</f>
        <v>0</v>
      </c>
      <c r="DL13" s="24"/>
      <c r="DM13" t="s" s="215">
        <f>IF(DK13=2,B13,"")</f>
      </c>
      <c r="DN13" t="s" s="215">
        <f>IF(DK13=2,D13,"")</f>
      </c>
      <c r="DO13" t="s" s="215">
        <f>IF(DK13=2,E13,"")</f>
      </c>
      <c r="DP13" t="s" s="215">
        <f>IF(DK13=2,G13,"")</f>
      </c>
      <c r="DQ13" s="24"/>
      <c r="DR13" t="s" s="215">
        <f>IF(DK13=2,IF(DO13&gt;DP13,DM13,IF(DP13&gt;DO13,DN13,"")),"")</f>
      </c>
      <c r="DS13" t="s" s="215">
        <f>IF(DK13=2,IF(DO13=DP13,DM13,""),"")</f>
      </c>
      <c r="DT13" t="s" s="215">
        <f>IF(DK13=2,IF(DO13=DP13,DN13,""),"")</f>
      </c>
      <c r="DU13" t="s" s="215">
        <f>IF(DK13=2,IF(DO13&gt;DP13,DN13,IF(DP13&gt;DO13,DM13,"")),"")</f>
      </c>
      <c r="DV13" s="24"/>
      <c r="DW13" s="24"/>
      <c r="DX13" s="24"/>
      <c r="DY13" s="24"/>
      <c r="DZ13" s="24"/>
      <c r="EA13" s="24"/>
      <c r="EB13" s="24"/>
      <c r="EC13" s="24"/>
      <c r="ED13" s="24"/>
      <c r="EE13" s="24"/>
      <c r="EF13" s="24"/>
      <c r="EG13" s="24"/>
      <c r="EH13" s="24"/>
      <c r="EI13" s="24"/>
      <c r="EJ13" s="24"/>
      <c r="EK13" s="24"/>
      <c r="EL13" s="25"/>
    </row>
    <row r="14" ht="13.65" customHeight="1">
      <c r="A14" s="15"/>
      <c r="B14" t="s" s="215">
        <f t="shared" si="922" ref="B14:B248">'Utfylles'!$E$21</f>
        <v>189</v>
      </c>
      <c r="C14" t="s" s="215">
        <v>64</v>
      </c>
      <c r="D14" t="s" s="215">
        <f t="shared" si="923" ref="D14:D248">'Utfylles'!$G$21</f>
        <v>190</v>
      </c>
      <c r="E14" s="220">
        <f t="shared" si="924" ref="E14:E248">'Utfylles'!$H$21</f>
        <v>3</v>
      </c>
      <c r="F14" t="s" s="215">
        <v>64</v>
      </c>
      <c r="G14" s="220">
        <f t="shared" si="925" ref="G14:G248">'Utfylles'!$J$21</f>
        <v>2</v>
      </c>
      <c r="H14" s="216"/>
      <c r="I14" t="s" s="215">
        <f t="shared" si="926" ref="I14:I248">'Utfylles'!$K$21</f>
        <v>170</v>
      </c>
      <c r="J14" s="24"/>
      <c r="K14" t="s" s="215">
        <f>IF(I14="H",B14,IF(I14="B",D14,""))</f>
        <v>189</v>
      </c>
      <c r="L14" t="s" s="215">
        <f>IF(I14="U",B14,"")</f>
      </c>
      <c r="M14" t="s" s="215">
        <f>IF(I14="U",D14,"")</f>
      </c>
      <c r="N14" t="s" s="215">
        <f>IF(I14="B",B14,IF(I14="H",D14,""))</f>
        <v>190</v>
      </c>
      <c r="O14" s="24"/>
      <c r="P14" s="221">
        <v>4</v>
      </c>
      <c r="Q14" t="s" s="222">
        <f>VLOOKUP(P14,P3:Y6,Q9,FALSE)</f>
        <v>166</v>
      </c>
      <c r="R14" s="223">
        <f>VLOOKUP(P14,P3:Y6,R9,FALSE)</f>
        <v>3</v>
      </c>
      <c r="S14" s="223">
        <f>VLOOKUP(P14,P3:Y6,S9,FALSE)</f>
        <v>0</v>
      </c>
      <c r="T14" s="223">
        <f>VLOOKUP(P14,P3:Y6,T9,FALSE)</f>
        <v>0</v>
      </c>
      <c r="U14" s="223">
        <f>VLOOKUP(P14,P3:Y6,U9,FALSE)</f>
        <v>3</v>
      </c>
      <c r="V14" s="223">
        <f>VLOOKUP(P14,P3:Y6,V9,FALSE)</f>
        <v>1</v>
      </c>
      <c r="W14" s="223">
        <f>VLOOKUP(P14,P3:Y6,W9,FALSE)</f>
        <v>5</v>
      </c>
      <c r="X14" s="223">
        <f>VLOOKUP(P14,P3:Y6,X9,FALSE)</f>
        <v>-4</v>
      </c>
      <c r="Y14" s="220">
        <f>VLOOKUP(P14,P3:Y6,Y9,FALSE)</f>
        <v>0</v>
      </c>
      <c r="Z14" s="24"/>
      <c r="AA14" s="24"/>
      <c r="AB14" s="24"/>
      <c r="AC14" s="24"/>
      <c r="AD14" s="24"/>
      <c r="AE14" s="24"/>
      <c r="AF14" s="24"/>
      <c r="AG14" s="24"/>
      <c r="AH14" s="24"/>
      <c r="AI14" s="24"/>
      <c r="AJ14" s="24"/>
      <c r="AK14" s="24"/>
      <c r="AL14" s="24"/>
      <c r="AM14" s="24"/>
      <c r="AN14" s="24"/>
      <c r="AO14" s="220">
        <f>COUNTIF(AM3:AM6,K14)</f>
        <v>0</v>
      </c>
      <c r="AP14" s="220">
        <f>COUNTIF(AM3:AM6,L14)</f>
        <v>0</v>
      </c>
      <c r="AQ14" s="220">
        <f>COUNTIF(AM3:AM6,M14)</f>
        <v>0</v>
      </c>
      <c r="AR14" s="220">
        <f>COUNTIF(AM3:AM6,N14)</f>
        <v>0</v>
      </c>
      <c r="AS14" s="220">
        <f>SUM(AO14:AR14)</f>
        <v>0</v>
      </c>
      <c r="AT14" s="24"/>
      <c r="AU14" t="s" s="215">
        <f>IF(AS14=2,B14,"")</f>
      </c>
      <c r="AV14" t="s" s="215">
        <f>IF(AS14=2,D14,"")</f>
      </c>
      <c r="AW14" t="s" s="215">
        <f>IF(AS14=2,E14,"")</f>
      </c>
      <c r="AX14" t="s" s="215">
        <f>IF(AS14=2,G14,"")</f>
      </c>
      <c r="AY14" s="24"/>
      <c r="AZ14" t="s" s="215">
        <f>IF(AS14=2,IF(AW14&gt;AX14,AU14,IF(AX14&gt;AW14,AV14,"")),"")</f>
      </c>
      <c r="BA14" t="s" s="215">
        <f>IF(AS14=2,IF(AW14=AX14,AU14,""),"")</f>
      </c>
      <c r="BB14" t="s" s="215">
        <f>IF(AS14=2,IF(AW14=AX14,AV14,""),"")</f>
      </c>
      <c r="BC14" t="s" s="215">
        <f>IF(AS14=2,IF(AW14&gt;AX14,AV14,IF(AX14&gt;AW14,AU14,"")),"")</f>
      </c>
      <c r="BD14" s="24"/>
      <c r="BE14" s="24"/>
      <c r="BF14" s="24"/>
      <c r="BG14" s="24"/>
      <c r="BH14" s="24"/>
      <c r="BI14" s="24"/>
      <c r="BJ14" s="24"/>
      <c r="BK14" s="24"/>
      <c r="BL14" s="24"/>
      <c r="BM14" s="24"/>
      <c r="BN14" s="24"/>
      <c r="BO14" s="24"/>
      <c r="BP14" s="24"/>
      <c r="BQ14" s="24"/>
      <c r="BR14" s="24"/>
      <c r="BS14" s="24"/>
      <c r="BT14" s="24"/>
      <c r="BU14" s="24"/>
      <c r="BV14" s="24"/>
      <c r="BW14" s="24"/>
      <c r="BX14" s="220">
        <f>COUNTIF(BV3:BV6,K14)</f>
        <v>0</v>
      </c>
      <c r="BY14" s="220">
        <f>COUNTIF(BV3:BV6,L14)</f>
        <v>0</v>
      </c>
      <c r="BZ14" s="220">
        <f>COUNTIF(BV3:BV6,M14)</f>
        <v>0</v>
      </c>
      <c r="CA14" s="220">
        <f>COUNTIF(BV3:BV6,N14)</f>
        <v>0</v>
      </c>
      <c r="CB14" s="220">
        <f>SUM(BX14:CA14)</f>
        <v>0</v>
      </c>
      <c r="CC14" s="24"/>
      <c r="CD14" t="s" s="215">
        <f>IF(CB14=2,B14,"")</f>
      </c>
      <c r="CE14" t="s" s="215">
        <f>IF(CB14=2,D14,"")</f>
      </c>
      <c r="CF14" t="s" s="215">
        <f>IF(CB14=2,E14,"")</f>
      </c>
      <c r="CG14" t="s" s="215">
        <f>IF(CB14=2,G14,"")</f>
      </c>
      <c r="CH14" s="24"/>
      <c r="CI14" t="s" s="215">
        <f>IF(CB14=2,IF(CF14&gt;CG14,CD14,IF(CG14&gt;CF14,CE14,"")),"")</f>
      </c>
      <c r="CJ14" t="s" s="215">
        <f>IF(CB14=2,IF(CF14=CG14,CD14,""),"")</f>
      </c>
      <c r="CK14" t="s" s="215">
        <f>IF(CB14=2,IF(CF14=CG14,CE14,""),"")</f>
      </c>
      <c r="CL14" t="s" s="215">
        <f>IF(CB14=2,IF(CF14&gt;CG14,CE14,IF(CG14&gt;CF14,CD14,"")),"")</f>
      </c>
      <c r="CM14" s="24"/>
      <c r="CN14" s="24"/>
      <c r="CO14" s="24"/>
      <c r="CP14" s="24"/>
      <c r="CQ14" s="24"/>
      <c r="CR14" s="24"/>
      <c r="CS14" s="24"/>
      <c r="CT14" s="24"/>
      <c r="CU14" s="24"/>
      <c r="CV14" s="24"/>
      <c r="CW14" s="24"/>
      <c r="CX14" s="24"/>
      <c r="CY14" s="24"/>
      <c r="CZ14" s="24"/>
      <c r="DA14" s="24"/>
      <c r="DB14" s="24"/>
      <c r="DC14" s="24"/>
      <c r="DD14" s="24"/>
      <c r="DE14" s="24"/>
      <c r="DF14" s="24"/>
      <c r="DG14" s="220">
        <f>COUNTIF(DE3:DE6,K14)</f>
        <v>0</v>
      </c>
      <c r="DH14" s="220">
        <f>COUNTIF(DE3:DE6,L14)</f>
        <v>0</v>
      </c>
      <c r="DI14" s="220">
        <f>COUNTIF(DE3:DE6,M14)</f>
        <v>0</v>
      </c>
      <c r="DJ14" s="220">
        <f>COUNTIF(DE3:DE6,N14)</f>
        <v>0</v>
      </c>
      <c r="DK14" s="220">
        <f>SUM(DG14:DJ14)</f>
        <v>0</v>
      </c>
      <c r="DL14" s="24"/>
      <c r="DM14" t="s" s="215">
        <f>IF(DK14=2,B14,"")</f>
      </c>
      <c r="DN14" t="s" s="215">
        <f>IF(DK14=2,D14,"")</f>
      </c>
      <c r="DO14" t="s" s="215">
        <f>IF(DK14=2,E14,"")</f>
      </c>
      <c r="DP14" t="s" s="215">
        <f>IF(DK14=2,G14,"")</f>
      </c>
      <c r="DQ14" s="24"/>
      <c r="DR14" t="s" s="215">
        <f>IF(DK14=2,IF(DO14&gt;DP14,DM14,IF(DP14&gt;DO14,DN14,"")),"")</f>
      </c>
      <c r="DS14" t="s" s="215">
        <f>IF(DK14=2,IF(DO14=DP14,DM14,""),"")</f>
      </c>
      <c r="DT14" t="s" s="215">
        <f>IF(DK14=2,IF(DO14=DP14,DN14,""),"")</f>
      </c>
      <c r="DU14" t="s" s="215">
        <f>IF(DK14=2,IF(DO14&gt;DP14,DN14,IF(DP14&gt;DO14,DM14,"")),"")</f>
      </c>
      <c r="DV14" s="24"/>
      <c r="DW14" s="24"/>
      <c r="DX14" s="24"/>
      <c r="DY14" s="24"/>
      <c r="DZ14" s="24"/>
      <c r="EA14" s="24"/>
      <c r="EB14" s="24"/>
      <c r="EC14" s="24"/>
      <c r="ED14" s="24"/>
      <c r="EE14" s="24"/>
      <c r="EF14" s="24"/>
      <c r="EG14" s="24"/>
      <c r="EH14" s="24"/>
      <c r="EI14" s="24"/>
      <c r="EJ14" s="24"/>
      <c r="EK14" s="24"/>
      <c r="EL14" s="25"/>
    </row>
    <row r="15" ht="13.65" customHeight="1">
      <c r="A15" s="15"/>
      <c r="B15" t="s" s="215">
        <f t="shared" si="979" ref="B15:B249">'Utfylles'!$E$22</f>
        <v>169</v>
      </c>
      <c r="C15" t="s" s="215">
        <v>64</v>
      </c>
      <c r="D15" t="s" s="215">
        <f t="shared" si="980" ref="D15:D249">'Utfylles'!$G$22</f>
        <v>172</v>
      </c>
      <c r="E15" s="220">
        <f t="shared" si="981" ref="E15:E249">'Utfylles'!$H$22</f>
        <v>2</v>
      </c>
      <c r="F15" t="s" s="215">
        <v>64</v>
      </c>
      <c r="G15" s="220">
        <f t="shared" si="982" ref="G15:G249">'Utfylles'!$J$22</f>
        <v>2</v>
      </c>
      <c r="H15" s="216"/>
      <c r="I15" t="s" s="215">
        <f t="shared" si="983" ref="I15:I249">'Utfylles'!$K$22</f>
        <v>177</v>
      </c>
      <c r="J15" s="24"/>
      <c r="K15" t="s" s="215">
        <f>IF(I15="H",B15,IF(I15="B",D15,""))</f>
      </c>
      <c r="L15" t="s" s="215">
        <f>IF(I15="U",B15,"")</f>
        <v>169</v>
      </c>
      <c r="M15" t="s" s="215">
        <f>IF(I15="U",D15,"")</f>
        <v>172</v>
      </c>
      <c r="N15" t="s" s="215">
        <f>IF(I15="B",B15,IF(I15="H",D15,""))</f>
      </c>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20">
        <f>COUNTIF(AM3:AM6,K15)</f>
        <v>0</v>
      </c>
      <c r="AP15" s="220">
        <f>COUNTIF(AM3:AM6,L15)</f>
        <v>0</v>
      </c>
      <c r="AQ15" s="220">
        <f>COUNTIF(AM3:AM6,M15)</f>
        <v>0</v>
      </c>
      <c r="AR15" s="220">
        <f>COUNTIF(AM3:AM6,N15)</f>
        <v>0</v>
      </c>
      <c r="AS15" s="220">
        <f>SUM(AO15:AR15)</f>
        <v>0</v>
      </c>
      <c r="AT15" s="24"/>
      <c r="AU15" t="s" s="215">
        <f>IF(AS15=2,B15,"")</f>
      </c>
      <c r="AV15" t="s" s="215">
        <f>IF(AS15=2,D15,"")</f>
      </c>
      <c r="AW15" t="s" s="215">
        <f>IF(AS15=2,E15,"")</f>
      </c>
      <c r="AX15" t="s" s="215">
        <f>IF(AS15=2,G15,"")</f>
      </c>
      <c r="AY15" s="24"/>
      <c r="AZ15" t="s" s="215">
        <f>IF(AS15=2,IF(AW15&gt;AX15,AU15,IF(AX15&gt;AW15,AV15,"")),"")</f>
      </c>
      <c r="BA15" t="s" s="215">
        <f>IF(AS15=2,IF(AW15=AX15,AU15,""),"")</f>
      </c>
      <c r="BB15" t="s" s="215">
        <f>IF(AS15=2,IF(AW15=AX15,AV15,""),"")</f>
      </c>
      <c r="BC15" t="s" s="215">
        <f>IF(AS15=2,IF(AW15&gt;AX15,AV15,IF(AX15&gt;AW15,AU15,"")),"")</f>
      </c>
      <c r="BD15" s="24"/>
      <c r="BE15" s="24"/>
      <c r="BF15" s="24"/>
      <c r="BG15" s="24"/>
      <c r="BH15" s="24"/>
      <c r="BI15" s="24"/>
      <c r="BJ15" s="24"/>
      <c r="BK15" s="24"/>
      <c r="BL15" s="24"/>
      <c r="BM15" s="24"/>
      <c r="BN15" s="24"/>
      <c r="BO15" s="24"/>
      <c r="BP15" s="24"/>
      <c r="BQ15" s="24"/>
      <c r="BR15" s="24"/>
      <c r="BS15" s="24"/>
      <c r="BT15" s="24"/>
      <c r="BU15" s="24"/>
      <c r="BV15" s="24"/>
      <c r="BW15" s="24"/>
      <c r="BX15" s="220">
        <f>COUNTIF(BV3:BV6,K15)</f>
        <v>0</v>
      </c>
      <c r="BY15" s="220">
        <f>COUNTIF(BV3:BV6,L15)</f>
        <v>0</v>
      </c>
      <c r="BZ15" s="220">
        <f>COUNTIF(BV3:BV6,M15)</f>
        <v>0</v>
      </c>
      <c r="CA15" s="220">
        <f>COUNTIF(BV3:BV6,N15)</f>
        <v>0</v>
      </c>
      <c r="CB15" s="220">
        <f>SUM(BX15:CA15)</f>
        <v>0</v>
      </c>
      <c r="CC15" s="24"/>
      <c r="CD15" t="s" s="215">
        <f>IF(CB15=2,B15,"")</f>
      </c>
      <c r="CE15" t="s" s="215">
        <f>IF(CB15=2,D15,"")</f>
      </c>
      <c r="CF15" t="s" s="215">
        <f>IF(CB15=2,E15,"")</f>
      </c>
      <c r="CG15" t="s" s="215">
        <f>IF(CB15=2,G15,"")</f>
      </c>
      <c r="CH15" s="24"/>
      <c r="CI15" t="s" s="215">
        <f>IF(CB15=2,IF(CF15&gt;CG15,CD15,IF(CG15&gt;CF15,CE15,"")),"")</f>
      </c>
      <c r="CJ15" t="s" s="215">
        <f>IF(CB15=2,IF(CF15=CG15,CD15,""),"")</f>
      </c>
      <c r="CK15" t="s" s="215">
        <f>IF(CB15=2,IF(CF15=CG15,CE15,""),"")</f>
      </c>
      <c r="CL15" t="s" s="215">
        <f>IF(CB15=2,IF(CF15&gt;CG15,CE15,IF(CG15&gt;CF15,CD15,"")),"")</f>
      </c>
      <c r="CM15" s="24"/>
      <c r="CN15" s="24"/>
      <c r="CO15" s="24"/>
      <c r="CP15" s="24"/>
      <c r="CQ15" s="24"/>
      <c r="CR15" s="24"/>
      <c r="CS15" s="24"/>
      <c r="CT15" s="24"/>
      <c r="CU15" s="24"/>
      <c r="CV15" s="24"/>
      <c r="CW15" s="24"/>
      <c r="CX15" s="24"/>
      <c r="CY15" s="24"/>
      <c r="CZ15" s="24"/>
      <c r="DA15" s="24"/>
      <c r="DB15" s="24"/>
      <c r="DC15" s="24"/>
      <c r="DD15" s="24"/>
      <c r="DE15" s="24"/>
      <c r="DF15" s="24"/>
      <c r="DG15" s="220">
        <f>COUNTIF(DE3:DE6,K15)</f>
        <v>0</v>
      </c>
      <c r="DH15" s="220">
        <f>COUNTIF(DE3:DE6,L15)</f>
        <v>0</v>
      </c>
      <c r="DI15" s="220">
        <f>COUNTIF(DE3:DE6,M15)</f>
        <v>0</v>
      </c>
      <c r="DJ15" s="220">
        <f>COUNTIF(DE3:DE6,N15)</f>
        <v>0</v>
      </c>
      <c r="DK15" s="220">
        <f>SUM(DG15:DJ15)</f>
        <v>0</v>
      </c>
      <c r="DL15" s="24"/>
      <c r="DM15" t="s" s="215">
        <f>IF(DK15=2,B15,"")</f>
      </c>
      <c r="DN15" t="s" s="215">
        <f>IF(DK15=2,D15,"")</f>
      </c>
      <c r="DO15" t="s" s="215">
        <f>IF(DK15=2,E15,"")</f>
      </c>
      <c r="DP15" t="s" s="215">
        <f>IF(DK15=2,G15,"")</f>
      </c>
      <c r="DQ15" s="24"/>
      <c r="DR15" t="s" s="215">
        <f>IF(DK15=2,IF(DO15&gt;DP15,DM15,IF(DP15&gt;DO15,DN15,"")),"")</f>
      </c>
      <c r="DS15" t="s" s="215">
        <f>IF(DK15=2,IF(DO15=DP15,DM15,""),"")</f>
      </c>
      <c r="DT15" t="s" s="215">
        <f>IF(DK15=2,IF(DO15=DP15,DN15,""),"")</f>
      </c>
      <c r="DU15" t="s" s="215">
        <f>IF(DK15=2,IF(DO15&gt;DP15,DN15,IF(DP15&gt;DO15,DM15,"")),"")</f>
      </c>
      <c r="DV15" s="24"/>
      <c r="DW15" s="24"/>
      <c r="DX15" s="24"/>
      <c r="DY15" s="24"/>
      <c r="DZ15" s="24"/>
      <c r="EA15" s="24"/>
      <c r="EB15" s="24"/>
      <c r="EC15" s="24"/>
      <c r="ED15" s="24"/>
      <c r="EE15" s="24"/>
      <c r="EF15" s="24"/>
      <c r="EG15" s="24"/>
      <c r="EH15" s="24"/>
      <c r="EI15" s="24"/>
      <c r="EJ15" s="24"/>
      <c r="EK15" s="24"/>
      <c r="EL15" s="25"/>
    </row>
    <row r="16" ht="13.65" customHeight="1">
      <c r="A16" s="15"/>
      <c r="B16" t="s" s="215">
        <f t="shared" si="1027" ref="B16:B250">'Utfylles'!$E$23</f>
        <v>163</v>
      </c>
      <c r="C16" t="s" s="215">
        <v>64</v>
      </c>
      <c r="D16" t="s" s="215">
        <f t="shared" si="1028" ref="D16:D250">'Utfylles'!$G$23</f>
        <v>166</v>
      </c>
      <c r="E16" s="220">
        <f t="shared" si="1029" ref="E16:E250">'Utfylles'!$H$23</f>
        <v>2</v>
      </c>
      <c r="F16" t="s" s="215">
        <v>64</v>
      </c>
      <c r="G16" s="220">
        <f t="shared" si="1030" ref="G16:G250">'Utfylles'!$J$23</f>
        <v>1</v>
      </c>
      <c r="H16" s="216"/>
      <c r="I16" t="s" s="215">
        <f t="shared" si="1031" ref="I16:I250">'Utfylles'!$K$23</f>
        <v>170</v>
      </c>
      <c r="J16" s="24"/>
      <c r="K16" t="s" s="215">
        <f>IF(I16="H",B16,IF(I16="B",D16,""))</f>
        <v>163</v>
      </c>
      <c r="L16" t="s" s="215">
        <f>IF(I16="U",B16,"")</f>
      </c>
      <c r="M16" t="s" s="215">
        <f>IF(I16="U",D16,"")</f>
      </c>
      <c r="N16" t="s" s="215">
        <f>IF(I16="B",B16,IF(I16="H",D16,""))</f>
        <v>166</v>
      </c>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20">
        <f>COUNTIF(AM3:AM6,K16)</f>
        <v>0</v>
      </c>
      <c r="AP16" s="220">
        <f>COUNTIF(AM3:AM6,L16)</f>
        <v>0</v>
      </c>
      <c r="AQ16" s="220">
        <f>COUNTIF(AM3:AM6,M16)</f>
        <v>0</v>
      </c>
      <c r="AR16" s="220">
        <f>COUNTIF(AM3:AM6,N16)</f>
        <v>0</v>
      </c>
      <c r="AS16" s="220">
        <f>SUM(AO16:AR16)</f>
        <v>0</v>
      </c>
      <c r="AT16" s="24"/>
      <c r="AU16" t="s" s="215">
        <f>IF(AS16=2,B16,"")</f>
      </c>
      <c r="AV16" t="s" s="215">
        <f>IF(AS16=2,D16,"")</f>
      </c>
      <c r="AW16" t="s" s="215">
        <f>IF(AS16=2,E16,"")</f>
      </c>
      <c r="AX16" t="s" s="215">
        <f>IF(AS16=2,G16,"")</f>
      </c>
      <c r="AY16" s="24"/>
      <c r="AZ16" t="s" s="215">
        <f>IF(AS16=2,IF(AW16&gt;AX16,AU16,IF(AX16&gt;AW16,AV16,"")),"")</f>
      </c>
      <c r="BA16" t="s" s="215">
        <f>IF(AS16=2,IF(AW16=AX16,AU16,""),"")</f>
      </c>
      <c r="BB16" t="s" s="215">
        <f>IF(AS16=2,IF(AW16=AX16,AV16,""),"")</f>
      </c>
      <c r="BC16" t="s" s="215">
        <f>IF(AS16=2,IF(AW16&gt;AX16,AV16,IF(AX16&gt;AW16,AU16,"")),"")</f>
      </c>
      <c r="BD16" s="24"/>
      <c r="BE16" s="24"/>
      <c r="BF16" s="24"/>
      <c r="BG16" s="24"/>
      <c r="BH16" s="24"/>
      <c r="BI16" s="24"/>
      <c r="BJ16" s="24"/>
      <c r="BK16" s="24"/>
      <c r="BL16" s="24"/>
      <c r="BM16" s="24"/>
      <c r="BN16" s="24"/>
      <c r="BO16" s="24"/>
      <c r="BP16" s="24"/>
      <c r="BQ16" s="24"/>
      <c r="BR16" s="24"/>
      <c r="BS16" s="24"/>
      <c r="BT16" s="24"/>
      <c r="BU16" s="24"/>
      <c r="BV16" s="24"/>
      <c r="BW16" s="24"/>
      <c r="BX16" s="220">
        <f>COUNTIF(BV3:BV6,K16)</f>
        <v>1</v>
      </c>
      <c r="BY16" s="220">
        <f>COUNTIF(BV3:BV6,L16)</f>
        <v>0</v>
      </c>
      <c r="BZ16" s="220">
        <f>COUNTIF(BV3:BV6,M16)</f>
        <v>0</v>
      </c>
      <c r="CA16" s="220">
        <f>COUNTIF(BV3:BV6,N16)</f>
        <v>0</v>
      </c>
      <c r="CB16" s="220">
        <f>SUM(BX16:CA16)</f>
        <v>1</v>
      </c>
      <c r="CC16" s="24"/>
      <c r="CD16" t="s" s="215">
        <f>IF(CB16=2,B16,"")</f>
      </c>
      <c r="CE16" t="s" s="215">
        <f>IF(CB16=2,D16,"")</f>
      </c>
      <c r="CF16" t="s" s="215">
        <f>IF(CB16=2,E16,"")</f>
      </c>
      <c r="CG16" t="s" s="215">
        <f>IF(CB16=2,G16,"")</f>
      </c>
      <c r="CH16" s="24"/>
      <c r="CI16" t="s" s="215">
        <f>IF(CB16=2,IF(CF16&gt;CG16,CD16,IF(CG16&gt;CF16,CE16,"")),"")</f>
      </c>
      <c r="CJ16" t="s" s="215">
        <f>IF(CB16=2,IF(CF16=CG16,CD16,""),"")</f>
      </c>
      <c r="CK16" t="s" s="215">
        <f>IF(CB16=2,IF(CF16=CG16,CE16,""),"")</f>
      </c>
      <c r="CL16" t="s" s="215">
        <f>IF(CB16=2,IF(CF16&gt;CG16,CE16,IF(CG16&gt;CF16,CD16,"")),"")</f>
      </c>
      <c r="CM16" s="24"/>
      <c r="CN16" s="24"/>
      <c r="CO16" s="24"/>
      <c r="CP16" s="24"/>
      <c r="CQ16" s="24"/>
      <c r="CR16" s="24"/>
      <c r="CS16" s="24"/>
      <c r="CT16" s="24"/>
      <c r="CU16" s="24"/>
      <c r="CV16" s="24"/>
      <c r="CW16" s="24"/>
      <c r="CX16" s="24"/>
      <c r="CY16" s="24"/>
      <c r="CZ16" s="24"/>
      <c r="DA16" s="24"/>
      <c r="DB16" s="24"/>
      <c r="DC16" s="24"/>
      <c r="DD16" s="24"/>
      <c r="DE16" s="24"/>
      <c r="DF16" s="24"/>
      <c r="DG16" s="220">
        <f>COUNTIF(DE3:DE6,K16)</f>
        <v>0</v>
      </c>
      <c r="DH16" s="220">
        <f>COUNTIF(DE3:DE6,L16)</f>
        <v>0</v>
      </c>
      <c r="DI16" s="220">
        <f>COUNTIF(DE3:DE6,M16)</f>
        <v>0</v>
      </c>
      <c r="DJ16" s="220">
        <f>COUNTIF(DE3:DE6,N16)</f>
        <v>0</v>
      </c>
      <c r="DK16" s="220">
        <f>SUM(DG16:DJ16)</f>
        <v>0</v>
      </c>
      <c r="DL16" s="24"/>
      <c r="DM16" t="s" s="215">
        <f>IF(DK16=2,B16,"")</f>
      </c>
      <c r="DN16" t="s" s="215">
        <f>IF(DK16=2,D16,"")</f>
      </c>
      <c r="DO16" t="s" s="215">
        <f>IF(DK16=2,E16,"")</f>
      </c>
      <c r="DP16" t="s" s="215">
        <f>IF(DK16=2,G16,"")</f>
      </c>
      <c r="DQ16" s="24"/>
      <c r="DR16" t="s" s="215">
        <f>IF(DK16=2,IF(DO16&gt;DP16,DM16,IF(DP16&gt;DO16,DN16,"")),"")</f>
      </c>
      <c r="DS16" t="s" s="215">
        <f>IF(DK16=2,IF(DO16=DP16,DM16,""),"")</f>
      </c>
      <c r="DT16" t="s" s="215">
        <f>IF(DK16=2,IF(DO16=DP16,DN16,""),"")</f>
      </c>
      <c r="DU16" t="s" s="215">
        <f>IF(DK16=2,IF(DO16&gt;DP16,DN16,IF(DP16&gt;DO16,DM16,"")),"")</f>
      </c>
      <c r="DV16" s="24"/>
      <c r="DW16" s="24"/>
      <c r="DX16" s="24"/>
      <c r="DY16" s="24"/>
      <c r="DZ16" s="24"/>
      <c r="EA16" s="24"/>
      <c r="EB16" s="24"/>
      <c r="EC16" s="24"/>
      <c r="ED16" s="24"/>
      <c r="EE16" s="24"/>
      <c r="EF16" s="24"/>
      <c r="EG16" s="24"/>
      <c r="EH16" s="24"/>
      <c r="EI16" s="24"/>
      <c r="EJ16" s="24"/>
      <c r="EK16" s="24"/>
      <c r="EL16" s="25"/>
    </row>
    <row r="17" ht="13.65" customHeight="1">
      <c r="A17" s="15"/>
      <c r="B17" t="s" s="215">
        <f t="shared" si="1075" ref="B17:B251">'Utfylles'!$E$24</f>
        <v>164</v>
      </c>
      <c r="C17" t="s" s="215">
        <v>64</v>
      </c>
      <c r="D17" t="s" s="215">
        <f t="shared" si="1076" ref="D17:D251">'Utfylles'!$G$24</f>
        <v>167</v>
      </c>
      <c r="E17" s="220">
        <f t="shared" si="1077" ref="E17:E251">'Utfylles'!$H$24</f>
        <v>2</v>
      </c>
      <c r="F17" t="s" s="215">
        <v>64</v>
      </c>
      <c r="G17" s="220">
        <f t="shared" si="1078" ref="G17:G251">'Utfylles'!$J$24</f>
        <v>0</v>
      </c>
      <c r="H17" s="216"/>
      <c r="I17" t="s" s="215">
        <f t="shared" si="1079" ref="I17:I251">'Utfylles'!$K$24</f>
        <v>170</v>
      </c>
      <c r="J17" s="24"/>
      <c r="K17" t="s" s="215">
        <f>IF(I17="H",B17,IF(I17="B",D17,""))</f>
        <v>164</v>
      </c>
      <c r="L17" t="s" s="215">
        <f>IF(I17="U",B17,"")</f>
      </c>
      <c r="M17" t="s" s="215">
        <f>IF(I17="U",D17,"")</f>
      </c>
      <c r="N17" t="s" s="215">
        <f>IF(I17="B",B17,IF(I17="H",D17,""))</f>
        <v>167</v>
      </c>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20">
        <f>COUNTIF(AM3:AM6,K17)</f>
        <v>1</v>
      </c>
      <c r="AP17" s="220">
        <f>COUNTIF(AM3:AM6,L17)</f>
        <v>0</v>
      </c>
      <c r="AQ17" s="220">
        <f>COUNTIF(AM3:AM6,M17)</f>
        <v>0</v>
      </c>
      <c r="AR17" s="220">
        <f>COUNTIF(AM3:AM6,N17)</f>
        <v>0</v>
      </c>
      <c r="AS17" s="220">
        <f>SUM(AO17:AR17)</f>
        <v>1</v>
      </c>
      <c r="AT17" s="24"/>
      <c r="AU17" t="s" s="215">
        <f>IF(AS17=2,B17,"")</f>
      </c>
      <c r="AV17" t="s" s="215">
        <f>IF(AS17=2,D17,"")</f>
      </c>
      <c r="AW17" t="s" s="215">
        <f>IF(AS17=2,E17,"")</f>
      </c>
      <c r="AX17" t="s" s="215">
        <f>IF(AS17=2,G17,"")</f>
      </c>
      <c r="AY17" s="24"/>
      <c r="AZ17" t="s" s="215">
        <f>IF(AS17=2,IF(AW17&gt;AX17,AU17,IF(AX17&gt;AW17,AV17,"")),"")</f>
      </c>
      <c r="BA17" t="s" s="215">
        <f>IF(AS17=2,IF(AW17=AX17,AU17,""),"")</f>
      </c>
      <c r="BB17" t="s" s="215">
        <f>IF(AS17=2,IF(AW17=AX17,AV17,""),"")</f>
      </c>
      <c r="BC17" t="s" s="215">
        <f>IF(AS17=2,IF(AW17&gt;AX17,AV17,IF(AX17&gt;AW17,AU17,"")),"")</f>
      </c>
      <c r="BD17" s="24"/>
      <c r="BE17" s="24"/>
      <c r="BF17" s="24"/>
      <c r="BG17" s="24"/>
      <c r="BH17" s="24"/>
      <c r="BI17" s="24"/>
      <c r="BJ17" s="24"/>
      <c r="BK17" s="24"/>
      <c r="BL17" s="24"/>
      <c r="BM17" s="24"/>
      <c r="BN17" s="24"/>
      <c r="BO17" s="24"/>
      <c r="BP17" s="24"/>
      <c r="BQ17" s="24"/>
      <c r="BR17" s="24"/>
      <c r="BS17" s="24"/>
      <c r="BT17" s="24"/>
      <c r="BU17" s="24"/>
      <c r="BV17" s="24"/>
      <c r="BW17" s="24"/>
      <c r="BX17" s="220">
        <f>COUNTIF(BV3:BV6,K17)</f>
        <v>0</v>
      </c>
      <c r="BY17" s="220">
        <f>COUNTIF(BV3:BV6,L17)</f>
        <v>0</v>
      </c>
      <c r="BZ17" s="220">
        <f>COUNTIF(BV3:BV6,M17)</f>
        <v>0</v>
      </c>
      <c r="CA17" s="220">
        <f>COUNTIF(BV3:BV6,N17)</f>
        <v>1</v>
      </c>
      <c r="CB17" s="220">
        <f>SUM(BX17:CA17)</f>
        <v>1</v>
      </c>
      <c r="CC17" s="24"/>
      <c r="CD17" t="s" s="215">
        <f>IF(CB17=2,B17,"")</f>
      </c>
      <c r="CE17" t="s" s="215">
        <f>IF(CB17=2,D17,"")</f>
      </c>
      <c r="CF17" t="s" s="215">
        <f>IF(CB17=2,E17,"")</f>
      </c>
      <c r="CG17" t="s" s="215">
        <f>IF(CB17=2,G17,"")</f>
      </c>
      <c r="CH17" s="24"/>
      <c r="CI17" t="s" s="215">
        <f>IF(CB17=2,IF(CF17&gt;CG17,CD17,IF(CG17&gt;CF17,CE17,"")),"")</f>
      </c>
      <c r="CJ17" t="s" s="215">
        <f>IF(CB17=2,IF(CF17=CG17,CD17,""),"")</f>
      </c>
      <c r="CK17" t="s" s="215">
        <f>IF(CB17=2,IF(CF17=CG17,CE17,""),"")</f>
      </c>
      <c r="CL17" t="s" s="215">
        <f>IF(CB17=2,IF(CF17&gt;CG17,CE17,IF(CG17&gt;CF17,CD17,"")),"")</f>
      </c>
      <c r="CM17" s="24"/>
      <c r="CN17" s="24"/>
      <c r="CO17" s="24"/>
      <c r="CP17" s="24"/>
      <c r="CQ17" s="24"/>
      <c r="CR17" s="24"/>
      <c r="CS17" s="24"/>
      <c r="CT17" s="24"/>
      <c r="CU17" s="24"/>
      <c r="CV17" s="24"/>
      <c r="CW17" s="24"/>
      <c r="CX17" s="24"/>
      <c r="CY17" s="24"/>
      <c r="CZ17" s="24"/>
      <c r="DA17" s="24"/>
      <c r="DB17" s="24"/>
      <c r="DC17" s="24"/>
      <c r="DD17" s="24"/>
      <c r="DE17" s="24"/>
      <c r="DF17" s="24"/>
      <c r="DG17" s="220">
        <f>COUNTIF(DE3:DE6,K17)</f>
        <v>0</v>
      </c>
      <c r="DH17" s="220">
        <f>COUNTIF(DE3:DE6,L17)</f>
        <v>0</v>
      </c>
      <c r="DI17" s="220">
        <f>COUNTIF(DE3:DE6,M17)</f>
        <v>0</v>
      </c>
      <c r="DJ17" s="220">
        <f>COUNTIF(DE3:DE6,N17)</f>
        <v>0</v>
      </c>
      <c r="DK17" s="220">
        <f>SUM(DG17:DJ17)</f>
        <v>0</v>
      </c>
      <c r="DL17" s="24"/>
      <c r="DM17" t="s" s="215">
        <f>IF(DK17=2,B17,"")</f>
      </c>
      <c r="DN17" t="s" s="215">
        <f>IF(DK17=2,D17,"")</f>
      </c>
      <c r="DO17" t="s" s="215">
        <f>IF(DK17=2,E17,"")</f>
      </c>
      <c r="DP17" t="s" s="215">
        <f>IF(DK17=2,G17,"")</f>
      </c>
      <c r="DQ17" s="24"/>
      <c r="DR17" t="s" s="215">
        <f>IF(DK17=2,IF(DO17&gt;DP17,DM17,IF(DP17&gt;DO17,DN17,"")),"")</f>
      </c>
      <c r="DS17" t="s" s="215">
        <f>IF(DK17=2,IF(DO17=DP17,DM17,""),"")</f>
      </c>
      <c r="DT17" t="s" s="215">
        <f>IF(DK17=2,IF(DO17=DP17,DN17,""),"")</f>
      </c>
      <c r="DU17" t="s" s="215">
        <f>IF(DK17=2,IF(DO17&gt;DP17,DN17,IF(DP17&gt;DO17,DM17,"")),"")</f>
      </c>
      <c r="DV17" s="24"/>
      <c r="DW17" s="24"/>
      <c r="DX17" s="24"/>
      <c r="DY17" s="24"/>
      <c r="DZ17" s="24"/>
      <c r="EA17" s="24"/>
      <c r="EB17" s="24"/>
      <c r="EC17" s="24"/>
      <c r="ED17" s="24"/>
      <c r="EE17" s="24"/>
      <c r="EF17" s="24"/>
      <c r="EG17" s="24"/>
      <c r="EH17" s="24"/>
      <c r="EI17" s="24"/>
      <c r="EJ17" s="24"/>
      <c r="EK17" s="24"/>
      <c r="EL17" s="25"/>
    </row>
    <row r="18" ht="13.65" customHeight="1">
      <c r="A18" s="15"/>
      <c r="B18" t="s" s="215">
        <f t="shared" si="1123" ref="B18:B252">'Utfylles'!$E$25</f>
        <v>180</v>
      </c>
      <c r="C18" t="s" s="215">
        <v>64</v>
      </c>
      <c r="D18" t="s" s="215">
        <f t="shared" si="1124" ref="D18:D252">'Utfylles'!$G$25</f>
        <v>176</v>
      </c>
      <c r="E18" s="220">
        <f t="shared" si="1125" ref="E18:E252">'Utfylles'!$H$25</f>
        <v>1</v>
      </c>
      <c r="F18" t="s" s="215">
        <v>64</v>
      </c>
      <c r="G18" s="220">
        <f t="shared" si="1126" ref="G18:G252">'Utfylles'!$J$25</f>
        <v>3</v>
      </c>
      <c r="H18" s="216"/>
      <c r="I18" t="s" s="215">
        <f t="shared" si="1127" ref="I18:I252">'Utfylles'!$K$25</f>
        <v>165</v>
      </c>
      <c r="J18" s="24"/>
      <c r="K18" t="s" s="215">
        <f>IF(I18="H",B18,IF(I18="B",D18,""))</f>
        <v>176</v>
      </c>
      <c r="L18" t="s" s="215">
        <f>IF(I18="U",B18,"")</f>
      </c>
      <c r="M18" t="s" s="215">
        <f>IF(I18="U",D18,"")</f>
      </c>
      <c r="N18" t="s" s="215">
        <f>IF(I18="B",B18,IF(I18="H",D18,""))</f>
        <v>180</v>
      </c>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20">
        <f>COUNTIF(AM3:AM6,K18)</f>
        <v>0</v>
      </c>
      <c r="AP18" s="220">
        <f>COUNTIF(AM3:AM6,L18)</f>
        <v>0</v>
      </c>
      <c r="AQ18" s="220">
        <f>COUNTIF(AM3:AM6,M18)</f>
        <v>0</v>
      </c>
      <c r="AR18" s="220">
        <f>COUNTIF(AM3:AM6,N18)</f>
        <v>0</v>
      </c>
      <c r="AS18" s="220">
        <f>SUM(AO18:AR18)</f>
        <v>0</v>
      </c>
      <c r="AT18" s="24"/>
      <c r="AU18" t="s" s="215">
        <f>IF(AS18=2,B18,"")</f>
      </c>
      <c r="AV18" t="s" s="215">
        <f>IF(AS18=2,D18,"")</f>
      </c>
      <c r="AW18" t="s" s="215">
        <f>IF(AS18=2,E18,"")</f>
      </c>
      <c r="AX18" t="s" s="215">
        <f>IF(AS18=2,G18,"")</f>
      </c>
      <c r="AY18" s="24"/>
      <c r="AZ18" t="s" s="215">
        <f>IF(AS18=2,IF(AW18&gt;AX18,AU18,IF(AX18&gt;AW18,AV18,"")),"")</f>
      </c>
      <c r="BA18" t="s" s="215">
        <f>IF(AS18=2,IF(AW18=AX18,AU18,""),"")</f>
      </c>
      <c r="BB18" t="s" s="215">
        <f>IF(AS18=2,IF(AW18=AX18,AV18,""),"")</f>
      </c>
      <c r="BC18" t="s" s="215">
        <f>IF(AS18=2,IF(AW18&gt;AX18,AV18,IF(AX18&gt;AW18,AU18,"")),"")</f>
      </c>
      <c r="BD18" s="24"/>
      <c r="BE18" s="24"/>
      <c r="BF18" s="24"/>
      <c r="BG18" s="24"/>
      <c r="BH18" s="24"/>
      <c r="BI18" s="24"/>
      <c r="BJ18" s="24"/>
      <c r="BK18" s="24"/>
      <c r="BL18" s="24"/>
      <c r="BM18" s="24"/>
      <c r="BN18" s="24"/>
      <c r="BO18" s="24"/>
      <c r="BP18" s="24"/>
      <c r="BQ18" s="24"/>
      <c r="BR18" s="24"/>
      <c r="BS18" s="24"/>
      <c r="BT18" s="24"/>
      <c r="BU18" s="24"/>
      <c r="BV18" s="24"/>
      <c r="BW18" s="24"/>
      <c r="BX18" s="220">
        <f>COUNTIF(BV3:BV6,K18)</f>
        <v>0</v>
      </c>
      <c r="BY18" s="220">
        <f>COUNTIF(BV3:BV6,L18)</f>
        <v>0</v>
      </c>
      <c r="BZ18" s="220">
        <f>COUNTIF(BV3:BV6,M18)</f>
        <v>0</v>
      </c>
      <c r="CA18" s="220">
        <f>COUNTIF(BV3:BV6,N18)</f>
        <v>0</v>
      </c>
      <c r="CB18" s="220">
        <f>SUM(BX18:CA18)</f>
        <v>0</v>
      </c>
      <c r="CC18" s="24"/>
      <c r="CD18" t="s" s="215">
        <f>IF(CB18=2,B18,"")</f>
      </c>
      <c r="CE18" t="s" s="215">
        <f>IF(CB18=2,D18,"")</f>
      </c>
      <c r="CF18" t="s" s="215">
        <f>IF(CB18=2,E18,"")</f>
      </c>
      <c r="CG18" t="s" s="215">
        <f>IF(CB18=2,G18,"")</f>
      </c>
      <c r="CH18" s="24"/>
      <c r="CI18" t="s" s="215">
        <f>IF(CB18=2,IF(CF18&gt;CG18,CD18,IF(CG18&gt;CF18,CE18,"")),"")</f>
      </c>
      <c r="CJ18" t="s" s="215">
        <f>IF(CB18=2,IF(CF18=CG18,CD18,""),"")</f>
      </c>
      <c r="CK18" t="s" s="215">
        <f>IF(CB18=2,IF(CF18=CG18,CE18,""),"")</f>
      </c>
      <c r="CL18" t="s" s="215">
        <f>IF(CB18=2,IF(CF18&gt;CG18,CE18,IF(CG18&gt;CF18,CD18,"")),"")</f>
      </c>
      <c r="CM18" s="24"/>
      <c r="CN18" s="24"/>
      <c r="CO18" s="24"/>
      <c r="CP18" s="24"/>
      <c r="CQ18" s="24"/>
      <c r="CR18" s="24"/>
      <c r="CS18" s="24"/>
      <c r="CT18" s="24"/>
      <c r="CU18" s="24"/>
      <c r="CV18" s="24"/>
      <c r="CW18" s="24"/>
      <c r="CX18" s="24"/>
      <c r="CY18" s="24"/>
      <c r="CZ18" s="24"/>
      <c r="DA18" s="24"/>
      <c r="DB18" s="24"/>
      <c r="DC18" s="24"/>
      <c r="DD18" s="24"/>
      <c r="DE18" s="24"/>
      <c r="DF18" s="24"/>
      <c r="DG18" s="220">
        <f>COUNTIF(DE3:DE6,K18)</f>
        <v>0</v>
      </c>
      <c r="DH18" s="220">
        <f>COUNTIF(DE3:DE6,L18)</f>
        <v>0</v>
      </c>
      <c r="DI18" s="220">
        <f>COUNTIF(DE3:DE6,M18)</f>
        <v>0</v>
      </c>
      <c r="DJ18" s="220">
        <f>COUNTIF(DE3:DE6,N18)</f>
        <v>0</v>
      </c>
      <c r="DK18" s="220">
        <f>SUM(DG18:DJ18)</f>
        <v>0</v>
      </c>
      <c r="DL18" s="24"/>
      <c r="DM18" t="s" s="215">
        <f>IF(DK18=2,B18,"")</f>
      </c>
      <c r="DN18" t="s" s="215">
        <f>IF(DK18=2,D18,"")</f>
      </c>
      <c r="DO18" t="s" s="215">
        <f>IF(DK18=2,E18,"")</f>
      </c>
      <c r="DP18" t="s" s="215">
        <f>IF(DK18=2,G18,"")</f>
      </c>
      <c r="DQ18" s="24"/>
      <c r="DR18" t="s" s="215">
        <f>IF(DK18=2,IF(DO18&gt;DP18,DM18,IF(DP18&gt;DO18,DN18,"")),"")</f>
      </c>
      <c r="DS18" t="s" s="215">
        <f>IF(DK18=2,IF(DO18=DP18,DM18,""),"")</f>
      </c>
      <c r="DT18" t="s" s="215">
        <f>IF(DK18=2,IF(DO18=DP18,DN18,""),"")</f>
      </c>
      <c r="DU18" t="s" s="215">
        <f>IF(DK18=2,IF(DO18&gt;DP18,DN18,IF(DP18&gt;DO18,DM18,"")),"")</f>
      </c>
      <c r="DV18" s="24"/>
      <c r="DW18" s="24"/>
      <c r="DX18" s="24"/>
      <c r="DY18" s="24"/>
      <c r="DZ18" s="24"/>
      <c r="EA18" s="24"/>
      <c r="EB18" s="24"/>
      <c r="EC18" s="24"/>
      <c r="ED18" s="24"/>
      <c r="EE18" s="24"/>
      <c r="EF18" s="24"/>
      <c r="EG18" s="24"/>
      <c r="EH18" s="24"/>
      <c r="EI18" s="24"/>
      <c r="EJ18" s="24"/>
      <c r="EK18" s="24"/>
      <c r="EL18" s="25"/>
    </row>
    <row r="19" ht="13.65" customHeight="1">
      <c r="A19" s="15"/>
      <c r="B19" t="s" s="215">
        <f t="shared" si="1171" ref="B19:B253">'Utfylles'!$E$26</f>
        <v>168</v>
      </c>
      <c r="C19" t="s" s="215">
        <v>64</v>
      </c>
      <c r="D19" t="s" s="215">
        <f t="shared" si="1172" ref="D19:D253">'Utfylles'!$G$26</f>
        <v>171</v>
      </c>
      <c r="E19" s="220">
        <f t="shared" si="1173" ref="E19:E253">'Utfylles'!$H$26</f>
        <v>1</v>
      </c>
      <c r="F19" t="s" s="215">
        <v>64</v>
      </c>
      <c r="G19" s="220">
        <f t="shared" si="1174" ref="G19:G253">'Utfylles'!$J$26</f>
        <v>2</v>
      </c>
      <c r="H19" s="216"/>
      <c r="I19" t="s" s="215">
        <f t="shared" si="1175" ref="I19:I253">'Utfylles'!$K$26</f>
        <v>165</v>
      </c>
      <c r="J19" s="24"/>
      <c r="K19" t="s" s="215">
        <f>IF(I19="H",B19,IF(I19="B",D19,""))</f>
        <v>171</v>
      </c>
      <c r="L19" t="s" s="215">
        <f>IF(I19="U",B19,"")</f>
      </c>
      <c r="M19" t="s" s="215">
        <f>IF(I19="U",D19,"")</f>
      </c>
      <c r="N19" t="s" s="215">
        <f>IF(I19="B",B19,IF(I19="H",D19,""))</f>
        <v>168</v>
      </c>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20">
        <f>COUNTIF(AM3:AM6,K19)</f>
        <v>0</v>
      </c>
      <c r="AP19" s="220">
        <f>COUNTIF(AM3:AM6,L19)</f>
        <v>0</v>
      </c>
      <c r="AQ19" s="220">
        <f>COUNTIF(AM3:AM6,M19)</f>
        <v>0</v>
      </c>
      <c r="AR19" s="220">
        <f>COUNTIF(AM3:AM6,N19)</f>
        <v>0</v>
      </c>
      <c r="AS19" s="220">
        <f>SUM(AO19:AR19)</f>
        <v>0</v>
      </c>
      <c r="AT19" s="24"/>
      <c r="AU19" t="s" s="215">
        <f>IF(AS19=2,B19,"")</f>
      </c>
      <c r="AV19" t="s" s="215">
        <f>IF(AS19=2,D19,"")</f>
      </c>
      <c r="AW19" t="s" s="215">
        <f>IF(AS19=2,E19,"")</f>
      </c>
      <c r="AX19" t="s" s="215">
        <f>IF(AS19=2,G19,"")</f>
      </c>
      <c r="AY19" s="24"/>
      <c r="AZ19" t="s" s="215">
        <f>IF(AS19=2,IF(AW19&gt;AX19,AU19,IF(AX19&gt;AW19,AV19,"")),"")</f>
      </c>
      <c r="BA19" t="s" s="215">
        <f>IF(AS19=2,IF(AW19=AX19,AU19,""),"")</f>
      </c>
      <c r="BB19" t="s" s="215">
        <f>IF(AS19=2,IF(AW19=AX19,AV19,""),"")</f>
      </c>
      <c r="BC19" t="s" s="215">
        <f>IF(AS19=2,IF(AW19&gt;AX19,AV19,IF(AX19&gt;AW19,AU19,"")),"")</f>
      </c>
      <c r="BD19" s="24"/>
      <c r="BE19" s="24"/>
      <c r="BF19" s="24"/>
      <c r="BG19" s="24"/>
      <c r="BH19" s="24"/>
      <c r="BI19" s="24"/>
      <c r="BJ19" s="24"/>
      <c r="BK19" s="24"/>
      <c r="BL19" s="24"/>
      <c r="BM19" s="24"/>
      <c r="BN19" s="24"/>
      <c r="BO19" s="24"/>
      <c r="BP19" s="24"/>
      <c r="BQ19" s="24"/>
      <c r="BR19" s="24"/>
      <c r="BS19" s="24"/>
      <c r="BT19" s="24"/>
      <c r="BU19" s="24"/>
      <c r="BV19" s="24"/>
      <c r="BW19" s="24"/>
      <c r="BX19" s="220">
        <f>COUNTIF(BV3:BV6,K19)</f>
        <v>0</v>
      </c>
      <c r="BY19" s="220">
        <f>COUNTIF(BV3:BV6,L19)</f>
        <v>0</v>
      </c>
      <c r="BZ19" s="220">
        <f>COUNTIF(BV3:BV6,M19)</f>
        <v>0</v>
      </c>
      <c r="CA19" s="220">
        <f>COUNTIF(BV3:BV6,N19)</f>
        <v>0</v>
      </c>
      <c r="CB19" s="220">
        <f>SUM(BX19:CA19)</f>
        <v>0</v>
      </c>
      <c r="CC19" s="24"/>
      <c r="CD19" t="s" s="215">
        <f>IF(CB19=2,B19,"")</f>
      </c>
      <c r="CE19" t="s" s="215">
        <f>IF(CB19=2,D19,"")</f>
      </c>
      <c r="CF19" t="s" s="215">
        <f>IF(CB19=2,E19,"")</f>
      </c>
      <c r="CG19" t="s" s="215">
        <f>IF(CB19=2,G19,"")</f>
      </c>
      <c r="CH19" s="24"/>
      <c r="CI19" t="s" s="215">
        <f>IF(CB19=2,IF(CF19&gt;CG19,CD19,IF(CG19&gt;CF19,CE19,"")),"")</f>
      </c>
      <c r="CJ19" t="s" s="215">
        <f>IF(CB19=2,IF(CF19=CG19,CD19,""),"")</f>
      </c>
      <c r="CK19" t="s" s="215">
        <f>IF(CB19=2,IF(CF19=CG19,CE19,""),"")</f>
      </c>
      <c r="CL19" t="s" s="215">
        <f>IF(CB19=2,IF(CF19&gt;CG19,CE19,IF(CG19&gt;CF19,CD19,"")),"")</f>
      </c>
      <c r="CM19" s="24"/>
      <c r="CN19" s="24"/>
      <c r="CO19" s="24"/>
      <c r="CP19" s="24"/>
      <c r="CQ19" s="24"/>
      <c r="CR19" s="24"/>
      <c r="CS19" s="24"/>
      <c r="CT19" s="24"/>
      <c r="CU19" s="24"/>
      <c r="CV19" s="24"/>
      <c r="CW19" s="24"/>
      <c r="CX19" s="24"/>
      <c r="CY19" s="24"/>
      <c r="CZ19" s="24"/>
      <c r="DA19" s="24"/>
      <c r="DB19" s="24"/>
      <c r="DC19" s="24"/>
      <c r="DD19" s="24"/>
      <c r="DE19" s="24"/>
      <c r="DF19" s="24"/>
      <c r="DG19" s="220">
        <f>COUNTIF(DE3:DE6,K19)</f>
        <v>0</v>
      </c>
      <c r="DH19" s="220">
        <f>COUNTIF(DE3:DE6,L19)</f>
        <v>0</v>
      </c>
      <c r="DI19" s="220">
        <f>COUNTIF(DE3:DE6,M19)</f>
        <v>0</v>
      </c>
      <c r="DJ19" s="220">
        <f>COUNTIF(DE3:DE6,N19)</f>
        <v>0</v>
      </c>
      <c r="DK19" s="220">
        <f>SUM(DG19:DJ19)</f>
        <v>0</v>
      </c>
      <c r="DL19" s="24"/>
      <c r="DM19" t="s" s="215">
        <f>IF(DK19=2,B19,"")</f>
      </c>
      <c r="DN19" t="s" s="215">
        <f>IF(DK19=2,D19,"")</f>
      </c>
      <c r="DO19" t="s" s="215">
        <f>IF(DK19=2,E19,"")</f>
      </c>
      <c r="DP19" t="s" s="215">
        <f>IF(DK19=2,G19,"")</f>
      </c>
      <c r="DQ19" s="24"/>
      <c r="DR19" t="s" s="215">
        <f>IF(DK19=2,IF(DO19&gt;DP19,DM19,IF(DP19&gt;DO19,DN19,"")),"")</f>
      </c>
      <c r="DS19" t="s" s="215">
        <f>IF(DK19=2,IF(DO19=DP19,DM19,""),"")</f>
      </c>
      <c r="DT19" t="s" s="215">
        <f>IF(DK19=2,IF(DO19=DP19,DN19,""),"")</f>
      </c>
      <c r="DU19" t="s" s="215">
        <f>IF(DK19=2,IF(DO19&gt;DP19,DN19,IF(DP19&gt;DO19,DM19,"")),"")</f>
      </c>
      <c r="DV19" s="24"/>
      <c r="DW19" s="24"/>
      <c r="DX19" s="24"/>
      <c r="DY19" s="24"/>
      <c r="DZ19" s="24"/>
      <c r="EA19" s="24"/>
      <c r="EB19" s="24"/>
      <c r="EC19" s="24"/>
      <c r="ED19" s="24"/>
      <c r="EE19" s="24"/>
      <c r="EF19" s="24"/>
      <c r="EG19" s="24"/>
      <c r="EH19" s="24"/>
      <c r="EI19" s="24"/>
      <c r="EJ19" s="24"/>
      <c r="EK19" s="24"/>
      <c r="EL19" s="25"/>
    </row>
    <row r="20" ht="13.65" customHeight="1">
      <c r="A20" s="15"/>
      <c r="B20" t="s" s="215">
        <f t="shared" si="1219" ref="B20:B254">'Utfylles'!$E$27</f>
        <v>179</v>
      </c>
      <c r="C20" t="s" s="215">
        <v>64</v>
      </c>
      <c r="D20" t="s" s="215">
        <f t="shared" si="1220" ref="D20:D254">'Utfylles'!$G$27</f>
        <v>175</v>
      </c>
      <c r="E20" s="220">
        <f t="shared" si="1221" ref="E20:E254">'Utfylles'!$H$27</f>
        <v>2</v>
      </c>
      <c r="F20" t="s" s="215">
        <v>64</v>
      </c>
      <c r="G20" s="220">
        <f t="shared" si="1222" ref="G20:G254">'Utfylles'!$J$27</f>
        <v>0</v>
      </c>
      <c r="H20" s="216"/>
      <c r="I20" t="s" s="215">
        <f t="shared" si="1223" ref="I20:I254">'Utfylles'!$K$27</f>
        <v>170</v>
      </c>
      <c r="J20" s="24"/>
      <c r="K20" t="s" s="215">
        <f>IF(I20="H",B20,IF(I20="B",D20,""))</f>
        <v>179</v>
      </c>
      <c r="L20" t="s" s="215">
        <f>IF(I20="U",B20,"")</f>
      </c>
      <c r="M20" t="s" s="215">
        <f>IF(I20="U",D20,"")</f>
      </c>
      <c r="N20" t="s" s="215">
        <f>IF(I20="B",B20,IF(I20="H",D20,""))</f>
        <v>175</v>
      </c>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20">
        <f>COUNTIF(AM3:AM6,K20)</f>
        <v>0</v>
      </c>
      <c r="AP20" s="220">
        <f>COUNTIF(AM3:AM6,L20)</f>
        <v>0</v>
      </c>
      <c r="AQ20" s="220">
        <f>COUNTIF(AM3:AM6,M20)</f>
        <v>0</v>
      </c>
      <c r="AR20" s="220">
        <f>COUNTIF(AM3:AM6,N20)</f>
        <v>0</v>
      </c>
      <c r="AS20" s="220">
        <f>SUM(AO20:AR20)</f>
        <v>0</v>
      </c>
      <c r="AT20" s="24"/>
      <c r="AU20" t="s" s="215">
        <f>IF(AS20=2,B20,"")</f>
      </c>
      <c r="AV20" t="s" s="215">
        <f>IF(AS20=2,D20,"")</f>
      </c>
      <c r="AW20" t="s" s="215">
        <f>IF(AS20=2,E20,"")</f>
      </c>
      <c r="AX20" t="s" s="215">
        <f>IF(AS20=2,G20,"")</f>
      </c>
      <c r="AY20" s="24"/>
      <c r="AZ20" t="s" s="215">
        <f>IF(AS20=2,IF(AW20&gt;AX20,AU20,IF(AX20&gt;AW20,AV20,"")),"")</f>
      </c>
      <c r="BA20" t="s" s="215">
        <f>IF(AS20=2,IF(AW20=AX20,AU20,""),"")</f>
      </c>
      <c r="BB20" t="s" s="215">
        <f>IF(AS20=2,IF(AW20=AX20,AV20,""),"")</f>
      </c>
      <c r="BC20" t="s" s="215">
        <f>IF(AS20=2,IF(AW20&gt;AX20,AV20,IF(AX20&gt;AW20,AU20,"")),"")</f>
      </c>
      <c r="BD20" s="24"/>
      <c r="BE20" s="24"/>
      <c r="BF20" s="24"/>
      <c r="BG20" s="24"/>
      <c r="BH20" s="24"/>
      <c r="BI20" s="24"/>
      <c r="BJ20" s="24"/>
      <c r="BK20" s="24"/>
      <c r="BL20" s="24"/>
      <c r="BM20" s="24"/>
      <c r="BN20" s="24"/>
      <c r="BO20" s="24"/>
      <c r="BP20" s="24"/>
      <c r="BQ20" s="24"/>
      <c r="BR20" s="24"/>
      <c r="BS20" s="24"/>
      <c r="BT20" s="24"/>
      <c r="BU20" s="24"/>
      <c r="BV20" s="24"/>
      <c r="BW20" s="24"/>
      <c r="BX20" s="220">
        <f>COUNTIF(BV3:BV6,K20)</f>
        <v>0</v>
      </c>
      <c r="BY20" s="220">
        <f>COUNTIF(BV3:BV6,L20)</f>
        <v>0</v>
      </c>
      <c r="BZ20" s="220">
        <f>COUNTIF(BV3:BV6,M20)</f>
        <v>0</v>
      </c>
      <c r="CA20" s="220">
        <f>COUNTIF(BV3:BV6,N20)</f>
        <v>0</v>
      </c>
      <c r="CB20" s="220">
        <f>SUM(BX20:CA20)</f>
        <v>0</v>
      </c>
      <c r="CC20" s="24"/>
      <c r="CD20" t="s" s="215">
        <f>IF(CB20=2,B20,"")</f>
      </c>
      <c r="CE20" t="s" s="215">
        <f>IF(CB20=2,D20,"")</f>
      </c>
      <c r="CF20" t="s" s="215">
        <f>IF(CB20=2,E20,"")</f>
      </c>
      <c r="CG20" t="s" s="215">
        <f>IF(CB20=2,G20,"")</f>
      </c>
      <c r="CH20" s="24"/>
      <c r="CI20" t="s" s="215">
        <f>IF(CB20=2,IF(CF20&gt;CG20,CD20,IF(CG20&gt;CF20,CE20,"")),"")</f>
      </c>
      <c r="CJ20" t="s" s="215">
        <f>IF(CB20=2,IF(CF20=CG20,CD20,""),"")</f>
      </c>
      <c r="CK20" t="s" s="215">
        <f>IF(CB20=2,IF(CF20=CG20,CE20,""),"")</f>
      </c>
      <c r="CL20" t="s" s="215">
        <f>IF(CB20=2,IF(CF20&gt;CG20,CE20,IF(CG20&gt;CF20,CD20,"")),"")</f>
      </c>
      <c r="CM20" s="24"/>
      <c r="CN20" s="24"/>
      <c r="CO20" s="24"/>
      <c r="CP20" s="24"/>
      <c r="CQ20" s="24"/>
      <c r="CR20" s="24"/>
      <c r="CS20" s="24"/>
      <c r="CT20" s="24"/>
      <c r="CU20" s="24"/>
      <c r="CV20" s="24"/>
      <c r="CW20" s="24"/>
      <c r="CX20" s="24"/>
      <c r="CY20" s="24"/>
      <c r="CZ20" s="24"/>
      <c r="DA20" s="24"/>
      <c r="DB20" s="24"/>
      <c r="DC20" s="24"/>
      <c r="DD20" s="24"/>
      <c r="DE20" s="24"/>
      <c r="DF20" s="24"/>
      <c r="DG20" s="220">
        <f>COUNTIF(DE3:DE6,K20)</f>
        <v>0</v>
      </c>
      <c r="DH20" s="220">
        <f>COUNTIF(DE3:DE6,L20)</f>
        <v>0</v>
      </c>
      <c r="DI20" s="220">
        <f>COUNTIF(DE3:DE6,M20)</f>
        <v>0</v>
      </c>
      <c r="DJ20" s="220">
        <f>COUNTIF(DE3:DE6,N20)</f>
        <v>0</v>
      </c>
      <c r="DK20" s="220">
        <f>SUM(DG20:DJ20)</f>
        <v>0</v>
      </c>
      <c r="DL20" s="24"/>
      <c r="DM20" t="s" s="215">
        <f>IF(DK20=2,B20,"")</f>
      </c>
      <c r="DN20" t="s" s="215">
        <f>IF(DK20=2,D20,"")</f>
      </c>
      <c r="DO20" t="s" s="215">
        <f>IF(DK20=2,E20,"")</f>
      </c>
      <c r="DP20" t="s" s="215">
        <f>IF(DK20=2,G20,"")</f>
      </c>
      <c r="DQ20" s="24"/>
      <c r="DR20" t="s" s="215">
        <f>IF(DK20=2,IF(DO20&gt;DP20,DM20,IF(DP20&gt;DO20,DN20,"")),"")</f>
      </c>
      <c r="DS20" t="s" s="215">
        <f>IF(DK20=2,IF(DO20=DP20,DM20,""),"")</f>
      </c>
      <c r="DT20" t="s" s="215">
        <f>IF(DK20=2,IF(DO20=DP20,DN20,""),"")</f>
      </c>
      <c r="DU20" t="s" s="215">
        <f>IF(DK20=2,IF(DO20&gt;DP20,DN20,IF(DP20&gt;DO20,DM20,"")),"")</f>
      </c>
      <c r="DV20" s="24"/>
      <c r="DW20" s="24"/>
      <c r="DX20" s="24"/>
      <c r="DY20" s="24"/>
      <c r="DZ20" s="24"/>
      <c r="EA20" s="24"/>
      <c r="EB20" s="24"/>
      <c r="EC20" s="24"/>
      <c r="ED20" s="24"/>
      <c r="EE20" s="24"/>
      <c r="EF20" s="24"/>
      <c r="EG20" s="24"/>
      <c r="EH20" s="24"/>
      <c r="EI20" s="24"/>
      <c r="EJ20" s="24"/>
      <c r="EK20" s="24"/>
      <c r="EL20" s="25"/>
    </row>
    <row r="21" ht="13.65" customHeight="1">
      <c r="A21" s="15"/>
      <c r="B21" t="s" s="215">
        <f t="shared" si="1267" ref="B21:B255">'Utfylles'!$E$28</f>
        <v>186</v>
      </c>
      <c r="C21" t="s" s="215">
        <v>64</v>
      </c>
      <c r="D21" t="s" s="215">
        <f t="shared" si="1268" ref="D21:D255">'Utfylles'!$G$28</f>
        <v>184</v>
      </c>
      <c r="E21" s="220">
        <f t="shared" si="1269" ref="E21:E255">'Utfylles'!$H$28</f>
        <v>3</v>
      </c>
      <c r="F21" t="s" s="215">
        <v>64</v>
      </c>
      <c r="G21" s="220">
        <f t="shared" si="1270" ref="G21:G255">'Utfylles'!$J$28</f>
        <v>0</v>
      </c>
      <c r="H21" s="216"/>
      <c r="I21" t="s" s="215">
        <f t="shared" si="1271" ref="I21:I255">'Utfylles'!$K$28</f>
        <v>170</v>
      </c>
      <c r="J21" s="24"/>
      <c r="K21" t="s" s="215">
        <f>IF(I21="H",B21,IF(I21="B",D21,""))</f>
        <v>186</v>
      </c>
      <c r="L21" t="s" s="215">
        <f>IF(I21="U",B21,"")</f>
      </c>
      <c r="M21" t="s" s="215">
        <f>IF(I21="U",D21,"")</f>
      </c>
      <c r="N21" t="s" s="215">
        <f>IF(I21="B",B21,IF(I21="H",D21,""))</f>
        <v>184</v>
      </c>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20">
        <f>COUNTIF(AM3:AM6,K21)</f>
        <v>0</v>
      </c>
      <c r="AP21" s="220">
        <f>COUNTIF(AM3:AM6,L21)</f>
        <v>0</v>
      </c>
      <c r="AQ21" s="220">
        <f>COUNTIF(AM3:AM6,M21)</f>
        <v>0</v>
      </c>
      <c r="AR21" s="220">
        <f>COUNTIF(AM3:AM6,N21)</f>
        <v>0</v>
      </c>
      <c r="AS21" s="220">
        <f>SUM(AO21:AR21)</f>
        <v>0</v>
      </c>
      <c r="AT21" s="24"/>
      <c r="AU21" t="s" s="215">
        <f>IF(AS21=2,B21,"")</f>
      </c>
      <c r="AV21" t="s" s="215">
        <f>IF(AS21=2,D21,"")</f>
      </c>
      <c r="AW21" t="s" s="215">
        <f>IF(AS21=2,E21,"")</f>
      </c>
      <c r="AX21" t="s" s="215">
        <f>IF(AS21=2,G21,"")</f>
      </c>
      <c r="AY21" s="24"/>
      <c r="AZ21" t="s" s="215">
        <f>IF(AS21=2,IF(AW21&gt;AX21,AU21,IF(AX21&gt;AW21,AV21,"")),"")</f>
      </c>
      <c r="BA21" t="s" s="215">
        <f>IF(AS21=2,IF(AW21=AX21,AU21,""),"")</f>
      </c>
      <c r="BB21" t="s" s="215">
        <f>IF(AS21=2,IF(AW21=AX21,AV21,""),"")</f>
      </c>
      <c r="BC21" t="s" s="215">
        <f>IF(AS21=2,IF(AW21&gt;AX21,AV21,IF(AX21&gt;AW21,AU21,"")),"")</f>
      </c>
      <c r="BD21" s="24"/>
      <c r="BE21" s="24"/>
      <c r="BF21" s="24"/>
      <c r="BG21" s="24"/>
      <c r="BH21" s="24"/>
      <c r="BI21" s="24"/>
      <c r="BJ21" s="24"/>
      <c r="BK21" s="24"/>
      <c r="BL21" s="24"/>
      <c r="BM21" s="24"/>
      <c r="BN21" s="24"/>
      <c r="BO21" s="24"/>
      <c r="BP21" s="24"/>
      <c r="BQ21" s="24"/>
      <c r="BR21" s="24"/>
      <c r="BS21" s="24"/>
      <c r="BT21" s="24"/>
      <c r="BU21" s="24"/>
      <c r="BV21" s="24"/>
      <c r="BW21" s="24"/>
      <c r="BX21" s="220">
        <f>COUNTIF(BV3:BV6,K21)</f>
        <v>0</v>
      </c>
      <c r="BY21" s="220">
        <f>COUNTIF(BV3:BV6,L21)</f>
        <v>0</v>
      </c>
      <c r="BZ21" s="220">
        <f>COUNTIF(BV3:BV6,M21)</f>
        <v>0</v>
      </c>
      <c r="CA21" s="220">
        <f>COUNTIF(BV3:BV6,N21)</f>
        <v>0</v>
      </c>
      <c r="CB21" s="220">
        <f>SUM(BX21:CA21)</f>
        <v>0</v>
      </c>
      <c r="CC21" s="24"/>
      <c r="CD21" t="s" s="215">
        <f>IF(CB21=2,B21,"")</f>
      </c>
      <c r="CE21" t="s" s="215">
        <f>IF(CB21=2,D21,"")</f>
      </c>
      <c r="CF21" t="s" s="215">
        <f>IF(CB21=2,E21,"")</f>
      </c>
      <c r="CG21" t="s" s="215">
        <f>IF(CB21=2,G21,"")</f>
      </c>
      <c r="CH21" s="24"/>
      <c r="CI21" t="s" s="215">
        <f>IF(CB21=2,IF(CF21&gt;CG21,CD21,IF(CG21&gt;CF21,CE21,"")),"")</f>
      </c>
      <c r="CJ21" t="s" s="215">
        <f>IF(CB21=2,IF(CF21=CG21,CD21,""),"")</f>
      </c>
      <c r="CK21" t="s" s="215">
        <f>IF(CB21=2,IF(CF21=CG21,CE21,""),"")</f>
      </c>
      <c r="CL21" t="s" s="215">
        <f>IF(CB21=2,IF(CF21&gt;CG21,CE21,IF(CG21&gt;CF21,CD21,"")),"")</f>
      </c>
      <c r="CM21" s="24"/>
      <c r="CN21" s="24"/>
      <c r="CO21" s="24"/>
      <c r="CP21" s="24"/>
      <c r="CQ21" s="24"/>
      <c r="CR21" s="24"/>
      <c r="CS21" s="24"/>
      <c r="CT21" s="24"/>
      <c r="CU21" s="24"/>
      <c r="CV21" s="24"/>
      <c r="CW21" s="24"/>
      <c r="CX21" s="24"/>
      <c r="CY21" s="24"/>
      <c r="CZ21" s="24"/>
      <c r="DA21" s="24"/>
      <c r="DB21" s="24"/>
      <c r="DC21" s="24"/>
      <c r="DD21" s="24"/>
      <c r="DE21" s="24"/>
      <c r="DF21" s="24"/>
      <c r="DG21" s="220">
        <f>COUNTIF(DE3:DE6,K21)</f>
        <v>0</v>
      </c>
      <c r="DH21" s="220">
        <f>COUNTIF(DE3:DE6,L21)</f>
        <v>0</v>
      </c>
      <c r="DI21" s="220">
        <f>COUNTIF(DE3:DE6,M21)</f>
        <v>0</v>
      </c>
      <c r="DJ21" s="220">
        <f>COUNTIF(DE3:DE6,N21)</f>
        <v>0</v>
      </c>
      <c r="DK21" s="220">
        <f>SUM(DG21:DJ21)</f>
        <v>0</v>
      </c>
      <c r="DL21" s="24"/>
      <c r="DM21" t="s" s="215">
        <f>IF(DK21=2,B21,"")</f>
      </c>
      <c r="DN21" t="s" s="215">
        <f>IF(DK21=2,D21,"")</f>
      </c>
      <c r="DO21" t="s" s="215">
        <f>IF(DK21=2,E21,"")</f>
      </c>
      <c r="DP21" t="s" s="215">
        <f>IF(DK21=2,G21,"")</f>
      </c>
      <c r="DQ21" s="24"/>
      <c r="DR21" t="s" s="215">
        <f>IF(DK21=2,IF(DO21&gt;DP21,DM21,IF(DP21&gt;DO21,DN21,"")),"")</f>
      </c>
      <c r="DS21" t="s" s="215">
        <f>IF(DK21=2,IF(DO21=DP21,DM21,""),"")</f>
      </c>
      <c r="DT21" t="s" s="215">
        <f>IF(DK21=2,IF(DO21=DP21,DN21,""),"")</f>
      </c>
      <c r="DU21" t="s" s="215">
        <f>IF(DK21=2,IF(DO21&gt;DP21,DN21,IF(DP21&gt;DO21,DM21,"")),"")</f>
      </c>
      <c r="DV21" s="24"/>
      <c r="DW21" s="24"/>
      <c r="DX21" s="24"/>
      <c r="DY21" s="24"/>
      <c r="DZ21" s="24"/>
      <c r="EA21" s="24"/>
      <c r="EB21" s="24"/>
      <c r="EC21" s="24"/>
      <c r="ED21" s="24"/>
      <c r="EE21" s="24"/>
      <c r="EF21" s="24"/>
      <c r="EG21" s="24"/>
      <c r="EH21" s="24"/>
      <c r="EI21" s="24"/>
      <c r="EJ21" s="24"/>
      <c r="EK21" s="24"/>
      <c r="EL21" s="25"/>
    </row>
    <row r="22" ht="13.65" customHeight="1">
      <c r="A22" s="15"/>
      <c r="B22" t="s" s="215">
        <f t="shared" si="1315" ref="B22:B256">'Utfylles'!$E$29</f>
        <v>174</v>
      </c>
      <c r="C22" t="s" s="215">
        <v>64</v>
      </c>
      <c r="D22" t="s" s="215">
        <f t="shared" si="1316" ref="D22:D256">'Utfylles'!$G$29</f>
        <v>182</v>
      </c>
      <c r="E22" s="220">
        <f t="shared" si="1317" ref="E22:E256">'Utfylles'!$H$29</f>
        <v>1</v>
      </c>
      <c r="F22" t="s" s="215">
        <v>64</v>
      </c>
      <c r="G22" s="220">
        <f t="shared" si="1318" ref="G22:G256">'Utfylles'!$J$29</f>
        <v>1</v>
      </c>
      <c r="H22" s="216"/>
      <c r="I22" t="s" s="215">
        <f t="shared" si="1319" ref="I22:I256">'Utfylles'!$K$29</f>
        <v>177</v>
      </c>
      <c r="J22" s="24"/>
      <c r="K22" t="s" s="215">
        <f>IF(I22="H",B22,IF(I22="B",D22,""))</f>
      </c>
      <c r="L22" t="s" s="215">
        <f>IF(I22="U",B22,"")</f>
        <v>174</v>
      </c>
      <c r="M22" t="s" s="215">
        <f>IF(I22="U",D22,"")</f>
        <v>182</v>
      </c>
      <c r="N22" t="s" s="215">
        <f>IF(I22="B",B22,IF(I22="H",D22,""))</f>
      </c>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20">
        <f>COUNTIF(AM3:AM6,K22)</f>
        <v>0</v>
      </c>
      <c r="AP22" s="220">
        <f>COUNTIF(AM3:AM6,L22)</f>
        <v>0</v>
      </c>
      <c r="AQ22" s="220">
        <f>COUNTIF(AM3:AM6,M22)</f>
        <v>0</v>
      </c>
      <c r="AR22" s="220">
        <f>COUNTIF(AM3:AM6,N22)</f>
        <v>0</v>
      </c>
      <c r="AS22" s="220">
        <f>SUM(AO22:AR22)</f>
        <v>0</v>
      </c>
      <c r="AT22" s="24"/>
      <c r="AU22" t="s" s="215">
        <f>IF(AS22=2,B22,"")</f>
      </c>
      <c r="AV22" t="s" s="215">
        <f>IF(AS22=2,D22,"")</f>
      </c>
      <c r="AW22" t="s" s="215">
        <f>IF(AS22=2,E22,"")</f>
      </c>
      <c r="AX22" t="s" s="215">
        <f>IF(AS22=2,G22,"")</f>
      </c>
      <c r="AY22" s="24"/>
      <c r="AZ22" t="s" s="215">
        <f>IF(AS22=2,IF(AW22&gt;AX22,AU22,IF(AX22&gt;AW22,AV22,"")),"")</f>
      </c>
      <c r="BA22" t="s" s="215">
        <f>IF(AS22=2,IF(AW22=AX22,AU22,""),"")</f>
      </c>
      <c r="BB22" t="s" s="215">
        <f>IF(AS22=2,IF(AW22=AX22,AV22,""),"")</f>
      </c>
      <c r="BC22" t="s" s="215">
        <f>IF(AS22=2,IF(AW22&gt;AX22,AV22,IF(AX22&gt;AW22,AU22,"")),"")</f>
      </c>
      <c r="BD22" s="24"/>
      <c r="BE22" s="24"/>
      <c r="BF22" s="24"/>
      <c r="BG22" s="24"/>
      <c r="BH22" s="24"/>
      <c r="BI22" s="24"/>
      <c r="BJ22" s="24"/>
      <c r="BK22" s="24"/>
      <c r="BL22" s="24"/>
      <c r="BM22" s="24"/>
      <c r="BN22" s="24"/>
      <c r="BO22" s="24"/>
      <c r="BP22" s="24"/>
      <c r="BQ22" s="24"/>
      <c r="BR22" s="24"/>
      <c r="BS22" s="24"/>
      <c r="BT22" s="24"/>
      <c r="BU22" s="24"/>
      <c r="BV22" s="24"/>
      <c r="BW22" s="24"/>
      <c r="BX22" s="220">
        <f>COUNTIF(BV3:BV6,K22)</f>
        <v>0</v>
      </c>
      <c r="BY22" s="220">
        <f>COUNTIF(BV3:BV6,L22)</f>
        <v>0</v>
      </c>
      <c r="BZ22" s="220">
        <f>COUNTIF(BV3:BV6,M22)</f>
        <v>0</v>
      </c>
      <c r="CA22" s="220">
        <f>COUNTIF(BV3:BV6,N22)</f>
        <v>0</v>
      </c>
      <c r="CB22" s="220">
        <f>SUM(BX22:CA22)</f>
        <v>0</v>
      </c>
      <c r="CC22" s="24"/>
      <c r="CD22" t="s" s="215">
        <f>IF(CB22=2,B22,"")</f>
      </c>
      <c r="CE22" t="s" s="215">
        <f>IF(CB22=2,D22,"")</f>
      </c>
      <c r="CF22" t="s" s="215">
        <f>IF(CB22=2,E22,"")</f>
      </c>
      <c r="CG22" t="s" s="215">
        <f>IF(CB22=2,G22,"")</f>
      </c>
      <c r="CH22" s="24"/>
      <c r="CI22" t="s" s="215">
        <f>IF(CB22=2,IF(CF22&gt;CG22,CD22,IF(CG22&gt;CF22,CE22,"")),"")</f>
      </c>
      <c r="CJ22" t="s" s="215">
        <f>IF(CB22=2,IF(CF22=CG22,CD22,""),"")</f>
      </c>
      <c r="CK22" t="s" s="215">
        <f>IF(CB22=2,IF(CF22=CG22,CE22,""),"")</f>
      </c>
      <c r="CL22" t="s" s="215">
        <f>IF(CB22=2,IF(CF22&gt;CG22,CE22,IF(CG22&gt;CF22,CD22,"")),"")</f>
      </c>
      <c r="CM22" s="24"/>
      <c r="CN22" s="24"/>
      <c r="CO22" s="24"/>
      <c r="CP22" s="24"/>
      <c r="CQ22" s="24"/>
      <c r="CR22" s="24"/>
      <c r="CS22" s="24"/>
      <c r="CT22" s="24"/>
      <c r="CU22" s="24"/>
      <c r="CV22" s="24"/>
      <c r="CW22" s="24"/>
      <c r="CX22" s="24"/>
      <c r="CY22" s="24"/>
      <c r="CZ22" s="24"/>
      <c r="DA22" s="24"/>
      <c r="DB22" s="24"/>
      <c r="DC22" s="24"/>
      <c r="DD22" s="24"/>
      <c r="DE22" s="24"/>
      <c r="DF22" s="24"/>
      <c r="DG22" s="220">
        <f>COUNTIF(DE3:DE6,K22)</f>
        <v>0</v>
      </c>
      <c r="DH22" s="220">
        <f>COUNTIF(DE3:DE6,L22)</f>
        <v>0</v>
      </c>
      <c r="DI22" s="220">
        <f>COUNTIF(DE3:DE6,M22)</f>
        <v>0</v>
      </c>
      <c r="DJ22" s="220">
        <f>COUNTIF(DE3:DE6,N22)</f>
        <v>0</v>
      </c>
      <c r="DK22" s="220">
        <f>SUM(DG22:DJ22)</f>
        <v>0</v>
      </c>
      <c r="DL22" s="24"/>
      <c r="DM22" t="s" s="215">
        <f>IF(DK22=2,B22,"")</f>
      </c>
      <c r="DN22" t="s" s="215">
        <f>IF(DK22=2,D22,"")</f>
      </c>
      <c r="DO22" t="s" s="215">
        <f>IF(DK22=2,E22,"")</f>
      </c>
      <c r="DP22" t="s" s="215">
        <f>IF(DK22=2,G22,"")</f>
      </c>
      <c r="DQ22" s="24"/>
      <c r="DR22" t="s" s="215">
        <f>IF(DK22=2,IF(DO22&gt;DP22,DM22,IF(DP22&gt;DO22,DN22,"")),"")</f>
      </c>
      <c r="DS22" t="s" s="215">
        <f>IF(DK22=2,IF(DO22=DP22,DM22,""),"")</f>
      </c>
      <c r="DT22" t="s" s="215">
        <f>IF(DK22=2,IF(DO22=DP22,DN22,""),"")</f>
      </c>
      <c r="DU22" t="s" s="215">
        <f>IF(DK22=2,IF(DO22&gt;DP22,DN22,IF(DP22&gt;DO22,DM22,"")),"")</f>
      </c>
      <c r="DV22" s="24"/>
      <c r="DW22" s="24"/>
      <c r="DX22" s="24"/>
      <c r="DY22" s="24"/>
      <c r="DZ22" s="24"/>
      <c r="EA22" s="24"/>
      <c r="EB22" s="24"/>
      <c r="EC22" s="24"/>
      <c r="ED22" s="24"/>
      <c r="EE22" s="24"/>
      <c r="EF22" s="24"/>
      <c r="EG22" s="24"/>
      <c r="EH22" s="24"/>
      <c r="EI22" s="24"/>
      <c r="EJ22" s="24"/>
      <c r="EK22" s="24"/>
      <c r="EL22" s="25"/>
    </row>
    <row r="23" ht="13.65" customHeight="1">
      <c r="A23" s="15"/>
      <c r="B23" t="s" s="215">
        <f t="shared" si="1363" ref="B23:B257">'Utfylles'!$E$30</f>
        <v>173</v>
      </c>
      <c r="C23" t="s" s="215">
        <v>64</v>
      </c>
      <c r="D23" t="s" s="215">
        <f t="shared" si="1364" ref="D23:D257">'Utfylles'!$G$30</f>
        <v>181</v>
      </c>
      <c r="E23" s="220">
        <f t="shared" si="1365" ref="E23:E257">'Utfylles'!$H$30</f>
        <v>4</v>
      </c>
      <c r="F23" t="s" s="215">
        <v>64</v>
      </c>
      <c r="G23" s="220">
        <f t="shared" si="1366" ref="G23:G257">'Utfylles'!$J$30</f>
        <v>1</v>
      </c>
      <c r="H23" s="216"/>
      <c r="I23" t="s" s="215">
        <f t="shared" si="1367" ref="I23:I257">'Utfylles'!$K$30</f>
        <v>170</v>
      </c>
      <c r="J23" s="24"/>
      <c r="K23" t="s" s="215">
        <f>IF(I23="H",B23,IF(I23="B",D23,""))</f>
        <v>173</v>
      </c>
      <c r="L23" t="s" s="215">
        <f>IF(I23="U",B23,"")</f>
      </c>
      <c r="M23" t="s" s="215">
        <f>IF(I23="U",D23,"")</f>
      </c>
      <c r="N23" t="s" s="215">
        <f>IF(I23="B",B23,IF(I23="H",D23,""))</f>
        <v>181</v>
      </c>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20">
        <f>COUNTIF(AM3:AM6,K23)</f>
        <v>0</v>
      </c>
      <c r="AP23" s="220">
        <f>COUNTIF(AM3:AM6,L23)</f>
        <v>0</v>
      </c>
      <c r="AQ23" s="220">
        <f>COUNTIF(AM3:AM6,M23)</f>
        <v>0</v>
      </c>
      <c r="AR23" s="220">
        <f>COUNTIF(AM3:AM6,N23)</f>
        <v>0</v>
      </c>
      <c r="AS23" s="220">
        <f>SUM(AO23:AR23)</f>
        <v>0</v>
      </c>
      <c r="AT23" s="24"/>
      <c r="AU23" t="s" s="215">
        <f>IF(AS23=2,B23,"")</f>
      </c>
      <c r="AV23" t="s" s="215">
        <f>IF(AS23=2,D23,"")</f>
      </c>
      <c r="AW23" t="s" s="215">
        <f>IF(AS23=2,E23,"")</f>
      </c>
      <c r="AX23" t="s" s="215">
        <f>IF(AS23=2,G23,"")</f>
      </c>
      <c r="AY23" s="24"/>
      <c r="AZ23" t="s" s="215">
        <f>IF(AS23=2,IF(AW23&gt;AX23,AU23,IF(AX23&gt;AW23,AV23,"")),"")</f>
      </c>
      <c r="BA23" t="s" s="215">
        <f>IF(AS23=2,IF(AW23=AX23,AU23,""),"")</f>
      </c>
      <c r="BB23" t="s" s="215">
        <f>IF(AS23=2,IF(AW23=AX23,AV23,""),"")</f>
      </c>
      <c r="BC23" t="s" s="215">
        <f>IF(AS23=2,IF(AW23&gt;AX23,AV23,IF(AX23&gt;AW23,AU23,"")),"")</f>
      </c>
      <c r="BD23" s="24"/>
      <c r="BE23" s="24"/>
      <c r="BF23" s="24"/>
      <c r="BG23" s="24"/>
      <c r="BH23" s="24"/>
      <c r="BI23" s="24"/>
      <c r="BJ23" s="24"/>
      <c r="BK23" s="24"/>
      <c r="BL23" s="24"/>
      <c r="BM23" s="24"/>
      <c r="BN23" s="24"/>
      <c r="BO23" s="24"/>
      <c r="BP23" s="24"/>
      <c r="BQ23" s="24"/>
      <c r="BR23" s="24"/>
      <c r="BS23" s="24"/>
      <c r="BT23" s="24"/>
      <c r="BU23" s="24"/>
      <c r="BV23" s="24"/>
      <c r="BW23" s="24"/>
      <c r="BX23" s="220">
        <f>COUNTIF(BV3:BV6,K23)</f>
        <v>0</v>
      </c>
      <c r="BY23" s="220">
        <f>COUNTIF(BV3:BV6,L23)</f>
        <v>0</v>
      </c>
      <c r="BZ23" s="220">
        <f>COUNTIF(BV3:BV6,M23)</f>
        <v>0</v>
      </c>
      <c r="CA23" s="220">
        <f>COUNTIF(BV3:BV6,N23)</f>
        <v>0</v>
      </c>
      <c r="CB23" s="220">
        <f>SUM(BX23:CA23)</f>
        <v>0</v>
      </c>
      <c r="CC23" s="24"/>
      <c r="CD23" t="s" s="215">
        <f>IF(CB23=2,B23,"")</f>
      </c>
      <c r="CE23" t="s" s="215">
        <f>IF(CB23=2,D23,"")</f>
      </c>
      <c r="CF23" t="s" s="215">
        <f>IF(CB23=2,E23,"")</f>
      </c>
      <c r="CG23" t="s" s="215">
        <f>IF(CB23=2,G23,"")</f>
      </c>
      <c r="CH23" s="24"/>
      <c r="CI23" t="s" s="215">
        <f>IF(CB23=2,IF(CF23&gt;CG23,CD23,IF(CG23&gt;CF23,CE23,"")),"")</f>
      </c>
      <c r="CJ23" t="s" s="215">
        <f>IF(CB23=2,IF(CF23=CG23,CD23,""),"")</f>
      </c>
      <c r="CK23" t="s" s="215">
        <f>IF(CB23=2,IF(CF23=CG23,CE23,""),"")</f>
      </c>
      <c r="CL23" t="s" s="215">
        <f>IF(CB23=2,IF(CF23&gt;CG23,CE23,IF(CG23&gt;CF23,CD23,"")),"")</f>
      </c>
      <c r="CM23" s="24"/>
      <c r="CN23" s="24"/>
      <c r="CO23" s="24"/>
      <c r="CP23" s="24"/>
      <c r="CQ23" s="24"/>
      <c r="CR23" s="24"/>
      <c r="CS23" s="24"/>
      <c r="CT23" s="24"/>
      <c r="CU23" s="24"/>
      <c r="CV23" s="24"/>
      <c r="CW23" s="24"/>
      <c r="CX23" s="24"/>
      <c r="CY23" s="24"/>
      <c r="CZ23" s="24"/>
      <c r="DA23" s="24"/>
      <c r="DB23" s="24"/>
      <c r="DC23" s="24"/>
      <c r="DD23" s="24"/>
      <c r="DE23" s="24"/>
      <c r="DF23" s="24"/>
      <c r="DG23" s="220">
        <f>COUNTIF(DE3:DE6,K23)</f>
        <v>0</v>
      </c>
      <c r="DH23" s="220">
        <f>COUNTIF(DE3:DE6,L23)</f>
        <v>0</v>
      </c>
      <c r="DI23" s="220">
        <f>COUNTIF(DE3:DE6,M23)</f>
        <v>0</v>
      </c>
      <c r="DJ23" s="220">
        <f>COUNTIF(DE3:DE6,N23)</f>
        <v>0</v>
      </c>
      <c r="DK23" s="220">
        <f>SUM(DG23:DJ23)</f>
        <v>0</v>
      </c>
      <c r="DL23" s="24"/>
      <c r="DM23" t="s" s="215">
        <f>IF(DK23=2,B23,"")</f>
      </c>
      <c r="DN23" t="s" s="215">
        <f>IF(DK23=2,D23,"")</f>
      </c>
      <c r="DO23" t="s" s="215">
        <f>IF(DK23=2,E23,"")</f>
      </c>
      <c r="DP23" t="s" s="215">
        <f>IF(DK23=2,G23,"")</f>
      </c>
      <c r="DQ23" s="24"/>
      <c r="DR23" t="s" s="215">
        <f>IF(DK23=2,IF(DO23&gt;DP23,DM23,IF(DP23&gt;DO23,DN23,"")),"")</f>
      </c>
      <c r="DS23" t="s" s="215">
        <f>IF(DK23=2,IF(DO23=DP23,DM23,""),"")</f>
      </c>
      <c r="DT23" t="s" s="215">
        <f>IF(DK23=2,IF(DO23=DP23,DN23,""),"")</f>
      </c>
      <c r="DU23" t="s" s="215">
        <f>IF(DK23=2,IF(DO23&gt;DP23,DN23,IF(DP23&gt;DO23,DM23,"")),"")</f>
      </c>
      <c r="DV23" s="24"/>
      <c r="DW23" s="24"/>
      <c r="DX23" s="24"/>
      <c r="DY23" s="24"/>
      <c r="DZ23" s="24"/>
      <c r="EA23" s="24"/>
      <c r="EB23" s="24"/>
      <c r="EC23" s="24"/>
      <c r="ED23" s="24"/>
      <c r="EE23" s="24"/>
      <c r="EF23" s="24"/>
      <c r="EG23" s="24"/>
      <c r="EH23" s="24"/>
      <c r="EI23" s="24"/>
      <c r="EJ23" s="24"/>
      <c r="EK23" s="24"/>
      <c r="EL23" s="25"/>
    </row>
    <row r="24" ht="13.65" customHeight="1">
      <c r="A24" s="15"/>
      <c r="B24" t="s" s="215">
        <f t="shared" si="1411" ref="B24:B258">'Utfylles'!$E$31</f>
        <v>187</v>
      </c>
      <c r="C24" t="s" s="215">
        <v>64</v>
      </c>
      <c r="D24" t="s" s="215">
        <f t="shared" si="1412" ref="D24:D258">'Utfylles'!$G$31</f>
        <v>189</v>
      </c>
      <c r="E24" s="220">
        <f t="shared" si="1413" ref="E24:E258">'Utfylles'!$H$31</f>
        <v>1</v>
      </c>
      <c r="F24" t="s" s="215">
        <v>64</v>
      </c>
      <c r="G24" s="220">
        <f t="shared" si="1414" ref="G24:G258">'Utfylles'!$J$31</f>
        <v>3</v>
      </c>
      <c r="H24" s="216"/>
      <c r="I24" t="s" s="215">
        <f t="shared" si="1415" ref="I24:I258">'Utfylles'!$K$31</f>
        <v>165</v>
      </c>
      <c r="J24" s="24"/>
      <c r="K24" t="s" s="215">
        <f>IF(I24="H",B24,IF(I24="B",D24,""))</f>
        <v>189</v>
      </c>
      <c r="L24" t="s" s="215">
        <f>IF(I24="U",B24,"")</f>
      </c>
      <c r="M24" t="s" s="215">
        <f>IF(I24="U",D24,"")</f>
      </c>
      <c r="N24" t="s" s="215">
        <f>IF(I24="B",B24,IF(I24="H",D24,""))</f>
        <v>187</v>
      </c>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20">
        <f>COUNTIF(AM3:AM6,K24)</f>
        <v>0</v>
      </c>
      <c r="AP24" s="220">
        <f>COUNTIF(AM3:AM6,L24)</f>
        <v>0</v>
      </c>
      <c r="AQ24" s="220">
        <f>COUNTIF(AM3:AM6,M24)</f>
        <v>0</v>
      </c>
      <c r="AR24" s="220">
        <f>COUNTIF(AM3:AM6,N24)</f>
        <v>0</v>
      </c>
      <c r="AS24" s="220">
        <f>SUM(AO24:AR24)</f>
        <v>0</v>
      </c>
      <c r="AT24" s="24"/>
      <c r="AU24" t="s" s="215">
        <f>IF(AS24=2,B24,"")</f>
      </c>
      <c r="AV24" t="s" s="215">
        <f>IF(AS24=2,D24,"")</f>
      </c>
      <c r="AW24" t="s" s="215">
        <f>IF(AS24=2,E24,"")</f>
      </c>
      <c r="AX24" t="s" s="215">
        <f>IF(AS24=2,G24,"")</f>
      </c>
      <c r="AY24" s="24"/>
      <c r="AZ24" t="s" s="215">
        <f>IF(AS24=2,IF(AW24&gt;AX24,AU24,IF(AX24&gt;AW24,AV24,"")),"")</f>
      </c>
      <c r="BA24" t="s" s="215">
        <f>IF(AS24=2,IF(AW24=AX24,AU24,""),"")</f>
      </c>
      <c r="BB24" t="s" s="215">
        <f>IF(AS24=2,IF(AW24=AX24,AV24,""),"")</f>
      </c>
      <c r="BC24" t="s" s="215">
        <f>IF(AS24=2,IF(AW24&gt;AX24,AV24,IF(AX24&gt;AW24,AU24,"")),"")</f>
      </c>
      <c r="BD24" s="24"/>
      <c r="BE24" s="24"/>
      <c r="BF24" s="24"/>
      <c r="BG24" s="24"/>
      <c r="BH24" s="24"/>
      <c r="BI24" s="24"/>
      <c r="BJ24" s="24"/>
      <c r="BK24" s="24"/>
      <c r="BL24" s="24"/>
      <c r="BM24" s="24"/>
      <c r="BN24" s="24"/>
      <c r="BO24" s="24"/>
      <c r="BP24" s="24"/>
      <c r="BQ24" s="24"/>
      <c r="BR24" s="24"/>
      <c r="BS24" s="24"/>
      <c r="BT24" s="24"/>
      <c r="BU24" s="24"/>
      <c r="BV24" s="24"/>
      <c r="BW24" s="24"/>
      <c r="BX24" s="220">
        <f>COUNTIF(BV3:BV6,K24)</f>
        <v>0</v>
      </c>
      <c r="BY24" s="220">
        <f>COUNTIF(BV3:BV6,L24)</f>
        <v>0</v>
      </c>
      <c r="BZ24" s="220">
        <f>COUNTIF(BV3:BV6,M24)</f>
        <v>0</v>
      </c>
      <c r="CA24" s="220">
        <f>COUNTIF(BV3:BV6,N24)</f>
        <v>0</v>
      </c>
      <c r="CB24" s="220">
        <f>SUM(BX24:CA24)</f>
        <v>0</v>
      </c>
      <c r="CC24" s="24"/>
      <c r="CD24" t="s" s="215">
        <f>IF(CB24=2,B24,"")</f>
      </c>
      <c r="CE24" t="s" s="215">
        <f>IF(CB24=2,D24,"")</f>
      </c>
      <c r="CF24" t="s" s="215">
        <f>IF(CB24=2,E24,"")</f>
      </c>
      <c r="CG24" t="s" s="215">
        <f>IF(CB24=2,G24,"")</f>
      </c>
      <c r="CH24" s="24"/>
      <c r="CI24" t="s" s="215">
        <f>IF(CB24=2,IF(CF24&gt;CG24,CD24,IF(CG24&gt;CF24,CE24,"")),"")</f>
      </c>
      <c r="CJ24" t="s" s="215">
        <f>IF(CB24=2,IF(CF24=CG24,CD24,""),"")</f>
      </c>
      <c r="CK24" t="s" s="215">
        <f>IF(CB24=2,IF(CF24=CG24,CE24,""),"")</f>
      </c>
      <c r="CL24" t="s" s="215">
        <f>IF(CB24=2,IF(CF24&gt;CG24,CE24,IF(CG24&gt;CF24,CD24,"")),"")</f>
      </c>
      <c r="CM24" s="24"/>
      <c r="CN24" s="24"/>
      <c r="CO24" s="24"/>
      <c r="CP24" s="24"/>
      <c r="CQ24" s="24"/>
      <c r="CR24" s="24"/>
      <c r="CS24" s="24"/>
      <c r="CT24" s="24"/>
      <c r="CU24" s="24"/>
      <c r="CV24" s="24"/>
      <c r="CW24" s="24"/>
      <c r="CX24" s="24"/>
      <c r="CY24" s="24"/>
      <c r="CZ24" s="24"/>
      <c r="DA24" s="24"/>
      <c r="DB24" s="24"/>
      <c r="DC24" s="24"/>
      <c r="DD24" s="24"/>
      <c r="DE24" s="24"/>
      <c r="DF24" s="24"/>
      <c r="DG24" s="220">
        <f>COUNTIF(DE3:DE6,K24)</f>
        <v>0</v>
      </c>
      <c r="DH24" s="220">
        <f>COUNTIF(DE3:DE6,L24)</f>
        <v>0</v>
      </c>
      <c r="DI24" s="220">
        <f>COUNTIF(DE3:DE6,M24)</f>
        <v>0</v>
      </c>
      <c r="DJ24" s="220">
        <f>COUNTIF(DE3:DE6,N24)</f>
        <v>0</v>
      </c>
      <c r="DK24" s="220">
        <f>SUM(DG24:DJ24)</f>
        <v>0</v>
      </c>
      <c r="DL24" s="24"/>
      <c r="DM24" t="s" s="215">
        <f>IF(DK24=2,B24,"")</f>
      </c>
      <c r="DN24" t="s" s="215">
        <f>IF(DK24=2,D24,"")</f>
      </c>
      <c r="DO24" t="s" s="215">
        <f>IF(DK24=2,E24,"")</f>
      </c>
      <c r="DP24" t="s" s="215">
        <f>IF(DK24=2,G24,"")</f>
      </c>
      <c r="DQ24" s="24"/>
      <c r="DR24" t="s" s="215">
        <f>IF(DK24=2,IF(DO24&gt;DP24,DM24,IF(DP24&gt;DO24,DN24,"")),"")</f>
      </c>
      <c r="DS24" t="s" s="215">
        <f>IF(DK24=2,IF(DO24=DP24,DM24,""),"")</f>
      </c>
      <c r="DT24" t="s" s="215">
        <f>IF(DK24=2,IF(DO24=DP24,DN24,""),"")</f>
      </c>
      <c r="DU24" t="s" s="215">
        <f>IF(DK24=2,IF(DO24&gt;DP24,DN24,IF(DP24&gt;DO24,DM24,"")),"")</f>
      </c>
      <c r="DV24" s="24"/>
      <c r="DW24" s="24"/>
      <c r="DX24" s="24"/>
      <c r="DY24" s="24"/>
      <c r="DZ24" s="24"/>
      <c r="EA24" s="24"/>
      <c r="EB24" s="24"/>
      <c r="EC24" s="24"/>
      <c r="ED24" s="24"/>
      <c r="EE24" s="24"/>
      <c r="EF24" s="24"/>
      <c r="EG24" s="24"/>
      <c r="EH24" s="24"/>
      <c r="EI24" s="24"/>
      <c r="EJ24" s="24"/>
      <c r="EK24" s="24"/>
      <c r="EL24" s="25"/>
    </row>
    <row r="25" ht="13.65" customHeight="1">
      <c r="A25" s="15"/>
      <c r="B25" t="s" s="215">
        <f t="shared" si="1459" ref="B25:B259">'Utfylles'!$E$32</f>
        <v>188</v>
      </c>
      <c r="C25" t="s" s="215">
        <v>64</v>
      </c>
      <c r="D25" t="s" s="215">
        <f t="shared" si="1460" ref="D25:D259">'Utfylles'!$G$32</f>
        <v>190</v>
      </c>
      <c r="E25" s="220">
        <f t="shared" si="1461" ref="E25:E259">'Utfylles'!$H$32</f>
        <v>2</v>
      </c>
      <c r="F25" t="s" s="215">
        <v>64</v>
      </c>
      <c r="G25" s="220">
        <f t="shared" si="1462" ref="G25:G259">'Utfylles'!$J$32</f>
        <v>1</v>
      </c>
      <c r="H25" s="216"/>
      <c r="I25" t="s" s="215">
        <f t="shared" si="1463" ref="I25:I259">'Utfylles'!$K$32</f>
        <v>170</v>
      </c>
      <c r="J25" s="24"/>
      <c r="K25" t="s" s="215">
        <f>IF(I25="H",B25,IF(I25="B",D25,""))</f>
        <v>188</v>
      </c>
      <c r="L25" t="s" s="215">
        <f>IF(I25="U",B25,"")</f>
      </c>
      <c r="M25" t="s" s="215">
        <f>IF(I25="U",D25,"")</f>
      </c>
      <c r="N25" t="s" s="215">
        <f>IF(I25="B",B25,IF(I25="H",D25,""))</f>
        <v>190</v>
      </c>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20">
        <f>COUNTIF(AM3:AM6,K25)</f>
        <v>0</v>
      </c>
      <c r="AP25" s="220">
        <f>COUNTIF(AM3:AM6,L25)</f>
        <v>0</v>
      </c>
      <c r="AQ25" s="220">
        <f>COUNTIF(AM3:AM6,M25)</f>
        <v>0</v>
      </c>
      <c r="AR25" s="220">
        <f>COUNTIF(AM3:AM6,N25)</f>
        <v>0</v>
      </c>
      <c r="AS25" s="220">
        <f>SUM(AO25:AR25)</f>
        <v>0</v>
      </c>
      <c r="AT25" s="24"/>
      <c r="AU25" t="s" s="215">
        <f>IF(AS25=2,B25,"")</f>
      </c>
      <c r="AV25" t="s" s="215">
        <f>IF(AS25=2,D25,"")</f>
      </c>
      <c r="AW25" t="s" s="215">
        <f>IF(AS25=2,E25,"")</f>
      </c>
      <c r="AX25" t="s" s="215">
        <f>IF(AS25=2,G25,"")</f>
      </c>
      <c r="AY25" s="24"/>
      <c r="AZ25" t="s" s="215">
        <f>IF(AS25=2,IF(AW25&gt;AX25,AU25,IF(AX25&gt;AW25,AV25,"")),"")</f>
      </c>
      <c r="BA25" t="s" s="215">
        <f>IF(AS25=2,IF(AW25=AX25,AU25,""),"")</f>
      </c>
      <c r="BB25" t="s" s="215">
        <f>IF(AS25=2,IF(AW25=AX25,AV25,""),"")</f>
      </c>
      <c r="BC25" t="s" s="215">
        <f>IF(AS25=2,IF(AW25&gt;AX25,AV25,IF(AX25&gt;AW25,AU25,"")),"")</f>
      </c>
      <c r="BD25" s="24"/>
      <c r="BE25" s="24"/>
      <c r="BF25" s="24"/>
      <c r="BG25" s="24"/>
      <c r="BH25" s="24"/>
      <c r="BI25" s="24"/>
      <c r="BJ25" s="24"/>
      <c r="BK25" s="24"/>
      <c r="BL25" s="24"/>
      <c r="BM25" s="24"/>
      <c r="BN25" s="24"/>
      <c r="BO25" s="24"/>
      <c r="BP25" s="24"/>
      <c r="BQ25" s="24"/>
      <c r="BR25" s="24"/>
      <c r="BS25" s="24"/>
      <c r="BT25" s="24"/>
      <c r="BU25" s="24"/>
      <c r="BV25" s="24"/>
      <c r="BW25" s="24"/>
      <c r="BX25" s="220">
        <f>COUNTIF(BV3:BV6,K25)</f>
        <v>0</v>
      </c>
      <c r="BY25" s="220">
        <f>COUNTIF(BV3:BV6,L25)</f>
        <v>0</v>
      </c>
      <c r="BZ25" s="220">
        <f>COUNTIF(BV3:BV6,M25)</f>
        <v>0</v>
      </c>
      <c r="CA25" s="220">
        <f>COUNTIF(BV3:BV6,N25)</f>
        <v>0</v>
      </c>
      <c r="CB25" s="220">
        <f>SUM(BX25:CA25)</f>
        <v>0</v>
      </c>
      <c r="CC25" s="24"/>
      <c r="CD25" t="s" s="215">
        <f>IF(CB25=2,B25,"")</f>
      </c>
      <c r="CE25" t="s" s="215">
        <f>IF(CB25=2,D25,"")</f>
      </c>
      <c r="CF25" t="s" s="215">
        <f>IF(CB25=2,E25,"")</f>
      </c>
      <c r="CG25" t="s" s="215">
        <f>IF(CB25=2,G25,"")</f>
      </c>
      <c r="CH25" s="24"/>
      <c r="CI25" t="s" s="215">
        <f>IF(CB25=2,IF(CF25&gt;CG25,CD25,IF(CG25&gt;CF25,CE25,"")),"")</f>
      </c>
      <c r="CJ25" t="s" s="215">
        <f>IF(CB25=2,IF(CF25=CG25,CD25,""),"")</f>
      </c>
      <c r="CK25" t="s" s="215">
        <f>IF(CB25=2,IF(CF25=CG25,CE25,""),"")</f>
      </c>
      <c r="CL25" t="s" s="215">
        <f>IF(CB25=2,IF(CF25&gt;CG25,CE25,IF(CG25&gt;CF25,CD25,"")),"")</f>
      </c>
      <c r="CM25" s="24"/>
      <c r="CN25" s="24"/>
      <c r="CO25" s="24"/>
      <c r="CP25" s="24"/>
      <c r="CQ25" s="24"/>
      <c r="CR25" s="24"/>
      <c r="CS25" s="24"/>
      <c r="CT25" s="24"/>
      <c r="CU25" s="24"/>
      <c r="CV25" s="24"/>
      <c r="CW25" s="24"/>
      <c r="CX25" s="24"/>
      <c r="CY25" s="24"/>
      <c r="CZ25" s="24"/>
      <c r="DA25" s="24"/>
      <c r="DB25" s="24"/>
      <c r="DC25" s="24"/>
      <c r="DD25" s="24"/>
      <c r="DE25" s="24"/>
      <c r="DF25" s="24"/>
      <c r="DG25" s="220">
        <f>COUNTIF(DE3:DE6,K25)</f>
        <v>0</v>
      </c>
      <c r="DH25" s="220">
        <f>COUNTIF(DE3:DE6,L25)</f>
        <v>0</v>
      </c>
      <c r="DI25" s="220">
        <f>COUNTIF(DE3:DE6,M25)</f>
        <v>0</v>
      </c>
      <c r="DJ25" s="220">
        <f>COUNTIF(DE3:DE6,N25)</f>
        <v>0</v>
      </c>
      <c r="DK25" s="220">
        <f>SUM(DG25:DJ25)</f>
        <v>0</v>
      </c>
      <c r="DL25" s="24"/>
      <c r="DM25" t="s" s="215">
        <f>IF(DK25=2,B25,"")</f>
      </c>
      <c r="DN25" t="s" s="215">
        <f>IF(DK25=2,D25,"")</f>
      </c>
      <c r="DO25" t="s" s="215">
        <f>IF(DK25=2,E25,"")</f>
      </c>
      <c r="DP25" t="s" s="215">
        <f>IF(DK25=2,G25,"")</f>
      </c>
      <c r="DQ25" s="24"/>
      <c r="DR25" t="s" s="215">
        <f>IF(DK25=2,IF(DO25&gt;DP25,DM25,IF(DP25&gt;DO25,DN25,"")),"")</f>
      </c>
      <c r="DS25" t="s" s="215">
        <f>IF(DK25=2,IF(DO25=DP25,DM25,""),"")</f>
      </c>
      <c r="DT25" t="s" s="215">
        <f>IF(DK25=2,IF(DO25=DP25,DN25,""),"")</f>
      </c>
      <c r="DU25" t="s" s="215">
        <f>IF(DK25=2,IF(DO25&gt;DP25,DN25,IF(DP25&gt;DO25,DM25,"")),"")</f>
      </c>
      <c r="DV25" s="24"/>
      <c r="DW25" s="24"/>
      <c r="DX25" s="24"/>
      <c r="DY25" s="24"/>
      <c r="DZ25" s="24"/>
      <c r="EA25" s="24"/>
      <c r="EB25" s="24"/>
      <c r="EC25" s="24"/>
      <c r="ED25" s="24"/>
      <c r="EE25" s="24"/>
      <c r="EF25" s="24"/>
      <c r="EG25" s="24"/>
      <c r="EH25" s="24"/>
      <c r="EI25" s="24"/>
      <c r="EJ25" s="24"/>
      <c r="EK25" s="24"/>
      <c r="EL25" s="25"/>
    </row>
    <row r="26" ht="13.65" customHeight="1">
      <c r="A26" s="15"/>
      <c r="B26" t="s" s="215">
        <f t="shared" si="1507" ref="B26:B260">'Utfylles'!$E$33</f>
        <v>185</v>
      </c>
      <c r="C26" t="s" s="215">
        <v>64</v>
      </c>
      <c r="D26" t="s" s="215">
        <f t="shared" si="1508" ref="D26:D260">'Utfylles'!$G$33</f>
        <v>183</v>
      </c>
      <c r="E26" s="220">
        <f t="shared" si="1509" ref="E26:E260">'Utfylles'!$H$33</f>
        <v>2</v>
      </c>
      <c r="F26" t="s" s="215">
        <v>64</v>
      </c>
      <c r="G26" s="220">
        <f t="shared" si="1510" ref="G26:G260">'Utfylles'!$J$33</f>
        <v>0</v>
      </c>
      <c r="H26" s="216"/>
      <c r="I26" t="s" s="215">
        <f t="shared" si="1511" ref="I26:I260">'Utfylles'!$K$33</f>
        <v>170</v>
      </c>
      <c r="J26" s="24"/>
      <c r="K26" t="s" s="215">
        <f>IF(I26="H",B26,IF(I26="B",D26,""))</f>
        <v>185</v>
      </c>
      <c r="L26" t="s" s="215">
        <f>IF(I26="U",B26,"")</f>
      </c>
      <c r="M26" t="s" s="215">
        <f>IF(I26="U",D26,"")</f>
      </c>
      <c r="N26" t="s" s="215">
        <f>IF(I26="B",B26,IF(I26="H",D26,""))</f>
        <v>183</v>
      </c>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20">
        <f>COUNTIF(AM3:AM6,K26)</f>
        <v>0</v>
      </c>
      <c r="AP26" s="220">
        <f>COUNTIF(AM3:AM6,L26)</f>
        <v>0</v>
      </c>
      <c r="AQ26" s="220">
        <f>COUNTIF(AM3:AM6,M26)</f>
        <v>0</v>
      </c>
      <c r="AR26" s="220">
        <f>COUNTIF(AM3:AM6,N26)</f>
        <v>0</v>
      </c>
      <c r="AS26" s="220">
        <f>SUM(AO26:AR26)</f>
        <v>0</v>
      </c>
      <c r="AT26" s="24"/>
      <c r="AU26" t="s" s="215">
        <f>IF(AS26=2,B26,"")</f>
      </c>
      <c r="AV26" t="s" s="215">
        <f>IF(AS26=2,D26,"")</f>
      </c>
      <c r="AW26" t="s" s="215">
        <f>IF(AS26=2,E26,"")</f>
      </c>
      <c r="AX26" t="s" s="215">
        <f>IF(AS26=2,G26,"")</f>
      </c>
      <c r="AY26" s="24"/>
      <c r="AZ26" t="s" s="215">
        <f>IF(AS26=2,IF(AW26&gt;AX26,AU26,IF(AX26&gt;AW26,AV26,"")),"")</f>
      </c>
      <c r="BA26" t="s" s="215">
        <f>IF(AS26=2,IF(AW26=AX26,AU26,""),"")</f>
      </c>
      <c r="BB26" t="s" s="215">
        <f>IF(AS26=2,IF(AW26=AX26,AV26,""),"")</f>
      </c>
      <c r="BC26" t="s" s="215">
        <f>IF(AS26=2,IF(AW26&gt;AX26,AV26,IF(AX26&gt;AW26,AU26,"")),"")</f>
      </c>
      <c r="BD26" s="24"/>
      <c r="BE26" s="24"/>
      <c r="BF26" s="24"/>
      <c r="BG26" s="24"/>
      <c r="BH26" s="24"/>
      <c r="BI26" s="24"/>
      <c r="BJ26" s="24"/>
      <c r="BK26" s="24"/>
      <c r="BL26" s="24"/>
      <c r="BM26" s="24"/>
      <c r="BN26" s="24"/>
      <c r="BO26" s="24"/>
      <c r="BP26" s="24"/>
      <c r="BQ26" s="24"/>
      <c r="BR26" s="24"/>
      <c r="BS26" s="24"/>
      <c r="BT26" s="24"/>
      <c r="BU26" s="24"/>
      <c r="BV26" s="24"/>
      <c r="BW26" s="24"/>
      <c r="BX26" s="220">
        <f>COUNTIF(BV3:BV6,K26)</f>
        <v>0</v>
      </c>
      <c r="BY26" s="220">
        <f>COUNTIF(BV3:BV6,L26)</f>
        <v>0</v>
      </c>
      <c r="BZ26" s="220">
        <f>COUNTIF(BV3:BV6,M26)</f>
        <v>0</v>
      </c>
      <c r="CA26" s="220">
        <f>COUNTIF(BV3:BV6,N26)</f>
        <v>0</v>
      </c>
      <c r="CB26" s="220">
        <f>SUM(BX26:CA26)</f>
        <v>0</v>
      </c>
      <c r="CC26" s="24"/>
      <c r="CD26" t="s" s="215">
        <f>IF(CB26=2,B26,"")</f>
      </c>
      <c r="CE26" t="s" s="215">
        <f>IF(CB26=2,D26,"")</f>
      </c>
      <c r="CF26" t="s" s="215">
        <f>IF(CB26=2,E26,"")</f>
      </c>
      <c r="CG26" t="s" s="215">
        <f>IF(CB26=2,G26,"")</f>
      </c>
      <c r="CH26" s="24"/>
      <c r="CI26" t="s" s="215">
        <f>IF(CB26=2,IF(CF26&gt;CG26,CD26,IF(CG26&gt;CF26,CE26,"")),"")</f>
      </c>
      <c r="CJ26" t="s" s="215">
        <f>IF(CB26=2,IF(CF26=CG26,CD26,""),"")</f>
      </c>
      <c r="CK26" t="s" s="215">
        <f>IF(CB26=2,IF(CF26=CG26,CE26,""),"")</f>
      </c>
      <c r="CL26" t="s" s="215">
        <f>IF(CB26=2,IF(CF26&gt;CG26,CE26,IF(CG26&gt;CF26,CD26,"")),"")</f>
      </c>
      <c r="CM26" s="24"/>
      <c r="CN26" s="24"/>
      <c r="CO26" s="24"/>
      <c r="CP26" s="24"/>
      <c r="CQ26" s="24"/>
      <c r="CR26" s="24"/>
      <c r="CS26" s="24"/>
      <c r="CT26" s="24"/>
      <c r="CU26" s="24"/>
      <c r="CV26" s="24"/>
      <c r="CW26" s="24"/>
      <c r="CX26" s="24"/>
      <c r="CY26" s="24"/>
      <c r="CZ26" s="24"/>
      <c r="DA26" s="24"/>
      <c r="DB26" s="24"/>
      <c r="DC26" s="24"/>
      <c r="DD26" s="24"/>
      <c r="DE26" s="24"/>
      <c r="DF26" s="24"/>
      <c r="DG26" s="220">
        <f>COUNTIF(DE3:DE6,K26)</f>
        <v>0</v>
      </c>
      <c r="DH26" s="220">
        <f>COUNTIF(DE3:DE6,L26)</f>
        <v>0</v>
      </c>
      <c r="DI26" s="220">
        <f>COUNTIF(DE3:DE6,M26)</f>
        <v>0</v>
      </c>
      <c r="DJ26" s="220">
        <f>COUNTIF(DE3:DE6,N26)</f>
        <v>0</v>
      </c>
      <c r="DK26" s="220">
        <f>SUM(DG26:DJ26)</f>
        <v>0</v>
      </c>
      <c r="DL26" s="24"/>
      <c r="DM26" t="s" s="215">
        <f>IF(DK26=2,B26,"")</f>
      </c>
      <c r="DN26" t="s" s="215">
        <f>IF(DK26=2,D26,"")</f>
      </c>
      <c r="DO26" t="s" s="215">
        <f>IF(DK26=2,E26,"")</f>
      </c>
      <c r="DP26" t="s" s="215">
        <f>IF(DK26=2,G26,"")</f>
      </c>
      <c r="DQ26" s="24"/>
      <c r="DR26" t="s" s="215">
        <f>IF(DK26=2,IF(DO26&gt;DP26,DM26,IF(DP26&gt;DO26,DN26,"")),"")</f>
      </c>
      <c r="DS26" t="s" s="215">
        <f>IF(DK26=2,IF(DO26=DP26,DM26,""),"")</f>
      </c>
      <c r="DT26" t="s" s="215">
        <f>IF(DK26=2,IF(DO26=DP26,DN26,""),"")</f>
      </c>
      <c r="DU26" t="s" s="215">
        <f>IF(DK26=2,IF(DO26&gt;DP26,DN26,IF(DP26&gt;DO26,DM26,"")),"")</f>
      </c>
      <c r="DV26" s="24"/>
      <c r="DW26" s="24"/>
      <c r="DX26" s="24"/>
      <c r="DY26" s="24"/>
      <c r="DZ26" s="24"/>
      <c r="EA26" s="24"/>
      <c r="EB26" s="24"/>
      <c r="EC26" s="24"/>
      <c r="ED26" s="24"/>
      <c r="EE26" s="24"/>
      <c r="EF26" s="24"/>
      <c r="EG26" s="24"/>
      <c r="EH26" s="24"/>
      <c r="EI26" s="24"/>
      <c r="EJ26" s="24"/>
      <c r="EK26" s="24"/>
      <c r="EL26" s="25"/>
    </row>
    <row r="27" ht="13.65" customHeight="1">
      <c r="A27" s="15"/>
      <c r="B27" t="s" s="215">
        <f t="shared" si="1555" ref="B27:B261">'Utfylles'!$E$34</f>
        <v>167</v>
      </c>
      <c r="C27" t="s" s="215">
        <v>64</v>
      </c>
      <c r="D27" t="s" s="215">
        <f t="shared" si="1556" ref="D27:D261">'Utfylles'!$G$34</f>
        <v>163</v>
      </c>
      <c r="E27" s="220">
        <f t="shared" si="1557" ref="E27:E261">'Utfylles'!$H$34</f>
        <v>1</v>
      </c>
      <c r="F27" t="s" s="215">
        <v>64</v>
      </c>
      <c r="G27" s="220">
        <f t="shared" si="1558" ref="G27:G261">'Utfylles'!$J$34</f>
        <v>1</v>
      </c>
      <c r="H27" s="216"/>
      <c r="I27" t="s" s="215">
        <f t="shared" si="1559" ref="I27:I261">'Utfylles'!$K$34</f>
        <v>177</v>
      </c>
      <c r="J27" s="24"/>
      <c r="K27" t="s" s="215">
        <f>IF(I27="H",B27,IF(I27="B",D27,""))</f>
      </c>
      <c r="L27" t="s" s="215">
        <f>IF(I27="U",B27,"")</f>
        <v>167</v>
      </c>
      <c r="M27" t="s" s="215">
        <f>IF(I27="U",D27,"")</f>
        <v>163</v>
      </c>
      <c r="N27" t="s" s="215">
        <f>IF(I27="B",B27,IF(I27="H",D27,""))</f>
      </c>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20">
        <f>COUNTIF(AM3:AM6,K27)</f>
        <v>0</v>
      </c>
      <c r="AP27" s="220">
        <f>COUNTIF(AM3:AM6,L27)</f>
        <v>0</v>
      </c>
      <c r="AQ27" s="220">
        <f>COUNTIF(AM3:AM6,M27)</f>
        <v>0</v>
      </c>
      <c r="AR27" s="220">
        <f>COUNTIF(AM3:AM6,N27)</f>
        <v>0</v>
      </c>
      <c r="AS27" s="220">
        <f>SUM(AO27:AR27)</f>
        <v>0</v>
      </c>
      <c r="AT27" s="24"/>
      <c r="AU27" t="s" s="215">
        <f>IF(AS27=2,B27,"")</f>
      </c>
      <c r="AV27" t="s" s="215">
        <f>IF(AS27=2,D27,"")</f>
      </c>
      <c r="AW27" t="s" s="215">
        <f>IF(AS27=2,E27,"")</f>
      </c>
      <c r="AX27" t="s" s="215">
        <f>IF(AS27=2,G27,"")</f>
      </c>
      <c r="AY27" s="24"/>
      <c r="AZ27" t="s" s="215">
        <f>IF(AS27=2,IF(AW27&gt;AX27,AU27,IF(AX27&gt;AW27,AV27,"")),"")</f>
      </c>
      <c r="BA27" t="s" s="215">
        <f>IF(AS27=2,IF(AW27=AX27,AU27,""),"")</f>
      </c>
      <c r="BB27" t="s" s="215">
        <f>IF(AS27=2,IF(AW27=AX27,AV27,""),"")</f>
      </c>
      <c r="BC27" t="s" s="215">
        <f>IF(AS27=2,IF(AW27&gt;AX27,AV27,IF(AX27&gt;AW27,AU27,"")),"")</f>
      </c>
      <c r="BD27" s="24"/>
      <c r="BE27" s="24"/>
      <c r="BF27" s="24"/>
      <c r="BG27" s="24"/>
      <c r="BH27" s="24"/>
      <c r="BI27" s="24"/>
      <c r="BJ27" s="24"/>
      <c r="BK27" s="24"/>
      <c r="BL27" s="24"/>
      <c r="BM27" s="24"/>
      <c r="BN27" s="24"/>
      <c r="BO27" s="24"/>
      <c r="BP27" s="24"/>
      <c r="BQ27" s="24"/>
      <c r="BR27" s="24"/>
      <c r="BS27" s="24"/>
      <c r="BT27" s="24"/>
      <c r="BU27" s="24"/>
      <c r="BV27" s="24"/>
      <c r="BW27" s="24"/>
      <c r="BX27" s="220">
        <f>COUNTIF(BV3:BV6,K27)</f>
        <v>0</v>
      </c>
      <c r="BY27" s="220">
        <f>COUNTIF(BV3:BV6,L27)</f>
        <v>1</v>
      </c>
      <c r="BZ27" s="220">
        <f>COUNTIF(BV3:BV6,M27)</f>
        <v>1</v>
      </c>
      <c r="CA27" s="220">
        <f>COUNTIF(BV3:BV6,N27)</f>
        <v>0</v>
      </c>
      <c r="CB27" s="220">
        <f>SUM(BX27:CA27)</f>
        <v>2</v>
      </c>
      <c r="CC27" s="24"/>
      <c r="CD27" t="s" s="215">
        <f>IF(CB27=2,B27,"")</f>
        <v>167</v>
      </c>
      <c r="CE27" t="s" s="215">
        <f>IF(CB27=2,D27,"")</f>
        <v>163</v>
      </c>
      <c r="CF27" s="220">
        <f>IF(CB27=2,E27,"")</f>
        <v>1</v>
      </c>
      <c r="CG27" s="220">
        <f>IF(CB27=2,G27,"")</f>
        <v>1</v>
      </c>
      <c r="CH27" s="24"/>
      <c r="CI27" t="s" s="215">
        <f>IF(CB27=2,IF(CF27&gt;CG27,CD27,IF(CG27&gt;CF27,CE27,"")),"")</f>
      </c>
      <c r="CJ27" t="s" s="215">
        <f>IF(CB27=2,IF(CF27=CG27,CD27,""),"")</f>
        <v>167</v>
      </c>
      <c r="CK27" t="s" s="215">
        <f>IF(CB27=2,IF(CF27=CG27,CE27,""),"")</f>
        <v>163</v>
      </c>
      <c r="CL27" t="s" s="215">
        <f>IF(CB27=2,IF(CF27&gt;CG27,CE27,IF(CG27&gt;CF27,CD27,"")),"")</f>
      </c>
      <c r="CM27" s="24"/>
      <c r="CN27" s="24"/>
      <c r="CO27" s="24"/>
      <c r="CP27" s="24"/>
      <c r="CQ27" s="24"/>
      <c r="CR27" s="24"/>
      <c r="CS27" s="24"/>
      <c r="CT27" s="24"/>
      <c r="CU27" s="24"/>
      <c r="CV27" s="24"/>
      <c r="CW27" s="24"/>
      <c r="CX27" s="24"/>
      <c r="CY27" s="24"/>
      <c r="CZ27" s="24"/>
      <c r="DA27" s="24"/>
      <c r="DB27" s="24"/>
      <c r="DC27" s="24"/>
      <c r="DD27" s="24"/>
      <c r="DE27" s="24"/>
      <c r="DF27" s="24"/>
      <c r="DG27" s="220">
        <f>COUNTIF(DE3:DE6,K27)</f>
        <v>0</v>
      </c>
      <c r="DH27" s="220">
        <f>COUNTIF(DE3:DE6,L27)</f>
        <v>0</v>
      </c>
      <c r="DI27" s="220">
        <f>COUNTIF(DE3:DE6,M27)</f>
        <v>0</v>
      </c>
      <c r="DJ27" s="220">
        <f>COUNTIF(DE3:DE6,N27)</f>
        <v>0</v>
      </c>
      <c r="DK27" s="220">
        <f>SUM(DG27:DJ27)</f>
        <v>0</v>
      </c>
      <c r="DL27" s="24"/>
      <c r="DM27" t="s" s="215">
        <f>IF(DK27=2,B27,"")</f>
      </c>
      <c r="DN27" t="s" s="215">
        <f>IF(DK27=2,D27,"")</f>
      </c>
      <c r="DO27" t="s" s="215">
        <f>IF(DK27=2,E27,"")</f>
      </c>
      <c r="DP27" t="s" s="215">
        <f>IF(DK27=2,G27,"")</f>
      </c>
      <c r="DQ27" s="24"/>
      <c r="DR27" t="s" s="215">
        <f>IF(DK27=2,IF(DO27&gt;DP27,DM27,IF(DP27&gt;DO27,DN27,"")),"")</f>
      </c>
      <c r="DS27" t="s" s="215">
        <f>IF(DK27=2,IF(DO27=DP27,DM27,""),"")</f>
      </c>
      <c r="DT27" t="s" s="215">
        <f>IF(DK27=2,IF(DO27=DP27,DN27,""),"")</f>
      </c>
      <c r="DU27" t="s" s="215">
        <f>IF(DK27=2,IF(DO27&gt;DP27,DN27,IF(DP27&gt;DO27,DM27,"")),"")</f>
      </c>
      <c r="DV27" s="24"/>
      <c r="DW27" s="24"/>
      <c r="DX27" s="24"/>
      <c r="DY27" s="24"/>
      <c r="DZ27" s="24"/>
      <c r="EA27" s="24"/>
      <c r="EB27" s="24"/>
      <c r="EC27" s="24"/>
      <c r="ED27" s="24"/>
      <c r="EE27" s="24"/>
      <c r="EF27" s="24"/>
      <c r="EG27" s="24"/>
      <c r="EH27" s="24"/>
      <c r="EI27" s="24"/>
      <c r="EJ27" s="24"/>
      <c r="EK27" s="24"/>
      <c r="EL27" s="25"/>
    </row>
    <row r="28" ht="13.65" customHeight="1">
      <c r="A28" s="15"/>
      <c r="B28" t="s" s="215">
        <f t="shared" si="1603" ref="B28:B262">'Utfylles'!$E$35</f>
        <v>164</v>
      </c>
      <c r="C28" t="s" s="215">
        <v>64</v>
      </c>
      <c r="D28" t="s" s="215">
        <f t="shared" si="1604" ref="D28:D262">'Utfylles'!$G$35</f>
        <v>166</v>
      </c>
      <c r="E28" s="220">
        <f t="shared" si="1605" ref="E28:E262">'Utfylles'!$H$35</f>
        <v>2</v>
      </c>
      <c r="F28" t="s" s="215">
        <v>64</v>
      </c>
      <c r="G28" s="220">
        <f t="shared" si="1606" ref="G28:G262">'Utfylles'!$J$35</f>
        <v>0</v>
      </c>
      <c r="H28" s="216"/>
      <c r="I28" t="s" s="215">
        <f t="shared" si="1607" ref="I28:I262">'Utfylles'!$K$35</f>
        <v>170</v>
      </c>
      <c r="J28" s="24"/>
      <c r="K28" t="s" s="215">
        <f>IF(I28="H",B28,IF(I28="B",D28,""))</f>
        <v>164</v>
      </c>
      <c r="L28" t="s" s="215">
        <f>IF(I28="U",B28,"")</f>
      </c>
      <c r="M28" t="s" s="215">
        <f>IF(I28="U",D28,"")</f>
      </c>
      <c r="N28" t="s" s="215">
        <f>IF(I28="B",B28,IF(I28="H",D28,""))</f>
        <v>166</v>
      </c>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20">
        <f>COUNTIF(AM3:AM6,K28)</f>
        <v>1</v>
      </c>
      <c r="AP28" s="220">
        <f>COUNTIF(AM3:AM6,L28)</f>
        <v>0</v>
      </c>
      <c r="AQ28" s="220">
        <f>COUNTIF(AM3:AM6,M28)</f>
        <v>0</v>
      </c>
      <c r="AR28" s="220">
        <f>COUNTIF(AM3:AM6,N28)</f>
        <v>0</v>
      </c>
      <c r="AS28" s="220">
        <f>SUM(AO28:AR28)</f>
        <v>1</v>
      </c>
      <c r="AT28" s="24"/>
      <c r="AU28" t="s" s="215">
        <f>IF(AS28=2,B28,"")</f>
      </c>
      <c r="AV28" t="s" s="215">
        <f>IF(AS28=2,D28,"")</f>
      </c>
      <c r="AW28" t="s" s="215">
        <f>IF(AS28=2,E28,"")</f>
      </c>
      <c r="AX28" t="s" s="215">
        <f>IF(AS28=2,G28,"")</f>
      </c>
      <c r="AY28" s="24"/>
      <c r="AZ28" t="s" s="215">
        <f>IF(AS28=2,IF(AW28&gt;AX28,AU28,IF(AX28&gt;AW28,AV28,"")),"")</f>
      </c>
      <c r="BA28" t="s" s="215">
        <f>IF(AS28=2,IF(AW28=AX28,AU28,""),"")</f>
      </c>
      <c r="BB28" t="s" s="215">
        <f>IF(AS28=2,IF(AW28=AX28,AV28,""),"")</f>
      </c>
      <c r="BC28" t="s" s="215">
        <f>IF(AS28=2,IF(AW28&gt;AX28,AV28,IF(AX28&gt;AW28,AU28,"")),"")</f>
      </c>
      <c r="BD28" s="24"/>
      <c r="BE28" s="24"/>
      <c r="BF28" s="24"/>
      <c r="BG28" s="24"/>
      <c r="BH28" s="24"/>
      <c r="BI28" s="24"/>
      <c r="BJ28" s="24"/>
      <c r="BK28" s="24"/>
      <c r="BL28" s="24"/>
      <c r="BM28" s="24"/>
      <c r="BN28" s="24"/>
      <c r="BO28" s="24"/>
      <c r="BP28" s="24"/>
      <c r="BQ28" s="24"/>
      <c r="BR28" s="24"/>
      <c r="BS28" s="24"/>
      <c r="BT28" s="24"/>
      <c r="BU28" s="24"/>
      <c r="BV28" s="24"/>
      <c r="BW28" s="24"/>
      <c r="BX28" s="220">
        <f>COUNTIF(BV3:BV6,K28)</f>
        <v>0</v>
      </c>
      <c r="BY28" s="220">
        <f>COUNTIF(BV3:BV6,L28)</f>
        <v>0</v>
      </c>
      <c r="BZ28" s="220">
        <f>COUNTIF(BV3:BV6,M28)</f>
        <v>0</v>
      </c>
      <c r="CA28" s="220">
        <f>COUNTIF(BV3:BV6,N28)</f>
        <v>0</v>
      </c>
      <c r="CB28" s="220">
        <f>SUM(BX28:CA28)</f>
        <v>0</v>
      </c>
      <c r="CC28" s="24"/>
      <c r="CD28" t="s" s="215">
        <f>IF(CB28=2,B28,"")</f>
      </c>
      <c r="CE28" t="s" s="215">
        <f>IF(CB28=2,D28,"")</f>
      </c>
      <c r="CF28" t="s" s="215">
        <f>IF(CB28=2,E28,"")</f>
      </c>
      <c r="CG28" t="s" s="215">
        <f>IF(CB28=2,G28,"")</f>
      </c>
      <c r="CH28" s="24"/>
      <c r="CI28" t="s" s="215">
        <f>IF(CB28=2,IF(CF28&gt;CG28,CD28,IF(CG28&gt;CF28,CE28,"")),"")</f>
      </c>
      <c r="CJ28" t="s" s="215">
        <f>IF(CB28=2,IF(CF28=CG28,CD28,""),"")</f>
      </c>
      <c r="CK28" t="s" s="215">
        <f>IF(CB28=2,IF(CF28=CG28,CE28,""),"")</f>
      </c>
      <c r="CL28" t="s" s="215">
        <f>IF(CB28=2,IF(CF28&gt;CG28,CE28,IF(CG28&gt;CF28,CD28,"")),"")</f>
      </c>
      <c r="CM28" s="24"/>
      <c r="CN28" s="24"/>
      <c r="CO28" s="24"/>
      <c r="CP28" s="24"/>
      <c r="CQ28" s="24"/>
      <c r="CR28" s="24"/>
      <c r="CS28" s="24"/>
      <c r="CT28" s="24"/>
      <c r="CU28" s="24"/>
      <c r="CV28" s="24"/>
      <c r="CW28" s="24"/>
      <c r="CX28" s="24"/>
      <c r="CY28" s="24"/>
      <c r="CZ28" s="24"/>
      <c r="DA28" s="24"/>
      <c r="DB28" s="24"/>
      <c r="DC28" s="24"/>
      <c r="DD28" s="24"/>
      <c r="DE28" s="24"/>
      <c r="DF28" s="24"/>
      <c r="DG28" s="220">
        <f>COUNTIF(DE3:DE6,K28)</f>
        <v>0</v>
      </c>
      <c r="DH28" s="220">
        <f>COUNTIF(DE3:DE6,L28)</f>
        <v>0</v>
      </c>
      <c r="DI28" s="220">
        <f>COUNTIF(DE3:DE6,M28)</f>
        <v>0</v>
      </c>
      <c r="DJ28" s="220">
        <f>COUNTIF(DE3:DE6,N28)</f>
        <v>0</v>
      </c>
      <c r="DK28" s="220">
        <f>SUM(DG28:DJ28)</f>
        <v>0</v>
      </c>
      <c r="DL28" s="24"/>
      <c r="DM28" t="s" s="215">
        <f>IF(DK28=2,B28,"")</f>
      </c>
      <c r="DN28" t="s" s="215">
        <f>IF(DK28=2,D28,"")</f>
      </c>
      <c r="DO28" t="s" s="215">
        <f>IF(DK28=2,E28,"")</f>
      </c>
      <c r="DP28" t="s" s="215">
        <f>IF(DK28=2,G28,"")</f>
      </c>
      <c r="DQ28" s="24"/>
      <c r="DR28" t="s" s="215">
        <f>IF(DK28=2,IF(DO28&gt;DP28,DM28,IF(DP28&gt;DO28,DN28,"")),"")</f>
      </c>
      <c r="DS28" t="s" s="215">
        <f>IF(DK28=2,IF(DO28=DP28,DM28,""),"")</f>
      </c>
      <c r="DT28" t="s" s="215">
        <f>IF(DK28=2,IF(DO28=DP28,DN28,""),"")</f>
      </c>
      <c r="DU28" t="s" s="215">
        <f>IF(DK28=2,IF(DO28&gt;DP28,DN28,IF(DP28&gt;DO28,DM28,"")),"")</f>
      </c>
      <c r="DV28" s="24"/>
      <c r="DW28" s="24"/>
      <c r="DX28" s="24"/>
      <c r="DY28" s="24"/>
      <c r="DZ28" s="24"/>
      <c r="EA28" s="24"/>
      <c r="EB28" s="24"/>
      <c r="EC28" s="24"/>
      <c r="ED28" s="24"/>
      <c r="EE28" s="24"/>
      <c r="EF28" s="24"/>
      <c r="EG28" s="24"/>
      <c r="EH28" s="24"/>
      <c r="EI28" s="24"/>
      <c r="EJ28" s="24"/>
      <c r="EK28" s="24"/>
      <c r="EL28" s="25"/>
    </row>
    <row r="29" ht="13.65" customHeight="1">
      <c r="A29" s="15"/>
      <c r="B29" t="s" s="215">
        <f t="shared" si="1651" ref="B29:B263">'Utfylles'!$E$36</f>
        <v>176</v>
      </c>
      <c r="C29" t="s" s="215">
        <v>64</v>
      </c>
      <c r="D29" t="s" s="215">
        <f t="shared" si="1652" ref="D29:D263">'Utfylles'!$G$36</f>
        <v>179</v>
      </c>
      <c r="E29" s="220">
        <f t="shared" si="1653" ref="E29:E263">'Utfylles'!$H$36</f>
        <v>0</v>
      </c>
      <c r="F29" t="s" s="215">
        <v>64</v>
      </c>
      <c r="G29" s="220">
        <f t="shared" si="1654" ref="G29:G263">'Utfylles'!$J$36</f>
        <v>3</v>
      </c>
      <c r="H29" s="216"/>
      <c r="I29" t="s" s="215">
        <f t="shared" si="1655" ref="I29:I263">'Utfylles'!$K$36</f>
        <v>165</v>
      </c>
      <c r="J29" s="24"/>
      <c r="K29" t="s" s="215">
        <f>IF(I29="H",B29,IF(I29="B",D29,""))</f>
        <v>179</v>
      </c>
      <c r="L29" t="s" s="215">
        <f>IF(I29="U",B29,"")</f>
      </c>
      <c r="M29" t="s" s="215">
        <f>IF(I29="U",D29,"")</f>
      </c>
      <c r="N29" t="s" s="215">
        <f>IF(I29="B",B29,IF(I29="H",D29,""))</f>
        <v>176</v>
      </c>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20">
        <f>COUNTIF(AM3:AM6,K29)</f>
        <v>0</v>
      </c>
      <c r="AP29" s="220">
        <f>COUNTIF(AM3:AM6,L29)</f>
        <v>0</v>
      </c>
      <c r="AQ29" s="220">
        <f>COUNTIF(AM3:AM6,M29)</f>
        <v>0</v>
      </c>
      <c r="AR29" s="220">
        <f>COUNTIF(AM3:AM6,N29)</f>
        <v>0</v>
      </c>
      <c r="AS29" s="220">
        <f>SUM(AO29:AR29)</f>
        <v>0</v>
      </c>
      <c r="AT29" s="24"/>
      <c r="AU29" t="s" s="215">
        <f>IF(AS29=2,B29,"")</f>
      </c>
      <c r="AV29" t="s" s="215">
        <f>IF(AS29=2,D29,"")</f>
      </c>
      <c r="AW29" t="s" s="215">
        <f>IF(AS29=2,E29,"")</f>
      </c>
      <c r="AX29" t="s" s="215">
        <f>IF(AS29=2,G29,"")</f>
      </c>
      <c r="AY29" s="24"/>
      <c r="AZ29" t="s" s="215">
        <f>IF(AS29=2,IF(AW29&gt;AX29,AU29,IF(AX29&gt;AW29,AV29,"")),"")</f>
      </c>
      <c r="BA29" t="s" s="215">
        <f>IF(AS29=2,IF(AW29=AX29,AU29,""),"")</f>
      </c>
      <c r="BB29" t="s" s="215">
        <f>IF(AS29=2,IF(AW29=AX29,AV29,""),"")</f>
      </c>
      <c r="BC29" t="s" s="215">
        <f>IF(AS29=2,IF(AW29&gt;AX29,AV29,IF(AX29&gt;AW29,AU29,"")),"")</f>
      </c>
      <c r="BD29" s="24"/>
      <c r="BE29" s="24"/>
      <c r="BF29" s="24"/>
      <c r="BG29" s="24"/>
      <c r="BH29" s="24"/>
      <c r="BI29" s="24"/>
      <c r="BJ29" s="24"/>
      <c r="BK29" s="24"/>
      <c r="BL29" s="24"/>
      <c r="BM29" s="24"/>
      <c r="BN29" s="24"/>
      <c r="BO29" s="24"/>
      <c r="BP29" s="24"/>
      <c r="BQ29" s="24"/>
      <c r="BR29" s="24"/>
      <c r="BS29" s="24"/>
      <c r="BT29" s="24"/>
      <c r="BU29" s="24"/>
      <c r="BV29" s="24"/>
      <c r="BW29" s="24"/>
      <c r="BX29" s="220">
        <f>COUNTIF(BV3:BV6,K29)</f>
        <v>0</v>
      </c>
      <c r="BY29" s="220">
        <f>COUNTIF(BV3:BV6,L29)</f>
        <v>0</v>
      </c>
      <c r="BZ29" s="220">
        <f>COUNTIF(BV3:BV6,M29)</f>
        <v>0</v>
      </c>
      <c r="CA29" s="220">
        <f>COUNTIF(BV3:BV6,N29)</f>
        <v>0</v>
      </c>
      <c r="CB29" s="220">
        <f>SUM(BX29:CA29)</f>
        <v>0</v>
      </c>
      <c r="CC29" s="24"/>
      <c r="CD29" t="s" s="215">
        <f>IF(CB29=2,B29,"")</f>
      </c>
      <c r="CE29" t="s" s="215">
        <f>IF(CB29=2,D29,"")</f>
      </c>
      <c r="CF29" t="s" s="215">
        <f>IF(CB29=2,E29,"")</f>
      </c>
      <c r="CG29" t="s" s="215">
        <f>IF(CB29=2,G29,"")</f>
      </c>
      <c r="CH29" s="24"/>
      <c r="CI29" t="s" s="215">
        <f>IF(CB29=2,IF(CF29&gt;CG29,CD29,IF(CG29&gt;CF29,CE29,"")),"")</f>
      </c>
      <c r="CJ29" t="s" s="215">
        <f>IF(CB29=2,IF(CF29=CG29,CD29,""),"")</f>
      </c>
      <c r="CK29" t="s" s="215">
        <f>IF(CB29=2,IF(CF29=CG29,CE29,""),"")</f>
      </c>
      <c r="CL29" t="s" s="215">
        <f>IF(CB29=2,IF(CF29&gt;CG29,CE29,IF(CG29&gt;CF29,CD29,"")),"")</f>
      </c>
      <c r="CM29" s="24"/>
      <c r="CN29" s="24"/>
      <c r="CO29" s="24"/>
      <c r="CP29" s="24"/>
      <c r="CQ29" s="24"/>
      <c r="CR29" s="24"/>
      <c r="CS29" s="24"/>
      <c r="CT29" s="24"/>
      <c r="CU29" s="24"/>
      <c r="CV29" s="24"/>
      <c r="CW29" s="24"/>
      <c r="CX29" s="24"/>
      <c r="CY29" s="24"/>
      <c r="CZ29" s="24"/>
      <c r="DA29" s="24"/>
      <c r="DB29" s="24"/>
      <c r="DC29" s="24"/>
      <c r="DD29" s="24"/>
      <c r="DE29" s="24"/>
      <c r="DF29" s="24"/>
      <c r="DG29" s="220">
        <f>COUNTIF(DE3:DE6,K29)</f>
        <v>0</v>
      </c>
      <c r="DH29" s="220">
        <f>COUNTIF(DE3:DE6,L29)</f>
        <v>0</v>
      </c>
      <c r="DI29" s="220">
        <f>COUNTIF(DE3:DE6,M29)</f>
        <v>0</v>
      </c>
      <c r="DJ29" s="220">
        <f>COUNTIF(DE3:DE6,N29)</f>
        <v>0</v>
      </c>
      <c r="DK29" s="220">
        <f>SUM(DG29:DJ29)</f>
        <v>0</v>
      </c>
      <c r="DL29" s="24"/>
      <c r="DM29" t="s" s="215">
        <f>IF(DK29=2,B29,"")</f>
      </c>
      <c r="DN29" t="s" s="215">
        <f>IF(DK29=2,D29,"")</f>
      </c>
      <c r="DO29" t="s" s="215">
        <f>IF(DK29=2,E29,"")</f>
      </c>
      <c r="DP29" t="s" s="215">
        <f>IF(DK29=2,G29,"")</f>
      </c>
      <c r="DQ29" s="24"/>
      <c r="DR29" t="s" s="215">
        <f>IF(DK29=2,IF(DO29&gt;DP29,DM29,IF(DP29&gt;DO29,DN29,"")),"")</f>
      </c>
      <c r="DS29" t="s" s="215">
        <f>IF(DK29=2,IF(DO29=DP29,DM29,""),"")</f>
      </c>
      <c r="DT29" t="s" s="215">
        <f>IF(DK29=2,IF(DO29=DP29,DN29,""),"")</f>
      </c>
      <c r="DU29" t="s" s="215">
        <f>IF(DK29=2,IF(DO29&gt;DP29,DN29,IF(DP29&gt;DO29,DM29,"")),"")</f>
      </c>
      <c r="DV29" s="24"/>
      <c r="DW29" s="24"/>
      <c r="DX29" s="24"/>
      <c r="DY29" s="24"/>
      <c r="DZ29" s="24"/>
      <c r="EA29" s="24"/>
      <c r="EB29" s="24"/>
      <c r="EC29" s="24"/>
      <c r="ED29" s="24"/>
      <c r="EE29" s="24"/>
      <c r="EF29" s="24"/>
      <c r="EG29" s="24"/>
      <c r="EH29" s="24"/>
      <c r="EI29" s="24"/>
      <c r="EJ29" s="24"/>
      <c r="EK29" s="24"/>
      <c r="EL29" s="25"/>
    </row>
    <row r="30" ht="13.65" customHeight="1">
      <c r="A30" s="15"/>
      <c r="B30" t="s" s="215">
        <f t="shared" si="1699" ref="B30:B264">'Utfylles'!$E$37</f>
        <v>180</v>
      </c>
      <c r="C30" t="s" s="215">
        <v>64</v>
      </c>
      <c r="D30" t="s" s="215">
        <f t="shared" si="1700" ref="D30:D264">'Utfylles'!$G$37</f>
        <v>175</v>
      </c>
      <c r="E30" s="220">
        <f t="shared" si="1701" ref="E30:E264">'Utfylles'!$H$37</f>
        <v>1</v>
      </c>
      <c r="F30" t="s" s="215">
        <v>64</v>
      </c>
      <c r="G30" s="220">
        <f t="shared" si="1702" ref="G30:G264">'Utfylles'!$J$37</f>
        <v>1</v>
      </c>
      <c r="H30" s="216"/>
      <c r="I30" t="s" s="215">
        <f t="shared" si="1703" ref="I30:I264">'Utfylles'!$K$37</f>
        <v>177</v>
      </c>
      <c r="J30" s="24"/>
      <c r="K30" t="s" s="215">
        <f>IF(I30="H",B30,IF(I30="B",D30,""))</f>
      </c>
      <c r="L30" t="s" s="215">
        <f>IF(I30="U",B30,"")</f>
        <v>180</v>
      </c>
      <c r="M30" t="s" s="215">
        <f>IF(I30="U",D30,"")</f>
        <v>175</v>
      </c>
      <c r="N30" t="s" s="215">
        <f>IF(I30="B",B30,IF(I30="H",D30,""))</f>
      </c>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20">
        <f>COUNTIF(AM3:AM6,K30)</f>
        <v>0</v>
      </c>
      <c r="AP30" s="220">
        <f>COUNTIF(AM3:AM6,L30)</f>
        <v>0</v>
      </c>
      <c r="AQ30" s="220">
        <f>COUNTIF(AM3:AM6,M30)</f>
        <v>0</v>
      </c>
      <c r="AR30" s="220">
        <f>COUNTIF(AM3:AM6,N30)</f>
        <v>0</v>
      </c>
      <c r="AS30" s="220">
        <f>SUM(AO30:AR30)</f>
        <v>0</v>
      </c>
      <c r="AT30" s="24"/>
      <c r="AU30" t="s" s="215">
        <f>IF(AS30=2,B30,"")</f>
      </c>
      <c r="AV30" t="s" s="215">
        <f>IF(AS30=2,D30,"")</f>
      </c>
      <c r="AW30" t="s" s="215">
        <f>IF(AS30=2,E30,"")</f>
      </c>
      <c r="AX30" t="s" s="215">
        <f>IF(AS30=2,G30,"")</f>
      </c>
      <c r="AY30" s="24"/>
      <c r="AZ30" t="s" s="215">
        <f>IF(AS30=2,IF(AW30&gt;AX30,AU30,IF(AX30&gt;AW30,AV30,"")),"")</f>
      </c>
      <c r="BA30" t="s" s="215">
        <f>IF(AS30=2,IF(AW30=AX30,AU30,""),"")</f>
      </c>
      <c r="BB30" t="s" s="215">
        <f>IF(AS30=2,IF(AW30=AX30,AV30,""),"")</f>
      </c>
      <c r="BC30" t="s" s="215">
        <f>IF(AS30=2,IF(AW30&gt;AX30,AV30,IF(AX30&gt;AW30,AU30,"")),"")</f>
      </c>
      <c r="BD30" s="24"/>
      <c r="BE30" s="24"/>
      <c r="BF30" s="24"/>
      <c r="BG30" s="24"/>
      <c r="BH30" s="24"/>
      <c r="BI30" s="24"/>
      <c r="BJ30" s="24"/>
      <c r="BK30" s="24"/>
      <c r="BL30" s="24"/>
      <c r="BM30" s="24"/>
      <c r="BN30" s="24"/>
      <c r="BO30" s="24"/>
      <c r="BP30" s="24"/>
      <c r="BQ30" s="24"/>
      <c r="BR30" s="24"/>
      <c r="BS30" s="24"/>
      <c r="BT30" s="24"/>
      <c r="BU30" s="24"/>
      <c r="BV30" s="24"/>
      <c r="BW30" s="24"/>
      <c r="BX30" s="220">
        <f>COUNTIF(BV3:BV6,K30)</f>
        <v>0</v>
      </c>
      <c r="BY30" s="220">
        <f>COUNTIF(BV3:BV6,L30)</f>
        <v>0</v>
      </c>
      <c r="BZ30" s="220">
        <f>COUNTIF(BV3:BV6,M30)</f>
        <v>0</v>
      </c>
      <c r="CA30" s="220">
        <f>COUNTIF(BV3:BV6,N30)</f>
        <v>0</v>
      </c>
      <c r="CB30" s="220">
        <f>SUM(BX30:CA30)</f>
        <v>0</v>
      </c>
      <c r="CC30" s="24"/>
      <c r="CD30" t="s" s="215">
        <f>IF(CB30=2,B30,"")</f>
      </c>
      <c r="CE30" t="s" s="215">
        <f>IF(CB30=2,D30,"")</f>
      </c>
      <c r="CF30" t="s" s="215">
        <f>IF(CB30=2,E30,"")</f>
      </c>
      <c r="CG30" t="s" s="215">
        <f>IF(CB30=2,G30,"")</f>
      </c>
      <c r="CH30" s="24"/>
      <c r="CI30" t="s" s="215">
        <f>IF(CB30=2,IF(CF30&gt;CG30,CD30,IF(CG30&gt;CF30,CE30,"")),"")</f>
      </c>
      <c r="CJ30" t="s" s="215">
        <f>IF(CB30=2,IF(CF30=CG30,CD30,""),"")</f>
      </c>
      <c r="CK30" t="s" s="215">
        <f>IF(CB30=2,IF(CF30=CG30,CE30,""),"")</f>
      </c>
      <c r="CL30" t="s" s="215">
        <f>IF(CB30=2,IF(CF30&gt;CG30,CE30,IF(CG30&gt;CF30,CD30,"")),"")</f>
      </c>
      <c r="CM30" s="24"/>
      <c r="CN30" s="24"/>
      <c r="CO30" s="24"/>
      <c r="CP30" s="24"/>
      <c r="CQ30" s="24"/>
      <c r="CR30" s="24"/>
      <c r="CS30" s="24"/>
      <c r="CT30" s="24"/>
      <c r="CU30" s="24"/>
      <c r="CV30" s="24"/>
      <c r="CW30" s="24"/>
      <c r="CX30" s="24"/>
      <c r="CY30" s="24"/>
      <c r="CZ30" s="24"/>
      <c r="DA30" s="24"/>
      <c r="DB30" s="24"/>
      <c r="DC30" s="24"/>
      <c r="DD30" s="24"/>
      <c r="DE30" s="24"/>
      <c r="DF30" s="24"/>
      <c r="DG30" s="220">
        <f>COUNTIF(DE3:DE6,K30)</f>
        <v>0</v>
      </c>
      <c r="DH30" s="220">
        <f>COUNTIF(DE3:DE6,L30)</f>
        <v>0</v>
      </c>
      <c r="DI30" s="220">
        <f>COUNTIF(DE3:DE6,M30)</f>
        <v>0</v>
      </c>
      <c r="DJ30" s="220">
        <f>COUNTIF(DE3:DE6,N30)</f>
        <v>0</v>
      </c>
      <c r="DK30" s="220">
        <f>SUM(DG30:DJ30)</f>
        <v>0</v>
      </c>
      <c r="DL30" s="24"/>
      <c r="DM30" t="s" s="215">
        <f>IF(DK30=2,B30,"")</f>
      </c>
      <c r="DN30" t="s" s="215">
        <f>IF(DK30=2,D30,"")</f>
      </c>
      <c r="DO30" t="s" s="215">
        <f>IF(DK30=2,E30,"")</f>
      </c>
      <c r="DP30" t="s" s="215">
        <f>IF(DK30=2,G30,"")</f>
      </c>
      <c r="DQ30" s="24"/>
      <c r="DR30" t="s" s="215">
        <f>IF(DK30=2,IF(DO30&gt;DP30,DM30,IF(DP30&gt;DO30,DN30,"")),"")</f>
      </c>
      <c r="DS30" t="s" s="215">
        <f>IF(DK30=2,IF(DO30=DP30,DM30,""),"")</f>
      </c>
      <c r="DT30" t="s" s="215">
        <f>IF(DK30=2,IF(DO30=DP30,DN30,""),"")</f>
      </c>
      <c r="DU30" t="s" s="215">
        <f>IF(DK30=2,IF(DO30&gt;DP30,DN30,IF(DP30&gt;DO30,DM30,"")),"")</f>
      </c>
      <c r="DV30" s="24"/>
      <c r="DW30" s="24"/>
      <c r="DX30" s="24"/>
      <c r="DY30" s="24"/>
      <c r="DZ30" s="24"/>
      <c r="EA30" s="24"/>
      <c r="EB30" s="24"/>
      <c r="EC30" s="24"/>
      <c r="ED30" s="24"/>
      <c r="EE30" s="24"/>
      <c r="EF30" s="24"/>
      <c r="EG30" s="24"/>
      <c r="EH30" s="24"/>
      <c r="EI30" s="24"/>
      <c r="EJ30" s="24"/>
      <c r="EK30" s="24"/>
      <c r="EL30" s="25"/>
    </row>
    <row r="31" ht="13.65" customHeight="1">
      <c r="A31" s="15"/>
      <c r="B31" t="s" s="215">
        <f t="shared" si="1747" ref="B31:B265">'Utfylles'!$E$38</f>
        <v>172</v>
      </c>
      <c r="C31" t="s" s="215">
        <v>64</v>
      </c>
      <c r="D31" t="s" s="215">
        <f t="shared" si="1748" ref="D31:D265">'Utfylles'!$G$38</f>
        <v>168</v>
      </c>
      <c r="E31" s="220">
        <f t="shared" si="1749" ref="E31:E265">'Utfylles'!$H$38</f>
        <v>1</v>
      </c>
      <c r="F31" t="s" s="215">
        <v>64</v>
      </c>
      <c r="G31" s="220">
        <f t="shared" si="1750" ref="G31:G265">'Utfylles'!$J$38</f>
        <v>3</v>
      </c>
      <c r="H31" s="216"/>
      <c r="I31" t="s" s="215">
        <f t="shared" si="1751" ref="I31:I265">'Utfylles'!$K$38</f>
        <v>165</v>
      </c>
      <c r="J31" s="24"/>
      <c r="K31" t="s" s="215">
        <f>IF(I31="H",B31,IF(I31="B",D31,""))</f>
        <v>168</v>
      </c>
      <c r="L31" t="s" s="215">
        <f>IF(I31="U",B31,"")</f>
      </c>
      <c r="M31" t="s" s="215">
        <f>IF(I31="U",D31,"")</f>
      </c>
      <c r="N31" t="s" s="215">
        <f>IF(I31="B",B31,IF(I31="H",D31,""))</f>
        <v>172</v>
      </c>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20">
        <f>COUNTIF(AM3:AM6,K31)</f>
        <v>0</v>
      </c>
      <c r="AP31" s="220">
        <f>COUNTIF(AM3:AM6,L31)</f>
        <v>0</v>
      </c>
      <c r="AQ31" s="220">
        <f>COUNTIF(AM3:AM6,M31)</f>
        <v>0</v>
      </c>
      <c r="AR31" s="220">
        <f>COUNTIF(AM3:AM6,N31)</f>
        <v>0</v>
      </c>
      <c r="AS31" s="220">
        <f>SUM(AO31:AR31)</f>
        <v>0</v>
      </c>
      <c r="AT31" s="24"/>
      <c r="AU31" t="s" s="215">
        <f>IF(AS31=2,B31,"")</f>
      </c>
      <c r="AV31" t="s" s="215">
        <f>IF(AS31=2,D31,"")</f>
      </c>
      <c r="AW31" t="s" s="215">
        <f>IF(AS31=2,E31,"")</f>
      </c>
      <c r="AX31" t="s" s="215">
        <f>IF(AS31=2,G31,"")</f>
      </c>
      <c r="AY31" s="24"/>
      <c r="AZ31" t="s" s="215">
        <f>IF(AS31=2,IF(AW31&gt;AX31,AU31,IF(AX31&gt;AW31,AV31,"")),"")</f>
      </c>
      <c r="BA31" t="s" s="215">
        <f>IF(AS31=2,IF(AW31=AX31,AU31,""),"")</f>
      </c>
      <c r="BB31" t="s" s="215">
        <f>IF(AS31=2,IF(AW31=AX31,AV31,""),"")</f>
      </c>
      <c r="BC31" t="s" s="215">
        <f>IF(AS31=2,IF(AW31&gt;AX31,AV31,IF(AX31&gt;AW31,AU31,"")),"")</f>
      </c>
      <c r="BD31" s="24"/>
      <c r="BE31" s="24"/>
      <c r="BF31" s="24"/>
      <c r="BG31" s="24"/>
      <c r="BH31" s="24"/>
      <c r="BI31" s="24"/>
      <c r="BJ31" s="24"/>
      <c r="BK31" s="24"/>
      <c r="BL31" s="24"/>
      <c r="BM31" s="24"/>
      <c r="BN31" s="24"/>
      <c r="BO31" s="24"/>
      <c r="BP31" s="24"/>
      <c r="BQ31" s="24"/>
      <c r="BR31" s="24"/>
      <c r="BS31" s="24"/>
      <c r="BT31" s="24"/>
      <c r="BU31" s="24"/>
      <c r="BV31" s="24"/>
      <c r="BW31" s="24"/>
      <c r="BX31" s="220">
        <f>COUNTIF(BV3:BV6,K31)</f>
        <v>0</v>
      </c>
      <c r="BY31" s="220">
        <f>COUNTIF(BV3:BV6,L31)</f>
        <v>0</v>
      </c>
      <c r="BZ31" s="220">
        <f>COUNTIF(BV3:BV6,M31)</f>
        <v>0</v>
      </c>
      <c r="CA31" s="220">
        <f>COUNTIF(BV3:BV6,N31)</f>
        <v>0</v>
      </c>
      <c r="CB31" s="220">
        <f>SUM(BX31:CA31)</f>
        <v>0</v>
      </c>
      <c r="CC31" s="24"/>
      <c r="CD31" t="s" s="215">
        <f>IF(CB31=2,B31,"")</f>
      </c>
      <c r="CE31" t="s" s="215">
        <f>IF(CB31=2,D31,"")</f>
      </c>
      <c r="CF31" t="s" s="215">
        <f>IF(CB31=2,E31,"")</f>
      </c>
      <c r="CG31" t="s" s="215">
        <f>IF(CB31=2,G31,"")</f>
      </c>
      <c r="CH31" s="24"/>
      <c r="CI31" t="s" s="215">
        <f>IF(CB31=2,IF(CF31&gt;CG31,CD31,IF(CG31&gt;CF31,CE31,"")),"")</f>
      </c>
      <c r="CJ31" t="s" s="215">
        <f>IF(CB31=2,IF(CF31=CG31,CD31,""),"")</f>
      </c>
      <c r="CK31" t="s" s="215">
        <f>IF(CB31=2,IF(CF31=CG31,CE31,""),"")</f>
      </c>
      <c r="CL31" t="s" s="215">
        <f>IF(CB31=2,IF(CF31&gt;CG31,CE31,IF(CG31&gt;CF31,CD31,"")),"")</f>
      </c>
      <c r="CM31" s="24"/>
      <c r="CN31" s="24"/>
      <c r="CO31" s="24"/>
      <c r="CP31" s="24"/>
      <c r="CQ31" s="24"/>
      <c r="CR31" s="24"/>
      <c r="CS31" s="24"/>
      <c r="CT31" s="24"/>
      <c r="CU31" s="24"/>
      <c r="CV31" s="24"/>
      <c r="CW31" s="24"/>
      <c r="CX31" s="24"/>
      <c r="CY31" s="24"/>
      <c r="CZ31" s="24"/>
      <c r="DA31" s="24"/>
      <c r="DB31" s="24"/>
      <c r="DC31" s="24"/>
      <c r="DD31" s="24"/>
      <c r="DE31" s="24"/>
      <c r="DF31" s="24"/>
      <c r="DG31" s="220">
        <f>COUNTIF(DE3:DE6,K31)</f>
        <v>0</v>
      </c>
      <c r="DH31" s="220">
        <f>COUNTIF(DE3:DE6,L31)</f>
        <v>0</v>
      </c>
      <c r="DI31" s="220">
        <f>COUNTIF(DE3:DE6,M31)</f>
        <v>0</v>
      </c>
      <c r="DJ31" s="220">
        <f>COUNTIF(DE3:DE6,N31)</f>
        <v>0</v>
      </c>
      <c r="DK31" s="220">
        <f>SUM(DG31:DJ31)</f>
        <v>0</v>
      </c>
      <c r="DL31" s="24"/>
      <c r="DM31" t="s" s="215">
        <f>IF(DK31=2,B31,"")</f>
      </c>
      <c r="DN31" t="s" s="215">
        <f>IF(DK31=2,D31,"")</f>
      </c>
      <c r="DO31" t="s" s="215">
        <f>IF(DK31=2,E31,"")</f>
      </c>
      <c r="DP31" t="s" s="215">
        <f>IF(DK31=2,G31,"")</f>
      </c>
      <c r="DQ31" s="24"/>
      <c r="DR31" t="s" s="215">
        <f>IF(DK31=2,IF(DO31&gt;DP31,DM31,IF(DP31&gt;DO31,DN31,"")),"")</f>
      </c>
      <c r="DS31" t="s" s="215">
        <f>IF(DK31=2,IF(DO31=DP31,DM31,""),"")</f>
      </c>
      <c r="DT31" t="s" s="215">
        <f>IF(DK31=2,IF(DO31=DP31,DN31,""),"")</f>
      </c>
      <c r="DU31" t="s" s="215">
        <f>IF(DK31=2,IF(DO31&gt;DP31,DN31,IF(DP31&gt;DO31,DM31,"")),"")</f>
      </c>
      <c r="DV31" s="24"/>
      <c r="DW31" s="24"/>
      <c r="DX31" s="24"/>
      <c r="DY31" s="24"/>
      <c r="DZ31" s="24"/>
      <c r="EA31" s="24"/>
      <c r="EB31" s="24"/>
      <c r="EC31" s="24"/>
      <c r="ED31" s="24"/>
      <c r="EE31" s="24"/>
      <c r="EF31" s="24"/>
      <c r="EG31" s="24"/>
      <c r="EH31" s="24"/>
      <c r="EI31" s="24"/>
      <c r="EJ31" s="24"/>
      <c r="EK31" s="24"/>
      <c r="EL31" s="25"/>
    </row>
    <row r="32" ht="13.65" customHeight="1">
      <c r="A32" s="15"/>
      <c r="B32" t="s" s="215">
        <f t="shared" si="1795" ref="B32:B266">'Utfylles'!$E$39</f>
        <v>169</v>
      </c>
      <c r="C32" t="s" s="215">
        <v>64</v>
      </c>
      <c r="D32" t="s" s="215">
        <f t="shared" si="1796" ref="D32:D266">'Utfylles'!$G$39</f>
        <v>171</v>
      </c>
      <c r="E32" s="220">
        <f t="shared" si="1797" ref="E32:E266">'Utfylles'!$H$39</f>
        <v>0</v>
      </c>
      <c r="F32" t="s" s="215">
        <v>64</v>
      </c>
      <c r="G32" s="220">
        <f t="shared" si="1798" ref="G32:G266">'Utfylles'!$J$39</f>
        <v>2</v>
      </c>
      <c r="H32" s="216"/>
      <c r="I32" t="s" s="215">
        <f t="shared" si="1799" ref="I32:I266">'Utfylles'!$K$39</f>
        <v>165</v>
      </c>
      <c r="J32" s="24"/>
      <c r="K32" t="s" s="215">
        <f>IF(I32="H",B32,IF(I32="B",D32,""))</f>
        <v>171</v>
      </c>
      <c r="L32" t="s" s="215">
        <f>IF(I32="U",B32,"")</f>
      </c>
      <c r="M32" t="s" s="215">
        <f>IF(I32="U",D32,"")</f>
      </c>
      <c r="N32" t="s" s="215">
        <f>IF(I32="B",B32,IF(I32="H",D32,""))</f>
        <v>169</v>
      </c>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20">
        <f>COUNTIF(AM3:AM6,K32)</f>
        <v>0</v>
      </c>
      <c r="AP32" s="220">
        <f>COUNTIF(AM3:AM6,L32)</f>
        <v>0</v>
      </c>
      <c r="AQ32" s="220">
        <f>COUNTIF(AM3:AM6,M32)</f>
        <v>0</v>
      </c>
      <c r="AR32" s="220">
        <f>COUNTIF(AM3:AM6,N32)</f>
        <v>0</v>
      </c>
      <c r="AS32" s="220">
        <f>SUM(AO32:AR32)</f>
        <v>0</v>
      </c>
      <c r="AT32" s="24"/>
      <c r="AU32" t="s" s="215">
        <f>IF(AS32=2,B32,"")</f>
      </c>
      <c r="AV32" t="s" s="215">
        <f>IF(AS32=2,D32,"")</f>
      </c>
      <c r="AW32" t="s" s="215">
        <f>IF(AS32=2,E32,"")</f>
      </c>
      <c r="AX32" t="s" s="215">
        <f>IF(AS32=2,G32,"")</f>
      </c>
      <c r="AY32" s="24"/>
      <c r="AZ32" t="s" s="215">
        <f>IF(AS32=2,IF(AW32&gt;AX32,AU32,IF(AX32&gt;AW32,AV32,"")),"")</f>
      </c>
      <c r="BA32" t="s" s="215">
        <f>IF(AS32=2,IF(AW32=AX32,AU32,""),"")</f>
      </c>
      <c r="BB32" t="s" s="215">
        <f>IF(AS32=2,IF(AW32=AX32,AV32,""),"")</f>
      </c>
      <c r="BC32" t="s" s="215">
        <f>IF(AS32=2,IF(AW32&gt;AX32,AV32,IF(AX32&gt;AW32,AU32,"")),"")</f>
      </c>
      <c r="BD32" s="24"/>
      <c r="BE32" s="24"/>
      <c r="BF32" s="24"/>
      <c r="BG32" s="24"/>
      <c r="BH32" s="24"/>
      <c r="BI32" s="24"/>
      <c r="BJ32" s="24"/>
      <c r="BK32" s="24"/>
      <c r="BL32" s="24"/>
      <c r="BM32" s="24"/>
      <c r="BN32" s="24"/>
      <c r="BO32" s="24"/>
      <c r="BP32" s="24"/>
      <c r="BQ32" s="24"/>
      <c r="BR32" s="24"/>
      <c r="BS32" s="24"/>
      <c r="BT32" s="24"/>
      <c r="BU32" s="24"/>
      <c r="BV32" s="24"/>
      <c r="BW32" s="24"/>
      <c r="BX32" s="220">
        <f>COUNTIF(BV3:BV6,K32)</f>
        <v>0</v>
      </c>
      <c r="BY32" s="220">
        <f>COUNTIF(BV3:BV6,L32)</f>
        <v>0</v>
      </c>
      <c r="BZ32" s="220">
        <f>COUNTIF(BV3:BV6,M32)</f>
        <v>0</v>
      </c>
      <c r="CA32" s="220">
        <f>COUNTIF(BV3:BV6,N32)</f>
        <v>0</v>
      </c>
      <c r="CB32" s="220">
        <f>SUM(BX32:CA32)</f>
        <v>0</v>
      </c>
      <c r="CC32" s="24"/>
      <c r="CD32" t="s" s="215">
        <f>IF(CB32=2,B32,"")</f>
      </c>
      <c r="CE32" t="s" s="215">
        <f>IF(CB32=2,D32,"")</f>
      </c>
      <c r="CF32" t="s" s="215">
        <f>IF(CB32=2,E32,"")</f>
      </c>
      <c r="CG32" t="s" s="215">
        <f>IF(CB32=2,G32,"")</f>
      </c>
      <c r="CH32" s="24"/>
      <c r="CI32" t="s" s="215">
        <f>IF(CB32=2,IF(CF32&gt;CG32,CD32,IF(CG32&gt;CF32,CE32,"")),"")</f>
      </c>
      <c r="CJ32" t="s" s="215">
        <f>IF(CB32=2,IF(CF32=CG32,CD32,""),"")</f>
      </c>
      <c r="CK32" t="s" s="215">
        <f>IF(CB32=2,IF(CF32=CG32,CE32,""),"")</f>
      </c>
      <c r="CL32" t="s" s="215">
        <f>IF(CB32=2,IF(CF32&gt;CG32,CE32,IF(CG32&gt;CF32,CD32,"")),"")</f>
      </c>
      <c r="CM32" s="24"/>
      <c r="CN32" s="24"/>
      <c r="CO32" s="24"/>
      <c r="CP32" s="24"/>
      <c r="CQ32" s="24"/>
      <c r="CR32" s="24"/>
      <c r="CS32" s="24"/>
      <c r="CT32" s="24"/>
      <c r="CU32" s="24"/>
      <c r="CV32" s="24"/>
      <c r="CW32" s="24"/>
      <c r="CX32" s="24"/>
      <c r="CY32" s="24"/>
      <c r="CZ32" s="24"/>
      <c r="DA32" s="24"/>
      <c r="DB32" s="24"/>
      <c r="DC32" s="24"/>
      <c r="DD32" s="24"/>
      <c r="DE32" s="24"/>
      <c r="DF32" s="24"/>
      <c r="DG32" s="220">
        <f>COUNTIF(DE3:DE6,K32)</f>
        <v>0</v>
      </c>
      <c r="DH32" s="220">
        <f>COUNTIF(DE3:DE6,L32)</f>
        <v>0</v>
      </c>
      <c r="DI32" s="220">
        <f>COUNTIF(DE3:DE6,M32)</f>
        <v>0</v>
      </c>
      <c r="DJ32" s="220">
        <f>COUNTIF(DE3:DE6,N32)</f>
        <v>0</v>
      </c>
      <c r="DK32" s="220">
        <f>SUM(DG32:DJ32)</f>
        <v>0</v>
      </c>
      <c r="DL32" s="24"/>
      <c r="DM32" t="s" s="215">
        <f>IF(DK32=2,B32,"")</f>
      </c>
      <c r="DN32" t="s" s="215">
        <f>IF(DK32=2,D32,"")</f>
      </c>
      <c r="DO32" t="s" s="215">
        <f>IF(DK32=2,E32,"")</f>
      </c>
      <c r="DP32" t="s" s="215">
        <f>IF(DK32=2,G32,"")</f>
      </c>
      <c r="DQ32" s="24"/>
      <c r="DR32" t="s" s="215">
        <f>IF(DK32=2,IF(DO32&gt;DP32,DM32,IF(DP32&gt;DO32,DN32,"")),"")</f>
      </c>
      <c r="DS32" t="s" s="215">
        <f>IF(DK32=2,IF(DO32=DP32,DM32,""),"")</f>
      </c>
      <c r="DT32" t="s" s="215">
        <f>IF(DK32=2,IF(DO32=DP32,DN32,""),"")</f>
      </c>
      <c r="DU32" t="s" s="215">
        <f>IF(DK32=2,IF(DO32&gt;DP32,DN32,IF(DP32&gt;DO32,DM32,"")),"")</f>
      </c>
      <c r="DV32" s="24"/>
      <c r="DW32" s="24"/>
      <c r="DX32" s="24"/>
      <c r="DY32" s="24"/>
      <c r="DZ32" s="24"/>
      <c r="EA32" s="24"/>
      <c r="EB32" s="24"/>
      <c r="EC32" s="24"/>
      <c r="ED32" s="24"/>
      <c r="EE32" s="24"/>
      <c r="EF32" s="24"/>
      <c r="EG32" s="24"/>
      <c r="EH32" s="24"/>
      <c r="EI32" s="24"/>
      <c r="EJ32" s="24"/>
      <c r="EK32" s="24"/>
      <c r="EL32" s="25"/>
    </row>
    <row r="33" ht="13.65" customHeight="1">
      <c r="A33" s="15"/>
      <c r="B33" t="s" s="215">
        <f t="shared" si="1843" ref="B33:B267">'Utfylles'!$E$40</f>
        <v>174</v>
      </c>
      <c r="C33" t="s" s="215">
        <v>64</v>
      </c>
      <c r="D33" t="s" s="215">
        <f t="shared" si="1844" ref="D33:D267">'Utfylles'!$G$40</f>
        <v>181</v>
      </c>
      <c r="E33" s="220">
        <f t="shared" si="1845" ref="E33:E267">'Utfylles'!$H$40</f>
        <v>0</v>
      </c>
      <c r="F33" t="s" s="215">
        <v>64</v>
      </c>
      <c r="G33" s="220">
        <f t="shared" si="1846" ref="G33:G267">'Utfylles'!$J$40</f>
        <v>0</v>
      </c>
      <c r="H33" s="216"/>
      <c r="I33" t="s" s="215">
        <f t="shared" si="1847" ref="I33:I267">'Utfylles'!$K$40</f>
        <v>177</v>
      </c>
      <c r="J33" s="24"/>
      <c r="K33" t="s" s="215">
        <f>IF(I33="H",B33,IF(I33="B",D33,""))</f>
      </c>
      <c r="L33" t="s" s="215">
        <f>IF(I33="U",B33,"")</f>
        <v>174</v>
      </c>
      <c r="M33" t="s" s="215">
        <f>IF(I33="U",D33,"")</f>
        <v>181</v>
      </c>
      <c r="N33" t="s" s="215">
        <f>IF(I33="B",B33,IF(I33="H",D33,""))</f>
      </c>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20">
        <f>COUNTIF(AM3:AM6,K33)</f>
        <v>0</v>
      </c>
      <c r="AP33" s="220">
        <f>COUNTIF(AM3:AM6,L33)</f>
        <v>0</v>
      </c>
      <c r="AQ33" s="220">
        <f>COUNTIF(AM3:AM6,M33)</f>
        <v>0</v>
      </c>
      <c r="AR33" s="220">
        <f>COUNTIF(AM3:AM6,N33)</f>
        <v>0</v>
      </c>
      <c r="AS33" s="220">
        <f>SUM(AO33:AR33)</f>
        <v>0</v>
      </c>
      <c r="AT33" s="24"/>
      <c r="AU33" t="s" s="215">
        <f>IF(AS33=2,B33,"")</f>
      </c>
      <c r="AV33" t="s" s="215">
        <f>IF(AS33=2,D33,"")</f>
      </c>
      <c r="AW33" t="s" s="215">
        <f>IF(AS33=2,E33,"")</f>
      </c>
      <c r="AX33" t="s" s="215">
        <f>IF(AS33=2,G33,"")</f>
      </c>
      <c r="AY33" s="24"/>
      <c r="AZ33" t="s" s="215">
        <f>IF(AS33=2,IF(AW33&gt;AX33,AU33,IF(AX33&gt;AW33,AV33,"")),"")</f>
      </c>
      <c r="BA33" t="s" s="215">
        <f>IF(AS33=2,IF(AW33=AX33,AU33,""),"")</f>
      </c>
      <c r="BB33" t="s" s="215">
        <f>IF(AS33=2,IF(AW33=AX33,AV33,""),"")</f>
      </c>
      <c r="BC33" t="s" s="215">
        <f>IF(AS33=2,IF(AW33&gt;AX33,AV33,IF(AX33&gt;AW33,AU33,"")),"")</f>
      </c>
      <c r="BD33" s="24"/>
      <c r="BE33" s="24"/>
      <c r="BF33" s="24"/>
      <c r="BG33" s="24"/>
      <c r="BH33" s="24"/>
      <c r="BI33" s="24"/>
      <c r="BJ33" s="24"/>
      <c r="BK33" s="24"/>
      <c r="BL33" s="24"/>
      <c r="BM33" s="24"/>
      <c r="BN33" s="24"/>
      <c r="BO33" s="24"/>
      <c r="BP33" s="24"/>
      <c r="BQ33" s="24"/>
      <c r="BR33" s="24"/>
      <c r="BS33" s="24"/>
      <c r="BT33" s="24"/>
      <c r="BU33" s="24"/>
      <c r="BV33" s="24"/>
      <c r="BW33" s="24"/>
      <c r="BX33" s="220">
        <f>COUNTIF(BV3:BV6,K33)</f>
        <v>0</v>
      </c>
      <c r="BY33" s="220">
        <f>COUNTIF(BV3:BV6,L33)</f>
        <v>0</v>
      </c>
      <c r="BZ33" s="220">
        <f>COUNTIF(BV3:BV6,M33)</f>
        <v>0</v>
      </c>
      <c r="CA33" s="220">
        <f>COUNTIF(BV3:BV6,N33)</f>
        <v>0</v>
      </c>
      <c r="CB33" s="220">
        <f>SUM(BX33:CA33)</f>
        <v>0</v>
      </c>
      <c r="CC33" s="24"/>
      <c r="CD33" t="s" s="215">
        <f>IF(CB33=2,B33,"")</f>
      </c>
      <c r="CE33" t="s" s="215">
        <f>IF(CB33=2,D33,"")</f>
      </c>
      <c r="CF33" t="s" s="215">
        <f>IF(CB33=2,E33,"")</f>
      </c>
      <c r="CG33" t="s" s="215">
        <f>IF(CB33=2,G33,"")</f>
      </c>
      <c r="CH33" s="24"/>
      <c r="CI33" t="s" s="215">
        <f>IF(CB33=2,IF(CF33&gt;CG33,CD33,IF(CG33&gt;CF33,CE33,"")),"")</f>
      </c>
      <c r="CJ33" t="s" s="215">
        <f>IF(CB33=2,IF(CF33=CG33,CD33,""),"")</f>
      </c>
      <c r="CK33" t="s" s="215">
        <f>IF(CB33=2,IF(CF33=CG33,CE33,""),"")</f>
      </c>
      <c r="CL33" t="s" s="215">
        <f>IF(CB33=2,IF(CF33&gt;CG33,CE33,IF(CG33&gt;CF33,CD33,"")),"")</f>
      </c>
      <c r="CM33" s="24"/>
      <c r="CN33" s="24"/>
      <c r="CO33" s="24"/>
      <c r="CP33" s="24"/>
      <c r="CQ33" s="24"/>
      <c r="CR33" s="24"/>
      <c r="CS33" s="24"/>
      <c r="CT33" s="24"/>
      <c r="CU33" s="24"/>
      <c r="CV33" s="24"/>
      <c r="CW33" s="24"/>
      <c r="CX33" s="24"/>
      <c r="CY33" s="24"/>
      <c r="CZ33" s="24"/>
      <c r="DA33" s="24"/>
      <c r="DB33" s="24"/>
      <c r="DC33" s="24"/>
      <c r="DD33" s="24"/>
      <c r="DE33" s="24"/>
      <c r="DF33" s="24"/>
      <c r="DG33" s="220">
        <f>COUNTIF(DE3:DE6,K33)</f>
        <v>0</v>
      </c>
      <c r="DH33" s="220">
        <f>COUNTIF(DE3:DE6,L33)</f>
        <v>0</v>
      </c>
      <c r="DI33" s="220">
        <f>COUNTIF(DE3:DE6,M33)</f>
        <v>0</v>
      </c>
      <c r="DJ33" s="220">
        <f>COUNTIF(DE3:DE6,N33)</f>
        <v>0</v>
      </c>
      <c r="DK33" s="220">
        <f>SUM(DG33:DJ33)</f>
        <v>0</v>
      </c>
      <c r="DL33" s="24"/>
      <c r="DM33" t="s" s="215">
        <f>IF(DK33=2,B33,"")</f>
      </c>
      <c r="DN33" t="s" s="215">
        <f>IF(DK33=2,D33,"")</f>
      </c>
      <c r="DO33" t="s" s="215">
        <f>IF(DK33=2,E33,"")</f>
      </c>
      <c r="DP33" t="s" s="215">
        <f>IF(DK33=2,G33,"")</f>
      </c>
      <c r="DQ33" s="24"/>
      <c r="DR33" t="s" s="215">
        <f>IF(DK33=2,IF(DO33&gt;DP33,DM33,IF(DP33&gt;DO33,DN33,"")),"")</f>
      </c>
      <c r="DS33" t="s" s="215">
        <f>IF(DK33=2,IF(DO33=DP33,DM33,""),"")</f>
      </c>
      <c r="DT33" t="s" s="215">
        <f>IF(DK33=2,IF(DO33=DP33,DN33,""),"")</f>
      </c>
      <c r="DU33" t="s" s="215">
        <f>IF(DK33=2,IF(DO33&gt;DP33,DN33,IF(DP33&gt;DO33,DM33,"")),"")</f>
      </c>
      <c r="DV33" s="24"/>
      <c r="DW33" s="24"/>
      <c r="DX33" s="24"/>
      <c r="DY33" s="24"/>
      <c r="DZ33" s="24"/>
      <c r="EA33" s="24"/>
      <c r="EB33" s="24"/>
      <c r="EC33" s="24"/>
      <c r="ED33" s="24"/>
      <c r="EE33" s="24"/>
      <c r="EF33" s="24"/>
      <c r="EG33" s="24"/>
      <c r="EH33" s="24"/>
      <c r="EI33" s="24"/>
      <c r="EJ33" s="24"/>
      <c r="EK33" s="24"/>
      <c r="EL33" s="25"/>
    </row>
    <row r="34" ht="13.65" customHeight="1">
      <c r="A34" s="15"/>
      <c r="B34" t="s" s="215">
        <f t="shared" si="1891" ref="B34:B268">'Utfylles'!$E$41</f>
        <v>182</v>
      </c>
      <c r="C34" t="s" s="215">
        <v>64</v>
      </c>
      <c r="D34" t="s" s="215">
        <f t="shared" si="1892" ref="D34:D268">'Utfylles'!$G$41</f>
        <v>173</v>
      </c>
      <c r="E34" s="220">
        <f t="shared" si="1893" ref="E34:E268">'Utfylles'!$H$41</f>
        <v>1</v>
      </c>
      <c r="F34" t="s" s="215">
        <v>64</v>
      </c>
      <c r="G34" s="220">
        <f t="shared" si="1894" ref="G34:G268">'Utfylles'!$J$41</f>
        <v>2</v>
      </c>
      <c r="H34" s="216"/>
      <c r="I34" t="s" s="215">
        <f t="shared" si="1895" ref="I34:I268">'Utfylles'!$K$41</f>
        <v>165</v>
      </c>
      <c r="J34" s="24"/>
      <c r="K34" t="s" s="215">
        <f>IF(I34="H",B34,IF(I34="B",D34,""))</f>
        <v>173</v>
      </c>
      <c r="L34" t="s" s="215">
        <f>IF(I34="U",B34,"")</f>
      </c>
      <c r="M34" t="s" s="215">
        <f>IF(I34="U",D34,"")</f>
      </c>
      <c r="N34" t="s" s="215">
        <f>IF(I34="B",B34,IF(I34="H",D34,""))</f>
        <v>182</v>
      </c>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20">
        <f>COUNTIF(AM3:AM6,K34)</f>
        <v>0</v>
      </c>
      <c r="AP34" s="220">
        <f>COUNTIF(AM3:AM6,L34)</f>
        <v>0</v>
      </c>
      <c r="AQ34" s="220">
        <f>COUNTIF(AM3:AM6,M34)</f>
        <v>0</v>
      </c>
      <c r="AR34" s="220">
        <f>COUNTIF(AM3:AM6,N34)</f>
        <v>0</v>
      </c>
      <c r="AS34" s="220">
        <f>SUM(AO34:AR34)</f>
        <v>0</v>
      </c>
      <c r="AT34" s="24"/>
      <c r="AU34" t="s" s="215">
        <f>IF(AS34=2,B34,"")</f>
      </c>
      <c r="AV34" t="s" s="215">
        <f>IF(AS34=2,D34,"")</f>
      </c>
      <c r="AW34" t="s" s="215">
        <f>IF(AS34=2,E34,"")</f>
      </c>
      <c r="AX34" t="s" s="215">
        <f>IF(AS34=2,G34,"")</f>
      </c>
      <c r="AY34" s="24"/>
      <c r="AZ34" t="s" s="215">
        <f>IF(AS34=2,IF(AW34&gt;AX34,AU34,IF(AX34&gt;AW34,AV34,"")),"")</f>
      </c>
      <c r="BA34" t="s" s="215">
        <f>IF(AS34=2,IF(AW34=AX34,AU34,""),"")</f>
      </c>
      <c r="BB34" t="s" s="215">
        <f>IF(AS34=2,IF(AW34=AX34,AV34,""),"")</f>
      </c>
      <c r="BC34" t="s" s="215">
        <f>IF(AS34=2,IF(AW34&gt;AX34,AV34,IF(AX34&gt;AW34,AU34,"")),"")</f>
      </c>
      <c r="BD34" s="24"/>
      <c r="BE34" s="24"/>
      <c r="BF34" s="24"/>
      <c r="BG34" s="24"/>
      <c r="BH34" s="24"/>
      <c r="BI34" s="24"/>
      <c r="BJ34" s="24"/>
      <c r="BK34" s="24"/>
      <c r="BL34" s="24"/>
      <c r="BM34" s="24"/>
      <c r="BN34" s="24"/>
      <c r="BO34" s="24"/>
      <c r="BP34" s="24"/>
      <c r="BQ34" s="24"/>
      <c r="BR34" s="24"/>
      <c r="BS34" s="24"/>
      <c r="BT34" s="24"/>
      <c r="BU34" s="24"/>
      <c r="BV34" s="24"/>
      <c r="BW34" s="24"/>
      <c r="BX34" s="220">
        <f>COUNTIF(BV3:BV6,K34)</f>
        <v>0</v>
      </c>
      <c r="BY34" s="220">
        <f>COUNTIF(BV3:BV6,L34)</f>
        <v>0</v>
      </c>
      <c r="BZ34" s="220">
        <f>COUNTIF(BV3:BV6,M34)</f>
        <v>0</v>
      </c>
      <c r="CA34" s="220">
        <f>COUNTIF(BV3:BV6,N34)</f>
        <v>0</v>
      </c>
      <c r="CB34" s="220">
        <f>SUM(BX34:CA34)</f>
        <v>0</v>
      </c>
      <c r="CC34" s="24"/>
      <c r="CD34" t="s" s="215">
        <f>IF(CB34=2,B34,"")</f>
      </c>
      <c r="CE34" t="s" s="215">
        <f>IF(CB34=2,D34,"")</f>
      </c>
      <c r="CF34" t="s" s="215">
        <f>IF(CB34=2,E34,"")</f>
      </c>
      <c r="CG34" t="s" s="215">
        <f>IF(CB34=2,G34,"")</f>
      </c>
      <c r="CH34" s="24"/>
      <c r="CI34" t="s" s="215">
        <f>IF(CB34=2,IF(CF34&gt;CG34,CD34,IF(CG34&gt;CF34,CE34,"")),"")</f>
      </c>
      <c r="CJ34" t="s" s="215">
        <f>IF(CB34=2,IF(CF34=CG34,CD34,""),"")</f>
      </c>
      <c r="CK34" t="s" s="215">
        <f>IF(CB34=2,IF(CF34=CG34,CE34,""),"")</f>
      </c>
      <c r="CL34" t="s" s="215">
        <f>IF(CB34=2,IF(CF34&gt;CG34,CE34,IF(CG34&gt;CF34,CD34,"")),"")</f>
      </c>
      <c r="CM34" s="24"/>
      <c r="CN34" s="24"/>
      <c r="CO34" s="24"/>
      <c r="CP34" s="24"/>
      <c r="CQ34" s="24"/>
      <c r="CR34" s="24"/>
      <c r="CS34" s="24"/>
      <c r="CT34" s="24"/>
      <c r="CU34" s="24"/>
      <c r="CV34" s="24"/>
      <c r="CW34" s="24"/>
      <c r="CX34" s="24"/>
      <c r="CY34" s="24"/>
      <c r="CZ34" s="24"/>
      <c r="DA34" s="24"/>
      <c r="DB34" s="24"/>
      <c r="DC34" s="24"/>
      <c r="DD34" s="24"/>
      <c r="DE34" s="24"/>
      <c r="DF34" s="24"/>
      <c r="DG34" s="220">
        <f>COUNTIF(DE3:DE6,K34)</f>
        <v>0</v>
      </c>
      <c r="DH34" s="220">
        <f>COUNTIF(DE3:DE6,L34)</f>
        <v>0</v>
      </c>
      <c r="DI34" s="220">
        <f>COUNTIF(DE3:DE6,M34)</f>
        <v>0</v>
      </c>
      <c r="DJ34" s="220">
        <f>COUNTIF(DE3:DE6,N34)</f>
        <v>0</v>
      </c>
      <c r="DK34" s="220">
        <f>SUM(DG34:DJ34)</f>
        <v>0</v>
      </c>
      <c r="DL34" s="24"/>
      <c r="DM34" t="s" s="215">
        <f>IF(DK34=2,B34,"")</f>
      </c>
      <c r="DN34" t="s" s="215">
        <f>IF(DK34=2,D34,"")</f>
      </c>
      <c r="DO34" t="s" s="215">
        <f>IF(DK34=2,E34,"")</f>
      </c>
      <c r="DP34" t="s" s="215">
        <f>IF(DK34=2,G34,"")</f>
      </c>
      <c r="DQ34" s="24"/>
      <c r="DR34" t="s" s="215">
        <f>IF(DK34=2,IF(DO34&gt;DP34,DM34,IF(DP34&gt;DO34,DN34,"")),"")</f>
      </c>
      <c r="DS34" t="s" s="215">
        <f>IF(DK34=2,IF(DO34=DP34,DM34,""),"")</f>
      </c>
      <c r="DT34" t="s" s="215">
        <f>IF(DK34=2,IF(DO34=DP34,DN34,""),"")</f>
      </c>
      <c r="DU34" t="s" s="215">
        <f>IF(DK34=2,IF(DO34&gt;DP34,DN34,IF(DP34&gt;DO34,DM34,"")),"")</f>
      </c>
      <c r="DV34" s="24"/>
      <c r="DW34" s="24"/>
      <c r="DX34" s="24"/>
      <c r="DY34" s="24"/>
      <c r="DZ34" s="24"/>
      <c r="EA34" s="24"/>
      <c r="EB34" s="24"/>
      <c r="EC34" s="24"/>
      <c r="ED34" s="24"/>
      <c r="EE34" s="24"/>
      <c r="EF34" s="24"/>
      <c r="EG34" s="24"/>
      <c r="EH34" s="24"/>
      <c r="EI34" s="24"/>
      <c r="EJ34" s="24"/>
      <c r="EK34" s="24"/>
      <c r="EL34" s="25"/>
    </row>
    <row r="35" ht="13.65" customHeight="1">
      <c r="A35" s="15"/>
      <c r="B35" t="s" s="215">
        <f t="shared" si="1939" ref="B35:B269">'Utfylles'!$E$42</f>
        <v>186</v>
      </c>
      <c r="C35" t="s" s="215">
        <v>64</v>
      </c>
      <c r="D35" t="s" s="215">
        <f t="shared" si="1940" ref="D35:D269">'Utfylles'!$G$42</f>
        <v>183</v>
      </c>
      <c r="E35" s="220">
        <f t="shared" si="1941" ref="E35:E269">'Utfylles'!$H$42</f>
        <v>2</v>
      </c>
      <c r="F35" t="s" s="215">
        <v>64</v>
      </c>
      <c r="G35" s="220">
        <f t="shared" si="1942" ref="G35:G269">'Utfylles'!$J$42</f>
        <v>2</v>
      </c>
      <c r="H35" s="216"/>
      <c r="I35" t="s" s="215">
        <f t="shared" si="1943" ref="I35:I269">'Utfylles'!$K$42</f>
        <v>177</v>
      </c>
      <c r="J35" s="24"/>
      <c r="K35" t="s" s="215">
        <f>IF(I35="H",B35,IF(I35="B",D35,""))</f>
      </c>
      <c r="L35" t="s" s="215">
        <f>IF(I35="U",B35,"")</f>
        <v>186</v>
      </c>
      <c r="M35" t="s" s="215">
        <f>IF(I35="U",D35,"")</f>
        <v>183</v>
      </c>
      <c r="N35" t="s" s="215">
        <f>IF(I35="B",B35,IF(I35="H",D35,""))</f>
      </c>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20">
        <f>COUNTIF(AM3:AM6,K35)</f>
        <v>0</v>
      </c>
      <c r="AP35" s="220">
        <f>COUNTIF(AM3:AM6,L35)</f>
        <v>0</v>
      </c>
      <c r="AQ35" s="220">
        <f>COUNTIF(AM3:AM6,M35)</f>
        <v>0</v>
      </c>
      <c r="AR35" s="220">
        <f>COUNTIF(AM3:AM6,N35)</f>
        <v>0</v>
      </c>
      <c r="AS35" s="220">
        <f>SUM(AO35:AR35)</f>
        <v>0</v>
      </c>
      <c r="AT35" s="24"/>
      <c r="AU35" t="s" s="215">
        <f>IF(AS35=2,B35,"")</f>
      </c>
      <c r="AV35" t="s" s="215">
        <f>IF(AS35=2,D35,"")</f>
      </c>
      <c r="AW35" t="s" s="215">
        <f>IF(AS35=2,E35,"")</f>
      </c>
      <c r="AX35" t="s" s="215">
        <f>IF(AS35=2,G35,"")</f>
      </c>
      <c r="AY35" s="24"/>
      <c r="AZ35" t="s" s="215">
        <f>IF(AS35=2,IF(AW35&gt;AX35,AU35,IF(AX35&gt;AW35,AV35,"")),"")</f>
      </c>
      <c r="BA35" t="s" s="215">
        <f>IF(AS35=2,IF(AW35=AX35,AU35,""),"")</f>
      </c>
      <c r="BB35" t="s" s="215">
        <f>IF(AS35=2,IF(AW35=AX35,AV35,""),"")</f>
      </c>
      <c r="BC35" t="s" s="215">
        <f>IF(AS35=2,IF(AW35&gt;AX35,AV35,IF(AX35&gt;AW35,AU35,"")),"")</f>
      </c>
      <c r="BD35" s="24"/>
      <c r="BE35" s="24"/>
      <c r="BF35" s="24"/>
      <c r="BG35" s="24"/>
      <c r="BH35" s="24"/>
      <c r="BI35" s="24"/>
      <c r="BJ35" s="24"/>
      <c r="BK35" s="24"/>
      <c r="BL35" s="24"/>
      <c r="BM35" s="24"/>
      <c r="BN35" s="24"/>
      <c r="BO35" s="24"/>
      <c r="BP35" s="24"/>
      <c r="BQ35" s="24"/>
      <c r="BR35" s="24"/>
      <c r="BS35" s="24"/>
      <c r="BT35" s="24"/>
      <c r="BU35" s="24"/>
      <c r="BV35" s="24"/>
      <c r="BW35" s="24"/>
      <c r="BX35" s="220">
        <f>COUNTIF(BV3:BV6,K35)</f>
        <v>0</v>
      </c>
      <c r="BY35" s="220">
        <f>COUNTIF(BV3:BV6,L35)</f>
        <v>0</v>
      </c>
      <c r="BZ35" s="220">
        <f>COUNTIF(BV3:BV6,M35)</f>
        <v>0</v>
      </c>
      <c r="CA35" s="220">
        <f>COUNTIF(BV3:BV6,N35)</f>
        <v>0</v>
      </c>
      <c r="CB35" s="220">
        <f>SUM(BX35:CA35)</f>
        <v>0</v>
      </c>
      <c r="CC35" s="24"/>
      <c r="CD35" t="s" s="215">
        <f>IF(CB35=2,B35,"")</f>
      </c>
      <c r="CE35" t="s" s="215">
        <f>IF(CB35=2,D35,"")</f>
      </c>
      <c r="CF35" t="s" s="215">
        <f>IF(CB35=2,E35,"")</f>
      </c>
      <c r="CG35" t="s" s="215">
        <f>IF(CB35=2,G35,"")</f>
      </c>
      <c r="CH35" s="24"/>
      <c r="CI35" t="s" s="215">
        <f>IF(CB35=2,IF(CF35&gt;CG35,CD35,IF(CG35&gt;CF35,CE35,"")),"")</f>
      </c>
      <c r="CJ35" t="s" s="215">
        <f>IF(CB35=2,IF(CF35=CG35,CD35,""),"")</f>
      </c>
      <c r="CK35" t="s" s="215">
        <f>IF(CB35=2,IF(CF35=CG35,CE35,""),"")</f>
      </c>
      <c r="CL35" t="s" s="215">
        <f>IF(CB35=2,IF(CF35&gt;CG35,CE35,IF(CG35&gt;CF35,CD35,"")),"")</f>
      </c>
      <c r="CM35" s="24"/>
      <c r="CN35" s="24"/>
      <c r="CO35" s="24"/>
      <c r="CP35" s="24"/>
      <c r="CQ35" s="24"/>
      <c r="CR35" s="24"/>
      <c r="CS35" s="24"/>
      <c r="CT35" s="24"/>
      <c r="CU35" s="24"/>
      <c r="CV35" s="24"/>
      <c r="CW35" s="24"/>
      <c r="CX35" s="24"/>
      <c r="CY35" s="24"/>
      <c r="CZ35" s="24"/>
      <c r="DA35" s="24"/>
      <c r="DB35" s="24"/>
      <c r="DC35" s="24"/>
      <c r="DD35" s="24"/>
      <c r="DE35" s="24"/>
      <c r="DF35" s="24"/>
      <c r="DG35" s="220">
        <f>COUNTIF(DE3:DE6,K35)</f>
        <v>0</v>
      </c>
      <c r="DH35" s="220">
        <f>COUNTIF(DE3:DE6,L35)</f>
        <v>0</v>
      </c>
      <c r="DI35" s="220">
        <f>COUNTIF(DE3:DE6,M35)</f>
        <v>0</v>
      </c>
      <c r="DJ35" s="220">
        <f>COUNTIF(DE3:DE6,N35)</f>
        <v>0</v>
      </c>
      <c r="DK35" s="220">
        <f>SUM(DG35:DJ35)</f>
        <v>0</v>
      </c>
      <c r="DL35" s="24"/>
      <c r="DM35" t="s" s="215">
        <f>IF(DK35=2,B35,"")</f>
      </c>
      <c r="DN35" t="s" s="215">
        <f>IF(DK35=2,D35,"")</f>
      </c>
      <c r="DO35" t="s" s="215">
        <f>IF(DK35=2,E35,"")</f>
      </c>
      <c r="DP35" t="s" s="215">
        <f>IF(DK35=2,G35,"")</f>
      </c>
      <c r="DQ35" s="24"/>
      <c r="DR35" t="s" s="215">
        <f>IF(DK35=2,IF(DO35&gt;DP35,DM35,IF(DP35&gt;DO35,DN35,"")),"")</f>
      </c>
      <c r="DS35" t="s" s="215">
        <f>IF(DK35=2,IF(DO35=DP35,DM35,""),"")</f>
      </c>
      <c r="DT35" t="s" s="215">
        <f>IF(DK35=2,IF(DO35=DP35,DN35,""),"")</f>
      </c>
      <c r="DU35" t="s" s="215">
        <f>IF(DK35=2,IF(DO35&gt;DP35,DN35,IF(DP35&gt;DO35,DM35,"")),"")</f>
      </c>
      <c r="DV35" s="24"/>
      <c r="DW35" s="24"/>
      <c r="DX35" s="24"/>
      <c r="DY35" s="24"/>
      <c r="DZ35" s="24"/>
      <c r="EA35" s="24"/>
      <c r="EB35" s="24"/>
      <c r="EC35" s="24"/>
      <c r="ED35" s="24"/>
      <c r="EE35" s="24"/>
      <c r="EF35" s="24"/>
      <c r="EG35" s="24"/>
      <c r="EH35" s="24"/>
      <c r="EI35" s="24"/>
      <c r="EJ35" s="24"/>
      <c r="EK35" s="24"/>
      <c r="EL35" s="25"/>
    </row>
    <row r="36" ht="13.65" customHeight="1">
      <c r="A36" s="15"/>
      <c r="B36" t="s" s="215">
        <f t="shared" si="1987" ref="B36:B270">'Utfylles'!$E$43</f>
        <v>184</v>
      </c>
      <c r="C36" t="s" s="215">
        <v>64</v>
      </c>
      <c r="D36" t="s" s="215">
        <f t="shared" si="1988" ref="D36:D270">'Utfylles'!$G$43</f>
        <v>185</v>
      </c>
      <c r="E36" s="220">
        <f t="shared" si="1989" ref="E36:E270">'Utfylles'!$H$43</f>
        <v>3</v>
      </c>
      <c r="F36" t="s" s="215">
        <v>64</v>
      </c>
      <c r="G36" s="220">
        <f t="shared" si="1990" ref="G36:G270">'Utfylles'!$J$43</f>
        <v>0</v>
      </c>
      <c r="H36" s="216"/>
      <c r="I36" t="s" s="215">
        <f t="shared" si="1991" ref="I36:I270">'Utfylles'!$K$43</f>
        <v>170</v>
      </c>
      <c r="J36" s="24"/>
      <c r="K36" t="s" s="215">
        <f>IF(I36="H",B36,IF(I36="B",D36,""))</f>
        <v>184</v>
      </c>
      <c r="L36" t="s" s="215">
        <f>IF(I36="U",B36,"")</f>
      </c>
      <c r="M36" t="s" s="215">
        <f>IF(I36="U",D36,"")</f>
      </c>
      <c r="N36" t="s" s="215">
        <f>IF(I36="B",B36,IF(I36="H",D36,""))</f>
        <v>185</v>
      </c>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20">
        <f>COUNTIF(AM3:AM6,K36)</f>
        <v>0</v>
      </c>
      <c r="AP36" s="220">
        <f>COUNTIF(AM3:AM6,L36)</f>
        <v>0</v>
      </c>
      <c r="AQ36" s="220">
        <f>COUNTIF(AM3:AM6,M36)</f>
        <v>0</v>
      </c>
      <c r="AR36" s="220">
        <f>COUNTIF(AM3:AM6,N36)</f>
        <v>0</v>
      </c>
      <c r="AS36" s="220">
        <f>SUM(AO36:AR36)</f>
        <v>0</v>
      </c>
      <c r="AT36" s="24"/>
      <c r="AU36" t="s" s="215">
        <f>IF(AS36=2,B36,"")</f>
      </c>
      <c r="AV36" t="s" s="215">
        <f>IF(AS36=2,D36,"")</f>
      </c>
      <c r="AW36" t="s" s="215">
        <f>IF(AS36=2,E36,"")</f>
      </c>
      <c r="AX36" t="s" s="215">
        <f>IF(AS36=2,G36,"")</f>
      </c>
      <c r="AY36" s="24"/>
      <c r="AZ36" t="s" s="215">
        <f>IF(AS36=2,IF(AW36&gt;AX36,AU36,IF(AX36&gt;AW36,AV36,"")),"")</f>
      </c>
      <c r="BA36" t="s" s="215">
        <f>IF(AS36=2,IF(AW36=AX36,AU36,""),"")</f>
      </c>
      <c r="BB36" t="s" s="215">
        <f>IF(AS36=2,IF(AW36=AX36,AV36,""),"")</f>
      </c>
      <c r="BC36" t="s" s="215">
        <f>IF(AS36=2,IF(AW36&gt;AX36,AV36,IF(AX36&gt;AW36,AU36,"")),"")</f>
      </c>
      <c r="BD36" s="24"/>
      <c r="BE36" s="24"/>
      <c r="BF36" s="24"/>
      <c r="BG36" s="24"/>
      <c r="BH36" s="24"/>
      <c r="BI36" s="24"/>
      <c r="BJ36" s="24"/>
      <c r="BK36" s="24"/>
      <c r="BL36" s="24"/>
      <c r="BM36" s="24"/>
      <c r="BN36" s="24"/>
      <c r="BO36" s="24"/>
      <c r="BP36" s="24"/>
      <c r="BQ36" s="24"/>
      <c r="BR36" s="24"/>
      <c r="BS36" s="24"/>
      <c r="BT36" s="24"/>
      <c r="BU36" s="24"/>
      <c r="BV36" s="24"/>
      <c r="BW36" s="24"/>
      <c r="BX36" s="220">
        <f>COUNTIF(BV3:BV6,K36)</f>
        <v>0</v>
      </c>
      <c r="BY36" s="220">
        <f>COUNTIF(BV3:BV6,L36)</f>
        <v>0</v>
      </c>
      <c r="BZ36" s="220">
        <f>COUNTIF(BV3:BV6,M36)</f>
        <v>0</v>
      </c>
      <c r="CA36" s="220">
        <f>COUNTIF(BV3:BV6,N36)</f>
        <v>0</v>
      </c>
      <c r="CB36" s="220">
        <f>SUM(BX36:CA36)</f>
        <v>0</v>
      </c>
      <c r="CC36" s="24"/>
      <c r="CD36" t="s" s="215">
        <f>IF(CB36=2,B36,"")</f>
      </c>
      <c r="CE36" t="s" s="215">
        <f>IF(CB36=2,D36,"")</f>
      </c>
      <c r="CF36" t="s" s="215">
        <f>IF(CB36=2,E36,"")</f>
      </c>
      <c r="CG36" t="s" s="215">
        <f>IF(CB36=2,G36,"")</f>
      </c>
      <c r="CH36" s="24"/>
      <c r="CI36" t="s" s="215">
        <f>IF(CB36=2,IF(CF36&gt;CG36,CD36,IF(CG36&gt;CF36,CE36,"")),"")</f>
      </c>
      <c r="CJ36" t="s" s="215">
        <f>IF(CB36=2,IF(CF36=CG36,CD36,""),"")</f>
      </c>
      <c r="CK36" t="s" s="215">
        <f>IF(CB36=2,IF(CF36=CG36,CE36,""),"")</f>
      </c>
      <c r="CL36" t="s" s="215">
        <f>IF(CB36=2,IF(CF36&gt;CG36,CE36,IF(CG36&gt;CF36,CD36,"")),"")</f>
      </c>
      <c r="CM36" s="24"/>
      <c r="CN36" s="24"/>
      <c r="CO36" s="24"/>
      <c r="CP36" s="24"/>
      <c r="CQ36" s="24"/>
      <c r="CR36" s="24"/>
      <c r="CS36" s="24"/>
      <c r="CT36" s="24"/>
      <c r="CU36" s="24"/>
      <c r="CV36" s="24"/>
      <c r="CW36" s="24"/>
      <c r="CX36" s="24"/>
      <c r="CY36" s="24"/>
      <c r="CZ36" s="24"/>
      <c r="DA36" s="24"/>
      <c r="DB36" s="24"/>
      <c r="DC36" s="24"/>
      <c r="DD36" s="24"/>
      <c r="DE36" s="24"/>
      <c r="DF36" s="24"/>
      <c r="DG36" s="220">
        <f>COUNTIF(DE3:DE6,K36)</f>
        <v>0</v>
      </c>
      <c r="DH36" s="220">
        <f>COUNTIF(DE3:DE6,L36)</f>
        <v>0</v>
      </c>
      <c r="DI36" s="220">
        <f>COUNTIF(DE3:DE6,M36)</f>
        <v>0</v>
      </c>
      <c r="DJ36" s="220">
        <f>COUNTIF(DE3:DE6,N36)</f>
        <v>0</v>
      </c>
      <c r="DK36" s="220">
        <f>SUM(DG36:DJ36)</f>
        <v>0</v>
      </c>
      <c r="DL36" s="24"/>
      <c r="DM36" t="s" s="215">
        <f>IF(DK36=2,B36,"")</f>
      </c>
      <c r="DN36" t="s" s="215">
        <f>IF(DK36=2,D36,"")</f>
      </c>
      <c r="DO36" t="s" s="215">
        <f>IF(DK36=2,E36,"")</f>
      </c>
      <c r="DP36" t="s" s="215">
        <f>IF(DK36=2,G36,"")</f>
      </c>
      <c r="DQ36" s="24"/>
      <c r="DR36" t="s" s="215">
        <f>IF(DK36=2,IF(DO36&gt;DP36,DM36,IF(DP36&gt;DO36,DN36,"")),"")</f>
      </c>
      <c r="DS36" t="s" s="215">
        <f>IF(DK36=2,IF(DO36=DP36,DM36,""),"")</f>
      </c>
      <c r="DT36" t="s" s="215">
        <f>IF(DK36=2,IF(DO36=DP36,DN36,""),"")</f>
      </c>
      <c r="DU36" t="s" s="215">
        <f>IF(DK36=2,IF(DO36&gt;DP36,DN36,IF(DP36&gt;DO36,DM36,"")),"")</f>
      </c>
      <c r="DV36" s="24"/>
      <c r="DW36" s="24"/>
      <c r="DX36" s="24"/>
      <c r="DY36" s="24"/>
      <c r="DZ36" s="24"/>
      <c r="EA36" s="24"/>
      <c r="EB36" s="24"/>
      <c r="EC36" s="24"/>
      <c r="ED36" s="24"/>
      <c r="EE36" s="24"/>
      <c r="EF36" s="24"/>
      <c r="EG36" s="24"/>
      <c r="EH36" s="24"/>
      <c r="EI36" s="24"/>
      <c r="EJ36" s="24"/>
      <c r="EK36" s="24"/>
      <c r="EL36" s="25"/>
    </row>
    <row r="37" ht="13.65" customHeight="1">
      <c r="A37" s="15"/>
      <c r="B37" t="s" s="215">
        <f t="shared" si="2035" ref="B37:B271">'Utfylles'!$E$44</f>
        <v>188</v>
      </c>
      <c r="C37" t="s" s="215">
        <v>64</v>
      </c>
      <c r="D37" t="s" s="215">
        <f t="shared" si="2036" ref="D37:D271">'Utfylles'!$G$44</f>
        <v>189</v>
      </c>
      <c r="E37" s="220">
        <f t="shared" si="2037" ref="E37:E271">'Utfylles'!$H$44</f>
        <v>2</v>
      </c>
      <c r="F37" t="s" s="215">
        <v>64</v>
      </c>
      <c r="G37" s="220">
        <f t="shared" si="2038" ref="G37:G271">'Utfylles'!$J$44</f>
        <v>1</v>
      </c>
      <c r="H37" s="216"/>
      <c r="I37" t="s" s="215">
        <f t="shared" si="2039" ref="I37:I271">'Utfylles'!$K$44</f>
        <v>170</v>
      </c>
      <c r="J37" s="24"/>
      <c r="K37" t="s" s="215">
        <f>IF(I37="H",B37,IF(I37="B",D37,""))</f>
        <v>188</v>
      </c>
      <c r="L37" t="s" s="215">
        <f>IF(I37="U",B37,"")</f>
      </c>
      <c r="M37" t="s" s="215">
        <f>IF(I37="U",D37,"")</f>
      </c>
      <c r="N37" t="s" s="215">
        <f>IF(I37="B",B37,IF(I37="H",D37,""))</f>
        <v>189</v>
      </c>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20">
        <f>COUNTIF(AM3:AM6,K37)</f>
        <v>0</v>
      </c>
      <c r="AP37" s="220">
        <f>COUNTIF(AM3:AM6,L37)</f>
        <v>0</v>
      </c>
      <c r="AQ37" s="220">
        <f>COUNTIF(AM3:AM6,M37)</f>
        <v>0</v>
      </c>
      <c r="AR37" s="220">
        <f>COUNTIF(AM3:AM6,N37)</f>
        <v>0</v>
      </c>
      <c r="AS37" s="220">
        <f>SUM(AO37:AR37)</f>
        <v>0</v>
      </c>
      <c r="AT37" s="24"/>
      <c r="AU37" t="s" s="215">
        <f>IF(AS37=2,B37,"")</f>
      </c>
      <c r="AV37" t="s" s="215">
        <f>IF(AS37=2,D37,"")</f>
      </c>
      <c r="AW37" t="s" s="215">
        <f>IF(AS37=2,E37,"")</f>
      </c>
      <c r="AX37" t="s" s="215">
        <f>IF(AS37=2,G37,"")</f>
      </c>
      <c r="AY37" s="24"/>
      <c r="AZ37" t="s" s="215">
        <f>IF(AS37=2,IF(AW37&gt;AX37,AU37,IF(AX37&gt;AW37,AV37,"")),"")</f>
      </c>
      <c r="BA37" t="s" s="215">
        <f>IF(AS37=2,IF(AW37=AX37,AU37,""),"")</f>
      </c>
      <c r="BB37" t="s" s="215">
        <f>IF(AS37=2,IF(AW37=AX37,AV37,""),"")</f>
      </c>
      <c r="BC37" t="s" s="215">
        <f>IF(AS37=2,IF(AW37&gt;AX37,AV37,IF(AX37&gt;AW37,AU37,"")),"")</f>
      </c>
      <c r="BD37" s="24"/>
      <c r="BE37" s="24"/>
      <c r="BF37" s="24"/>
      <c r="BG37" s="24"/>
      <c r="BH37" s="24"/>
      <c r="BI37" s="24"/>
      <c r="BJ37" s="24"/>
      <c r="BK37" s="24"/>
      <c r="BL37" s="24"/>
      <c r="BM37" s="24"/>
      <c r="BN37" s="24"/>
      <c r="BO37" s="24"/>
      <c r="BP37" s="24"/>
      <c r="BQ37" s="24"/>
      <c r="BR37" s="24"/>
      <c r="BS37" s="24"/>
      <c r="BT37" s="24"/>
      <c r="BU37" s="24"/>
      <c r="BV37" s="24"/>
      <c r="BW37" s="24"/>
      <c r="BX37" s="220">
        <f>COUNTIF(BV3:BV6,K37)</f>
        <v>0</v>
      </c>
      <c r="BY37" s="220">
        <f>COUNTIF(BV3:BV6,L37)</f>
        <v>0</v>
      </c>
      <c r="BZ37" s="220">
        <f>COUNTIF(BV3:BV6,M37)</f>
        <v>0</v>
      </c>
      <c r="CA37" s="220">
        <f>COUNTIF(BV3:BV6,N37)</f>
        <v>0</v>
      </c>
      <c r="CB37" s="220">
        <f>SUM(BX37:CA37)</f>
        <v>0</v>
      </c>
      <c r="CC37" s="24"/>
      <c r="CD37" t="s" s="215">
        <f>IF(CB37=2,B37,"")</f>
      </c>
      <c r="CE37" t="s" s="215">
        <f>IF(CB37=2,D37,"")</f>
      </c>
      <c r="CF37" t="s" s="215">
        <f>IF(CB37=2,E37,"")</f>
      </c>
      <c r="CG37" t="s" s="215">
        <f>IF(CB37=2,G37,"")</f>
      </c>
      <c r="CH37" s="24"/>
      <c r="CI37" t="s" s="215">
        <f>IF(CB37=2,IF(CF37&gt;CG37,CD37,IF(CG37&gt;CF37,CE37,"")),"")</f>
      </c>
      <c r="CJ37" t="s" s="215">
        <f>IF(CB37=2,IF(CF37=CG37,CD37,""),"")</f>
      </c>
      <c r="CK37" t="s" s="215">
        <f>IF(CB37=2,IF(CF37=CG37,CE37,""),"")</f>
      </c>
      <c r="CL37" t="s" s="215">
        <f>IF(CB37=2,IF(CF37&gt;CG37,CE37,IF(CG37&gt;CF37,CD37,"")),"")</f>
      </c>
      <c r="CM37" s="24"/>
      <c r="CN37" s="24"/>
      <c r="CO37" s="24"/>
      <c r="CP37" s="24"/>
      <c r="CQ37" s="24"/>
      <c r="CR37" s="24"/>
      <c r="CS37" s="24"/>
      <c r="CT37" s="24"/>
      <c r="CU37" s="24"/>
      <c r="CV37" s="24"/>
      <c r="CW37" s="24"/>
      <c r="CX37" s="24"/>
      <c r="CY37" s="24"/>
      <c r="CZ37" s="24"/>
      <c r="DA37" s="24"/>
      <c r="DB37" s="24"/>
      <c r="DC37" s="24"/>
      <c r="DD37" s="24"/>
      <c r="DE37" s="24"/>
      <c r="DF37" s="24"/>
      <c r="DG37" s="220">
        <f>COUNTIF(DE3:DE6,K37)</f>
        <v>0</v>
      </c>
      <c r="DH37" s="220">
        <f>COUNTIF(DE3:DE6,L37)</f>
        <v>0</v>
      </c>
      <c r="DI37" s="220">
        <f>COUNTIF(DE3:DE6,M37)</f>
        <v>0</v>
      </c>
      <c r="DJ37" s="220">
        <f>COUNTIF(DE3:DE6,N37)</f>
        <v>0</v>
      </c>
      <c r="DK37" s="220">
        <f>SUM(DG37:DJ37)</f>
        <v>0</v>
      </c>
      <c r="DL37" s="24"/>
      <c r="DM37" t="s" s="215">
        <f>IF(DK37=2,B37,"")</f>
      </c>
      <c r="DN37" t="s" s="215">
        <f>IF(DK37=2,D37,"")</f>
      </c>
      <c r="DO37" t="s" s="215">
        <f>IF(DK37=2,E37,"")</f>
      </c>
      <c r="DP37" t="s" s="215">
        <f>IF(DK37=2,G37,"")</f>
      </c>
      <c r="DQ37" s="24"/>
      <c r="DR37" t="s" s="215">
        <f>IF(DK37=2,IF(DO37&gt;DP37,DM37,IF(DP37&gt;DO37,DN37,"")),"")</f>
      </c>
      <c r="DS37" t="s" s="215">
        <f>IF(DK37=2,IF(DO37=DP37,DM37,""),"")</f>
      </c>
      <c r="DT37" t="s" s="215">
        <f>IF(DK37=2,IF(DO37=DP37,DN37,""),"")</f>
      </c>
      <c r="DU37" t="s" s="215">
        <f>IF(DK37=2,IF(DO37&gt;DP37,DN37,IF(DP37&gt;DO37,DM37,"")),"")</f>
      </c>
      <c r="DV37" s="24"/>
      <c r="DW37" s="24"/>
      <c r="DX37" s="24"/>
      <c r="DY37" s="24"/>
      <c r="DZ37" s="24"/>
      <c r="EA37" s="24"/>
      <c r="EB37" s="24"/>
      <c r="EC37" s="24"/>
      <c r="ED37" s="24"/>
      <c r="EE37" s="24"/>
      <c r="EF37" s="24"/>
      <c r="EG37" s="24"/>
      <c r="EH37" s="24"/>
      <c r="EI37" s="24"/>
      <c r="EJ37" s="24"/>
      <c r="EK37" s="24"/>
      <c r="EL37" s="25"/>
    </row>
    <row r="38" ht="13.65" customHeight="1">
      <c r="A38" s="15"/>
      <c r="B38" t="s" s="215">
        <f t="shared" si="2083" ref="B38:B272">'Utfylles'!$E$45</f>
        <v>190</v>
      </c>
      <c r="C38" t="s" s="215">
        <v>64</v>
      </c>
      <c r="D38" t="s" s="215">
        <f t="shared" si="2084" ref="D38:D272">'Utfylles'!$G$45</f>
        <v>187</v>
      </c>
      <c r="E38" s="220">
        <f t="shared" si="2085" ref="E38:E272">'Utfylles'!$H$45</f>
        <v>1</v>
      </c>
      <c r="F38" t="s" s="215">
        <v>64</v>
      </c>
      <c r="G38" s="220">
        <f t="shared" si="2086" ref="G38:G272">'Utfylles'!$J$45</f>
        <v>0</v>
      </c>
      <c r="H38" s="216"/>
      <c r="I38" t="s" s="215">
        <f t="shared" si="2087" ref="I38:I272">'Utfylles'!$K$45</f>
        <v>170</v>
      </c>
      <c r="J38" s="24"/>
      <c r="K38" t="s" s="215">
        <f>IF(I38="H",B38,IF(I38="B",D38,""))</f>
        <v>190</v>
      </c>
      <c r="L38" t="s" s="215">
        <f>IF(I38="U",B38,"")</f>
      </c>
      <c r="M38" t="s" s="215">
        <f>IF(I38="U",D38,"")</f>
      </c>
      <c r="N38" t="s" s="215">
        <f>IF(I38="B",B38,IF(I38="H",D38,""))</f>
        <v>187</v>
      </c>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20">
        <f>COUNTIF(AM3:AM6,K38)</f>
        <v>0</v>
      </c>
      <c r="AP38" s="220">
        <f>COUNTIF(AM3:AM6,L38)</f>
        <v>0</v>
      </c>
      <c r="AQ38" s="220">
        <f>COUNTIF(AM3:AM6,M38)</f>
        <v>0</v>
      </c>
      <c r="AR38" s="220">
        <f>COUNTIF(AM3:AM6,N38)</f>
        <v>0</v>
      </c>
      <c r="AS38" s="220">
        <f>SUM(AO38:AR38)</f>
        <v>0</v>
      </c>
      <c r="AT38" s="24"/>
      <c r="AU38" t="s" s="215">
        <f>IF(AS38=2,B38,"")</f>
      </c>
      <c r="AV38" t="s" s="215">
        <f>IF(AS38=2,D38,"")</f>
      </c>
      <c r="AW38" t="s" s="215">
        <f>IF(AS38=2,E38,"")</f>
      </c>
      <c r="AX38" t="s" s="215">
        <f>IF(AS38=2,G38,"")</f>
      </c>
      <c r="AY38" s="24"/>
      <c r="AZ38" t="s" s="215">
        <f>IF(AS38=2,IF(AW38&gt;AX38,AU38,IF(AX38&gt;AW38,AV38,"")),"")</f>
      </c>
      <c r="BA38" t="s" s="215">
        <f>IF(AS38=2,IF(AW38=AX38,AU38,""),"")</f>
      </c>
      <c r="BB38" t="s" s="215">
        <f>IF(AS38=2,IF(AW38=AX38,AV38,""),"")</f>
      </c>
      <c r="BC38" t="s" s="215">
        <f>IF(AS38=2,IF(AW38&gt;AX38,AV38,IF(AX38&gt;AW38,AU38,"")),"")</f>
      </c>
      <c r="BD38" s="24"/>
      <c r="BE38" s="24"/>
      <c r="BF38" s="24"/>
      <c r="BG38" s="24"/>
      <c r="BH38" s="24"/>
      <c r="BI38" s="24"/>
      <c r="BJ38" s="24"/>
      <c r="BK38" s="24"/>
      <c r="BL38" s="24"/>
      <c r="BM38" s="24"/>
      <c r="BN38" s="24"/>
      <c r="BO38" s="24"/>
      <c r="BP38" s="24"/>
      <c r="BQ38" s="24"/>
      <c r="BR38" s="24"/>
      <c r="BS38" s="24"/>
      <c r="BT38" s="24"/>
      <c r="BU38" s="24"/>
      <c r="BV38" s="24"/>
      <c r="BW38" s="24"/>
      <c r="BX38" s="220">
        <f>COUNTIF(BV3:BV6,K38)</f>
        <v>0</v>
      </c>
      <c r="BY38" s="220">
        <f>COUNTIF(BV3:BV6,L38)</f>
        <v>0</v>
      </c>
      <c r="BZ38" s="220">
        <f>COUNTIF(BV3:BV6,M38)</f>
        <v>0</v>
      </c>
      <c r="CA38" s="220">
        <f>COUNTIF(BV3:BV6,N38)</f>
        <v>0</v>
      </c>
      <c r="CB38" s="220">
        <f>SUM(BX38:CA38)</f>
        <v>0</v>
      </c>
      <c r="CC38" s="24"/>
      <c r="CD38" t="s" s="215">
        <f>IF(CB38=2,B38,"")</f>
      </c>
      <c r="CE38" t="s" s="215">
        <f>IF(CB38=2,D38,"")</f>
      </c>
      <c r="CF38" t="s" s="215">
        <f>IF(CB38=2,E38,"")</f>
      </c>
      <c r="CG38" t="s" s="215">
        <f>IF(CB38=2,G38,"")</f>
      </c>
      <c r="CH38" s="24"/>
      <c r="CI38" t="s" s="215">
        <f>IF(CB38=2,IF(CF38&gt;CG38,CD38,IF(CG38&gt;CF38,CE38,"")),"")</f>
      </c>
      <c r="CJ38" t="s" s="215">
        <f>IF(CB38=2,IF(CF38=CG38,CD38,""),"")</f>
      </c>
      <c r="CK38" t="s" s="215">
        <f>IF(CB38=2,IF(CF38=CG38,CE38,""),"")</f>
      </c>
      <c r="CL38" t="s" s="215">
        <f>IF(CB38=2,IF(CF38&gt;CG38,CE38,IF(CG38&gt;CF38,CD38,"")),"")</f>
      </c>
      <c r="CM38" s="24"/>
      <c r="CN38" s="24"/>
      <c r="CO38" s="24"/>
      <c r="CP38" s="24"/>
      <c r="CQ38" s="24"/>
      <c r="CR38" s="24"/>
      <c r="CS38" s="24"/>
      <c r="CT38" s="24"/>
      <c r="CU38" s="24"/>
      <c r="CV38" s="24"/>
      <c r="CW38" s="24"/>
      <c r="CX38" s="24"/>
      <c r="CY38" s="24"/>
      <c r="CZ38" s="24"/>
      <c r="DA38" s="24"/>
      <c r="DB38" s="24"/>
      <c r="DC38" s="24"/>
      <c r="DD38" s="24"/>
      <c r="DE38" s="24"/>
      <c r="DF38" s="24"/>
      <c r="DG38" s="220">
        <f>COUNTIF(DE3:DE6,K38)</f>
        <v>0</v>
      </c>
      <c r="DH38" s="220">
        <f>COUNTIF(DE3:DE6,L38)</f>
        <v>0</v>
      </c>
      <c r="DI38" s="220">
        <f>COUNTIF(DE3:DE6,M38)</f>
        <v>0</v>
      </c>
      <c r="DJ38" s="220">
        <f>COUNTIF(DE3:DE6,N38)</f>
        <v>0</v>
      </c>
      <c r="DK38" s="220">
        <f>SUM(DG38:DJ38)</f>
        <v>0</v>
      </c>
      <c r="DL38" s="24"/>
      <c r="DM38" t="s" s="215">
        <f>IF(DK38=2,B38,"")</f>
      </c>
      <c r="DN38" t="s" s="215">
        <f>IF(DK38=2,D38,"")</f>
      </c>
      <c r="DO38" t="s" s="215">
        <f>IF(DK38=2,E38,"")</f>
      </c>
      <c r="DP38" t="s" s="215">
        <f>IF(DK38=2,G38,"")</f>
      </c>
      <c r="DQ38" s="24"/>
      <c r="DR38" t="s" s="215">
        <f>IF(DK38=2,IF(DO38&gt;DP38,DM38,IF(DP38&gt;DO38,DN38,"")),"")</f>
      </c>
      <c r="DS38" t="s" s="215">
        <f>IF(DK38=2,IF(DO38=DP38,DM38,""),"")</f>
      </c>
      <c r="DT38" t="s" s="215">
        <f>IF(DK38=2,IF(DO38=DP38,DN38,""),"")</f>
      </c>
      <c r="DU38" t="s" s="215">
        <f>IF(DK38=2,IF(DO38&gt;DP38,DN38,IF(DP38&gt;DO38,DM38,"")),"")</f>
      </c>
      <c r="DV38" s="24"/>
      <c r="DW38" s="24"/>
      <c r="DX38" s="24"/>
      <c r="DY38" s="24"/>
      <c r="DZ38" s="24"/>
      <c r="EA38" s="24"/>
      <c r="EB38" s="24"/>
      <c r="EC38" s="24"/>
      <c r="ED38" s="24"/>
      <c r="EE38" s="24"/>
      <c r="EF38" s="24"/>
      <c r="EG38" s="24"/>
      <c r="EH38" s="24"/>
      <c r="EI38" s="24"/>
      <c r="EJ38" s="24"/>
      <c r="EK38" s="24"/>
      <c r="EL38" s="25"/>
    </row>
    <row r="39" ht="13.55" customHeight="1">
      <c r="A39" s="15"/>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5"/>
    </row>
    <row r="40" ht="13.55" customHeight="1">
      <c r="A40" s="15"/>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5"/>
    </row>
    <row r="41" ht="13.65" customHeight="1">
      <c r="A41" s="15"/>
      <c r="B41" s="24"/>
      <c r="C41" s="24"/>
      <c r="D41" s="24"/>
      <c r="E41" s="24"/>
      <c r="F41" s="24"/>
      <c r="G41" s="24"/>
      <c r="H41" s="24"/>
      <c r="I41" s="24"/>
      <c r="J41" s="24"/>
      <c r="K41" t="s" s="215">
        <v>143</v>
      </c>
      <c r="L41" t="s" s="215">
        <v>144</v>
      </c>
      <c r="M41" t="s" s="215">
        <v>144</v>
      </c>
      <c r="N41" t="s" s="215">
        <v>145</v>
      </c>
      <c r="O41" s="24"/>
      <c r="P41" s="24"/>
      <c r="Q41" s="24"/>
      <c r="R41" t="s" s="215">
        <v>50</v>
      </c>
      <c r="S41" t="s" s="215">
        <v>51</v>
      </c>
      <c r="T41" t="s" s="215">
        <v>52</v>
      </c>
      <c r="U41" t="s" s="215">
        <v>53</v>
      </c>
      <c r="V41" s="216"/>
      <c r="W41" s="216"/>
      <c r="X41" s="216"/>
      <c r="Y41" s="216"/>
      <c r="Z41" s="216"/>
      <c r="AA41" t="s" s="215">
        <v>146</v>
      </c>
      <c r="AB41" t="s" s="215">
        <v>147</v>
      </c>
      <c r="AC41" t="s" s="215">
        <v>148</v>
      </c>
      <c r="AD41" t="s" s="215">
        <v>149</v>
      </c>
      <c r="AE41" t="s" s="217">
        <v>150</v>
      </c>
      <c r="AF41" t="s" s="215">
        <v>151</v>
      </c>
      <c r="AG41" t="s" s="215">
        <v>152</v>
      </c>
      <c r="AH41" t="s" s="215">
        <v>153</v>
      </c>
      <c r="AI41" t="s" s="215">
        <v>154</v>
      </c>
      <c r="AJ41" t="s" s="217">
        <v>155</v>
      </c>
      <c r="AK41" s="216"/>
      <c r="AL41" s="24"/>
      <c r="AM41" s="218">
        <v>1</v>
      </c>
      <c r="AN41" s="219"/>
      <c r="AO41" t="s" s="215">
        <v>143</v>
      </c>
      <c r="AP41" t="s" s="215">
        <v>144</v>
      </c>
      <c r="AQ41" t="s" s="215">
        <v>144</v>
      </c>
      <c r="AR41" t="s" s="215">
        <v>145</v>
      </c>
      <c r="AS41" s="24"/>
      <c r="AT41" s="24"/>
      <c r="AU41" t="s" s="215">
        <v>62</v>
      </c>
      <c r="AV41" t="s" s="215">
        <v>41</v>
      </c>
      <c r="AW41" t="s" s="215">
        <v>156</v>
      </c>
      <c r="AX41" t="s" s="215">
        <v>157</v>
      </c>
      <c r="AY41" s="219"/>
      <c r="AZ41" t="s" s="215">
        <v>143</v>
      </c>
      <c r="BA41" t="s" s="215">
        <v>144</v>
      </c>
      <c r="BB41" t="s" s="215">
        <v>144</v>
      </c>
      <c r="BC41" t="s" s="215">
        <v>145</v>
      </c>
      <c r="BD41" s="24"/>
      <c r="BE41" s="24"/>
      <c r="BF41" s="24"/>
      <c r="BG41" t="s" s="215">
        <v>50</v>
      </c>
      <c r="BH41" t="s" s="215">
        <v>51</v>
      </c>
      <c r="BI41" t="s" s="215">
        <v>52</v>
      </c>
      <c r="BJ41" t="s" s="215">
        <v>53</v>
      </c>
      <c r="BK41" t="s" s="215">
        <v>55</v>
      </c>
      <c r="BL41" t="s" s="215">
        <v>158</v>
      </c>
      <c r="BM41" t="s" s="215">
        <v>159</v>
      </c>
      <c r="BN41" t="s" s="215">
        <v>56</v>
      </c>
      <c r="BO41" t="s" s="215">
        <v>160</v>
      </c>
      <c r="BP41" t="s" s="215">
        <v>161</v>
      </c>
      <c r="BQ41" t="s" s="215">
        <v>162</v>
      </c>
      <c r="BR41" t="s" s="215">
        <v>150</v>
      </c>
      <c r="BS41" s="219"/>
      <c r="BT41" s="24"/>
      <c r="BU41" s="219"/>
      <c r="BV41" s="218">
        <v>2</v>
      </c>
      <c r="BW41" s="24"/>
      <c r="BX41" t="s" s="215">
        <v>143</v>
      </c>
      <c r="BY41" t="s" s="215">
        <v>144</v>
      </c>
      <c r="BZ41" t="s" s="215">
        <v>144</v>
      </c>
      <c r="CA41" t="s" s="215">
        <v>145</v>
      </c>
      <c r="CB41" s="24"/>
      <c r="CC41" s="24"/>
      <c r="CD41" t="s" s="215">
        <v>62</v>
      </c>
      <c r="CE41" t="s" s="215">
        <v>41</v>
      </c>
      <c r="CF41" t="s" s="215">
        <v>156</v>
      </c>
      <c r="CG41" t="s" s="215">
        <v>157</v>
      </c>
      <c r="CH41" s="24"/>
      <c r="CI41" t="s" s="215">
        <v>143</v>
      </c>
      <c r="CJ41" t="s" s="215">
        <v>144</v>
      </c>
      <c r="CK41" t="s" s="215">
        <v>144</v>
      </c>
      <c r="CL41" t="s" s="215">
        <v>145</v>
      </c>
      <c r="CM41" s="24"/>
      <c r="CN41" s="24"/>
      <c r="CO41" s="24"/>
      <c r="CP41" t="s" s="215">
        <v>50</v>
      </c>
      <c r="CQ41" t="s" s="215">
        <v>51</v>
      </c>
      <c r="CR41" t="s" s="215">
        <v>52</v>
      </c>
      <c r="CS41" t="s" s="215">
        <v>53</v>
      </c>
      <c r="CT41" t="s" s="215">
        <v>55</v>
      </c>
      <c r="CU41" t="s" s="215">
        <v>158</v>
      </c>
      <c r="CV41" t="s" s="215">
        <v>159</v>
      </c>
      <c r="CW41" t="s" s="215">
        <v>56</v>
      </c>
      <c r="CX41" t="s" s="215">
        <v>160</v>
      </c>
      <c r="CY41" t="s" s="215">
        <v>161</v>
      </c>
      <c r="CZ41" t="s" s="215">
        <v>162</v>
      </c>
      <c r="DA41" t="s" s="215">
        <v>150</v>
      </c>
      <c r="DB41" s="219"/>
      <c r="DC41" s="24"/>
      <c r="DD41" s="24"/>
      <c r="DE41" s="218">
        <v>3</v>
      </c>
      <c r="DF41" s="219"/>
      <c r="DG41" t="s" s="215">
        <v>143</v>
      </c>
      <c r="DH41" t="s" s="215">
        <v>144</v>
      </c>
      <c r="DI41" t="s" s="215">
        <v>144</v>
      </c>
      <c r="DJ41" t="s" s="215">
        <v>145</v>
      </c>
      <c r="DK41" s="24"/>
      <c r="DL41" s="24"/>
      <c r="DM41" t="s" s="215">
        <v>62</v>
      </c>
      <c r="DN41" t="s" s="215">
        <v>41</v>
      </c>
      <c r="DO41" t="s" s="215">
        <v>156</v>
      </c>
      <c r="DP41" t="s" s="215">
        <v>157</v>
      </c>
      <c r="DQ41" s="219"/>
      <c r="DR41" t="s" s="215">
        <v>143</v>
      </c>
      <c r="DS41" t="s" s="215">
        <v>144</v>
      </c>
      <c r="DT41" t="s" s="215">
        <v>144</v>
      </c>
      <c r="DU41" t="s" s="215">
        <v>145</v>
      </c>
      <c r="DV41" s="219"/>
      <c r="DW41" s="24"/>
      <c r="DX41" s="24"/>
      <c r="DY41" t="s" s="215">
        <v>50</v>
      </c>
      <c r="DZ41" t="s" s="215">
        <v>51</v>
      </c>
      <c r="EA41" t="s" s="215">
        <v>52</v>
      </c>
      <c r="EB41" t="s" s="215">
        <v>53</v>
      </c>
      <c r="EC41" t="s" s="215">
        <v>55</v>
      </c>
      <c r="ED41" t="s" s="215">
        <v>158</v>
      </c>
      <c r="EE41" t="s" s="215">
        <v>159</v>
      </c>
      <c r="EF41" t="s" s="215">
        <v>56</v>
      </c>
      <c r="EG41" t="s" s="215">
        <v>160</v>
      </c>
      <c r="EH41" t="s" s="215">
        <v>161</v>
      </c>
      <c r="EI41" t="s" s="215">
        <v>162</v>
      </c>
      <c r="EJ41" t="s" s="215">
        <v>150</v>
      </c>
      <c r="EK41" s="219"/>
      <c r="EL41" s="25"/>
    </row>
    <row r="42" ht="13.65" customHeight="1">
      <c r="A42" s="15"/>
      <c r="B42" t="s" s="215">
        <f t="shared" si="0"/>
        <v>163</v>
      </c>
      <c r="C42" t="s" s="215">
        <v>64</v>
      </c>
      <c r="D42" t="s" s="215">
        <f t="shared" si="1"/>
        <v>164</v>
      </c>
      <c r="E42" s="220">
        <f t="shared" si="2"/>
        <v>1</v>
      </c>
      <c r="F42" t="s" s="215">
        <v>64</v>
      </c>
      <c r="G42" s="220">
        <f t="shared" si="3"/>
        <v>2</v>
      </c>
      <c r="H42" s="216"/>
      <c r="I42" t="s" s="215">
        <f t="shared" si="4"/>
        <v>165</v>
      </c>
      <c r="J42" s="24"/>
      <c r="K42" t="s" s="215">
        <f>IF(I42="H",B42,IF(I42="B",D42,""))</f>
        <v>164</v>
      </c>
      <c r="L42" t="s" s="215">
        <f>IF(I42="U",B42,"")</f>
      </c>
      <c r="M42" t="s" s="215">
        <f>IF(I42="U",D42,"")</f>
      </c>
      <c r="N42" t="s" s="215">
        <f>IF(I42="B",B42,IF(I42="H",D42,""))</f>
        <v>163</v>
      </c>
      <c r="O42" s="24"/>
      <c r="P42" s="221">
        <f>RANK(AK49,AK49:AK52,1)</f>
        <v>2</v>
      </c>
      <c r="Q42" t="s" s="222">
        <f>'Ark2'!B10</f>
        <v>60</v>
      </c>
      <c r="R42" s="223">
        <f>COUNTIF(K42:N77,Q42)</f>
        <v>3</v>
      </c>
      <c r="S42" s="223">
        <f>COUNTIF(K42:K77,Q42)</f>
        <v>2</v>
      </c>
      <c r="T42" s="223">
        <f>COUNTIF(L42:M77,Q42)</f>
        <v>0</v>
      </c>
      <c r="U42" s="223">
        <f>COUNTIF(N42:N77,Q42)</f>
        <v>1</v>
      </c>
      <c r="V42" s="223">
        <f>_xlfn.SUMIFS(E42:E77,B42:B77,Q42)+_xlfn.SUMIFS(G42:G77,D42:D77,Q42)</f>
        <v>6</v>
      </c>
      <c r="W42" s="223">
        <f>_xlfn.SUMIFS(G42:G77,B42:B77,Q42)+_xlfn.SUMIFS(E42:E77,D42:D77,Q42)</f>
        <v>3</v>
      </c>
      <c r="X42" s="223">
        <f>V42-W42</f>
        <v>3</v>
      </c>
      <c r="Y42" s="220">
        <f>S42*3+T42*1</f>
        <v>6</v>
      </c>
      <c r="Z42" s="216"/>
      <c r="AA42" s="220">
        <f>RANK(Y42,Y42:Y45,0)</f>
        <v>2</v>
      </c>
      <c r="AB42" s="220">
        <f>IF(COUNTIF(AA42:AA45,AA42)=1,0,IF(AA42=1,RANK(BN42,BN42:BN45,0),IF(AA42=2,RANK(CW42,CW42:CW45,0),IF(AA42=3,RANK(EF42,EF42:EF45,0)))))</f>
        <v>0</v>
      </c>
      <c r="AC42" s="220">
        <f>IF(COUNTIF(AA42:AA45,AA42)=1,0,IF(AA42=1,RANK(BM42,BM42:BM45,0),IF(AA42=2,RANK(CV42,CV42:CV45,0),IF(AA42=3,RANK(EE42,EE42:EE45,0)))))</f>
        <v>0</v>
      </c>
      <c r="AD42" s="220">
        <f>IF(COUNTIF(AA42:AA45,AA42)=1,0,IF(AA42=1,RANK(BK42,BK42:BK45,0),IF(AA42=2,RANK(CT42,CT42:CT45,0),IF(AA42=3,RANK(EC42,EC42:EC45,0)))))</f>
        <v>0</v>
      </c>
      <c r="AE42" s="223">
        <f>SUM(AA49:AD49)</f>
        <v>2</v>
      </c>
      <c r="AF42" s="220">
        <f>IF(COUNTIF(AE42:AE45,AE42)=3,1,IF(COUNTIF(AA42:AA45,AA42)=1,0,IF(COUNTIF(AE42:AE45,AE42)=1,0,IF(AA42=1,VLOOKUP(Q42,BF48:BI51,4,FALSE),IF(AA42=2,VLOOKUP(Q42,CO48:CR51,4,FALSE),IF(AA42=3,VLOOKUP(Q42,DX48:EA51,4,FALSE)))))))</f>
        <v>0</v>
      </c>
      <c r="AG42" s="220">
        <f>RANK(X42,X42:X45)</f>
        <v>2</v>
      </c>
      <c r="AH42" s="220">
        <f>RANK(V42,V42:V45,0)</f>
        <v>2</v>
      </c>
      <c r="AI42" s="220">
        <f>RANK(S42,S42:S45,0)</f>
        <v>2</v>
      </c>
      <c r="AJ42" s="221">
        <f>(COUNTIF(Q42:Q45,"&lt;"&amp;Q42)+1)</f>
        <v>2</v>
      </c>
      <c r="AK42" s="216"/>
      <c r="AL42" s="24"/>
      <c r="AM42" t="b" s="221">
        <f>IF(AA42=AM41,Q42)</f>
        <v>0</v>
      </c>
      <c r="AN42" s="24"/>
      <c r="AO42" s="220">
        <f>COUNTIF(AM42:AM45,K42)</f>
        <v>0</v>
      </c>
      <c r="AP42" s="220">
        <f>COUNTIF(AM42:AM45,L42)</f>
        <v>0</v>
      </c>
      <c r="AQ42" s="220">
        <f>COUNTIF(AM42:AM45,M42)</f>
        <v>0</v>
      </c>
      <c r="AR42" s="220">
        <f>COUNTIF(AM42:AM45,N42)</f>
        <v>0</v>
      </c>
      <c r="AS42" s="220">
        <f>SUM(AO42:AR42)</f>
        <v>0</v>
      </c>
      <c r="AT42" s="24"/>
      <c r="AU42" t="s" s="215">
        <f>IF(AS42=2,B42,"")</f>
      </c>
      <c r="AV42" t="s" s="215">
        <f>IF(AS42=2,D42,"")</f>
      </c>
      <c r="AW42" t="s" s="215">
        <f>IF(AS42=2,E42,"")</f>
      </c>
      <c r="AX42" t="s" s="215">
        <f>IF(AS42=2,G42,"")</f>
      </c>
      <c r="AY42" s="24"/>
      <c r="AZ42" t="s" s="215">
        <f>IF(AS42=2,IF(AW42&gt;AX42,AU42,IF(AX42&gt;AW42,AV42,"")),"")</f>
      </c>
      <c r="BA42" t="s" s="215">
        <f>IF(AS42=2,IF(AW42=AX42,AU42,""),"")</f>
      </c>
      <c r="BB42" t="s" s="215">
        <f>IF(AS42=2,IF(AW42=AX42,AV42,""),"")</f>
      </c>
      <c r="BC42" t="s" s="215">
        <f>IF(AS42=2,IF(AW42&gt;AX42,AV42,IF(AX42&gt;AW42,AU42,"")),"")</f>
      </c>
      <c r="BD42" s="24"/>
      <c r="BE42" s="220">
        <f>RANK(BT42,BT42:BT45,1)</f>
        <v>2</v>
      </c>
      <c r="BF42" t="s" s="222">
        <f>Q42</f>
        <v>168</v>
      </c>
      <c r="BG42" s="223">
        <f>COUNTIF(AZ42:BC77,BF42)</f>
        <v>0</v>
      </c>
      <c r="BH42" s="223">
        <f>COUNTIF(AZ42:AZ77,BF42)</f>
        <v>0</v>
      </c>
      <c r="BI42" s="223">
        <f>COUNTIF(BA42:BB77,BF42)</f>
        <v>0</v>
      </c>
      <c r="BJ42" s="223">
        <f>COUNTIF(BC42:BC77,BF42)</f>
        <v>0</v>
      </c>
      <c r="BK42" s="223">
        <f>_xlfn.SUMIFS(AW42:AW77,AU42:AU77,BF42)+_xlfn.SUMIFS(AX42:AX77,AV42:AV77,BF42)</f>
        <v>0</v>
      </c>
      <c r="BL42" s="223">
        <f>_xlfn.SUMIFS(AX42:AX77,AU42:AU77,BF42)+_xlfn.SUMIFS(AW42:AW77,AV42:AV77,BF42)</f>
        <v>0</v>
      </c>
      <c r="BM42" s="223">
        <f>BK42-BL42</f>
        <v>0</v>
      </c>
      <c r="BN42" s="220">
        <f>BH42*3+BI42*1</f>
        <v>0</v>
      </c>
      <c r="BO42" t="s" s="215">
        <f>IF(BG42=0,"-",RANK(BN42,BN42:BN45))</f>
        <v>64</v>
      </c>
      <c r="BP42" t="s" s="215">
        <f>IF(BG42=0,"-",RANK(BM42,BM42:BM45))</f>
        <v>64</v>
      </c>
      <c r="BQ42" t="s" s="215">
        <f>IF(BG42=0,"-",RANK(BK42,BK42:BK45))</f>
        <v>64</v>
      </c>
      <c r="BR42" t="s" s="215">
        <f>IF(BG42=0,"-",SUM(BO42:BQ42))</f>
        <v>64</v>
      </c>
      <c r="BS42" s="221">
        <f>(COUNTIF(BF42:BF45,"&lt;"&amp;BF42)+1)/1000</f>
        <v>0.002</v>
      </c>
      <c r="BT42" s="221">
        <f>IF(BG42=0,1000+BS42,IF(COUNTIF(BR42:BR45,BR42)&gt;1,BR42+BS42,100))</f>
        <v>1000.002</v>
      </c>
      <c r="BU42" s="24"/>
      <c r="BV42" t="s" s="225">
        <f>IF(AA42=BV41,Q42)</f>
        <v>168</v>
      </c>
      <c r="BW42" s="24"/>
      <c r="BX42" s="220">
        <f>COUNTIF(BV42:BV45,K42)</f>
        <v>0</v>
      </c>
      <c r="BY42" s="220">
        <f>COUNTIF(BV42:BV45,L42)</f>
        <v>0</v>
      </c>
      <c r="BZ42" s="220">
        <f>COUNTIF(BV42:BV45,M42)</f>
        <v>0</v>
      </c>
      <c r="CA42" s="220">
        <f>COUNTIF(BV42:BV45,N42)</f>
        <v>0</v>
      </c>
      <c r="CB42" s="220">
        <f>SUM(BX42:CA42)</f>
        <v>0</v>
      </c>
      <c r="CC42" s="24"/>
      <c r="CD42" t="s" s="215">
        <f>IF(CB42=2,B42,"")</f>
      </c>
      <c r="CE42" t="s" s="215">
        <f>IF(CB42=2,D42,"")</f>
      </c>
      <c r="CF42" t="s" s="215">
        <f>IF(CB42=2,E42,"")</f>
      </c>
      <c r="CG42" t="s" s="215">
        <f>IF(CB42=2,G42,"")</f>
      </c>
      <c r="CH42" s="24"/>
      <c r="CI42" t="s" s="215">
        <f>IF(CB42=2,IF(CF42&gt;CG42,CD42,IF(CG42&gt;CF42,CE42,"")),"")</f>
      </c>
      <c r="CJ42" t="s" s="215">
        <f>IF(CB42=2,IF(CF42=CG42,CD42,""),"")</f>
      </c>
      <c r="CK42" t="s" s="215">
        <f>IF(CB42=2,IF(CF42=CG42,CE42,""),"")</f>
      </c>
      <c r="CL42" t="s" s="215">
        <f>IF(CB42=2,IF(CF42&gt;CG42,CE42,IF(CG42&gt;CF42,CD42,"")),"")</f>
      </c>
      <c r="CM42" s="24"/>
      <c r="CN42" s="220">
        <f>RANK(DC42,DC42:DC45,1)</f>
        <v>2</v>
      </c>
      <c r="CO42" t="s" s="222">
        <f>Q42</f>
        <v>168</v>
      </c>
      <c r="CP42" s="223">
        <f>COUNTIF(CI42:CL77,CO42)</f>
        <v>0</v>
      </c>
      <c r="CQ42" s="223">
        <f>COUNTIF(CI42:CI77,CO42)</f>
        <v>0</v>
      </c>
      <c r="CR42" s="223">
        <f>COUNTIF(CJ42:CK77,CO42)</f>
        <v>0</v>
      </c>
      <c r="CS42" s="223">
        <f>COUNTIF(CL42:CL77,CO42)</f>
        <v>0</v>
      </c>
      <c r="CT42" s="223">
        <f>_xlfn.SUMIFS(CF42:CF77,CD42:CD77,CO42)+_xlfn.SUMIFS(CG42:CG77,CE42:CE77,CO42)</f>
        <v>0</v>
      </c>
      <c r="CU42" s="223">
        <f>_xlfn.SUMIFS(CG42:CG77,CD42:CD77,CO42)+_xlfn.SUMIFS(CF42:CF77,CE42:CE77,CO42)</f>
        <v>0</v>
      </c>
      <c r="CV42" s="223">
        <f>CT42-CU42</f>
        <v>0</v>
      </c>
      <c r="CW42" s="220">
        <f>CQ42*3+CR42*1</f>
        <v>0</v>
      </c>
      <c r="CX42" t="s" s="215">
        <f>IF(CP42=0,"-",RANK(CW42,CW42:CW45))</f>
        <v>64</v>
      </c>
      <c r="CY42" t="s" s="215">
        <f>IF(CP42=0,"-",RANK(CV42,CV42:CV45))</f>
        <v>64</v>
      </c>
      <c r="CZ42" t="s" s="215">
        <f>IF(CP42=0,"-",RANK(CT42,CT42:CT45))</f>
        <v>64</v>
      </c>
      <c r="DA42" t="s" s="215">
        <f>IF(CP42=0,"-",SUM(CX42:CZ42))</f>
        <v>64</v>
      </c>
      <c r="DB42" s="221">
        <f>(COUNTIF(CO42:CO45,"&lt;"&amp;CO42)+1)/1000</f>
        <v>0.002</v>
      </c>
      <c r="DC42" s="221">
        <f>IF(CP42=0,1000+DB42,IF(COUNTIF(DA42:DA45,DA42)&gt;1,DA42+DB42,100))</f>
        <v>1000.002</v>
      </c>
      <c r="DD42" s="24"/>
      <c r="DE42" t="b" s="221">
        <f>IF(AA42=DE41,Q42)</f>
        <v>0</v>
      </c>
      <c r="DF42" s="24"/>
      <c r="DG42" s="220">
        <f>COUNTIF(DE42:DE45,K42)</f>
        <v>0</v>
      </c>
      <c r="DH42" s="220">
        <f>COUNTIF(DE42:DE45,L42)</f>
        <v>0</v>
      </c>
      <c r="DI42" s="220">
        <f>COUNTIF(DE42:DE45,M42)</f>
        <v>0</v>
      </c>
      <c r="DJ42" s="220">
        <f>COUNTIF(DE42:DE45,N42)</f>
        <v>0</v>
      </c>
      <c r="DK42" s="220">
        <f>SUM(DG42:DJ42)</f>
        <v>0</v>
      </c>
      <c r="DL42" s="24"/>
      <c r="DM42" t="s" s="215">
        <f>IF(DK42=2,B42,"")</f>
      </c>
      <c r="DN42" t="s" s="215">
        <f>IF(DK42=2,D42,"")</f>
      </c>
      <c r="DO42" t="s" s="215">
        <f>IF(DK42=2,E42,"")</f>
      </c>
      <c r="DP42" t="s" s="215">
        <f>IF(DK42=2,G42,"")</f>
      </c>
      <c r="DQ42" s="24"/>
      <c r="DR42" t="s" s="215">
        <f>IF(DK42=2,IF(DO42&gt;DP42,DM42,IF(DP42&gt;DO42,DN42,"")),"")</f>
      </c>
      <c r="DS42" t="s" s="215">
        <f>IF(DK42=2,IF(DO42=DP42,DM42,""),"")</f>
      </c>
      <c r="DT42" t="s" s="215">
        <f>IF(DK42=2,IF(DO42=DP42,DN42,""),"")</f>
      </c>
      <c r="DU42" t="s" s="215">
        <f>IF(DK42=2,IF(DO42&gt;DP42,DN42,IF(DP42&gt;DO42,DM42,"")),"")</f>
      </c>
      <c r="DV42" s="24"/>
      <c r="DW42" s="220">
        <f>RANK(EL42,EL42:EL45,1)</f>
        <v>4</v>
      </c>
      <c r="DX42" t="s" s="222">
        <f>Q42</f>
        <v>168</v>
      </c>
      <c r="DY42" s="223">
        <f>COUNTIF(DR42:DU77,DX42)</f>
        <v>0</v>
      </c>
      <c r="DZ42" s="223">
        <f>COUNTIF(DR42:DR77,DX42)</f>
        <v>0</v>
      </c>
      <c r="EA42" s="223">
        <f>COUNTIF(DS42:DT77,DX42)</f>
        <v>0</v>
      </c>
      <c r="EB42" s="223">
        <f>COUNTIF(DU42:DU77,DX42)</f>
        <v>0</v>
      </c>
      <c r="EC42" s="223">
        <f>_xlfn.SUMIFS(DO42:DO77,DM42:DM77,DX42)+_xlfn.SUMIFS(DP42:DP77,DN42:DN77,DX42)</f>
        <v>0</v>
      </c>
      <c r="ED42" s="223">
        <f>_xlfn.SUMIFS(DP42:DP77,DM42:DM77,DX42)+_xlfn.SUMIFS(DO42:DO77,DN42:DN77,DX42)</f>
        <v>0</v>
      </c>
      <c r="EE42" s="223">
        <f>EC42-ED42</f>
        <v>0</v>
      </c>
      <c r="EF42" s="220">
        <f>DZ42*3+EA42*1</f>
        <v>0</v>
      </c>
      <c r="EG42" t="s" s="215">
        <f>IF(DY42=0,"-",RANK(EF42,EF42:EF45))</f>
        <v>64</v>
      </c>
      <c r="EH42" t="s" s="215">
        <f>IF(DY42=0,"-",RANK(EE42,EE42:EE45))</f>
        <v>64</v>
      </c>
      <c r="EI42" t="s" s="215">
        <f>IF(DY42=0,"-",RANK(EC42,EC42:EC45))</f>
        <v>64</v>
      </c>
      <c r="EJ42" t="s" s="215">
        <f>IF(DY42=0,"-",SUM(EG42:EI42))</f>
        <v>64</v>
      </c>
      <c r="EK42" s="221">
        <f>(COUNTIF(DX42:DX45,"&lt;"&amp;DX42)+1)/1000</f>
        <v>0.002</v>
      </c>
      <c r="EL42" s="224">
        <f>IF(DY42=0,1000+EK42,IF(COUNTIF(EJ42:EJ45,EJ42)&gt;1,EJ42+EK42,100))</f>
        <v>1000.002</v>
      </c>
    </row>
    <row r="43" ht="13.65" customHeight="1">
      <c r="A43" s="15"/>
      <c r="B43" t="s" s="215">
        <f t="shared" si="119"/>
        <v>166</v>
      </c>
      <c r="C43" t="s" s="215">
        <v>64</v>
      </c>
      <c r="D43" t="s" s="215">
        <f t="shared" si="120"/>
        <v>167</v>
      </c>
      <c r="E43" s="220">
        <f t="shared" si="121"/>
        <v>0</v>
      </c>
      <c r="F43" t="s" s="215">
        <v>64</v>
      </c>
      <c r="G43" s="220">
        <f t="shared" si="122"/>
        <v>1</v>
      </c>
      <c r="H43" s="216"/>
      <c r="I43" t="s" s="215">
        <f t="shared" si="123"/>
        <v>165</v>
      </c>
      <c r="J43" s="24"/>
      <c r="K43" t="s" s="215">
        <f>IF(I43="H",B43,IF(I43="B",D43,""))</f>
        <v>167</v>
      </c>
      <c r="L43" t="s" s="215">
        <f>IF(I43="U",B43,"")</f>
      </c>
      <c r="M43" t="s" s="215">
        <f>IF(I43="U",D43,"")</f>
      </c>
      <c r="N43" t="s" s="215">
        <f>IF(I43="B",B43,IF(I43="H",D43,""))</f>
        <v>166</v>
      </c>
      <c r="O43" s="24"/>
      <c r="P43" s="221">
        <f>RANK(AK50,AK49:AK52,1)</f>
        <v>4</v>
      </c>
      <c r="Q43" t="s" s="222">
        <f>'Ark2'!B11</f>
        <v>68</v>
      </c>
      <c r="R43" s="223">
        <f>COUNTIF(K42:N77,Q43)</f>
        <v>3</v>
      </c>
      <c r="S43" s="223">
        <f>COUNTIF(K42:K77,Q43)</f>
        <v>0</v>
      </c>
      <c r="T43" s="223">
        <f>COUNTIF(L42:M77,Q43)</f>
        <v>1</v>
      </c>
      <c r="U43" s="223">
        <f>COUNTIF(N42:N77,Q43)</f>
        <v>2</v>
      </c>
      <c r="V43" s="223">
        <f>_xlfn.SUMIFS(E42:E77,B42:B77,Q43)+_xlfn.SUMIFS(G42:G77,D42:D77,Q43)</f>
        <v>3</v>
      </c>
      <c r="W43" s="223">
        <f>_xlfn.SUMIFS(G42:G77,B42:B77,Q43)+_xlfn.SUMIFS(E42:E77,D42:D77,Q43)</f>
        <v>8</v>
      </c>
      <c r="X43" s="223">
        <f>V43-W43</f>
        <v>-5</v>
      </c>
      <c r="Y43" s="220">
        <f>S43*3+T43*1</f>
        <v>1</v>
      </c>
      <c r="Z43" s="216"/>
      <c r="AA43" s="220">
        <f>RANK(Y43,Y42:Y45,0)</f>
        <v>3</v>
      </c>
      <c r="AB43" s="220">
        <f>IF(COUNTIF(AA42:AA45,AA43)=1,0,IF(AA43=1,RANK(BN43,BN42:BN45,0),IF(AA43=2,RANK(CW43,CW42:CW45,0),IF(AA43=3,RANK(EF43,EF42:EF45,0)))))</f>
        <v>1</v>
      </c>
      <c r="AC43" s="220">
        <f>IF(COUNTIF(AA42:AA45,AA43)=1,0,IF(AA43=1,RANK(BM43,BM42:BM45,0),IF(AA43=2,RANK(CV43,CV42:CV45,0),IF(AA43=3,RANK(EE43,EE42:EE45,0)))))</f>
        <v>1</v>
      </c>
      <c r="AD43" s="220">
        <f>IF(COUNTIF(AA42:AA45,AA43)=1,0,IF(AA43=1,RANK(BK43,BK42:BK45,0),IF(AA43=2,RANK(CT43,CT42:CT45,0),IF(AA43=3,RANK(EC43,EC42:EC45,0)))))</f>
        <v>1</v>
      </c>
      <c r="AE43" s="223">
        <f>SUM(AA50:AD50)</f>
        <v>3.111</v>
      </c>
      <c r="AF43" s="220">
        <f>IF(COUNTIF(AE42:AE45,AE43)=3,1,IF(COUNTIF(AA42:AA45,AA43)=1,0,IF(COUNTIF(AE42:AE45,AE43)=1,0,IF(AA43=1,VLOOKUP(Q43,BF48:BI51,4,FALSE),IF(AA43=2,VLOOKUP(Q43,CO48:CR51,4,FALSE),IF(AA43=3,VLOOKUP(Q43,DX48:EA51,4,FALSE)))))))</f>
        <v>1</v>
      </c>
      <c r="AG43" s="220">
        <f>RANK(X43,X42:X45)</f>
        <v>4</v>
      </c>
      <c r="AH43" s="220">
        <f>RANK(V43,V42:V45,0)</f>
        <v>3</v>
      </c>
      <c r="AI43" s="220">
        <f>RANK(S43,S42:S45,0)</f>
        <v>3</v>
      </c>
      <c r="AJ43" s="221">
        <f>(COUNTIF(Q42:Q45,"&lt;"&amp;Q43)+1)</f>
        <v>4</v>
      </c>
      <c r="AK43" s="216"/>
      <c r="AL43" s="24"/>
      <c r="AM43" t="b" s="221">
        <f>IF(AA43=AM41,Q43)</f>
        <v>0</v>
      </c>
      <c r="AN43" s="24"/>
      <c r="AO43" s="220">
        <f>COUNTIF(AM42:AM45,K43)</f>
        <v>0</v>
      </c>
      <c r="AP43" s="220">
        <f>COUNTIF(AM42:AM45,L43)</f>
        <v>0</v>
      </c>
      <c r="AQ43" s="220">
        <f>COUNTIF(AM42:AM45,M43)</f>
        <v>0</v>
      </c>
      <c r="AR43" s="220">
        <f>COUNTIF(AM42:AM45,N43)</f>
        <v>0</v>
      </c>
      <c r="AS43" s="220">
        <f>SUM(AO43:AR43)</f>
        <v>0</v>
      </c>
      <c r="AT43" s="24"/>
      <c r="AU43" t="s" s="215">
        <f>IF(AS43=2,B43,"")</f>
      </c>
      <c r="AV43" t="s" s="215">
        <f>IF(AS43=2,D43,"")</f>
      </c>
      <c r="AW43" t="s" s="215">
        <f>IF(AS43=2,E43,"")</f>
      </c>
      <c r="AX43" t="s" s="215">
        <f>IF(AS43=2,G43,"")</f>
      </c>
      <c r="AY43" s="24"/>
      <c r="AZ43" t="s" s="215">
        <f>IF(AS43=2,IF(AW43&gt;AX43,AU43,IF(AX43&gt;AW43,AV43,"")),"")</f>
      </c>
      <c r="BA43" t="s" s="215">
        <f>IF(AS43=2,IF(AW43=AX43,AU43,""),"")</f>
      </c>
      <c r="BB43" t="s" s="215">
        <f>IF(AS43=2,IF(AW43=AX43,AV43,""),"")</f>
      </c>
      <c r="BC43" t="s" s="215">
        <f>IF(AS43=2,IF(AW43&gt;AX43,AV43,IF(AX43&gt;AW43,AU43,"")),"")</f>
      </c>
      <c r="BD43" s="24"/>
      <c r="BE43" s="220">
        <f>RANK(BT43,BT42:BT45,1)</f>
        <v>4</v>
      </c>
      <c r="BF43" t="s" s="222">
        <f>Q43</f>
        <v>172</v>
      </c>
      <c r="BG43" s="223">
        <f>COUNTIF(AZ42:BC77,BF43)</f>
        <v>0</v>
      </c>
      <c r="BH43" s="223">
        <f>COUNTIF(AZ42:AZ77,BF43)</f>
        <v>0</v>
      </c>
      <c r="BI43" s="223">
        <f>COUNTIF(BA42:BB77,BF43)</f>
        <v>0</v>
      </c>
      <c r="BJ43" s="223">
        <f>COUNTIF(BC42:BC77,BF43)</f>
        <v>0</v>
      </c>
      <c r="BK43" s="223">
        <f>_xlfn.SUMIFS(AW42:AW77,AU42:AU77,BF43)+_xlfn.SUMIFS(AX42:AX77,AV42:AV77,BF43)</f>
        <v>0</v>
      </c>
      <c r="BL43" s="223">
        <f>_xlfn.SUMIFS(AX42:AX77,AU42:AU77,BF43)+_xlfn.SUMIFS(AW42:AW77,AV42:AV77,BF43)</f>
        <v>0</v>
      </c>
      <c r="BM43" s="223">
        <f>BK43-BL43</f>
        <v>0</v>
      </c>
      <c r="BN43" s="220">
        <f>BH43*3+BI43*1</f>
        <v>0</v>
      </c>
      <c r="BO43" t="s" s="215">
        <f>IF(BG43=0,"-",RANK(BN43,BN42:BN45))</f>
        <v>64</v>
      </c>
      <c r="BP43" t="s" s="215">
        <f>IF(BG43=0,"-",RANK(BM43,BM42:BM45))</f>
        <v>64</v>
      </c>
      <c r="BQ43" t="s" s="215">
        <f>IF(BG43=0,"-",RANK(BK43,BK42:BK45))</f>
        <v>64</v>
      </c>
      <c r="BR43" t="s" s="215">
        <f>IF(BG43=0,"-",SUM(BO43:BQ43))</f>
        <v>64</v>
      </c>
      <c r="BS43" s="221">
        <f>(COUNTIF(BF42:BF45,"&lt;"&amp;BF43)+1)/1000</f>
        <v>0.004</v>
      </c>
      <c r="BT43" s="221">
        <f>IF(BG43=0,1000+BS43,IF(COUNTIF(BR42:BR45,BR43)&gt;1,BR43+BS43,100))</f>
        <v>1000.004</v>
      </c>
      <c r="BU43" s="24"/>
      <c r="BV43" t="b" s="221">
        <f>IF(AA43=BV41,Q43)</f>
        <v>0</v>
      </c>
      <c r="BW43" s="24"/>
      <c r="BX43" s="220">
        <f>COUNTIF(BV42:BV45,K43)</f>
        <v>0</v>
      </c>
      <c r="BY43" s="220">
        <f>COUNTIF(BV42:BV45,L43)</f>
        <v>0</v>
      </c>
      <c r="BZ43" s="220">
        <f>COUNTIF(BV42:BV45,M43)</f>
        <v>0</v>
      </c>
      <c r="CA43" s="220">
        <f>COUNTIF(BV42:BV45,N43)</f>
        <v>0</v>
      </c>
      <c r="CB43" s="220">
        <f>SUM(BX43:CA43)</f>
        <v>0</v>
      </c>
      <c r="CC43" s="24"/>
      <c r="CD43" t="s" s="215">
        <f>IF(CB43=2,B43,"")</f>
      </c>
      <c r="CE43" t="s" s="215">
        <f>IF(CB43=2,D43,"")</f>
      </c>
      <c r="CF43" t="s" s="215">
        <f>IF(CB43=2,E43,"")</f>
      </c>
      <c r="CG43" t="s" s="215">
        <f>IF(CB43=2,G43,"")</f>
      </c>
      <c r="CH43" s="24"/>
      <c r="CI43" t="s" s="215">
        <f>IF(CB43=2,IF(CF43&gt;CG43,CD43,IF(CG43&gt;CF43,CE43,"")),"")</f>
      </c>
      <c r="CJ43" t="s" s="215">
        <f>IF(CB43=2,IF(CF43=CG43,CD43,""),"")</f>
      </c>
      <c r="CK43" t="s" s="215">
        <f>IF(CB43=2,IF(CF43=CG43,CE43,""),"")</f>
      </c>
      <c r="CL43" t="s" s="215">
        <f>IF(CB43=2,IF(CF43&gt;CG43,CE43,IF(CG43&gt;CF43,CD43,"")),"")</f>
      </c>
      <c r="CM43" s="24"/>
      <c r="CN43" s="220">
        <f>RANK(DC43,DC42:DC45,1)</f>
        <v>4</v>
      </c>
      <c r="CO43" t="s" s="222">
        <f>Q43</f>
        <v>172</v>
      </c>
      <c r="CP43" s="223">
        <f>COUNTIF(CI42:CL77,CO43)</f>
        <v>0</v>
      </c>
      <c r="CQ43" s="223">
        <f>COUNTIF(CI42:CI77,CO43)</f>
        <v>0</v>
      </c>
      <c r="CR43" s="223">
        <f>COUNTIF(CJ42:CK77,CO43)</f>
        <v>0</v>
      </c>
      <c r="CS43" s="223">
        <f>COUNTIF(CL42:CL77,CO43)</f>
        <v>0</v>
      </c>
      <c r="CT43" s="223">
        <f>_xlfn.SUMIFS(CF42:CF77,CD42:CD77,CO43)+_xlfn.SUMIFS(CG42:CG77,CE42:CE77,CO43)</f>
        <v>0</v>
      </c>
      <c r="CU43" s="223">
        <f>_xlfn.SUMIFS(CG42:CG77,CD42:CD77,CO43)+_xlfn.SUMIFS(CF42:CF77,CE42:CE77,CO43)</f>
        <v>0</v>
      </c>
      <c r="CV43" s="223">
        <f>CT43-CU43</f>
        <v>0</v>
      </c>
      <c r="CW43" s="220">
        <f>CQ43*3+CR43*1</f>
        <v>0</v>
      </c>
      <c r="CX43" t="s" s="215">
        <f>IF(CP43=0,"-",RANK(CW43,CW42:CW45))</f>
        <v>64</v>
      </c>
      <c r="CY43" t="s" s="215">
        <f>IF(CP43=0,"-",RANK(CV43,CV42:CV45))</f>
        <v>64</v>
      </c>
      <c r="CZ43" t="s" s="215">
        <f>IF(CP43=0,"-",RANK(CT43,CT42:CT45))</f>
        <v>64</v>
      </c>
      <c r="DA43" t="s" s="215">
        <f>IF(CP43=0,"-",SUM(CX43:CZ43))</f>
        <v>64</v>
      </c>
      <c r="DB43" s="221">
        <f>(COUNTIF(CO42:CO45,"&lt;"&amp;CO43)+1)/1000</f>
        <v>0.004</v>
      </c>
      <c r="DC43" s="221">
        <f>IF(CP43=0,1000+DB43,IF(COUNTIF(DA42:DA45,DA43)&gt;1,DA43+DB43,100))</f>
        <v>1000.004</v>
      </c>
      <c r="DD43" s="24"/>
      <c r="DE43" t="s" s="225">
        <f>IF(AA43=DE41,Q43)</f>
        <v>172</v>
      </c>
      <c r="DF43" s="24"/>
      <c r="DG43" s="220">
        <f>COUNTIF(DE42:DE45,K43)</f>
        <v>0</v>
      </c>
      <c r="DH43" s="220">
        <f>COUNTIF(DE42:DE45,L43)</f>
        <v>0</v>
      </c>
      <c r="DI43" s="220">
        <f>COUNTIF(DE42:DE45,M43)</f>
        <v>0</v>
      </c>
      <c r="DJ43" s="220">
        <f>COUNTIF(DE42:DE45,N43)</f>
        <v>0</v>
      </c>
      <c r="DK43" s="220">
        <f>SUM(DG43:DJ43)</f>
        <v>0</v>
      </c>
      <c r="DL43" s="24"/>
      <c r="DM43" t="s" s="215">
        <f>IF(DK43=2,B43,"")</f>
      </c>
      <c r="DN43" t="s" s="215">
        <f>IF(DK43=2,D43,"")</f>
      </c>
      <c r="DO43" t="s" s="215">
        <f>IF(DK43=2,E43,"")</f>
      </c>
      <c r="DP43" t="s" s="215">
        <f>IF(DK43=2,G43,"")</f>
      </c>
      <c r="DQ43" s="24"/>
      <c r="DR43" t="s" s="215">
        <f>IF(DK43=2,IF(DO43&gt;DP43,DM43,IF(DP43&gt;DO43,DN43,"")),"")</f>
      </c>
      <c r="DS43" t="s" s="215">
        <f>IF(DK43=2,IF(DO43=DP43,DM43,""),"")</f>
      </c>
      <c r="DT43" t="s" s="215">
        <f>IF(DK43=2,IF(DO43=DP43,DN43,""),"")</f>
      </c>
      <c r="DU43" t="s" s="215">
        <f>IF(DK43=2,IF(DO43&gt;DP43,DN43,IF(DP43&gt;DO43,DM43,"")),"")</f>
      </c>
      <c r="DV43" s="24"/>
      <c r="DW43" s="220">
        <f>RANK(EL43,EL42:EL45,1)</f>
        <v>2</v>
      </c>
      <c r="DX43" t="s" s="222">
        <f>Q43</f>
        <v>172</v>
      </c>
      <c r="DY43" s="223">
        <f>COUNTIF(DR42:DU77,DX43)</f>
        <v>1</v>
      </c>
      <c r="DZ43" s="223">
        <f>COUNTIF(DR42:DR77,DX43)</f>
        <v>0</v>
      </c>
      <c r="EA43" s="223">
        <f>COUNTIF(DS42:DT77,DX43)</f>
        <v>1</v>
      </c>
      <c r="EB43" s="223">
        <f>COUNTIF(DU42:DU77,DX43)</f>
        <v>0</v>
      </c>
      <c r="EC43" s="223">
        <f>_xlfn.SUMIFS(DO42:DO77,DM42:DM77,DX43)+_xlfn.SUMIFS(DP42:DP77,DN42:DN77,DX43)</f>
        <v>2</v>
      </c>
      <c r="ED43" s="223">
        <f>_xlfn.SUMIFS(DP42:DP77,DM42:DM77,DX43)+_xlfn.SUMIFS(DO42:DO77,DN42:DN77,DX43)</f>
        <v>2</v>
      </c>
      <c r="EE43" s="223">
        <f>EC43-ED43</f>
        <v>0</v>
      </c>
      <c r="EF43" s="220">
        <f>DZ43*3+EA43*1</f>
        <v>1</v>
      </c>
      <c r="EG43" s="220">
        <f>IF(DY43=0,"-",RANK(EF43,EF42:EF45))</f>
        <v>1</v>
      </c>
      <c r="EH43" s="220">
        <f>IF(DY43=0,"-",RANK(EE43,EE42:EE45))</f>
        <v>1</v>
      </c>
      <c r="EI43" s="220">
        <f>IF(DY43=0,"-",RANK(EC43,EC42:EC45))</f>
        <v>1</v>
      </c>
      <c r="EJ43" s="220">
        <f>IF(DY43=0,"-",SUM(EG43:EI43))</f>
        <v>3</v>
      </c>
      <c r="EK43" s="221">
        <f>(COUNTIF(DX42:DX45,"&lt;"&amp;DX43)+1)/1000</f>
        <v>0.004</v>
      </c>
      <c r="EL43" s="224">
        <f>IF(DY43=0,1000+EK43,IF(COUNTIF(EJ42:EJ45,EJ43)&gt;1,EJ43+EK43,100))</f>
        <v>3.004</v>
      </c>
    </row>
    <row r="44" ht="13.65" customHeight="1">
      <c r="A44" s="15"/>
      <c r="B44" t="s" s="215">
        <f t="shared" si="238"/>
        <v>168</v>
      </c>
      <c r="C44" t="s" s="215">
        <v>64</v>
      </c>
      <c r="D44" t="s" s="215">
        <f t="shared" si="239"/>
        <v>169</v>
      </c>
      <c r="E44" s="220">
        <f t="shared" si="240"/>
        <v>2</v>
      </c>
      <c r="F44" t="s" s="215">
        <v>64</v>
      </c>
      <c r="G44" s="220">
        <f t="shared" si="241"/>
        <v>0</v>
      </c>
      <c r="H44" s="216"/>
      <c r="I44" t="s" s="215">
        <f t="shared" si="242"/>
        <v>170</v>
      </c>
      <c r="J44" s="24"/>
      <c r="K44" t="s" s="215">
        <f>IF(I44="H",B44,IF(I44="B",D44,""))</f>
        <v>168</v>
      </c>
      <c r="L44" t="s" s="215">
        <f>IF(I44="U",B44,"")</f>
      </c>
      <c r="M44" t="s" s="215">
        <f>IF(I44="U",D44,"")</f>
      </c>
      <c r="N44" t="s" s="215">
        <f>IF(I44="B",B44,IF(I44="H",D44,""))</f>
        <v>169</v>
      </c>
      <c r="O44" s="24"/>
      <c r="P44" s="221">
        <f>RANK(AK51,AK49:AK52,1)</f>
        <v>1</v>
      </c>
      <c r="Q44" t="s" s="222">
        <f>'Ark2'!B12</f>
        <v>58</v>
      </c>
      <c r="R44" s="223">
        <f>COUNTIF(K42:N77,Q44)</f>
        <v>3</v>
      </c>
      <c r="S44" s="223">
        <f>COUNTIF(K42:K77,Q44)</f>
        <v>3</v>
      </c>
      <c r="T44" s="223">
        <f>COUNTIF(L42:M77,Q44)</f>
        <v>0</v>
      </c>
      <c r="U44" s="223">
        <f>COUNTIF(N42:N77,Q44)</f>
        <v>0</v>
      </c>
      <c r="V44" s="223">
        <f>_xlfn.SUMIFS(E42:E77,B42:B77,Q44)+_xlfn.SUMIFS(G42:G77,D42:D77,Q44)</f>
        <v>7</v>
      </c>
      <c r="W44" s="223">
        <f>_xlfn.SUMIFS(G42:G77,B42:B77,Q44)+_xlfn.SUMIFS(E42:E77,D42:D77,Q44)</f>
        <v>1</v>
      </c>
      <c r="X44" s="223">
        <f>V44-W44</f>
        <v>6</v>
      </c>
      <c r="Y44" s="220">
        <f>S44*3+T44*1</f>
        <v>9</v>
      </c>
      <c r="Z44" s="216"/>
      <c r="AA44" s="220">
        <f>RANK(Y44,Y42:Y45,0)</f>
        <v>1</v>
      </c>
      <c r="AB44" s="220">
        <f>IF(COUNTIF(AA42:AA45,AA44)=1,0,IF(AA44=1,RANK(BN44,BN42:BN45,0),IF(AA44=2,RANK(CW44,CW42:CW45,0),IF(AA44=3,RANK(EF44,EF42:EF45,0)))))</f>
        <v>0</v>
      </c>
      <c r="AC44" s="220">
        <f>IF(COUNTIF(AA42:AA45,AA44)=1,0,IF(AA44=1,RANK(BM44,BM42:BM45,0),IF(AA44=2,RANK(CV44,CV42:CV45,0),IF(AA44=3,RANK(EE44,EE42:EE45,0)))))</f>
        <v>0</v>
      </c>
      <c r="AD44" s="220">
        <f>IF(COUNTIF(AA42:AA45,AA44)=1,0,IF(AA44=1,RANK(BK44,BK42:BK45,0),IF(AA44=2,RANK(CT44,CT42:CT45,0),IF(AA44=3,RANK(EC44,EC42:EC45,0)))))</f>
        <v>0</v>
      </c>
      <c r="AE44" s="223">
        <f>SUM(AA51:AD51)</f>
        <v>1</v>
      </c>
      <c r="AF44" s="220">
        <f>IF(COUNTIF(AE42:AE45,AE44)=3,1,IF(COUNTIF(AA42:AA45,AA44)=1,0,IF(COUNTIF(AE42:AE45,AE44)=1,0,IF(AA44=1,VLOOKUP(Q44,BF48:BI51,4,FALSE),IF(AA44=2,VLOOKUP(Q44,CO48:CR51,4,FALSE),IF(AA44=3,VLOOKUP(Q44,DX48:EA51,4,FALSE)))))))</f>
        <v>0</v>
      </c>
      <c r="AG44" s="220">
        <f>RANK(X44,X42:X45)</f>
        <v>1</v>
      </c>
      <c r="AH44" s="220">
        <f>RANK(V44,V42:V45,0)</f>
        <v>1</v>
      </c>
      <c r="AI44" s="220">
        <f>RANK(S44,S42:S45,0)</f>
        <v>1</v>
      </c>
      <c r="AJ44" s="221">
        <f>(COUNTIF(Q42:Q45,"&lt;"&amp;Q44)+1)</f>
        <v>1</v>
      </c>
      <c r="AK44" s="216"/>
      <c r="AL44" s="24"/>
      <c r="AM44" t="s" s="225">
        <f>IF(AA44=AM41,Q44)</f>
        <v>171</v>
      </c>
      <c r="AN44" s="24"/>
      <c r="AO44" s="220">
        <f>COUNTIF(AM42:AM45,K44)</f>
        <v>0</v>
      </c>
      <c r="AP44" s="220">
        <f>COUNTIF(AM42:AM45,L44)</f>
        <v>0</v>
      </c>
      <c r="AQ44" s="220">
        <f>COUNTIF(AM42:AM45,M44)</f>
        <v>0</v>
      </c>
      <c r="AR44" s="220">
        <f>COUNTIF(AM42:AM45,N44)</f>
        <v>0</v>
      </c>
      <c r="AS44" s="220">
        <f>SUM(AO44:AR44)</f>
        <v>0</v>
      </c>
      <c r="AT44" s="24"/>
      <c r="AU44" t="s" s="215">
        <f>IF(AS44=2,B44,"")</f>
      </c>
      <c r="AV44" t="s" s="215">
        <f>IF(AS44=2,D44,"")</f>
      </c>
      <c r="AW44" t="s" s="215">
        <f>IF(AS44=2,E44,"")</f>
      </c>
      <c r="AX44" t="s" s="215">
        <f>IF(AS44=2,G44,"")</f>
      </c>
      <c r="AY44" s="24"/>
      <c r="AZ44" t="s" s="215">
        <f>IF(AS44=2,IF(AW44&gt;AX44,AU44,IF(AX44&gt;AW44,AV44,"")),"")</f>
      </c>
      <c r="BA44" t="s" s="215">
        <f>IF(AS44=2,IF(AW44=AX44,AU44,""),"")</f>
      </c>
      <c r="BB44" t="s" s="215">
        <f>IF(AS44=2,IF(AW44=AX44,AV44,""),"")</f>
      </c>
      <c r="BC44" t="s" s="215">
        <f>IF(AS44=2,IF(AW44&gt;AX44,AV44,IF(AX44&gt;AW44,AU44,"")),"")</f>
      </c>
      <c r="BD44" s="24"/>
      <c r="BE44" s="220">
        <f>RANK(BT44,BT42:BT45,1)</f>
        <v>1</v>
      </c>
      <c r="BF44" t="s" s="222">
        <f>Q44</f>
        <v>171</v>
      </c>
      <c r="BG44" s="223">
        <f>COUNTIF(AZ42:BC77,BF44)</f>
        <v>0</v>
      </c>
      <c r="BH44" s="223">
        <f>COUNTIF(AZ42:AZ77,BF44)</f>
        <v>0</v>
      </c>
      <c r="BI44" s="223">
        <f>COUNTIF(BA42:BB77,BF44)</f>
        <v>0</v>
      </c>
      <c r="BJ44" s="223">
        <f>COUNTIF(BC42:BC77,BF44)</f>
        <v>0</v>
      </c>
      <c r="BK44" s="223">
        <f>_xlfn.SUMIFS(AW42:AW77,AU42:AU77,BF44)+_xlfn.SUMIFS(AX42:AX77,AV42:AV77,BF44)</f>
        <v>0</v>
      </c>
      <c r="BL44" s="223">
        <f>_xlfn.SUMIFS(AX42:AX77,AU42:AU77,BF44)+_xlfn.SUMIFS(AW42:AW77,AV42:AV77,BF44)</f>
        <v>0</v>
      </c>
      <c r="BM44" s="223">
        <f>BK44-BL44</f>
        <v>0</v>
      </c>
      <c r="BN44" s="220">
        <f>BH44*3+BI44*1</f>
        <v>0</v>
      </c>
      <c r="BO44" t="s" s="215">
        <f>IF(BG44=0,"-",RANK(BN44,BN42:BN45))</f>
        <v>64</v>
      </c>
      <c r="BP44" t="s" s="215">
        <f>IF(BG44=0,"-",RANK(BM44,BM42:BM45))</f>
        <v>64</v>
      </c>
      <c r="BQ44" t="s" s="215">
        <f>IF(BG44=0,"-",RANK(BK44,BK42:BK45))</f>
        <v>64</v>
      </c>
      <c r="BR44" t="s" s="215">
        <f>IF(BG44=0,"-",SUM(BO44:BQ44))</f>
        <v>64</v>
      </c>
      <c r="BS44" s="221">
        <f>(COUNTIF(BF42:BF45,"&lt;"&amp;BF44)+1)/1000</f>
        <v>0.001</v>
      </c>
      <c r="BT44" s="221">
        <f>IF(BG44=0,1000+BS44,IF(COUNTIF(BR42:BR45,BR44)&gt;1,BR44+BS44,100))</f>
        <v>1000.001</v>
      </c>
      <c r="BU44" s="24"/>
      <c r="BV44" t="b" s="221">
        <f>IF(AA44=BV41,Q44)</f>
        <v>0</v>
      </c>
      <c r="BW44" s="24"/>
      <c r="BX44" s="220">
        <f>COUNTIF(BV42:BV45,K44)</f>
        <v>1</v>
      </c>
      <c r="BY44" s="220">
        <f>COUNTIF(BV42:BV45,L44)</f>
        <v>0</v>
      </c>
      <c r="BZ44" s="220">
        <f>COUNTIF(BV42:BV45,M44)</f>
        <v>0</v>
      </c>
      <c r="CA44" s="220">
        <f>COUNTIF(BV42:BV45,N44)</f>
        <v>0</v>
      </c>
      <c r="CB44" s="220">
        <f>SUM(BX44:CA44)</f>
        <v>1</v>
      </c>
      <c r="CC44" s="24"/>
      <c r="CD44" t="s" s="215">
        <f>IF(CB44=2,B44,"")</f>
      </c>
      <c r="CE44" t="s" s="215">
        <f>IF(CB44=2,D44,"")</f>
      </c>
      <c r="CF44" t="s" s="215">
        <f>IF(CB44=2,E44,"")</f>
      </c>
      <c r="CG44" t="s" s="215">
        <f>IF(CB44=2,G44,"")</f>
      </c>
      <c r="CH44" s="24"/>
      <c r="CI44" t="s" s="215">
        <f>IF(CB44=2,IF(CF44&gt;CG44,CD44,IF(CG44&gt;CF44,CE44,"")),"")</f>
      </c>
      <c r="CJ44" t="s" s="215">
        <f>IF(CB44=2,IF(CF44=CG44,CD44,""),"")</f>
      </c>
      <c r="CK44" t="s" s="215">
        <f>IF(CB44=2,IF(CF44=CG44,CE44,""),"")</f>
      </c>
      <c r="CL44" t="s" s="215">
        <f>IF(CB44=2,IF(CF44&gt;CG44,CE44,IF(CG44&gt;CF44,CD44,"")),"")</f>
      </c>
      <c r="CM44" s="24"/>
      <c r="CN44" s="220">
        <f>RANK(DC44,DC42:DC45,1)</f>
        <v>1</v>
      </c>
      <c r="CO44" t="s" s="222">
        <f>Q44</f>
        <v>171</v>
      </c>
      <c r="CP44" s="223">
        <f>COUNTIF(CI42:CL77,CO44)</f>
        <v>0</v>
      </c>
      <c r="CQ44" s="223">
        <f>COUNTIF(CI42:CI77,CO44)</f>
        <v>0</v>
      </c>
      <c r="CR44" s="223">
        <f>COUNTIF(CJ42:CK77,CO44)</f>
        <v>0</v>
      </c>
      <c r="CS44" s="223">
        <f>COUNTIF(CL42:CL77,CO44)</f>
        <v>0</v>
      </c>
      <c r="CT44" s="223">
        <f>_xlfn.SUMIFS(CF42:CF77,CD42:CD77,CO44)+_xlfn.SUMIFS(CG42:CG77,CE42:CE77,CO44)</f>
        <v>0</v>
      </c>
      <c r="CU44" s="223">
        <f>_xlfn.SUMIFS(CG42:CG77,CD42:CD77,CO44)+_xlfn.SUMIFS(CF42:CF77,CE42:CE77,CO44)</f>
        <v>0</v>
      </c>
      <c r="CV44" s="223">
        <f>CT44-CU44</f>
        <v>0</v>
      </c>
      <c r="CW44" s="220">
        <f>CQ44*3+CR44*1</f>
        <v>0</v>
      </c>
      <c r="CX44" t="s" s="215">
        <f>IF(CP44=0,"-",RANK(CW44,CW42:CW45))</f>
        <v>64</v>
      </c>
      <c r="CY44" t="s" s="215">
        <f>IF(CP44=0,"-",RANK(CV44,CV42:CV45))</f>
        <v>64</v>
      </c>
      <c r="CZ44" t="s" s="215">
        <f>IF(CP44=0,"-",RANK(CT44,CT42:CT45))</f>
        <v>64</v>
      </c>
      <c r="DA44" t="s" s="215">
        <f>IF(CP44=0,"-",SUM(CX44:CZ44))</f>
        <v>64</v>
      </c>
      <c r="DB44" s="221">
        <f>(COUNTIF(CO42:CO45,"&lt;"&amp;CO44)+1)/1000</f>
        <v>0.001</v>
      </c>
      <c r="DC44" s="221">
        <f>IF(CP44=0,1000+DB44,IF(COUNTIF(DA42:DA45,DA44)&gt;1,DA44+DB44,100))</f>
        <v>1000.001</v>
      </c>
      <c r="DD44" s="24"/>
      <c r="DE44" t="b" s="221">
        <f>IF(AA44=DE41,Q44)</f>
        <v>0</v>
      </c>
      <c r="DF44" s="24"/>
      <c r="DG44" s="220">
        <f>COUNTIF(DE42:DE45,K44)</f>
        <v>0</v>
      </c>
      <c r="DH44" s="220">
        <f>COUNTIF(DE42:DE45,L44)</f>
        <v>0</v>
      </c>
      <c r="DI44" s="220">
        <f>COUNTIF(DE42:DE45,M44)</f>
        <v>0</v>
      </c>
      <c r="DJ44" s="220">
        <f>COUNTIF(DE42:DE45,N44)</f>
        <v>1</v>
      </c>
      <c r="DK44" s="220">
        <f>SUM(DG44:DJ44)</f>
        <v>1</v>
      </c>
      <c r="DL44" s="24"/>
      <c r="DM44" t="s" s="215">
        <f>IF(DK44=2,B44,"")</f>
      </c>
      <c r="DN44" t="s" s="215">
        <f>IF(DK44=2,D44,"")</f>
      </c>
      <c r="DO44" t="s" s="215">
        <f>IF(DK44=2,E44,"")</f>
      </c>
      <c r="DP44" t="s" s="215">
        <f>IF(DK44=2,G44,"")</f>
      </c>
      <c r="DQ44" s="24"/>
      <c r="DR44" t="s" s="215">
        <f>IF(DK44=2,IF(DO44&gt;DP44,DM44,IF(DP44&gt;DO44,DN44,"")),"")</f>
      </c>
      <c r="DS44" t="s" s="215">
        <f>IF(DK44=2,IF(DO44=DP44,DM44,""),"")</f>
      </c>
      <c r="DT44" t="s" s="215">
        <f>IF(DK44=2,IF(DO44=DP44,DN44,""),"")</f>
      </c>
      <c r="DU44" t="s" s="215">
        <f>IF(DK44=2,IF(DO44&gt;DP44,DN44,IF(DP44&gt;DO44,DM44,"")),"")</f>
      </c>
      <c r="DV44" s="24"/>
      <c r="DW44" s="220">
        <f>RANK(EL44,EL42:EL45,1)</f>
        <v>3</v>
      </c>
      <c r="DX44" t="s" s="222">
        <f>Q44</f>
        <v>171</v>
      </c>
      <c r="DY44" s="223">
        <f>COUNTIF(DR42:DU77,DX44)</f>
        <v>0</v>
      </c>
      <c r="DZ44" s="223">
        <f>COUNTIF(DR42:DR77,DX44)</f>
        <v>0</v>
      </c>
      <c r="EA44" s="223">
        <f>COUNTIF(DS42:DT77,DX44)</f>
        <v>0</v>
      </c>
      <c r="EB44" s="223">
        <f>COUNTIF(DU42:DU77,DX44)</f>
        <v>0</v>
      </c>
      <c r="EC44" s="223">
        <f>_xlfn.SUMIFS(DO42:DO77,DM42:DM77,DX44)+_xlfn.SUMIFS(DP42:DP77,DN42:DN77,DX44)</f>
        <v>0</v>
      </c>
      <c r="ED44" s="223">
        <f>_xlfn.SUMIFS(DP42:DP77,DM42:DM77,DX44)+_xlfn.SUMIFS(DO42:DO77,DN42:DN77,DX44)</f>
        <v>0</v>
      </c>
      <c r="EE44" s="223">
        <f>EC44-ED44</f>
        <v>0</v>
      </c>
      <c r="EF44" s="220">
        <f>DZ44*3+EA44*1</f>
        <v>0</v>
      </c>
      <c r="EG44" t="s" s="215">
        <f>IF(DY44=0,"-",RANK(EF44,EF42:EF45))</f>
        <v>64</v>
      </c>
      <c r="EH44" t="s" s="215">
        <f>IF(DY44=0,"-",RANK(EE44,EE42:EE45))</f>
        <v>64</v>
      </c>
      <c r="EI44" t="s" s="215">
        <f>IF(DY44=0,"-",RANK(EC44,EC42:EC45))</f>
        <v>64</v>
      </c>
      <c r="EJ44" t="s" s="215">
        <f>IF(DY44=0,"-",SUM(EG44:EI44))</f>
        <v>64</v>
      </c>
      <c r="EK44" s="221">
        <f>(COUNTIF(DX42:DX45,"&lt;"&amp;DX44)+1)/1000</f>
        <v>0.001</v>
      </c>
      <c r="EL44" s="224">
        <f>IF(DY44=0,1000+EK44,IF(COUNTIF(EJ42:EJ45,EJ44)&gt;1,EJ44+EK44,100))</f>
        <v>1000.001</v>
      </c>
    </row>
    <row r="45" ht="13.65" customHeight="1">
      <c r="A45" s="15"/>
      <c r="B45" t="s" s="215">
        <f t="shared" si="357"/>
        <v>171</v>
      </c>
      <c r="C45" t="s" s="215">
        <v>64</v>
      </c>
      <c r="D45" t="s" s="215">
        <f t="shared" si="358"/>
        <v>172</v>
      </c>
      <c r="E45" s="220">
        <f t="shared" si="359"/>
        <v>3</v>
      </c>
      <c r="F45" t="s" s="215">
        <v>64</v>
      </c>
      <c r="G45" s="220">
        <f t="shared" si="360"/>
        <v>0</v>
      </c>
      <c r="H45" s="216"/>
      <c r="I45" t="s" s="215">
        <f t="shared" si="361"/>
        <v>170</v>
      </c>
      <c r="J45" s="24"/>
      <c r="K45" t="s" s="215">
        <f>IF(I45="H",B45,IF(I45="B",D45,""))</f>
        <v>171</v>
      </c>
      <c r="L45" t="s" s="215">
        <f>IF(I45="U",B45,"")</f>
      </c>
      <c r="M45" t="s" s="215">
        <f>IF(I45="U",D45,"")</f>
      </c>
      <c r="N45" t="s" s="215">
        <f>IF(I45="B",B45,IF(I45="H",D45,""))</f>
        <v>172</v>
      </c>
      <c r="O45" s="24"/>
      <c r="P45" s="221">
        <f>RANK(AK52,AK49:AK52,1)</f>
        <v>3</v>
      </c>
      <c r="Q45" t="s" s="222">
        <f>'Ark2'!B13</f>
        <v>61</v>
      </c>
      <c r="R45" s="223">
        <f>COUNTIF(K42:N77,Q45)</f>
        <v>3</v>
      </c>
      <c r="S45" s="223">
        <f>COUNTIF(K42:K77,Q45)</f>
        <v>0</v>
      </c>
      <c r="T45" s="223">
        <f>COUNTIF(L42:M77,Q45)</f>
        <v>1</v>
      </c>
      <c r="U45" s="223">
        <f>COUNTIF(N42:N77,Q45)</f>
        <v>2</v>
      </c>
      <c r="V45" s="223">
        <f>_xlfn.SUMIFS(E42:E77,B42:B77,Q45)+_xlfn.SUMIFS(G42:G77,D42:D77,Q45)</f>
        <v>2</v>
      </c>
      <c r="W45" s="223">
        <f>_xlfn.SUMIFS(G42:G77,B42:B77,Q45)+_xlfn.SUMIFS(E42:E77,D42:D77,Q45)</f>
        <v>6</v>
      </c>
      <c r="X45" s="223">
        <f>V45-W45</f>
        <v>-4</v>
      </c>
      <c r="Y45" s="220">
        <f>S45*3+T45*1</f>
        <v>1</v>
      </c>
      <c r="Z45" s="216"/>
      <c r="AA45" s="220">
        <f>RANK(Y45,Y42:Y45,0)</f>
        <v>3</v>
      </c>
      <c r="AB45" s="220">
        <f>IF(COUNTIF(AA42:AA45,AA45)=1,0,IF(AA45=1,RANK(BN45,BN42:BN45,0),IF(AA45=2,RANK(CW45,CW42:CW45,0),IF(AA45=3,RANK(EF45,EF42:EF45,0)))))</f>
        <v>1</v>
      </c>
      <c r="AC45" s="220">
        <f>IF(COUNTIF(AA42:AA45,AA45)=1,0,IF(AA45=1,RANK(BM45,BM42:BM45,0),IF(AA45=2,RANK(CV45,CV42:CV45,0),IF(AA45=3,RANK(EE45,EE42:EE45,0)))))</f>
        <v>1</v>
      </c>
      <c r="AD45" s="220">
        <f>IF(COUNTIF(AA42:AA45,AA45)=1,0,IF(AA45=1,RANK(BK45,BK42:BK45,0),IF(AA45=2,RANK(CT45,CT42:CT45,0),IF(AA45=3,RANK(EC45,EC42:EC45,0)))))</f>
        <v>1</v>
      </c>
      <c r="AE45" s="223">
        <f>SUM(AA52:AD52)</f>
        <v>3.111</v>
      </c>
      <c r="AF45" s="220">
        <f>IF(COUNTIF(AE42:AE45,AE45)=3,1,IF(COUNTIF(AA42:AA45,AA45)=1,0,IF(COUNTIF(AE42:AE45,AE45)=1,0,IF(AA45=1,VLOOKUP(Q45,BF48:BI51,4,FALSE),IF(AA45=2,VLOOKUP(Q45,CO48:CR51,4,FALSE),IF(AA45=3,VLOOKUP(Q45,DX48:EA51,4,FALSE)))))))</f>
        <v>1</v>
      </c>
      <c r="AG45" s="220">
        <f>RANK(X45,X42:X45)</f>
        <v>3</v>
      </c>
      <c r="AH45" s="220">
        <f>RANK(V45,V42:V45,0)</f>
        <v>4</v>
      </c>
      <c r="AI45" s="220">
        <f>RANK(S45,S42:S45,0)</f>
        <v>3</v>
      </c>
      <c r="AJ45" s="221">
        <f>(COUNTIF(Q42:Q45,"&lt;"&amp;Q45)+1)</f>
        <v>3</v>
      </c>
      <c r="AK45" s="216"/>
      <c r="AL45" s="24"/>
      <c r="AM45" t="b" s="221">
        <f>IF(AA45=AM41,Q45)</f>
        <v>0</v>
      </c>
      <c r="AN45" s="24"/>
      <c r="AO45" s="220">
        <f>COUNTIF(AM42:AM45,K45)</f>
        <v>1</v>
      </c>
      <c r="AP45" s="220">
        <f>COUNTIF(AM42:AM45,L45)</f>
        <v>0</v>
      </c>
      <c r="AQ45" s="220">
        <f>COUNTIF(AM42:AM45,M45)</f>
        <v>0</v>
      </c>
      <c r="AR45" s="220">
        <f>COUNTIF(AM42:AM45,N45)</f>
        <v>0</v>
      </c>
      <c r="AS45" s="220">
        <f>SUM(AO45:AR45)</f>
        <v>1</v>
      </c>
      <c r="AT45" s="24"/>
      <c r="AU45" t="s" s="215">
        <f>IF(AS45=2,B45,"")</f>
      </c>
      <c r="AV45" t="s" s="215">
        <f>IF(AS45=2,D45,"")</f>
      </c>
      <c r="AW45" t="s" s="215">
        <f>IF(AS45=2,E45,"")</f>
      </c>
      <c r="AX45" t="s" s="215">
        <f>IF(AS45=2,G45,"")</f>
      </c>
      <c r="AY45" s="24"/>
      <c r="AZ45" t="s" s="215">
        <f>IF(AS45=2,IF(AW45&gt;AX45,AU45,IF(AX45&gt;AW45,AV45,"")),"")</f>
      </c>
      <c r="BA45" t="s" s="215">
        <f>IF(AS45=2,IF(AW45=AX45,AU45,""),"")</f>
      </c>
      <c r="BB45" t="s" s="215">
        <f>IF(AS45=2,IF(AW45=AX45,AV45,""),"")</f>
      </c>
      <c r="BC45" t="s" s="215">
        <f>IF(AS45=2,IF(AW45&gt;AX45,AV45,IF(AX45&gt;AW45,AU45,"")),"")</f>
      </c>
      <c r="BD45" s="24"/>
      <c r="BE45" s="220">
        <f>RANK(BT45,BT42:BT45,1)</f>
        <v>3</v>
      </c>
      <c r="BF45" t="s" s="222">
        <f>Q45</f>
        <v>169</v>
      </c>
      <c r="BG45" s="223">
        <f>COUNTIF(AZ42:BC77,BF45)</f>
        <v>0</v>
      </c>
      <c r="BH45" s="223">
        <f>COUNTIF(AZ42:AZ77,BF45)</f>
        <v>0</v>
      </c>
      <c r="BI45" s="223">
        <f>COUNTIF(BA42:BB77,BF45)</f>
        <v>0</v>
      </c>
      <c r="BJ45" s="223">
        <f>COUNTIF(BC42:BC77,BF45)</f>
        <v>0</v>
      </c>
      <c r="BK45" s="223">
        <f>_xlfn.SUMIFS(AW42:AW77,AU42:AU77,BF45)+_xlfn.SUMIFS(AX42:AX77,AV42:AV77,BF45)</f>
        <v>0</v>
      </c>
      <c r="BL45" s="223">
        <f>_xlfn.SUMIFS(AX42:AX77,AU42:AU77,BF45)+_xlfn.SUMIFS(AW42:AW77,AV42:AV77,BF45)</f>
        <v>0</v>
      </c>
      <c r="BM45" s="223">
        <f>BK45-BL45</f>
        <v>0</v>
      </c>
      <c r="BN45" s="220">
        <f>BH45*3+BI45*1</f>
        <v>0</v>
      </c>
      <c r="BO45" t="s" s="215">
        <f>IF(BG45=0,"-",RANK(BN45,BN42:BN45))</f>
        <v>64</v>
      </c>
      <c r="BP45" t="s" s="215">
        <f>IF(BG45=0,"-",RANK(BM45,BM42:BM45))</f>
        <v>64</v>
      </c>
      <c r="BQ45" t="s" s="215">
        <f>IF(BG45=0,"-",RANK(BK45,BK42:BK45))</f>
        <v>64</v>
      </c>
      <c r="BR45" t="s" s="215">
        <f>IF(BG45=0,"-",SUM(BO45:BQ45))</f>
        <v>64</v>
      </c>
      <c r="BS45" s="221">
        <f>(COUNTIF(BF42:BF45,"&lt;"&amp;BF45)+1)/1000</f>
        <v>0.003</v>
      </c>
      <c r="BT45" s="221">
        <f>IF(BG45=0,1000+BS45,IF(COUNTIF(BR42:BR45,BR45)&gt;1,BR45+BS45,100))</f>
        <v>1000.003</v>
      </c>
      <c r="BU45" s="24"/>
      <c r="BV45" t="b" s="221">
        <f>IF(AA45=BV41,Q45)</f>
        <v>0</v>
      </c>
      <c r="BW45" s="24"/>
      <c r="BX45" s="220">
        <f>COUNTIF(BV42:BV45,K45)</f>
        <v>0</v>
      </c>
      <c r="BY45" s="220">
        <f>COUNTIF(BV42:BV45,L45)</f>
        <v>0</v>
      </c>
      <c r="BZ45" s="220">
        <f>COUNTIF(BV42:BV45,M45)</f>
        <v>0</v>
      </c>
      <c r="CA45" s="220">
        <f>COUNTIF(BV42:BV45,N45)</f>
        <v>0</v>
      </c>
      <c r="CB45" s="220">
        <f>SUM(BX45:CA45)</f>
        <v>0</v>
      </c>
      <c r="CC45" s="24"/>
      <c r="CD45" t="s" s="215">
        <f>IF(CB45=2,B45,"")</f>
      </c>
      <c r="CE45" t="s" s="215">
        <f>IF(CB45=2,D45,"")</f>
      </c>
      <c r="CF45" t="s" s="215">
        <f>IF(CB45=2,E45,"")</f>
      </c>
      <c r="CG45" t="s" s="215">
        <f>IF(CB45=2,G45,"")</f>
      </c>
      <c r="CH45" s="24"/>
      <c r="CI45" t="s" s="215">
        <f>IF(CB45=2,IF(CF45&gt;CG45,CD45,IF(CG45&gt;CF45,CE45,"")),"")</f>
      </c>
      <c r="CJ45" t="s" s="215">
        <f>IF(CB45=2,IF(CF45=CG45,CD45,""),"")</f>
      </c>
      <c r="CK45" t="s" s="215">
        <f>IF(CB45=2,IF(CF45=CG45,CE45,""),"")</f>
      </c>
      <c r="CL45" t="s" s="215">
        <f>IF(CB45=2,IF(CF45&gt;CG45,CE45,IF(CG45&gt;CF45,CD45,"")),"")</f>
      </c>
      <c r="CM45" s="24"/>
      <c r="CN45" s="220">
        <f>RANK(DC45,DC42:DC45,1)</f>
        <v>3</v>
      </c>
      <c r="CO45" t="s" s="222">
        <f>Q45</f>
        <v>169</v>
      </c>
      <c r="CP45" s="223">
        <f>COUNTIF(CI42:CL77,CO45)</f>
        <v>0</v>
      </c>
      <c r="CQ45" s="223">
        <f>COUNTIF(CI42:CI77,CO45)</f>
        <v>0</v>
      </c>
      <c r="CR45" s="223">
        <f>COUNTIF(CJ42:CK77,CO45)</f>
        <v>0</v>
      </c>
      <c r="CS45" s="223">
        <f>COUNTIF(CL42:CL77,CO45)</f>
        <v>0</v>
      </c>
      <c r="CT45" s="223">
        <f>_xlfn.SUMIFS(CF42:CF77,CD42:CD77,CO45)+_xlfn.SUMIFS(CG42:CG77,CE42:CE77,CO45)</f>
        <v>0</v>
      </c>
      <c r="CU45" s="223">
        <f>_xlfn.SUMIFS(CG42:CG77,CD42:CD77,CO45)+_xlfn.SUMIFS(CF42:CF77,CE42:CE77,CO45)</f>
        <v>0</v>
      </c>
      <c r="CV45" s="223">
        <f>CT45-CU45</f>
        <v>0</v>
      </c>
      <c r="CW45" s="220">
        <f>CQ45*3+CR45*1</f>
        <v>0</v>
      </c>
      <c r="CX45" t="s" s="215">
        <f>IF(CP45=0,"-",RANK(CW45,CW42:CW45))</f>
        <v>64</v>
      </c>
      <c r="CY45" t="s" s="215">
        <f>IF(CP45=0,"-",RANK(CV45,CV42:CV45))</f>
        <v>64</v>
      </c>
      <c r="CZ45" t="s" s="215">
        <f>IF(CP45=0,"-",RANK(CT45,CT42:CT45))</f>
        <v>64</v>
      </c>
      <c r="DA45" t="s" s="215">
        <f>IF(CP45=0,"-",SUM(CX45:CZ45))</f>
        <v>64</v>
      </c>
      <c r="DB45" s="221">
        <f>(COUNTIF(CO42:CO45,"&lt;"&amp;CO45)+1)/1000</f>
        <v>0.003</v>
      </c>
      <c r="DC45" s="221">
        <f>IF(CP45=0,1000+DB45,IF(COUNTIF(DA42:DA45,DA45)&gt;1,DA45+DB45,100))</f>
        <v>1000.003</v>
      </c>
      <c r="DD45" s="24"/>
      <c r="DE45" t="s" s="225">
        <f>IF(AA45=DE41,Q45)</f>
        <v>169</v>
      </c>
      <c r="DF45" s="24"/>
      <c r="DG45" s="220">
        <f>COUNTIF(DE42:DE45,K45)</f>
        <v>0</v>
      </c>
      <c r="DH45" s="220">
        <f>COUNTIF(DE42:DE45,L45)</f>
        <v>0</v>
      </c>
      <c r="DI45" s="220">
        <f>COUNTIF(DE42:DE45,M45)</f>
        <v>0</v>
      </c>
      <c r="DJ45" s="220">
        <f>COUNTIF(DE42:DE45,N45)</f>
        <v>1</v>
      </c>
      <c r="DK45" s="220">
        <f>SUM(DG45:DJ45)</f>
        <v>1</v>
      </c>
      <c r="DL45" s="24"/>
      <c r="DM45" t="s" s="215">
        <f>IF(DK45=2,B45,"")</f>
      </c>
      <c r="DN45" t="s" s="215">
        <f>IF(DK45=2,D45,"")</f>
      </c>
      <c r="DO45" t="s" s="215">
        <f>IF(DK45=2,E45,"")</f>
      </c>
      <c r="DP45" t="s" s="215">
        <f>IF(DK45=2,G45,"")</f>
      </c>
      <c r="DQ45" s="24"/>
      <c r="DR45" t="s" s="215">
        <f>IF(DK45=2,IF(DO45&gt;DP45,DM45,IF(DP45&gt;DO45,DN45,"")),"")</f>
      </c>
      <c r="DS45" t="s" s="215">
        <f>IF(DK45=2,IF(DO45=DP45,DM45,""),"")</f>
      </c>
      <c r="DT45" t="s" s="215">
        <f>IF(DK45=2,IF(DO45=DP45,DN45,""),"")</f>
      </c>
      <c r="DU45" t="s" s="215">
        <f>IF(DK45=2,IF(DO45&gt;DP45,DN45,IF(DP45&gt;DO45,DM45,"")),"")</f>
      </c>
      <c r="DV45" s="24"/>
      <c r="DW45" s="220">
        <f>RANK(EL45,EL42:EL45,1)</f>
        <v>1</v>
      </c>
      <c r="DX45" t="s" s="222">
        <f>Q45</f>
        <v>169</v>
      </c>
      <c r="DY45" s="223">
        <f>COUNTIF(DR42:DU77,DX45)</f>
        <v>1</v>
      </c>
      <c r="DZ45" s="223">
        <f>COUNTIF(DR42:DR77,DX45)</f>
        <v>0</v>
      </c>
      <c r="EA45" s="223">
        <f>COUNTIF(DS42:DT77,DX45)</f>
        <v>1</v>
      </c>
      <c r="EB45" s="223">
        <f>COUNTIF(DU42:DU77,DX45)</f>
        <v>0</v>
      </c>
      <c r="EC45" s="223">
        <f>_xlfn.SUMIFS(DO42:DO77,DM42:DM77,DX45)+_xlfn.SUMIFS(DP42:DP77,DN42:DN77,DX45)</f>
        <v>2</v>
      </c>
      <c r="ED45" s="223">
        <f>_xlfn.SUMIFS(DP42:DP77,DM42:DM77,DX45)+_xlfn.SUMIFS(DO42:DO77,DN42:DN77,DX45)</f>
        <v>2</v>
      </c>
      <c r="EE45" s="223">
        <f>EC45-ED45</f>
        <v>0</v>
      </c>
      <c r="EF45" s="220">
        <f>DZ45*3+EA45*1</f>
        <v>1</v>
      </c>
      <c r="EG45" s="220">
        <f>IF(DY45=0,"-",RANK(EF45,EF42:EF45))</f>
        <v>1</v>
      </c>
      <c r="EH45" s="220">
        <f>IF(DY45=0,"-",RANK(EE45,EE42:EE45))</f>
        <v>1</v>
      </c>
      <c r="EI45" s="220">
        <f>IF(DY45=0,"-",RANK(EC45,EC42:EC45))</f>
        <v>1</v>
      </c>
      <c r="EJ45" s="220">
        <f>IF(DY45=0,"-",SUM(EG45:EI45))</f>
        <v>3</v>
      </c>
      <c r="EK45" s="221">
        <f>(COUNTIF(DX42:DX45,"&lt;"&amp;DX45)+1)/1000</f>
        <v>0.003</v>
      </c>
      <c r="EL45" s="224">
        <f>IF(DY45=0,1000+EK45,IF(COUNTIF(EJ42:EJ45,EJ45)&gt;1,EJ45+EK45,100))</f>
        <v>3.003</v>
      </c>
    </row>
    <row r="46" ht="13.65" customHeight="1">
      <c r="A46" s="15"/>
      <c r="B46" t="s" s="215">
        <f t="shared" si="476"/>
        <v>173</v>
      </c>
      <c r="C46" t="s" s="215">
        <v>64</v>
      </c>
      <c r="D46" t="s" s="215">
        <f t="shared" si="477"/>
        <v>174</v>
      </c>
      <c r="E46" s="220">
        <f t="shared" si="478"/>
        <v>2</v>
      </c>
      <c r="F46" t="s" s="215">
        <v>64</v>
      </c>
      <c r="G46" s="220">
        <f t="shared" si="479"/>
        <v>1</v>
      </c>
      <c r="H46" s="216"/>
      <c r="I46" t="s" s="215">
        <f t="shared" si="480"/>
        <v>170</v>
      </c>
      <c r="J46" s="24"/>
      <c r="K46" t="s" s="215">
        <f>IF(I46="H",B46,IF(I46="B",D46,""))</f>
        <v>173</v>
      </c>
      <c r="L46" t="s" s="215">
        <f>IF(I46="U",B46,"")</f>
      </c>
      <c r="M46" t="s" s="215">
        <f>IF(I46="U",D46,"")</f>
      </c>
      <c r="N46" t="s" s="215">
        <f>IF(I46="B",B46,IF(I46="H",D46,""))</f>
        <v>174</v>
      </c>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20">
        <f>COUNTIF(AM42:AM45,K46)</f>
        <v>0</v>
      </c>
      <c r="AP46" s="220">
        <f>COUNTIF(AM42:AM45,L46)</f>
        <v>0</v>
      </c>
      <c r="AQ46" s="220">
        <f>COUNTIF(AM42:AM45,M46)</f>
        <v>0</v>
      </c>
      <c r="AR46" s="220">
        <f>COUNTIF(AM42:AM45,N46)</f>
        <v>0</v>
      </c>
      <c r="AS46" s="220">
        <f>SUM(AO46:AR46)</f>
        <v>0</v>
      </c>
      <c r="AT46" s="24"/>
      <c r="AU46" t="s" s="215">
        <f>IF(AS46=2,B46,"")</f>
      </c>
      <c r="AV46" t="s" s="215">
        <f>IF(AS46=2,D46,"")</f>
      </c>
      <c r="AW46" t="s" s="215">
        <f>IF(AS46=2,E46,"")</f>
      </c>
      <c r="AX46" t="s" s="215">
        <f>IF(AS46=2,G46,"")</f>
      </c>
      <c r="AY46" s="24"/>
      <c r="AZ46" t="s" s="215">
        <f>IF(AS46=2,IF(AW46&gt;AX46,AU46,IF(AX46&gt;AW46,AV46,"")),"")</f>
      </c>
      <c r="BA46" t="s" s="215">
        <f>IF(AS46=2,IF(AW46=AX46,AU46,""),"")</f>
      </c>
      <c r="BB46" t="s" s="215">
        <f>IF(AS46=2,IF(AW46=AX46,AV46,""),"")</f>
      </c>
      <c r="BC46" t="s" s="215">
        <f>IF(AS46=2,IF(AW46&gt;AX46,AV46,IF(AX46&gt;AW46,AU46,"")),"")</f>
      </c>
      <c r="BD46" s="24"/>
      <c r="BE46" s="216"/>
      <c r="BF46" s="24"/>
      <c r="BG46" s="24"/>
      <c r="BH46" s="24"/>
      <c r="BI46" s="24"/>
      <c r="BJ46" s="24"/>
      <c r="BK46" s="24"/>
      <c r="BL46" s="24"/>
      <c r="BM46" s="24"/>
      <c r="BN46" s="24"/>
      <c r="BO46" s="24"/>
      <c r="BP46" s="24"/>
      <c r="BQ46" s="24"/>
      <c r="BR46" s="24"/>
      <c r="BS46" s="24"/>
      <c r="BT46" s="24"/>
      <c r="BU46" s="24"/>
      <c r="BV46" s="24"/>
      <c r="BW46" s="24"/>
      <c r="BX46" s="220">
        <f>COUNTIF(BV42:BV45,K46)</f>
        <v>0</v>
      </c>
      <c r="BY46" s="220">
        <f>COUNTIF(BV42:BV45,L46)</f>
        <v>0</v>
      </c>
      <c r="BZ46" s="220">
        <f>COUNTIF(BV42:BV45,M46)</f>
        <v>0</v>
      </c>
      <c r="CA46" s="220">
        <f>COUNTIF(BV42:BV45,N46)</f>
        <v>0</v>
      </c>
      <c r="CB46" s="220">
        <f>SUM(BX46:CA46)</f>
        <v>0</v>
      </c>
      <c r="CC46" s="24"/>
      <c r="CD46" t="s" s="215">
        <f>IF(CB46=2,B46,"")</f>
      </c>
      <c r="CE46" t="s" s="215">
        <f>IF(CB46=2,D46,"")</f>
      </c>
      <c r="CF46" t="s" s="215">
        <f>IF(CB46=2,E46,"")</f>
      </c>
      <c r="CG46" t="s" s="215">
        <f>IF(CB46=2,G46,"")</f>
      </c>
      <c r="CH46" s="24"/>
      <c r="CI46" t="s" s="215">
        <f>IF(CB46=2,IF(CF46&gt;CG46,CD46,IF(CG46&gt;CF46,CE46,"")),"")</f>
      </c>
      <c r="CJ46" t="s" s="215">
        <f>IF(CB46=2,IF(CF46=CG46,CD46,""),"")</f>
      </c>
      <c r="CK46" t="s" s="215">
        <f>IF(CB46=2,IF(CF46=CG46,CE46,""),"")</f>
      </c>
      <c r="CL46" t="s" s="215">
        <f>IF(CB46=2,IF(CF46&gt;CG46,CE46,IF(CG46&gt;CF46,CD46,"")),"")</f>
      </c>
      <c r="CM46" s="24"/>
      <c r="CN46" s="216"/>
      <c r="CO46" s="24"/>
      <c r="CP46" s="24"/>
      <c r="CQ46" s="24"/>
      <c r="CR46" s="24"/>
      <c r="CS46" s="24"/>
      <c r="CT46" s="24"/>
      <c r="CU46" s="24"/>
      <c r="CV46" s="24"/>
      <c r="CW46" s="24"/>
      <c r="CX46" s="24"/>
      <c r="CY46" s="24"/>
      <c r="CZ46" s="24"/>
      <c r="DA46" s="24"/>
      <c r="DB46" s="24"/>
      <c r="DC46" s="24"/>
      <c r="DD46" s="24"/>
      <c r="DE46" s="24"/>
      <c r="DF46" s="24"/>
      <c r="DG46" s="220">
        <f>COUNTIF(DE42:DE45,K46)</f>
        <v>0</v>
      </c>
      <c r="DH46" s="220">
        <f>COUNTIF(DE42:DE45,L46)</f>
        <v>0</v>
      </c>
      <c r="DI46" s="220">
        <f>COUNTIF(DE42:DE45,M46)</f>
        <v>0</v>
      </c>
      <c r="DJ46" s="220">
        <f>COUNTIF(DE42:DE45,N46)</f>
        <v>0</v>
      </c>
      <c r="DK46" s="220">
        <f>SUM(DG46:DJ46)</f>
        <v>0</v>
      </c>
      <c r="DL46" s="24"/>
      <c r="DM46" t="s" s="215">
        <f>IF(DK46=2,B46,"")</f>
      </c>
      <c r="DN46" t="s" s="215">
        <f>IF(DK46=2,D46,"")</f>
      </c>
      <c r="DO46" t="s" s="215">
        <f>IF(DK46=2,E46,"")</f>
      </c>
      <c r="DP46" t="s" s="215">
        <f>IF(DK46=2,G46,"")</f>
      </c>
      <c r="DQ46" s="24"/>
      <c r="DR46" t="s" s="215">
        <f>IF(DK46=2,IF(DO46&gt;DP46,DM46,IF(DP46&gt;DO46,DN46,"")),"")</f>
      </c>
      <c r="DS46" t="s" s="215">
        <f>IF(DK46=2,IF(DO46=DP46,DM46,""),"")</f>
      </c>
      <c r="DT46" t="s" s="215">
        <f>IF(DK46=2,IF(DO46=DP46,DN46,""),"")</f>
      </c>
      <c r="DU46" t="s" s="215">
        <f>IF(DK46=2,IF(DO46&gt;DP46,DN46,IF(DP46&gt;DO46,DM46,"")),"")</f>
      </c>
      <c r="DV46" s="24"/>
      <c r="DW46" s="216"/>
      <c r="DX46" s="24"/>
      <c r="DY46" s="24"/>
      <c r="DZ46" s="24"/>
      <c r="EA46" s="24"/>
      <c r="EB46" s="24"/>
      <c r="EC46" s="24"/>
      <c r="ED46" s="24"/>
      <c r="EE46" s="24"/>
      <c r="EF46" s="24"/>
      <c r="EG46" s="24"/>
      <c r="EH46" s="24"/>
      <c r="EI46" s="24"/>
      <c r="EJ46" s="24"/>
      <c r="EK46" s="24"/>
      <c r="EL46" s="25"/>
    </row>
    <row r="47" ht="13.65" customHeight="1">
      <c r="A47" s="15"/>
      <c r="B47" t="s" s="215">
        <f t="shared" si="524"/>
        <v>175</v>
      </c>
      <c r="C47" t="s" s="215">
        <v>64</v>
      </c>
      <c r="D47" t="s" s="215">
        <f t="shared" si="525"/>
        <v>176</v>
      </c>
      <c r="E47" s="220">
        <f t="shared" si="526"/>
        <v>1</v>
      </c>
      <c r="F47" t="s" s="215">
        <v>64</v>
      </c>
      <c r="G47" s="220">
        <f t="shared" si="527"/>
        <v>1</v>
      </c>
      <c r="H47" s="216"/>
      <c r="I47" t="s" s="215">
        <f t="shared" si="528"/>
        <v>177</v>
      </c>
      <c r="J47" s="24"/>
      <c r="K47" t="s" s="215">
        <f>IF(I47="H",B47,IF(I47="B",D47,""))</f>
      </c>
      <c r="L47" t="s" s="215">
        <f>IF(I47="U",B47,"")</f>
        <v>175</v>
      </c>
      <c r="M47" t="s" s="215">
        <f>IF(I47="U",D47,"")</f>
        <v>176</v>
      </c>
      <c r="N47" t="s" s="215">
        <f>IF(I47="B",B47,IF(I47="H",D47,""))</f>
      </c>
      <c r="O47" s="24"/>
      <c r="P47" s="24"/>
      <c r="Q47" s="24"/>
      <c r="R47" s="24"/>
      <c r="S47" s="24"/>
      <c r="T47" s="24"/>
      <c r="U47" s="24"/>
      <c r="V47" s="24"/>
      <c r="W47" s="24"/>
      <c r="X47" s="24"/>
      <c r="Y47" s="24"/>
      <c r="Z47" s="24"/>
      <c r="AA47" s="221">
        <v>1</v>
      </c>
      <c r="AB47" s="223">
        <v>10</v>
      </c>
      <c r="AC47" s="223">
        <f>AB47*10</f>
        <v>100</v>
      </c>
      <c r="AD47" s="223">
        <f>AC47*10</f>
        <v>1000</v>
      </c>
      <c r="AE47" s="226"/>
      <c r="AF47" s="223">
        <f>AD47*10</f>
        <v>10000</v>
      </c>
      <c r="AG47" s="223">
        <f>AF47*10</f>
        <v>100000</v>
      </c>
      <c r="AH47" s="223">
        <f>AG47*10</f>
        <v>1000000</v>
      </c>
      <c r="AI47" s="223">
        <f>AH47*10</f>
        <v>10000000</v>
      </c>
      <c r="AJ47" s="223">
        <f>AI47*10</f>
        <v>100000000</v>
      </c>
      <c r="AK47" s="226"/>
      <c r="AL47" s="24"/>
      <c r="AM47" s="24"/>
      <c r="AN47" s="24"/>
      <c r="AO47" s="220">
        <f>COUNTIF(AM42:AM45,K47)</f>
        <v>0</v>
      </c>
      <c r="AP47" s="220">
        <f>COUNTIF(AM42:AM45,L47)</f>
        <v>0</v>
      </c>
      <c r="AQ47" s="220">
        <f>COUNTIF(AM42:AM45,M47)</f>
        <v>0</v>
      </c>
      <c r="AR47" s="220">
        <f>COUNTIF(AM42:AM45,N47)</f>
        <v>0</v>
      </c>
      <c r="AS47" s="220">
        <f>SUM(AO47:AR47)</f>
        <v>0</v>
      </c>
      <c r="AT47" s="24"/>
      <c r="AU47" t="s" s="215">
        <f>IF(AS47=2,B47,"")</f>
      </c>
      <c r="AV47" t="s" s="215">
        <f>IF(AS47=2,D47,"")</f>
      </c>
      <c r="AW47" t="s" s="215">
        <f>IF(AS47=2,E47,"")</f>
      </c>
      <c r="AX47" t="s" s="215">
        <f>IF(AS47=2,G47,"")</f>
      </c>
      <c r="AY47" s="24"/>
      <c r="AZ47" t="s" s="215">
        <f>IF(AS47=2,IF(AW47&gt;AX47,AU47,IF(AX47&gt;AW47,AV47,"")),"")</f>
      </c>
      <c r="BA47" t="s" s="215">
        <f>IF(AS47=2,IF(AW47=AX47,AU47,""),"")</f>
      </c>
      <c r="BB47" t="s" s="215">
        <f>IF(AS47=2,IF(AW47=AX47,AV47,""),"")</f>
      </c>
      <c r="BC47" t="s" s="215">
        <f>IF(AS47=2,IF(AW47&gt;AX47,AV47,IF(AX47&gt;AW47,AU47,"")),"")</f>
      </c>
      <c r="BD47" s="24"/>
      <c r="BE47" s="216"/>
      <c r="BF47" s="24"/>
      <c r="BG47" s="24"/>
      <c r="BH47" t="s" s="215">
        <v>51</v>
      </c>
      <c r="BI47" t="s" s="215">
        <v>178</v>
      </c>
      <c r="BJ47" s="24"/>
      <c r="BK47" s="24"/>
      <c r="BL47" s="24"/>
      <c r="BM47" s="24"/>
      <c r="BN47" s="24"/>
      <c r="BO47" s="24"/>
      <c r="BP47" s="24"/>
      <c r="BQ47" s="24"/>
      <c r="BR47" s="24"/>
      <c r="BS47" s="24"/>
      <c r="BT47" s="24"/>
      <c r="BU47" s="24"/>
      <c r="BV47" s="24"/>
      <c r="BW47" s="24"/>
      <c r="BX47" s="220">
        <f>COUNTIF(BV42:BV45,K47)</f>
        <v>0</v>
      </c>
      <c r="BY47" s="220">
        <f>COUNTIF(BV42:BV45,L47)</f>
        <v>0</v>
      </c>
      <c r="BZ47" s="220">
        <f>COUNTIF(BV42:BV45,M47)</f>
        <v>0</v>
      </c>
      <c r="CA47" s="220">
        <f>COUNTIF(BV42:BV45,N47)</f>
        <v>0</v>
      </c>
      <c r="CB47" s="220">
        <f>SUM(BX47:CA47)</f>
        <v>0</v>
      </c>
      <c r="CC47" s="24"/>
      <c r="CD47" t="s" s="215">
        <f>IF(CB47=2,B47,"")</f>
      </c>
      <c r="CE47" t="s" s="215">
        <f>IF(CB47=2,D47,"")</f>
      </c>
      <c r="CF47" t="s" s="215">
        <f>IF(CB47=2,E47,"")</f>
      </c>
      <c r="CG47" t="s" s="215">
        <f>IF(CB47=2,G47,"")</f>
      </c>
      <c r="CH47" s="24"/>
      <c r="CI47" t="s" s="215">
        <f>IF(CB47=2,IF(CF47&gt;CG47,CD47,IF(CG47&gt;CF47,CE47,"")),"")</f>
      </c>
      <c r="CJ47" t="s" s="215">
        <f>IF(CB47=2,IF(CF47=CG47,CD47,""),"")</f>
      </c>
      <c r="CK47" t="s" s="215">
        <f>IF(CB47=2,IF(CF47=CG47,CE47,""),"")</f>
      </c>
      <c r="CL47" t="s" s="215">
        <f>IF(CB47=2,IF(CF47&gt;CG47,CE47,IF(CG47&gt;CF47,CD47,"")),"")</f>
      </c>
      <c r="CM47" s="24"/>
      <c r="CN47" s="216"/>
      <c r="CO47" s="24"/>
      <c r="CP47" s="24"/>
      <c r="CQ47" t="s" s="215">
        <v>51</v>
      </c>
      <c r="CR47" t="s" s="215">
        <v>178</v>
      </c>
      <c r="CS47" s="24"/>
      <c r="CT47" s="24"/>
      <c r="CU47" s="24"/>
      <c r="CV47" s="24"/>
      <c r="CW47" s="24"/>
      <c r="CX47" s="24"/>
      <c r="CY47" s="24"/>
      <c r="CZ47" s="24"/>
      <c r="DA47" s="24"/>
      <c r="DB47" s="24"/>
      <c r="DC47" s="24"/>
      <c r="DD47" s="24"/>
      <c r="DE47" s="24"/>
      <c r="DF47" s="24"/>
      <c r="DG47" s="220">
        <f>COUNTIF(DE42:DE45,K47)</f>
        <v>0</v>
      </c>
      <c r="DH47" s="220">
        <f>COUNTIF(DE42:DE45,L47)</f>
        <v>0</v>
      </c>
      <c r="DI47" s="220">
        <f>COUNTIF(DE42:DE45,M47)</f>
        <v>0</v>
      </c>
      <c r="DJ47" s="220">
        <f>COUNTIF(DE42:DE45,N47)</f>
        <v>0</v>
      </c>
      <c r="DK47" s="220">
        <f>SUM(DG47:DJ47)</f>
        <v>0</v>
      </c>
      <c r="DL47" s="24"/>
      <c r="DM47" t="s" s="215">
        <f>IF(DK47=2,B47,"")</f>
      </c>
      <c r="DN47" t="s" s="215">
        <f>IF(DK47=2,D47,"")</f>
      </c>
      <c r="DO47" t="s" s="215">
        <f>IF(DK47=2,E47,"")</f>
      </c>
      <c r="DP47" t="s" s="215">
        <f>IF(DK47=2,G47,"")</f>
      </c>
      <c r="DQ47" s="24"/>
      <c r="DR47" t="s" s="215">
        <f>IF(DK47=2,IF(DO47&gt;DP47,DM47,IF(DP47&gt;DO47,DN47,"")),"")</f>
      </c>
      <c r="DS47" t="s" s="215">
        <f>IF(DK47=2,IF(DO47=DP47,DM47,""),"")</f>
      </c>
      <c r="DT47" t="s" s="215">
        <f>IF(DK47=2,IF(DO47=DP47,DN47,""),"")</f>
      </c>
      <c r="DU47" t="s" s="215">
        <f>IF(DK47=2,IF(DO47&gt;DP47,DN47,IF(DP47&gt;DO47,DM47,"")),"")</f>
      </c>
      <c r="DV47" s="24"/>
      <c r="DW47" s="216"/>
      <c r="DX47" s="24"/>
      <c r="DY47" s="24"/>
      <c r="DZ47" t="s" s="215">
        <v>51</v>
      </c>
      <c r="EA47" t="s" s="215">
        <v>178</v>
      </c>
      <c r="EB47" s="24"/>
      <c r="EC47" s="24"/>
      <c r="ED47" s="24"/>
      <c r="EE47" s="24"/>
      <c r="EF47" s="24"/>
      <c r="EG47" s="24"/>
      <c r="EH47" s="24"/>
      <c r="EI47" s="24"/>
      <c r="EJ47" s="24"/>
      <c r="EK47" s="24"/>
      <c r="EL47" s="25"/>
    </row>
    <row r="48" ht="13.65" customHeight="1">
      <c r="A48" s="15"/>
      <c r="B48" t="s" s="215">
        <f t="shared" si="579"/>
        <v>179</v>
      </c>
      <c r="C48" t="s" s="215">
        <v>64</v>
      </c>
      <c r="D48" t="s" s="215">
        <f t="shared" si="580"/>
        <v>180</v>
      </c>
      <c r="E48" s="220">
        <f t="shared" si="581"/>
        <v>2</v>
      </c>
      <c r="F48" t="s" s="215">
        <v>64</v>
      </c>
      <c r="G48" s="220">
        <f t="shared" si="582"/>
        <v>1</v>
      </c>
      <c r="H48" s="216"/>
      <c r="I48" t="s" s="215">
        <f t="shared" si="583"/>
        <v>170</v>
      </c>
      <c r="J48" s="24"/>
      <c r="K48" t="s" s="215">
        <f>IF(I48="H",B48,IF(I48="B",D48,""))</f>
        <v>179</v>
      </c>
      <c r="L48" t="s" s="215">
        <f>IF(I48="U",B48,"")</f>
      </c>
      <c r="M48" t="s" s="215">
        <f>IF(I48="U",D48,"")</f>
      </c>
      <c r="N48" t="s" s="215">
        <f>IF(I48="B",B48,IF(I48="H",D48,""))</f>
        <v>180</v>
      </c>
      <c r="O48" s="24"/>
      <c r="P48" s="24"/>
      <c r="Q48" s="221">
        <v>2</v>
      </c>
      <c r="R48" s="221">
        <v>3</v>
      </c>
      <c r="S48" s="221">
        <v>4</v>
      </c>
      <c r="T48" s="221">
        <v>5</v>
      </c>
      <c r="U48" s="221">
        <v>6</v>
      </c>
      <c r="V48" s="221">
        <v>7</v>
      </c>
      <c r="W48" s="221">
        <v>8</v>
      </c>
      <c r="X48" s="221">
        <v>9</v>
      </c>
      <c r="Y48" s="221">
        <v>10</v>
      </c>
      <c r="Z48" s="24"/>
      <c r="AA48" s="24"/>
      <c r="AB48" s="24"/>
      <c r="AC48" s="24"/>
      <c r="AD48" s="24"/>
      <c r="AE48" s="24"/>
      <c r="AF48" s="24"/>
      <c r="AG48" s="24"/>
      <c r="AH48" s="24"/>
      <c r="AI48" s="24"/>
      <c r="AJ48" s="24"/>
      <c r="AK48" s="24"/>
      <c r="AL48" s="24"/>
      <c r="AM48" s="24"/>
      <c r="AN48" s="24"/>
      <c r="AO48" s="220">
        <f>COUNTIF(AM42:AM45,K48)</f>
        <v>0</v>
      </c>
      <c r="AP48" s="220">
        <f>COUNTIF(AM42:AM45,L48)</f>
        <v>0</v>
      </c>
      <c r="AQ48" s="220">
        <f>COUNTIF(AM42:AM45,M48)</f>
        <v>0</v>
      </c>
      <c r="AR48" s="220">
        <f>COUNTIF(AM42:AM45,N48)</f>
        <v>0</v>
      </c>
      <c r="AS48" s="220">
        <f>SUM(AO48:AR48)</f>
        <v>0</v>
      </c>
      <c r="AT48" s="24"/>
      <c r="AU48" t="s" s="215">
        <f>IF(AS48=2,B48,"")</f>
      </c>
      <c r="AV48" t="s" s="215">
        <f>IF(AS48=2,D48,"")</f>
      </c>
      <c r="AW48" t="s" s="215">
        <f>IF(AS48=2,E48,"")</f>
      </c>
      <c r="AX48" t="s" s="215">
        <f>IF(AS48=2,G48,"")</f>
      </c>
      <c r="AY48" s="24"/>
      <c r="AZ48" t="s" s="215">
        <f>IF(AS48=2,IF(AW48&gt;AX48,AU48,IF(AX48&gt;AW48,AV48,"")),"")</f>
      </c>
      <c r="BA48" t="s" s="215">
        <f>IF(AS48=2,IF(AW48=AX48,AU48,""),"")</f>
      </c>
      <c r="BB48" t="s" s="215">
        <f>IF(AS48=2,IF(AW48=AX48,AV48,""),"")</f>
      </c>
      <c r="BC48" t="s" s="215">
        <f>IF(AS48=2,IF(AW48&gt;AX48,AV48,IF(AX48&gt;AW48,AU48,"")),"")</f>
      </c>
      <c r="BD48" s="24"/>
      <c r="BE48" s="220">
        <v>1</v>
      </c>
      <c r="BF48" t="s" s="225">
        <f>VLOOKUP(BE48,BE42:BF45,2,FALSE)</f>
        <v>171</v>
      </c>
      <c r="BG48" s="24"/>
      <c r="BH48" s="220">
        <f>_xlfn.COUNTIFS(AZ42:AZ77,BF48,BC42:BC77,BF49)</f>
        <v>0</v>
      </c>
      <c r="BI48" s="221">
        <f>RANK(BH48,BH48:BH51,0)</f>
        <v>1</v>
      </c>
      <c r="BJ48" s="24"/>
      <c r="BK48" s="24"/>
      <c r="BL48" s="24"/>
      <c r="BM48" s="24"/>
      <c r="BN48" s="24"/>
      <c r="BO48" s="24"/>
      <c r="BP48" s="24"/>
      <c r="BQ48" s="24"/>
      <c r="BR48" s="24"/>
      <c r="BS48" s="24"/>
      <c r="BT48" s="24"/>
      <c r="BU48" s="24"/>
      <c r="BV48" s="24"/>
      <c r="BW48" s="24"/>
      <c r="BX48" s="220">
        <f>COUNTIF(BV42:BV45,K48)</f>
        <v>0</v>
      </c>
      <c r="BY48" s="220">
        <f>COUNTIF(BV42:BV45,L48)</f>
        <v>0</v>
      </c>
      <c r="BZ48" s="220">
        <f>COUNTIF(BV42:BV45,M48)</f>
        <v>0</v>
      </c>
      <c r="CA48" s="220">
        <f>COUNTIF(BV42:BV45,N48)</f>
        <v>0</v>
      </c>
      <c r="CB48" s="220">
        <f>SUM(BX48:CA48)</f>
        <v>0</v>
      </c>
      <c r="CC48" s="24"/>
      <c r="CD48" t="s" s="215">
        <f>IF(CB48=2,B48,"")</f>
      </c>
      <c r="CE48" t="s" s="215">
        <f>IF(CB48=2,D48,"")</f>
      </c>
      <c r="CF48" t="s" s="215">
        <f>IF(CB48=2,E48,"")</f>
      </c>
      <c r="CG48" t="s" s="215">
        <f>IF(CB48=2,G48,"")</f>
      </c>
      <c r="CH48" s="24"/>
      <c r="CI48" t="s" s="215">
        <f>IF(CB48=2,IF(CF48&gt;CG48,CD48,IF(CG48&gt;CF48,CE48,"")),"")</f>
      </c>
      <c r="CJ48" t="s" s="215">
        <f>IF(CB48=2,IF(CF48=CG48,CD48,""),"")</f>
      </c>
      <c r="CK48" t="s" s="215">
        <f>IF(CB48=2,IF(CF48=CG48,CE48,""),"")</f>
      </c>
      <c r="CL48" t="s" s="215">
        <f>IF(CB48=2,IF(CF48&gt;CG48,CE48,IF(CG48&gt;CF48,CD48,"")),"")</f>
      </c>
      <c r="CM48" s="24"/>
      <c r="CN48" s="220">
        <v>1</v>
      </c>
      <c r="CO48" t="s" s="225">
        <f>VLOOKUP(CN48,CN42:CO45,2,FALSE)</f>
        <v>171</v>
      </c>
      <c r="CP48" s="24"/>
      <c r="CQ48" s="220">
        <f>_xlfn.COUNTIFS(CI42:CI77,CO48,CL42:CL77,CO49)</f>
        <v>0</v>
      </c>
      <c r="CR48" s="221">
        <f>RANK(CQ48,CQ48:CQ51,0)</f>
        <v>1</v>
      </c>
      <c r="CS48" s="24"/>
      <c r="CT48" s="24"/>
      <c r="CU48" s="24"/>
      <c r="CV48" s="24"/>
      <c r="CW48" s="24"/>
      <c r="CX48" s="24"/>
      <c r="CY48" s="24"/>
      <c r="CZ48" s="24"/>
      <c r="DA48" s="24"/>
      <c r="DB48" s="24"/>
      <c r="DC48" s="24"/>
      <c r="DD48" s="24"/>
      <c r="DE48" s="24"/>
      <c r="DF48" s="24"/>
      <c r="DG48" s="220">
        <f>COUNTIF(DE42:DE45,K48)</f>
        <v>0</v>
      </c>
      <c r="DH48" s="220">
        <f>COUNTIF(DE42:DE45,L48)</f>
        <v>0</v>
      </c>
      <c r="DI48" s="220">
        <f>COUNTIF(DE42:DE45,M48)</f>
        <v>0</v>
      </c>
      <c r="DJ48" s="220">
        <f>COUNTIF(DE42:DE45,N48)</f>
        <v>0</v>
      </c>
      <c r="DK48" s="220">
        <f>SUM(DG48:DJ48)</f>
        <v>0</v>
      </c>
      <c r="DL48" s="24"/>
      <c r="DM48" t="s" s="215">
        <f>IF(DK48=2,B48,"")</f>
      </c>
      <c r="DN48" t="s" s="215">
        <f>IF(DK48=2,D48,"")</f>
      </c>
      <c r="DO48" t="s" s="215">
        <f>IF(DK48=2,E48,"")</f>
      </c>
      <c r="DP48" t="s" s="215">
        <f>IF(DK48=2,G48,"")</f>
      </c>
      <c r="DQ48" s="24"/>
      <c r="DR48" t="s" s="215">
        <f>IF(DK48=2,IF(DO48&gt;DP48,DM48,IF(DP48&gt;DO48,DN48,"")),"")</f>
      </c>
      <c r="DS48" t="s" s="215">
        <f>IF(DK48=2,IF(DO48=DP48,DM48,""),"")</f>
      </c>
      <c r="DT48" t="s" s="215">
        <f>IF(DK48=2,IF(DO48=DP48,DN48,""),"")</f>
      </c>
      <c r="DU48" t="s" s="215">
        <f>IF(DK48=2,IF(DO48&gt;DP48,DN48,IF(DP48&gt;DO48,DM48,"")),"")</f>
      </c>
      <c r="DV48" s="24"/>
      <c r="DW48" s="220">
        <v>1</v>
      </c>
      <c r="DX48" t="s" s="225">
        <f>VLOOKUP(DW48,DW42:DX45,2,FALSE)</f>
        <v>169</v>
      </c>
      <c r="DY48" s="24"/>
      <c r="DZ48" s="220">
        <f>_xlfn.COUNTIFS(DR42:DR77,DX48,DU42:DU77,DX49)</f>
        <v>0</v>
      </c>
      <c r="EA48" s="221">
        <f>RANK(DZ48,DZ48:DZ51,0)</f>
        <v>1</v>
      </c>
      <c r="EB48" s="24"/>
      <c r="EC48" s="24"/>
      <c r="ED48" s="24"/>
      <c r="EE48" s="24"/>
      <c r="EF48" s="24"/>
      <c r="EG48" s="24"/>
      <c r="EH48" s="24"/>
      <c r="EI48" s="24"/>
      <c r="EJ48" s="24"/>
      <c r="EK48" s="24"/>
      <c r="EL48" s="25"/>
    </row>
    <row r="49" ht="13.65" customHeight="1">
      <c r="A49" s="15"/>
      <c r="B49" t="s" s="215">
        <f t="shared" si="636"/>
        <v>181</v>
      </c>
      <c r="C49" t="s" s="215">
        <v>64</v>
      </c>
      <c r="D49" t="s" s="215">
        <f t="shared" si="637"/>
        <v>182</v>
      </c>
      <c r="E49" s="220">
        <f t="shared" si="638"/>
        <v>0</v>
      </c>
      <c r="F49" t="s" s="215">
        <v>64</v>
      </c>
      <c r="G49" s="220">
        <f t="shared" si="639"/>
        <v>1</v>
      </c>
      <c r="H49" s="216"/>
      <c r="I49" t="s" s="215">
        <f t="shared" si="640"/>
        <v>165</v>
      </c>
      <c r="J49" s="24"/>
      <c r="K49" t="s" s="215">
        <f>IF(I49="H",B49,IF(I49="B",D49,""))</f>
        <v>182</v>
      </c>
      <c r="L49" t="s" s="215">
        <f>IF(I49="U",B49,"")</f>
      </c>
      <c r="M49" t="s" s="215">
        <f>IF(I49="U",D49,"")</f>
      </c>
      <c r="N49" t="s" s="215">
        <f>IF(I49="B",B49,IF(I49="H",D49,""))</f>
        <v>181</v>
      </c>
      <c r="O49" s="24"/>
      <c r="P49" s="24"/>
      <c r="Q49" s="24"/>
      <c r="R49" s="24"/>
      <c r="S49" s="24"/>
      <c r="T49" s="24"/>
      <c r="U49" s="24"/>
      <c r="V49" s="24"/>
      <c r="W49" s="24"/>
      <c r="X49" s="24"/>
      <c r="Y49" s="24"/>
      <c r="Z49" s="24"/>
      <c r="AA49" s="220">
        <f>AA42/AA47</f>
        <v>2</v>
      </c>
      <c r="AB49" s="220">
        <f>AB42/AB47</f>
        <v>0</v>
      </c>
      <c r="AC49" s="220">
        <f>AC42/AC47</f>
        <v>0</v>
      </c>
      <c r="AD49" s="220">
        <f>AD42/AD47</f>
        <v>0</v>
      </c>
      <c r="AE49" s="216"/>
      <c r="AF49" s="220">
        <f>AF42/AF47</f>
        <v>0</v>
      </c>
      <c r="AG49" s="220">
        <f>AG42/AG47</f>
        <v>2e-05</v>
      </c>
      <c r="AH49" s="220">
        <f>AH42/AH47</f>
        <v>2e-06</v>
      </c>
      <c r="AI49" s="220">
        <f>AI42/AI47</f>
        <v>2e-07</v>
      </c>
      <c r="AJ49" s="220">
        <f>AJ42/AJ47</f>
        <v>2e-08</v>
      </c>
      <c r="AK49" s="221">
        <f>SUM(AA49:AJ49)</f>
        <v>2.00002222</v>
      </c>
      <c r="AL49" s="24"/>
      <c r="AM49" s="24"/>
      <c r="AN49" s="24"/>
      <c r="AO49" s="220">
        <f>COUNTIF(AM42:AM45,K49)</f>
        <v>0</v>
      </c>
      <c r="AP49" s="220">
        <f>COUNTIF(AM42:AM45,L49)</f>
        <v>0</v>
      </c>
      <c r="AQ49" s="220">
        <f>COUNTIF(AM42:AM45,M49)</f>
        <v>0</v>
      </c>
      <c r="AR49" s="220">
        <f>COUNTIF(AM42:AM45,N49)</f>
        <v>0</v>
      </c>
      <c r="AS49" s="220">
        <f>SUM(AO49:AR49)</f>
        <v>0</v>
      </c>
      <c r="AT49" s="24"/>
      <c r="AU49" t="s" s="215">
        <f>IF(AS49=2,B49,"")</f>
      </c>
      <c r="AV49" t="s" s="215">
        <f>IF(AS49=2,D49,"")</f>
      </c>
      <c r="AW49" t="s" s="215">
        <f>IF(AS49=2,E49,"")</f>
      </c>
      <c r="AX49" t="s" s="215">
        <f>IF(AS49=2,G49,"")</f>
      </c>
      <c r="AY49" s="24"/>
      <c r="AZ49" t="s" s="215">
        <f>IF(AS49=2,IF(AW49&gt;AX49,AU49,IF(AX49&gt;AW49,AV49,"")),"")</f>
      </c>
      <c r="BA49" t="s" s="215">
        <f>IF(AS49=2,IF(AW49=AX49,AU49,""),"")</f>
      </c>
      <c r="BB49" t="s" s="215">
        <f>IF(AS49=2,IF(AW49=AX49,AV49,""),"")</f>
      </c>
      <c r="BC49" t="s" s="215">
        <f>IF(AS49=2,IF(AW49&gt;AX49,AV49,IF(AX49&gt;AW49,AU49,"")),"")</f>
      </c>
      <c r="BD49" s="24"/>
      <c r="BE49" s="220">
        <v>2</v>
      </c>
      <c r="BF49" t="s" s="225">
        <f>VLOOKUP(BE49,BE42:BF45,2,FALSE)</f>
        <v>168</v>
      </c>
      <c r="BG49" s="24"/>
      <c r="BH49" s="220">
        <f>_xlfn.COUNTIFS(AZ42:AZ77,BF49,BC42:BC77,BF48)</f>
        <v>0</v>
      </c>
      <c r="BI49" s="221">
        <f>RANK(BH49,BH48:BH51,0)</f>
        <v>1</v>
      </c>
      <c r="BJ49" s="24"/>
      <c r="BK49" s="24"/>
      <c r="BL49" s="24"/>
      <c r="BM49" s="24"/>
      <c r="BN49" s="24"/>
      <c r="BO49" s="24"/>
      <c r="BP49" s="24"/>
      <c r="BQ49" s="24"/>
      <c r="BR49" s="24"/>
      <c r="BS49" s="24"/>
      <c r="BT49" s="24"/>
      <c r="BU49" s="24"/>
      <c r="BV49" s="24"/>
      <c r="BW49" s="24"/>
      <c r="BX49" s="220">
        <f>COUNTIF(BV42:BV45,K49)</f>
        <v>0</v>
      </c>
      <c r="BY49" s="220">
        <f>COUNTIF(BV42:BV45,L49)</f>
        <v>0</v>
      </c>
      <c r="BZ49" s="220">
        <f>COUNTIF(BV42:BV45,M49)</f>
        <v>0</v>
      </c>
      <c r="CA49" s="220">
        <f>COUNTIF(BV42:BV45,N49)</f>
        <v>0</v>
      </c>
      <c r="CB49" s="220">
        <f>SUM(BX49:CA49)</f>
        <v>0</v>
      </c>
      <c r="CC49" s="24"/>
      <c r="CD49" t="s" s="215">
        <f>IF(CB49=2,B49,"")</f>
      </c>
      <c r="CE49" t="s" s="215">
        <f>IF(CB49=2,D49,"")</f>
      </c>
      <c r="CF49" t="s" s="215">
        <f>IF(CB49=2,E49,"")</f>
      </c>
      <c r="CG49" t="s" s="215">
        <f>IF(CB49=2,G49,"")</f>
      </c>
      <c r="CH49" s="24"/>
      <c r="CI49" t="s" s="215">
        <f>IF(CB49=2,IF(CF49&gt;CG49,CD49,IF(CG49&gt;CF49,CE49,"")),"")</f>
      </c>
      <c r="CJ49" t="s" s="215">
        <f>IF(CB49=2,IF(CF49=CG49,CD49,""),"")</f>
      </c>
      <c r="CK49" t="s" s="215">
        <f>IF(CB49=2,IF(CF49=CG49,CE49,""),"")</f>
      </c>
      <c r="CL49" t="s" s="215">
        <f>IF(CB49=2,IF(CF49&gt;CG49,CE49,IF(CG49&gt;CF49,CD49,"")),"")</f>
      </c>
      <c r="CM49" s="24"/>
      <c r="CN49" s="220">
        <v>2</v>
      </c>
      <c r="CO49" t="s" s="225">
        <f>VLOOKUP(CN49,CN42:CO45,2,FALSE)</f>
        <v>168</v>
      </c>
      <c r="CP49" s="24"/>
      <c r="CQ49" s="220">
        <f>_xlfn.COUNTIFS(CI42:CI77,CO49,CL42:CL77,CO48)</f>
        <v>0</v>
      </c>
      <c r="CR49" s="221">
        <f>RANK(CQ49,CQ48:CQ51,0)</f>
        <v>1</v>
      </c>
      <c r="CS49" s="24"/>
      <c r="CT49" s="24"/>
      <c r="CU49" s="24"/>
      <c r="CV49" s="24"/>
      <c r="CW49" s="24"/>
      <c r="CX49" s="24"/>
      <c r="CY49" s="24"/>
      <c r="CZ49" s="24"/>
      <c r="DA49" s="24"/>
      <c r="DB49" s="24"/>
      <c r="DC49" s="24"/>
      <c r="DD49" s="24"/>
      <c r="DE49" s="24"/>
      <c r="DF49" s="24"/>
      <c r="DG49" s="220">
        <f>COUNTIF(DE42:DE45,K49)</f>
        <v>0</v>
      </c>
      <c r="DH49" s="220">
        <f>COUNTIF(DE42:DE45,L49)</f>
        <v>0</v>
      </c>
      <c r="DI49" s="220">
        <f>COUNTIF(DE42:DE45,M49)</f>
        <v>0</v>
      </c>
      <c r="DJ49" s="220">
        <f>COUNTIF(DE42:DE45,N49)</f>
        <v>0</v>
      </c>
      <c r="DK49" s="220">
        <f>SUM(DG49:DJ49)</f>
        <v>0</v>
      </c>
      <c r="DL49" s="24"/>
      <c r="DM49" t="s" s="215">
        <f>IF(DK49=2,B49,"")</f>
      </c>
      <c r="DN49" t="s" s="215">
        <f>IF(DK49=2,D49,"")</f>
      </c>
      <c r="DO49" t="s" s="215">
        <f>IF(DK49=2,E49,"")</f>
      </c>
      <c r="DP49" t="s" s="215">
        <f>IF(DK49=2,G49,"")</f>
      </c>
      <c r="DQ49" s="24"/>
      <c r="DR49" t="s" s="215">
        <f>IF(DK49=2,IF(DO49&gt;DP49,DM49,IF(DP49&gt;DO49,DN49,"")),"")</f>
      </c>
      <c r="DS49" t="s" s="215">
        <f>IF(DK49=2,IF(DO49=DP49,DM49,""),"")</f>
      </c>
      <c r="DT49" t="s" s="215">
        <f>IF(DK49=2,IF(DO49=DP49,DN49,""),"")</f>
      </c>
      <c r="DU49" t="s" s="215">
        <f>IF(DK49=2,IF(DO49&gt;DP49,DN49,IF(DP49&gt;DO49,DM49,"")),"")</f>
      </c>
      <c r="DV49" s="24"/>
      <c r="DW49" s="220">
        <v>2</v>
      </c>
      <c r="DX49" t="s" s="225">
        <f>VLOOKUP(DW49,DW42:DX45,2,FALSE)</f>
        <v>172</v>
      </c>
      <c r="DY49" s="24"/>
      <c r="DZ49" s="220">
        <f>_xlfn.COUNTIFS(DR42:DR77,DX49,DU42:DU77,DX48)</f>
        <v>0</v>
      </c>
      <c r="EA49" s="221">
        <f>RANK(DZ49,DZ48:DZ51,0)</f>
        <v>1</v>
      </c>
      <c r="EB49" s="24"/>
      <c r="EC49" s="24"/>
      <c r="ED49" s="24"/>
      <c r="EE49" s="24"/>
      <c r="EF49" s="24"/>
      <c r="EG49" s="24"/>
      <c r="EH49" s="24"/>
      <c r="EI49" s="24"/>
      <c r="EJ49" s="24"/>
      <c r="EK49" s="24"/>
      <c r="EL49" s="25"/>
    </row>
    <row r="50" ht="13.65" customHeight="1">
      <c r="A50" s="15"/>
      <c r="B50" t="s" s="215">
        <f t="shared" si="703"/>
        <v>183</v>
      </c>
      <c r="C50" t="s" s="215">
        <v>64</v>
      </c>
      <c r="D50" t="s" s="215">
        <f t="shared" si="704"/>
        <v>184</v>
      </c>
      <c r="E50" s="220">
        <f t="shared" si="705"/>
        <v>3</v>
      </c>
      <c r="F50" t="s" s="215">
        <v>64</v>
      </c>
      <c r="G50" s="220">
        <f t="shared" si="706"/>
        <v>1</v>
      </c>
      <c r="H50" s="216"/>
      <c r="I50" t="s" s="215">
        <f t="shared" si="707"/>
        <v>170</v>
      </c>
      <c r="J50" s="24"/>
      <c r="K50" t="s" s="215">
        <f>IF(I50="H",B50,IF(I50="B",D50,""))</f>
        <v>183</v>
      </c>
      <c r="L50" t="s" s="215">
        <f>IF(I50="U",B50,"")</f>
      </c>
      <c r="M50" t="s" s="215">
        <f>IF(I50="U",D50,"")</f>
      </c>
      <c r="N50" t="s" s="215">
        <f>IF(I50="B",B50,IF(I50="H",D50,""))</f>
        <v>184</v>
      </c>
      <c r="O50" s="24"/>
      <c r="P50" s="221">
        <v>1</v>
      </c>
      <c r="Q50" t="s" s="222">
        <f>VLOOKUP(P50,P42:Y45,Q48,FALSE)</f>
        <v>171</v>
      </c>
      <c r="R50" s="223">
        <f>VLOOKUP(P50,P42:Y45,R48,FALSE)</f>
        <v>3</v>
      </c>
      <c r="S50" s="223">
        <f>VLOOKUP(P50,P42:Y45,S48,FALSE)</f>
        <v>3</v>
      </c>
      <c r="T50" s="223">
        <f>VLOOKUP(P50,P42:Y45,T48,FALSE)</f>
        <v>0</v>
      </c>
      <c r="U50" s="223">
        <f>VLOOKUP(P50,P42:Y45,U48,FALSE)</f>
        <v>0</v>
      </c>
      <c r="V50" s="223">
        <f>VLOOKUP(P50,P42:Y45,V48,FALSE)</f>
        <v>7</v>
      </c>
      <c r="W50" s="223">
        <f>VLOOKUP(P50,P42:Y45,W48,FALSE)</f>
        <v>1</v>
      </c>
      <c r="X50" s="223">
        <f>VLOOKUP(P50,P42:Y45,X48,FALSE)</f>
        <v>6</v>
      </c>
      <c r="Y50" s="220">
        <f>VLOOKUP(P50,P42:Y45,Y48,FALSE)</f>
        <v>9</v>
      </c>
      <c r="Z50" s="24"/>
      <c r="AA50" s="220">
        <f>AA43/AA47</f>
        <v>3</v>
      </c>
      <c r="AB50" s="220">
        <f>AB43/AB47</f>
        <v>0.1</v>
      </c>
      <c r="AC50" s="220">
        <f>AC43/AC47</f>
        <v>0.01</v>
      </c>
      <c r="AD50" s="220">
        <f>AD43/AD47</f>
        <v>0.001</v>
      </c>
      <c r="AE50" s="216"/>
      <c r="AF50" s="220">
        <f>AF43/AF47</f>
        <v>0.0001</v>
      </c>
      <c r="AG50" s="220">
        <f>AG43/AG47</f>
        <v>4e-05</v>
      </c>
      <c r="AH50" s="220">
        <f>AH43/AH47</f>
        <v>3e-06</v>
      </c>
      <c r="AI50" s="220">
        <f>AI43/AI47</f>
        <v>3e-07</v>
      </c>
      <c r="AJ50" s="220">
        <f>AJ43/AJ47</f>
        <v>4e-08</v>
      </c>
      <c r="AK50" s="221">
        <f>SUM(AA50:AJ50)</f>
        <v>3.11114334</v>
      </c>
      <c r="AL50" s="24"/>
      <c r="AM50" s="24"/>
      <c r="AN50" s="24"/>
      <c r="AO50" s="220">
        <f>COUNTIF(AM42:AM45,K50)</f>
        <v>0</v>
      </c>
      <c r="AP50" s="220">
        <f>COUNTIF(AM42:AM45,L50)</f>
        <v>0</v>
      </c>
      <c r="AQ50" s="220">
        <f>COUNTIF(AM42:AM45,M50)</f>
        <v>0</v>
      </c>
      <c r="AR50" s="220">
        <f>COUNTIF(AM42:AM45,N50)</f>
        <v>0</v>
      </c>
      <c r="AS50" s="220">
        <f>SUM(AO50:AR50)</f>
        <v>0</v>
      </c>
      <c r="AT50" s="24"/>
      <c r="AU50" t="s" s="215">
        <f>IF(AS50=2,B50,"")</f>
      </c>
      <c r="AV50" t="s" s="215">
        <f>IF(AS50=2,D50,"")</f>
      </c>
      <c r="AW50" t="s" s="215">
        <f>IF(AS50=2,E50,"")</f>
      </c>
      <c r="AX50" t="s" s="215">
        <f>IF(AS50=2,G50,"")</f>
      </c>
      <c r="AY50" s="24"/>
      <c r="AZ50" t="s" s="215">
        <f>IF(AS50=2,IF(AW50&gt;AX50,AU50,IF(AX50&gt;AW50,AV50,"")),"")</f>
      </c>
      <c r="BA50" t="s" s="215">
        <f>IF(AS50=2,IF(AW50=AX50,AU50,""),"")</f>
      </c>
      <c r="BB50" t="s" s="215">
        <f>IF(AS50=2,IF(AW50=AX50,AV50,""),"")</f>
      </c>
      <c r="BC50" t="s" s="215">
        <f>IF(AS50=2,IF(AW50&gt;AX50,AV50,IF(AX50&gt;AW50,AU50,"")),"")</f>
      </c>
      <c r="BD50" s="24"/>
      <c r="BE50" s="220">
        <v>3</v>
      </c>
      <c r="BF50" t="s" s="225">
        <f>VLOOKUP(BE50,BE42:BF45,2,FALSE)</f>
        <v>169</v>
      </c>
      <c r="BG50" s="24"/>
      <c r="BH50" s="220">
        <f>_xlfn.COUNTIFS(AZ42:AZ77,BF50,BC42:BC77,BF49)</f>
        <v>0</v>
      </c>
      <c r="BI50" s="221">
        <f>RANK(BH50,BH48:BH51,0)</f>
        <v>1</v>
      </c>
      <c r="BJ50" s="24"/>
      <c r="BK50" s="24"/>
      <c r="BL50" s="24"/>
      <c r="BM50" s="24"/>
      <c r="BN50" s="24"/>
      <c r="BO50" s="24"/>
      <c r="BP50" s="24"/>
      <c r="BQ50" s="24"/>
      <c r="BR50" s="24"/>
      <c r="BS50" s="24"/>
      <c r="BT50" s="24"/>
      <c r="BU50" s="24"/>
      <c r="BV50" s="24"/>
      <c r="BW50" s="24"/>
      <c r="BX50" s="220">
        <f>COUNTIF(BV42:BV45,K50)</f>
        <v>0</v>
      </c>
      <c r="BY50" s="220">
        <f>COUNTIF(BV42:BV45,L50)</f>
        <v>0</v>
      </c>
      <c r="BZ50" s="220">
        <f>COUNTIF(BV42:BV45,M50)</f>
        <v>0</v>
      </c>
      <c r="CA50" s="220">
        <f>COUNTIF(BV42:BV45,N50)</f>
        <v>0</v>
      </c>
      <c r="CB50" s="220">
        <f>SUM(BX50:CA50)</f>
        <v>0</v>
      </c>
      <c r="CC50" s="24"/>
      <c r="CD50" t="s" s="215">
        <f>IF(CB50=2,B50,"")</f>
      </c>
      <c r="CE50" t="s" s="215">
        <f>IF(CB50=2,D50,"")</f>
      </c>
      <c r="CF50" t="s" s="215">
        <f>IF(CB50=2,E50,"")</f>
      </c>
      <c r="CG50" t="s" s="215">
        <f>IF(CB50=2,G50,"")</f>
      </c>
      <c r="CH50" s="24"/>
      <c r="CI50" t="s" s="215">
        <f>IF(CB50=2,IF(CF50&gt;CG50,CD50,IF(CG50&gt;CF50,CE50,"")),"")</f>
      </c>
      <c r="CJ50" t="s" s="215">
        <f>IF(CB50=2,IF(CF50=CG50,CD50,""),"")</f>
      </c>
      <c r="CK50" t="s" s="215">
        <f>IF(CB50=2,IF(CF50=CG50,CE50,""),"")</f>
      </c>
      <c r="CL50" t="s" s="215">
        <f>IF(CB50=2,IF(CF50&gt;CG50,CE50,IF(CG50&gt;CF50,CD50,"")),"")</f>
      </c>
      <c r="CM50" s="24"/>
      <c r="CN50" s="220">
        <v>3</v>
      </c>
      <c r="CO50" t="s" s="225">
        <f>VLOOKUP(CN50,CN42:CO45,2,FALSE)</f>
        <v>169</v>
      </c>
      <c r="CP50" s="24"/>
      <c r="CQ50" s="220">
        <f>_xlfn.COUNTIFS(CI42:CI77,CO50,CL42:CL77,CO49)</f>
        <v>0</v>
      </c>
      <c r="CR50" s="221">
        <f>RANK(CQ50,CQ48:CQ51,0)</f>
        <v>1</v>
      </c>
      <c r="CS50" s="24"/>
      <c r="CT50" s="24"/>
      <c r="CU50" s="24"/>
      <c r="CV50" s="24"/>
      <c r="CW50" s="24"/>
      <c r="CX50" s="24"/>
      <c r="CY50" s="24"/>
      <c r="CZ50" s="24"/>
      <c r="DA50" s="24"/>
      <c r="DB50" s="24"/>
      <c r="DC50" s="24"/>
      <c r="DD50" s="24"/>
      <c r="DE50" s="24"/>
      <c r="DF50" s="24"/>
      <c r="DG50" s="220">
        <f>COUNTIF(DE42:DE45,K50)</f>
        <v>0</v>
      </c>
      <c r="DH50" s="220">
        <f>COUNTIF(DE42:DE45,L50)</f>
        <v>0</v>
      </c>
      <c r="DI50" s="220">
        <f>COUNTIF(DE42:DE45,M50)</f>
        <v>0</v>
      </c>
      <c r="DJ50" s="220">
        <f>COUNTIF(DE42:DE45,N50)</f>
        <v>0</v>
      </c>
      <c r="DK50" s="220">
        <f>SUM(DG50:DJ50)</f>
        <v>0</v>
      </c>
      <c r="DL50" s="24"/>
      <c r="DM50" t="s" s="215">
        <f>IF(DK50=2,B50,"")</f>
      </c>
      <c r="DN50" t="s" s="215">
        <f>IF(DK50=2,D50,"")</f>
      </c>
      <c r="DO50" t="s" s="215">
        <f>IF(DK50=2,E50,"")</f>
      </c>
      <c r="DP50" t="s" s="215">
        <f>IF(DK50=2,G50,"")</f>
      </c>
      <c r="DQ50" s="24"/>
      <c r="DR50" t="s" s="215">
        <f>IF(DK50=2,IF(DO50&gt;DP50,DM50,IF(DP50&gt;DO50,DN50,"")),"")</f>
      </c>
      <c r="DS50" t="s" s="215">
        <f>IF(DK50=2,IF(DO50=DP50,DM50,""),"")</f>
      </c>
      <c r="DT50" t="s" s="215">
        <f>IF(DK50=2,IF(DO50=DP50,DN50,""),"")</f>
      </c>
      <c r="DU50" t="s" s="215">
        <f>IF(DK50=2,IF(DO50&gt;DP50,DN50,IF(DP50&gt;DO50,DM50,"")),"")</f>
      </c>
      <c r="DV50" s="24"/>
      <c r="DW50" s="220">
        <v>3</v>
      </c>
      <c r="DX50" t="s" s="225">
        <f>VLOOKUP(DW50,DW42:DX45,2,FALSE)</f>
        <v>171</v>
      </c>
      <c r="DY50" s="24"/>
      <c r="DZ50" s="220">
        <f>_xlfn.COUNTIFS(DR42:DR77,DX50,DU42:DU77,DX49)</f>
        <v>0</v>
      </c>
      <c r="EA50" s="221">
        <f>RANK(DZ50,DZ48:DZ51,0)</f>
        <v>1</v>
      </c>
      <c r="EB50" s="24"/>
      <c r="EC50" s="24"/>
      <c r="ED50" s="24"/>
      <c r="EE50" s="24"/>
      <c r="EF50" s="24"/>
      <c r="EG50" s="24"/>
      <c r="EH50" s="24"/>
      <c r="EI50" s="24"/>
      <c r="EJ50" s="24"/>
      <c r="EK50" s="24"/>
      <c r="EL50" s="25"/>
    </row>
    <row r="51" ht="13.65" customHeight="1">
      <c r="A51" s="15"/>
      <c r="B51" t="s" s="215">
        <f t="shared" si="779"/>
        <v>185</v>
      </c>
      <c r="C51" t="s" s="215">
        <v>64</v>
      </c>
      <c r="D51" t="s" s="215">
        <f t="shared" si="780"/>
        <v>186</v>
      </c>
      <c r="E51" s="220">
        <f t="shared" si="781"/>
        <v>2</v>
      </c>
      <c r="F51" t="s" s="215">
        <v>64</v>
      </c>
      <c r="G51" s="220">
        <f t="shared" si="782"/>
        <v>1</v>
      </c>
      <c r="H51" s="216"/>
      <c r="I51" t="s" s="215">
        <f t="shared" si="783"/>
        <v>170</v>
      </c>
      <c r="J51" s="24"/>
      <c r="K51" t="s" s="215">
        <f>IF(I51="H",B51,IF(I51="B",D51,""))</f>
        <v>185</v>
      </c>
      <c r="L51" t="s" s="215">
        <f>IF(I51="U",B51,"")</f>
      </c>
      <c r="M51" t="s" s="215">
        <f>IF(I51="U",D51,"")</f>
      </c>
      <c r="N51" t="s" s="215">
        <f>IF(I51="B",B51,IF(I51="H",D51,""))</f>
        <v>186</v>
      </c>
      <c r="O51" s="24"/>
      <c r="P51" s="221">
        <v>2</v>
      </c>
      <c r="Q51" t="s" s="222">
        <f>VLOOKUP(P51,P42:Y45,Q48,FALSE)</f>
        <v>168</v>
      </c>
      <c r="R51" s="223">
        <f>VLOOKUP(P51,P42:Y45,R48,FALSE)</f>
        <v>3</v>
      </c>
      <c r="S51" s="223">
        <f>VLOOKUP(P51,P42:Y45,S48,FALSE)</f>
        <v>2</v>
      </c>
      <c r="T51" s="223">
        <f>VLOOKUP(P51,P42:Y45,T48,FALSE)</f>
        <v>0</v>
      </c>
      <c r="U51" s="223">
        <f>VLOOKUP(P51,P42:Y45,U48,FALSE)</f>
        <v>1</v>
      </c>
      <c r="V51" s="223">
        <f>VLOOKUP(P51,P42:Y45,V48,FALSE)</f>
        <v>6</v>
      </c>
      <c r="W51" s="223">
        <f>VLOOKUP(P51,P42:Y45,W48,FALSE)</f>
        <v>3</v>
      </c>
      <c r="X51" s="223">
        <f>VLOOKUP(P51,P42:Y45,X48,FALSE)</f>
        <v>3</v>
      </c>
      <c r="Y51" s="220">
        <f>VLOOKUP(P51,P42:Y45,Y48,FALSE)</f>
        <v>6</v>
      </c>
      <c r="Z51" s="24"/>
      <c r="AA51" s="220">
        <f>AA44/AA47</f>
        <v>1</v>
      </c>
      <c r="AB51" s="220">
        <f>AB44/AB47</f>
        <v>0</v>
      </c>
      <c r="AC51" s="220">
        <f>AC44/AC47</f>
        <v>0</v>
      </c>
      <c r="AD51" s="220">
        <f>AD44/AD47</f>
        <v>0</v>
      </c>
      <c r="AE51" s="216"/>
      <c r="AF51" s="220">
        <f>AF44/AF47</f>
        <v>0</v>
      </c>
      <c r="AG51" s="220">
        <f>AG44/AG47</f>
        <v>1e-05</v>
      </c>
      <c r="AH51" s="220">
        <f>AH44/AH47</f>
        <v>1e-06</v>
      </c>
      <c r="AI51" s="220">
        <f>AI44/AI47</f>
        <v>1e-07</v>
      </c>
      <c r="AJ51" s="220">
        <f>AJ44/AJ47</f>
        <v>1e-08</v>
      </c>
      <c r="AK51" s="221">
        <f>SUM(AA51:AJ51)</f>
        <v>1.00001111</v>
      </c>
      <c r="AL51" s="24"/>
      <c r="AM51" s="24"/>
      <c r="AN51" s="24"/>
      <c r="AO51" s="220">
        <f>COUNTIF(AM42:AM45,K51)</f>
        <v>0</v>
      </c>
      <c r="AP51" s="220">
        <f>COUNTIF(AM42:AM45,L51)</f>
        <v>0</v>
      </c>
      <c r="AQ51" s="220">
        <f>COUNTIF(AM42:AM45,M51)</f>
        <v>0</v>
      </c>
      <c r="AR51" s="220">
        <f>COUNTIF(AM42:AM45,N51)</f>
        <v>0</v>
      </c>
      <c r="AS51" s="220">
        <f>SUM(AO51:AR51)</f>
        <v>0</v>
      </c>
      <c r="AT51" s="24"/>
      <c r="AU51" t="s" s="215">
        <f>IF(AS51=2,B51,"")</f>
      </c>
      <c r="AV51" t="s" s="215">
        <f>IF(AS51=2,D51,"")</f>
      </c>
      <c r="AW51" t="s" s="215">
        <f>IF(AS51=2,E51,"")</f>
      </c>
      <c r="AX51" t="s" s="215">
        <f>IF(AS51=2,G51,"")</f>
      </c>
      <c r="AY51" s="24"/>
      <c r="AZ51" t="s" s="215">
        <f>IF(AS51=2,IF(AW51&gt;AX51,AU51,IF(AX51&gt;AW51,AV51,"")),"")</f>
      </c>
      <c r="BA51" t="s" s="215">
        <f>IF(AS51=2,IF(AW51=AX51,AU51,""),"")</f>
      </c>
      <c r="BB51" t="s" s="215">
        <f>IF(AS51=2,IF(AW51=AX51,AV51,""),"")</f>
      </c>
      <c r="BC51" t="s" s="215">
        <f>IF(AS51=2,IF(AW51&gt;AX51,AV51,IF(AX51&gt;AW51,AU51,"")),"")</f>
      </c>
      <c r="BD51" s="24"/>
      <c r="BE51" s="220">
        <v>4</v>
      </c>
      <c r="BF51" t="s" s="225">
        <f>VLOOKUP(BE51,BE42:BF45,2,FALSE)</f>
        <v>172</v>
      </c>
      <c r="BG51" s="24"/>
      <c r="BH51" s="220">
        <f>_xlfn.COUNTIFS(AZ42:AZ77,BF51,BC42:BC77,BF50)</f>
        <v>0</v>
      </c>
      <c r="BI51" s="221">
        <f>RANK(BH51,BH48:BH51,0)</f>
        <v>1</v>
      </c>
      <c r="BJ51" s="24"/>
      <c r="BK51" s="24"/>
      <c r="BL51" s="24"/>
      <c r="BM51" s="24"/>
      <c r="BN51" s="24"/>
      <c r="BO51" s="24"/>
      <c r="BP51" s="24"/>
      <c r="BQ51" s="24"/>
      <c r="BR51" s="24"/>
      <c r="BS51" s="24"/>
      <c r="BT51" s="24"/>
      <c r="BU51" s="24"/>
      <c r="BV51" s="24"/>
      <c r="BW51" s="24"/>
      <c r="BX51" s="220">
        <f>COUNTIF(BV42:BV45,K51)</f>
        <v>0</v>
      </c>
      <c r="BY51" s="220">
        <f>COUNTIF(BV42:BV45,L51)</f>
        <v>0</v>
      </c>
      <c r="BZ51" s="220">
        <f>COUNTIF(BV42:BV45,M51)</f>
        <v>0</v>
      </c>
      <c r="CA51" s="220">
        <f>COUNTIF(BV42:BV45,N51)</f>
        <v>0</v>
      </c>
      <c r="CB51" s="220">
        <f>SUM(BX51:CA51)</f>
        <v>0</v>
      </c>
      <c r="CC51" s="24"/>
      <c r="CD51" t="s" s="215">
        <f>IF(CB51=2,B51,"")</f>
      </c>
      <c r="CE51" t="s" s="215">
        <f>IF(CB51=2,D51,"")</f>
      </c>
      <c r="CF51" t="s" s="215">
        <f>IF(CB51=2,E51,"")</f>
      </c>
      <c r="CG51" t="s" s="215">
        <f>IF(CB51=2,G51,"")</f>
      </c>
      <c r="CH51" s="24"/>
      <c r="CI51" t="s" s="215">
        <f>IF(CB51=2,IF(CF51&gt;CG51,CD51,IF(CG51&gt;CF51,CE51,"")),"")</f>
      </c>
      <c r="CJ51" t="s" s="215">
        <f>IF(CB51=2,IF(CF51=CG51,CD51,""),"")</f>
      </c>
      <c r="CK51" t="s" s="215">
        <f>IF(CB51=2,IF(CF51=CG51,CE51,""),"")</f>
      </c>
      <c r="CL51" t="s" s="215">
        <f>IF(CB51=2,IF(CF51&gt;CG51,CE51,IF(CG51&gt;CF51,CD51,"")),"")</f>
      </c>
      <c r="CM51" s="24"/>
      <c r="CN51" s="220">
        <v>4</v>
      </c>
      <c r="CO51" t="s" s="225">
        <f>VLOOKUP(CN51,CN42:CO45,2,FALSE)</f>
        <v>172</v>
      </c>
      <c r="CP51" s="24"/>
      <c r="CQ51" s="220">
        <f>_xlfn.COUNTIFS(CI42:CI77,CO51,CL42:CL77,CO50)</f>
        <v>0</v>
      </c>
      <c r="CR51" s="221">
        <f>RANK(CQ51,CQ48:CQ51,0)</f>
        <v>1</v>
      </c>
      <c r="CS51" s="24"/>
      <c r="CT51" s="24"/>
      <c r="CU51" s="24"/>
      <c r="CV51" s="24"/>
      <c r="CW51" s="24"/>
      <c r="CX51" s="24"/>
      <c r="CY51" s="24"/>
      <c r="CZ51" s="24"/>
      <c r="DA51" s="24"/>
      <c r="DB51" s="24"/>
      <c r="DC51" s="24"/>
      <c r="DD51" s="24"/>
      <c r="DE51" s="24"/>
      <c r="DF51" s="24"/>
      <c r="DG51" s="220">
        <f>COUNTIF(DE42:DE45,K51)</f>
        <v>0</v>
      </c>
      <c r="DH51" s="220">
        <f>COUNTIF(DE42:DE45,L51)</f>
        <v>0</v>
      </c>
      <c r="DI51" s="220">
        <f>COUNTIF(DE42:DE45,M51)</f>
        <v>0</v>
      </c>
      <c r="DJ51" s="220">
        <f>COUNTIF(DE42:DE45,N51)</f>
        <v>0</v>
      </c>
      <c r="DK51" s="220">
        <f>SUM(DG51:DJ51)</f>
        <v>0</v>
      </c>
      <c r="DL51" s="24"/>
      <c r="DM51" t="s" s="215">
        <f>IF(DK51=2,B51,"")</f>
      </c>
      <c r="DN51" t="s" s="215">
        <f>IF(DK51=2,D51,"")</f>
      </c>
      <c r="DO51" t="s" s="215">
        <f>IF(DK51=2,E51,"")</f>
      </c>
      <c r="DP51" t="s" s="215">
        <f>IF(DK51=2,G51,"")</f>
      </c>
      <c r="DQ51" s="24"/>
      <c r="DR51" t="s" s="215">
        <f>IF(DK51=2,IF(DO51&gt;DP51,DM51,IF(DP51&gt;DO51,DN51,"")),"")</f>
      </c>
      <c r="DS51" t="s" s="215">
        <f>IF(DK51=2,IF(DO51=DP51,DM51,""),"")</f>
      </c>
      <c r="DT51" t="s" s="215">
        <f>IF(DK51=2,IF(DO51=DP51,DN51,""),"")</f>
      </c>
      <c r="DU51" t="s" s="215">
        <f>IF(DK51=2,IF(DO51&gt;DP51,DN51,IF(DP51&gt;DO51,DM51,"")),"")</f>
      </c>
      <c r="DV51" s="24"/>
      <c r="DW51" s="220">
        <v>4</v>
      </c>
      <c r="DX51" t="s" s="225">
        <f>VLOOKUP(DW51,DW42:DX45,2,FALSE)</f>
        <v>168</v>
      </c>
      <c r="DY51" s="24"/>
      <c r="DZ51" s="220">
        <f>_xlfn.COUNTIFS(DR42:DR77,DX51,DU42:DU77,DX50)</f>
        <v>0</v>
      </c>
      <c r="EA51" s="221">
        <f>RANK(DZ51,DZ48:DZ51,0)</f>
        <v>1</v>
      </c>
      <c r="EB51" s="24"/>
      <c r="EC51" s="24"/>
      <c r="ED51" s="24"/>
      <c r="EE51" s="24"/>
      <c r="EF51" s="24"/>
      <c r="EG51" s="24"/>
      <c r="EH51" s="24"/>
      <c r="EI51" s="24"/>
      <c r="EJ51" s="24"/>
      <c r="EK51" s="24"/>
      <c r="EL51" s="25"/>
    </row>
    <row r="52" ht="13.65" customHeight="1">
      <c r="A52" s="15"/>
      <c r="B52" t="s" s="215">
        <f t="shared" si="855"/>
        <v>187</v>
      </c>
      <c r="C52" t="s" s="215">
        <v>64</v>
      </c>
      <c r="D52" t="s" s="215">
        <f t="shared" si="856"/>
        <v>188</v>
      </c>
      <c r="E52" s="220">
        <f t="shared" si="857"/>
        <v>0</v>
      </c>
      <c r="F52" t="s" s="215">
        <v>64</v>
      </c>
      <c r="G52" s="220">
        <f t="shared" si="858"/>
        <v>2</v>
      </c>
      <c r="H52" s="216"/>
      <c r="I52" t="s" s="215">
        <f t="shared" si="859"/>
        <v>165</v>
      </c>
      <c r="J52" s="24"/>
      <c r="K52" t="s" s="215">
        <f>IF(I52="H",B52,IF(I52="B",D52,""))</f>
        <v>188</v>
      </c>
      <c r="L52" t="s" s="215">
        <f>IF(I52="U",B52,"")</f>
      </c>
      <c r="M52" t="s" s="215">
        <f>IF(I52="U",D52,"")</f>
      </c>
      <c r="N52" t="s" s="215">
        <f>IF(I52="B",B52,IF(I52="H",D52,""))</f>
        <v>187</v>
      </c>
      <c r="O52" s="24"/>
      <c r="P52" s="221">
        <v>3</v>
      </c>
      <c r="Q52" t="s" s="222">
        <f>VLOOKUP(P52,P42:Y45,Q48,FALSE)</f>
        <v>169</v>
      </c>
      <c r="R52" s="223">
        <f>VLOOKUP(P52,P42:Y45,R48,FALSE)</f>
        <v>3</v>
      </c>
      <c r="S52" s="223">
        <f>VLOOKUP(P52,P42:Y45,S48,FALSE)</f>
        <v>0</v>
      </c>
      <c r="T52" s="223">
        <f>VLOOKUP(P52,P42:Y45,T48,FALSE)</f>
        <v>1</v>
      </c>
      <c r="U52" s="223">
        <f>VLOOKUP(P52,P42:Y45,U48,FALSE)</f>
        <v>2</v>
      </c>
      <c r="V52" s="223">
        <f>VLOOKUP(P52,P42:Y45,V48,FALSE)</f>
        <v>2</v>
      </c>
      <c r="W52" s="223">
        <f>VLOOKUP(P52,P42:Y45,W48,FALSE)</f>
        <v>6</v>
      </c>
      <c r="X52" s="223">
        <f>VLOOKUP(P52,P42:Y45,X48,FALSE)</f>
        <v>-4</v>
      </c>
      <c r="Y52" s="220">
        <f>VLOOKUP(P52,P42:Y45,Y48,FALSE)</f>
        <v>1</v>
      </c>
      <c r="Z52" s="24"/>
      <c r="AA52" s="220">
        <f>AA45/AA47</f>
        <v>3</v>
      </c>
      <c r="AB52" s="220">
        <f>AB45/AB47</f>
        <v>0.1</v>
      </c>
      <c r="AC52" s="220">
        <f>AC45/AC47</f>
        <v>0.01</v>
      </c>
      <c r="AD52" s="220">
        <f>AD45/AD47</f>
        <v>0.001</v>
      </c>
      <c r="AE52" s="216"/>
      <c r="AF52" s="220">
        <f>AF45/AF47</f>
        <v>0.0001</v>
      </c>
      <c r="AG52" s="220">
        <f>AG45/AG47</f>
        <v>3e-05</v>
      </c>
      <c r="AH52" s="220">
        <f>AH45/AH47</f>
        <v>4e-06</v>
      </c>
      <c r="AI52" s="220">
        <f>AI45/AI47</f>
        <v>3e-07</v>
      </c>
      <c r="AJ52" s="220">
        <f>AJ45/AJ47</f>
        <v>3e-08</v>
      </c>
      <c r="AK52" s="221">
        <f>SUM(AA52:AJ52)</f>
        <v>3.11113433</v>
      </c>
      <c r="AL52" s="24"/>
      <c r="AM52" s="24"/>
      <c r="AN52" s="24"/>
      <c r="AO52" s="220">
        <f>COUNTIF(AM42:AM45,K52)</f>
        <v>0</v>
      </c>
      <c r="AP52" s="220">
        <f>COUNTIF(AM42:AM45,L52)</f>
        <v>0</v>
      </c>
      <c r="AQ52" s="220">
        <f>COUNTIF(AM42:AM45,M52)</f>
        <v>0</v>
      </c>
      <c r="AR52" s="220">
        <f>COUNTIF(AM42:AM45,N52)</f>
        <v>0</v>
      </c>
      <c r="AS52" s="220">
        <f>SUM(AO52:AR52)</f>
        <v>0</v>
      </c>
      <c r="AT52" s="24"/>
      <c r="AU52" t="s" s="215">
        <f>IF(AS52=2,B52,"")</f>
      </c>
      <c r="AV52" t="s" s="215">
        <f>IF(AS52=2,D52,"")</f>
      </c>
      <c r="AW52" t="s" s="215">
        <f>IF(AS52=2,E52,"")</f>
      </c>
      <c r="AX52" t="s" s="215">
        <f>IF(AS52=2,G52,"")</f>
      </c>
      <c r="AY52" s="24"/>
      <c r="AZ52" t="s" s="215">
        <f>IF(AS52=2,IF(AW52&gt;AX52,AU52,IF(AX52&gt;AW52,AV52,"")),"")</f>
      </c>
      <c r="BA52" t="s" s="215">
        <f>IF(AS52=2,IF(AW52=AX52,AU52,""),"")</f>
      </c>
      <c r="BB52" t="s" s="215">
        <f>IF(AS52=2,IF(AW52=AX52,AV52,""),"")</f>
      </c>
      <c r="BC52" t="s" s="215">
        <f>IF(AS52=2,IF(AW52&gt;AX52,AV52,IF(AX52&gt;AW52,AU52,"")),"")</f>
      </c>
      <c r="BD52" s="24"/>
      <c r="BE52" s="24"/>
      <c r="BF52" s="24"/>
      <c r="BG52" s="24"/>
      <c r="BH52" s="24"/>
      <c r="BI52" s="24"/>
      <c r="BJ52" s="24"/>
      <c r="BK52" s="24"/>
      <c r="BL52" s="24"/>
      <c r="BM52" s="24"/>
      <c r="BN52" s="24"/>
      <c r="BO52" s="24"/>
      <c r="BP52" s="24"/>
      <c r="BQ52" s="24"/>
      <c r="BR52" s="24"/>
      <c r="BS52" s="24"/>
      <c r="BT52" s="24"/>
      <c r="BU52" s="24"/>
      <c r="BV52" s="24"/>
      <c r="BW52" s="24"/>
      <c r="BX52" s="220">
        <f>COUNTIF(BV42:BV45,K52)</f>
        <v>0</v>
      </c>
      <c r="BY52" s="220">
        <f>COUNTIF(BV42:BV45,L52)</f>
        <v>0</v>
      </c>
      <c r="BZ52" s="220">
        <f>COUNTIF(BV42:BV45,M52)</f>
        <v>0</v>
      </c>
      <c r="CA52" s="220">
        <f>COUNTIF(BV42:BV45,N52)</f>
        <v>0</v>
      </c>
      <c r="CB52" s="220">
        <f>SUM(BX52:CA52)</f>
        <v>0</v>
      </c>
      <c r="CC52" s="24"/>
      <c r="CD52" t="s" s="215">
        <f>IF(CB52=2,B52,"")</f>
      </c>
      <c r="CE52" t="s" s="215">
        <f>IF(CB52=2,D52,"")</f>
      </c>
      <c r="CF52" t="s" s="215">
        <f>IF(CB52=2,E52,"")</f>
      </c>
      <c r="CG52" t="s" s="215">
        <f>IF(CB52=2,G52,"")</f>
      </c>
      <c r="CH52" s="24"/>
      <c r="CI52" t="s" s="215">
        <f>IF(CB52=2,IF(CF52&gt;CG52,CD52,IF(CG52&gt;CF52,CE52,"")),"")</f>
      </c>
      <c r="CJ52" t="s" s="215">
        <f>IF(CB52=2,IF(CF52=CG52,CD52,""),"")</f>
      </c>
      <c r="CK52" t="s" s="215">
        <f>IF(CB52=2,IF(CF52=CG52,CE52,""),"")</f>
      </c>
      <c r="CL52" t="s" s="215">
        <f>IF(CB52=2,IF(CF52&gt;CG52,CE52,IF(CG52&gt;CF52,CD52,"")),"")</f>
      </c>
      <c r="CM52" s="24"/>
      <c r="CN52" s="24"/>
      <c r="CO52" s="24"/>
      <c r="CP52" s="24"/>
      <c r="CQ52" s="24"/>
      <c r="CR52" s="24"/>
      <c r="CS52" s="24"/>
      <c r="CT52" s="24"/>
      <c r="CU52" s="24"/>
      <c r="CV52" s="24"/>
      <c r="CW52" s="24"/>
      <c r="CX52" s="24"/>
      <c r="CY52" s="24"/>
      <c r="CZ52" s="24"/>
      <c r="DA52" s="24"/>
      <c r="DB52" s="24"/>
      <c r="DC52" s="24"/>
      <c r="DD52" s="24"/>
      <c r="DE52" s="24"/>
      <c r="DF52" s="24"/>
      <c r="DG52" s="220">
        <f>COUNTIF(DE42:DE45,K52)</f>
        <v>0</v>
      </c>
      <c r="DH52" s="220">
        <f>COUNTIF(DE42:DE45,L52)</f>
        <v>0</v>
      </c>
      <c r="DI52" s="220">
        <f>COUNTIF(DE42:DE45,M52)</f>
        <v>0</v>
      </c>
      <c r="DJ52" s="220">
        <f>COUNTIF(DE42:DE45,N52)</f>
        <v>0</v>
      </c>
      <c r="DK52" s="220">
        <f>SUM(DG52:DJ52)</f>
        <v>0</v>
      </c>
      <c r="DL52" s="24"/>
      <c r="DM52" t="s" s="215">
        <f>IF(DK52=2,B52,"")</f>
      </c>
      <c r="DN52" t="s" s="215">
        <f>IF(DK52=2,D52,"")</f>
      </c>
      <c r="DO52" t="s" s="215">
        <f>IF(DK52=2,E52,"")</f>
      </c>
      <c r="DP52" t="s" s="215">
        <f>IF(DK52=2,G52,"")</f>
      </c>
      <c r="DQ52" s="24"/>
      <c r="DR52" t="s" s="215">
        <f>IF(DK52=2,IF(DO52&gt;DP52,DM52,IF(DP52&gt;DO52,DN52,"")),"")</f>
      </c>
      <c r="DS52" t="s" s="215">
        <f>IF(DK52=2,IF(DO52=DP52,DM52,""),"")</f>
      </c>
      <c r="DT52" t="s" s="215">
        <f>IF(DK52=2,IF(DO52=DP52,DN52,""),"")</f>
      </c>
      <c r="DU52" t="s" s="215">
        <f>IF(DK52=2,IF(DO52&gt;DP52,DN52,IF(DP52&gt;DO52,DM52,"")),"")</f>
      </c>
      <c r="DV52" s="24"/>
      <c r="DW52" s="24"/>
      <c r="DX52" s="24"/>
      <c r="DY52" s="24"/>
      <c r="DZ52" s="24"/>
      <c r="EA52" s="24"/>
      <c r="EB52" s="24"/>
      <c r="EC52" s="24"/>
      <c r="ED52" s="24"/>
      <c r="EE52" s="24"/>
      <c r="EF52" s="24"/>
      <c r="EG52" s="24"/>
      <c r="EH52" s="24"/>
      <c r="EI52" s="24"/>
      <c r="EJ52" s="24"/>
      <c r="EK52" s="24"/>
      <c r="EL52" s="25"/>
    </row>
    <row r="53" ht="13.65" customHeight="1">
      <c r="A53" s="15"/>
      <c r="B53" t="s" s="215">
        <f t="shared" si="922"/>
        <v>189</v>
      </c>
      <c r="C53" t="s" s="215">
        <v>64</v>
      </c>
      <c r="D53" t="s" s="215">
        <f t="shared" si="923"/>
        <v>190</v>
      </c>
      <c r="E53" s="220">
        <f t="shared" si="924"/>
        <v>3</v>
      </c>
      <c r="F53" t="s" s="215">
        <v>64</v>
      </c>
      <c r="G53" s="220">
        <f t="shared" si="925"/>
        <v>2</v>
      </c>
      <c r="H53" s="216"/>
      <c r="I53" t="s" s="215">
        <f t="shared" si="926"/>
        <v>170</v>
      </c>
      <c r="J53" s="24"/>
      <c r="K53" t="s" s="215">
        <f>IF(I53="H",B53,IF(I53="B",D53,""))</f>
        <v>189</v>
      </c>
      <c r="L53" t="s" s="215">
        <f>IF(I53="U",B53,"")</f>
      </c>
      <c r="M53" t="s" s="215">
        <f>IF(I53="U",D53,"")</f>
      </c>
      <c r="N53" t="s" s="215">
        <f>IF(I53="B",B53,IF(I53="H",D53,""))</f>
        <v>190</v>
      </c>
      <c r="O53" s="24"/>
      <c r="P53" s="221">
        <v>4</v>
      </c>
      <c r="Q53" t="s" s="222">
        <f>VLOOKUP(P53,P42:Y45,Q48,FALSE)</f>
        <v>172</v>
      </c>
      <c r="R53" s="223">
        <f>VLOOKUP(P53,P42:Y45,R48,FALSE)</f>
        <v>3</v>
      </c>
      <c r="S53" s="223">
        <f>VLOOKUP(P53,P42:Y45,S48,FALSE)</f>
        <v>0</v>
      </c>
      <c r="T53" s="223">
        <f>VLOOKUP(P53,P42:Y45,T48,FALSE)</f>
        <v>1</v>
      </c>
      <c r="U53" s="223">
        <f>VLOOKUP(P53,P42:Y45,U48,FALSE)</f>
        <v>2</v>
      </c>
      <c r="V53" s="223">
        <f>VLOOKUP(P53,P42:Y45,V48,FALSE)</f>
        <v>3</v>
      </c>
      <c r="W53" s="223">
        <f>VLOOKUP(P53,P42:Y45,W48,FALSE)</f>
        <v>8</v>
      </c>
      <c r="X53" s="223">
        <f>VLOOKUP(P53,P42:Y45,X48,FALSE)</f>
        <v>-5</v>
      </c>
      <c r="Y53" s="220">
        <f>VLOOKUP(P53,P42:Y45,Y48,FALSE)</f>
        <v>1</v>
      </c>
      <c r="Z53" s="24"/>
      <c r="AA53" s="24"/>
      <c r="AB53" s="24"/>
      <c r="AC53" s="24"/>
      <c r="AD53" s="24"/>
      <c r="AE53" s="24"/>
      <c r="AF53" s="24"/>
      <c r="AG53" s="24"/>
      <c r="AH53" s="24"/>
      <c r="AI53" s="24"/>
      <c r="AJ53" s="24"/>
      <c r="AK53" s="24"/>
      <c r="AL53" s="24"/>
      <c r="AM53" s="24"/>
      <c r="AN53" s="24"/>
      <c r="AO53" s="220">
        <f>COUNTIF(AM42:AM45,K53)</f>
        <v>0</v>
      </c>
      <c r="AP53" s="220">
        <f>COUNTIF(AM42:AM45,L53)</f>
        <v>0</v>
      </c>
      <c r="AQ53" s="220">
        <f>COUNTIF(AM42:AM45,M53)</f>
        <v>0</v>
      </c>
      <c r="AR53" s="220">
        <f>COUNTIF(AM42:AM45,N53)</f>
        <v>0</v>
      </c>
      <c r="AS53" s="220">
        <f>SUM(AO53:AR53)</f>
        <v>0</v>
      </c>
      <c r="AT53" s="24"/>
      <c r="AU53" t="s" s="215">
        <f>IF(AS53=2,B53,"")</f>
      </c>
      <c r="AV53" t="s" s="215">
        <f>IF(AS53=2,D53,"")</f>
      </c>
      <c r="AW53" t="s" s="215">
        <f>IF(AS53=2,E53,"")</f>
      </c>
      <c r="AX53" t="s" s="215">
        <f>IF(AS53=2,G53,"")</f>
      </c>
      <c r="AY53" s="24"/>
      <c r="AZ53" t="s" s="215">
        <f>IF(AS53=2,IF(AW53&gt;AX53,AU53,IF(AX53&gt;AW53,AV53,"")),"")</f>
      </c>
      <c r="BA53" t="s" s="215">
        <f>IF(AS53=2,IF(AW53=AX53,AU53,""),"")</f>
      </c>
      <c r="BB53" t="s" s="215">
        <f>IF(AS53=2,IF(AW53=AX53,AV53,""),"")</f>
      </c>
      <c r="BC53" t="s" s="215">
        <f>IF(AS53=2,IF(AW53&gt;AX53,AV53,IF(AX53&gt;AW53,AU53,"")),"")</f>
      </c>
      <c r="BD53" s="24"/>
      <c r="BE53" s="24"/>
      <c r="BF53" s="24"/>
      <c r="BG53" s="24"/>
      <c r="BH53" s="24"/>
      <c r="BI53" s="24"/>
      <c r="BJ53" s="24"/>
      <c r="BK53" s="24"/>
      <c r="BL53" s="24"/>
      <c r="BM53" s="24"/>
      <c r="BN53" s="24"/>
      <c r="BO53" s="24"/>
      <c r="BP53" s="24"/>
      <c r="BQ53" s="24"/>
      <c r="BR53" s="24"/>
      <c r="BS53" s="24"/>
      <c r="BT53" s="24"/>
      <c r="BU53" s="24"/>
      <c r="BV53" s="24"/>
      <c r="BW53" s="24"/>
      <c r="BX53" s="220">
        <f>COUNTIF(BV42:BV45,K53)</f>
        <v>0</v>
      </c>
      <c r="BY53" s="220">
        <f>COUNTIF(BV42:BV45,L53)</f>
        <v>0</v>
      </c>
      <c r="BZ53" s="220">
        <f>COUNTIF(BV42:BV45,M53)</f>
        <v>0</v>
      </c>
      <c r="CA53" s="220">
        <f>COUNTIF(BV42:BV45,N53)</f>
        <v>0</v>
      </c>
      <c r="CB53" s="220">
        <f>SUM(BX53:CA53)</f>
        <v>0</v>
      </c>
      <c r="CC53" s="24"/>
      <c r="CD53" t="s" s="215">
        <f>IF(CB53=2,B53,"")</f>
      </c>
      <c r="CE53" t="s" s="215">
        <f>IF(CB53=2,D53,"")</f>
      </c>
      <c r="CF53" t="s" s="215">
        <f>IF(CB53=2,E53,"")</f>
      </c>
      <c r="CG53" t="s" s="215">
        <f>IF(CB53=2,G53,"")</f>
      </c>
      <c r="CH53" s="24"/>
      <c r="CI53" t="s" s="215">
        <f>IF(CB53=2,IF(CF53&gt;CG53,CD53,IF(CG53&gt;CF53,CE53,"")),"")</f>
      </c>
      <c r="CJ53" t="s" s="215">
        <f>IF(CB53=2,IF(CF53=CG53,CD53,""),"")</f>
      </c>
      <c r="CK53" t="s" s="215">
        <f>IF(CB53=2,IF(CF53=CG53,CE53,""),"")</f>
      </c>
      <c r="CL53" t="s" s="215">
        <f>IF(CB53=2,IF(CF53&gt;CG53,CE53,IF(CG53&gt;CF53,CD53,"")),"")</f>
      </c>
      <c r="CM53" s="24"/>
      <c r="CN53" s="24"/>
      <c r="CO53" s="24"/>
      <c r="CP53" s="24"/>
      <c r="CQ53" s="24"/>
      <c r="CR53" s="24"/>
      <c r="CS53" s="24"/>
      <c r="CT53" s="24"/>
      <c r="CU53" s="24"/>
      <c r="CV53" s="24"/>
      <c r="CW53" s="24"/>
      <c r="CX53" s="24"/>
      <c r="CY53" s="24"/>
      <c r="CZ53" s="24"/>
      <c r="DA53" s="24"/>
      <c r="DB53" s="24"/>
      <c r="DC53" s="24"/>
      <c r="DD53" s="24"/>
      <c r="DE53" s="24"/>
      <c r="DF53" s="24"/>
      <c r="DG53" s="220">
        <f>COUNTIF(DE42:DE45,K53)</f>
        <v>0</v>
      </c>
      <c r="DH53" s="220">
        <f>COUNTIF(DE42:DE45,L53)</f>
        <v>0</v>
      </c>
      <c r="DI53" s="220">
        <f>COUNTIF(DE42:DE45,M53)</f>
        <v>0</v>
      </c>
      <c r="DJ53" s="220">
        <f>COUNTIF(DE42:DE45,N53)</f>
        <v>0</v>
      </c>
      <c r="DK53" s="220">
        <f>SUM(DG53:DJ53)</f>
        <v>0</v>
      </c>
      <c r="DL53" s="24"/>
      <c r="DM53" t="s" s="215">
        <f>IF(DK53=2,B53,"")</f>
      </c>
      <c r="DN53" t="s" s="215">
        <f>IF(DK53=2,D53,"")</f>
      </c>
      <c r="DO53" t="s" s="215">
        <f>IF(DK53=2,E53,"")</f>
      </c>
      <c r="DP53" t="s" s="215">
        <f>IF(DK53=2,G53,"")</f>
      </c>
      <c r="DQ53" s="24"/>
      <c r="DR53" t="s" s="215">
        <f>IF(DK53=2,IF(DO53&gt;DP53,DM53,IF(DP53&gt;DO53,DN53,"")),"")</f>
      </c>
      <c r="DS53" t="s" s="215">
        <f>IF(DK53=2,IF(DO53=DP53,DM53,""),"")</f>
      </c>
      <c r="DT53" t="s" s="215">
        <f>IF(DK53=2,IF(DO53=DP53,DN53,""),"")</f>
      </c>
      <c r="DU53" t="s" s="215">
        <f>IF(DK53=2,IF(DO53&gt;DP53,DN53,IF(DP53&gt;DO53,DM53,"")),"")</f>
      </c>
      <c r="DV53" s="24"/>
      <c r="DW53" s="24"/>
      <c r="DX53" s="24"/>
      <c r="DY53" s="24"/>
      <c r="DZ53" s="24"/>
      <c r="EA53" s="24"/>
      <c r="EB53" s="24"/>
      <c r="EC53" s="24"/>
      <c r="ED53" s="24"/>
      <c r="EE53" s="24"/>
      <c r="EF53" s="24"/>
      <c r="EG53" s="24"/>
      <c r="EH53" s="24"/>
      <c r="EI53" s="24"/>
      <c r="EJ53" s="24"/>
      <c r="EK53" s="24"/>
      <c r="EL53" s="25"/>
    </row>
    <row r="54" ht="13.65" customHeight="1">
      <c r="A54" s="15"/>
      <c r="B54" t="s" s="215">
        <f t="shared" si="979"/>
        <v>169</v>
      </c>
      <c r="C54" t="s" s="215">
        <v>64</v>
      </c>
      <c r="D54" t="s" s="215">
        <f t="shared" si="980"/>
        <v>172</v>
      </c>
      <c r="E54" s="220">
        <f t="shared" si="981"/>
        <v>2</v>
      </c>
      <c r="F54" t="s" s="215">
        <v>64</v>
      </c>
      <c r="G54" s="220">
        <f t="shared" si="982"/>
        <v>2</v>
      </c>
      <c r="H54" s="216"/>
      <c r="I54" t="s" s="215">
        <f t="shared" si="983"/>
        <v>177</v>
      </c>
      <c r="J54" s="24"/>
      <c r="K54" t="s" s="215">
        <f>IF(I54="H",B54,IF(I54="B",D54,""))</f>
      </c>
      <c r="L54" t="s" s="215">
        <f>IF(I54="U",B54,"")</f>
        <v>169</v>
      </c>
      <c r="M54" t="s" s="215">
        <f>IF(I54="U",D54,"")</f>
        <v>172</v>
      </c>
      <c r="N54" t="s" s="215">
        <f>IF(I54="B",B54,IF(I54="H",D54,""))</f>
      </c>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20">
        <f>COUNTIF(AM42:AM45,K54)</f>
        <v>0</v>
      </c>
      <c r="AP54" s="220">
        <f>COUNTIF(AM42:AM45,L54)</f>
        <v>0</v>
      </c>
      <c r="AQ54" s="220">
        <f>COUNTIF(AM42:AM45,M54)</f>
        <v>0</v>
      </c>
      <c r="AR54" s="220">
        <f>COUNTIF(AM42:AM45,N54)</f>
        <v>0</v>
      </c>
      <c r="AS54" s="220">
        <f>SUM(AO54:AR54)</f>
        <v>0</v>
      </c>
      <c r="AT54" s="24"/>
      <c r="AU54" t="s" s="215">
        <f>IF(AS54=2,B54,"")</f>
      </c>
      <c r="AV54" t="s" s="215">
        <f>IF(AS54=2,D54,"")</f>
      </c>
      <c r="AW54" t="s" s="215">
        <f>IF(AS54=2,E54,"")</f>
      </c>
      <c r="AX54" t="s" s="215">
        <f>IF(AS54=2,G54,"")</f>
      </c>
      <c r="AY54" s="24"/>
      <c r="AZ54" t="s" s="215">
        <f>IF(AS54=2,IF(AW54&gt;AX54,AU54,IF(AX54&gt;AW54,AV54,"")),"")</f>
      </c>
      <c r="BA54" t="s" s="215">
        <f>IF(AS54=2,IF(AW54=AX54,AU54,""),"")</f>
      </c>
      <c r="BB54" t="s" s="215">
        <f>IF(AS54=2,IF(AW54=AX54,AV54,""),"")</f>
      </c>
      <c r="BC54" t="s" s="215">
        <f>IF(AS54=2,IF(AW54&gt;AX54,AV54,IF(AX54&gt;AW54,AU54,"")),"")</f>
      </c>
      <c r="BD54" s="24"/>
      <c r="BE54" s="24"/>
      <c r="BF54" s="24"/>
      <c r="BG54" s="24"/>
      <c r="BH54" s="24"/>
      <c r="BI54" s="24"/>
      <c r="BJ54" s="24"/>
      <c r="BK54" s="24"/>
      <c r="BL54" s="24"/>
      <c r="BM54" s="24"/>
      <c r="BN54" s="24"/>
      <c r="BO54" s="24"/>
      <c r="BP54" s="24"/>
      <c r="BQ54" s="24"/>
      <c r="BR54" s="24"/>
      <c r="BS54" s="24"/>
      <c r="BT54" s="24"/>
      <c r="BU54" s="24"/>
      <c r="BV54" s="24"/>
      <c r="BW54" s="24"/>
      <c r="BX54" s="220">
        <f>COUNTIF(BV42:BV45,K54)</f>
        <v>0</v>
      </c>
      <c r="BY54" s="220">
        <f>COUNTIF(BV42:BV45,L54)</f>
        <v>0</v>
      </c>
      <c r="BZ54" s="220">
        <f>COUNTIF(BV42:BV45,M54)</f>
        <v>0</v>
      </c>
      <c r="CA54" s="220">
        <f>COUNTIF(BV42:BV45,N54)</f>
        <v>0</v>
      </c>
      <c r="CB54" s="220">
        <f>SUM(BX54:CA54)</f>
        <v>0</v>
      </c>
      <c r="CC54" s="24"/>
      <c r="CD54" t="s" s="215">
        <f>IF(CB54=2,B54,"")</f>
      </c>
      <c r="CE54" t="s" s="215">
        <f>IF(CB54=2,D54,"")</f>
      </c>
      <c r="CF54" t="s" s="215">
        <f>IF(CB54=2,E54,"")</f>
      </c>
      <c r="CG54" t="s" s="215">
        <f>IF(CB54=2,G54,"")</f>
      </c>
      <c r="CH54" s="24"/>
      <c r="CI54" t="s" s="215">
        <f>IF(CB54=2,IF(CF54&gt;CG54,CD54,IF(CG54&gt;CF54,CE54,"")),"")</f>
      </c>
      <c r="CJ54" t="s" s="215">
        <f>IF(CB54=2,IF(CF54=CG54,CD54,""),"")</f>
      </c>
      <c r="CK54" t="s" s="215">
        <f>IF(CB54=2,IF(CF54=CG54,CE54,""),"")</f>
      </c>
      <c r="CL54" t="s" s="215">
        <f>IF(CB54=2,IF(CF54&gt;CG54,CE54,IF(CG54&gt;CF54,CD54,"")),"")</f>
      </c>
      <c r="CM54" s="24"/>
      <c r="CN54" s="24"/>
      <c r="CO54" s="24"/>
      <c r="CP54" s="24"/>
      <c r="CQ54" s="24"/>
      <c r="CR54" s="24"/>
      <c r="CS54" s="24"/>
      <c r="CT54" s="24"/>
      <c r="CU54" s="24"/>
      <c r="CV54" s="24"/>
      <c r="CW54" s="24"/>
      <c r="CX54" s="24"/>
      <c r="CY54" s="24"/>
      <c r="CZ54" s="24"/>
      <c r="DA54" s="24"/>
      <c r="DB54" s="24"/>
      <c r="DC54" s="24"/>
      <c r="DD54" s="24"/>
      <c r="DE54" s="24"/>
      <c r="DF54" s="24"/>
      <c r="DG54" s="220">
        <f>COUNTIF(DE42:DE45,K54)</f>
        <v>0</v>
      </c>
      <c r="DH54" s="220">
        <f>COUNTIF(DE42:DE45,L54)</f>
        <v>1</v>
      </c>
      <c r="DI54" s="220">
        <f>COUNTIF(DE42:DE45,M54)</f>
        <v>1</v>
      </c>
      <c r="DJ54" s="220">
        <f>COUNTIF(DE42:DE45,N54)</f>
        <v>0</v>
      </c>
      <c r="DK54" s="220">
        <f>SUM(DG54:DJ54)</f>
        <v>2</v>
      </c>
      <c r="DL54" s="24"/>
      <c r="DM54" t="s" s="215">
        <f>IF(DK54=2,B54,"")</f>
        <v>169</v>
      </c>
      <c r="DN54" t="s" s="215">
        <f>IF(DK54=2,D54,"")</f>
        <v>172</v>
      </c>
      <c r="DO54" s="220">
        <f>IF(DK54=2,E54,"")</f>
        <v>2</v>
      </c>
      <c r="DP54" s="220">
        <f>IF(DK54=2,G54,"")</f>
        <v>2</v>
      </c>
      <c r="DQ54" s="24"/>
      <c r="DR54" t="s" s="215">
        <f>IF(DK54=2,IF(DO54&gt;DP54,DM54,IF(DP54&gt;DO54,DN54,"")),"")</f>
      </c>
      <c r="DS54" t="s" s="215">
        <f>IF(DK54=2,IF(DO54=DP54,DM54,""),"")</f>
        <v>169</v>
      </c>
      <c r="DT54" t="s" s="215">
        <f>IF(DK54=2,IF(DO54=DP54,DN54,""),"")</f>
        <v>172</v>
      </c>
      <c r="DU54" t="s" s="215">
        <f>IF(DK54=2,IF(DO54&gt;DP54,DN54,IF(DP54&gt;DO54,DM54,"")),"")</f>
      </c>
      <c r="DV54" s="24"/>
      <c r="DW54" s="24"/>
      <c r="DX54" s="24"/>
      <c r="DY54" s="24"/>
      <c r="DZ54" s="24"/>
      <c r="EA54" s="24"/>
      <c r="EB54" s="24"/>
      <c r="EC54" s="24"/>
      <c r="ED54" s="24"/>
      <c r="EE54" s="24"/>
      <c r="EF54" s="24"/>
      <c r="EG54" s="24"/>
      <c r="EH54" s="24"/>
      <c r="EI54" s="24"/>
      <c r="EJ54" s="24"/>
      <c r="EK54" s="24"/>
      <c r="EL54" s="25"/>
    </row>
    <row r="55" ht="13.65" customHeight="1">
      <c r="A55" s="15"/>
      <c r="B55" t="s" s="215">
        <f t="shared" si="1027"/>
        <v>163</v>
      </c>
      <c r="C55" t="s" s="215">
        <v>64</v>
      </c>
      <c r="D55" t="s" s="215">
        <f t="shared" si="1028"/>
        <v>166</v>
      </c>
      <c r="E55" s="220">
        <f t="shared" si="1029"/>
        <v>2</v>
      </c>
      <c r="F55" t="s" s="215">
        <v>64</v>
      </c>
      <c r="G55" s="220">
        <f t="shared" si="1030"/>
        <v>1</v>
      </c>
      <c r="H55" s="216"/>
      <c r="I55" t="s" s="215">
        <f t="shared" si="1031"/>
        <v>170</v>
      </c>
      <c r="J55" s="24"/>
      <c r="K55" t="s" s="215">
        <f>IF(I55="H",B55,IF(I55="B",D55,""))</f>
        <v>163</v>
      </c>
      <c r="L55" t="s" s="215">
        <f>IF(I55="U",B55,"")</f>
      </c>
      <c r="M55" t="s" s="215">
        <f>IF(I55="U",D55,"")</f>
      </c>
      <c r="N55" t="s" s="215">
        <f>IF(I55="B",B55,IF(I55="H",D55,""))</f>
        <v>166</v>
      </c>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20">
        <f>COUNTIF(AM42:AM45,K55)</f>
        <v>0</v>
      </c>
      <c r="AP55" s="220">
        <f>COUNTIF(AM42:AM45,L55)</f>
        <v>0</v>
      </c>
      <c r="AQ55" s="220">
        <f>COUNTIF(AM42:AM45,M55)</f>
        <v>0</v>
      </c>
      <c r="AR55" s="220">
        <f>COUNTIF(AM42:AM45,N55)</f>
        <v>0</v>
      </c>
      <c r="AS55" s="220">
        <f>SUM(AO55:AR55)</f>
        <v>0</v>
      </c>
      <c r="AT55" s="24"/>
      <c r="AU55" t="s" s="215">
        <f>IF(AS55=2,B55,"")</f>
      </c>
      <c r="AV55" t="s" s="215">
        <f>IF(AS55=2,D55,"")</f>
      </c>
      <c r="AW55" t="s" s="215">
        <f>IF(AS55=2,E55,"")</f>
      </c>
      <c r="AX55" t="s" s="215">
        <f>IF(AS55=2,G55,"")</f>
      </c>
      <c r="AY55" s="24"/>
      <c r="AZ55" t="s" s="215">
        <f>IF(AS55=2,IF(AW55&gt;AX55,AU55,IF(AX55&gt;AW55,AV55,"")),"")</f>
      </c>
      <c r="BA55" t="s" s="215">
        <f>IF(AS55=2,IF(AW55=AX55,AU55,""),"")</f>
      </c>
      <c r="BB55" t="s" s="215">
        <f>IF(AS55=2,IF(AW55=AX55,AV55,""),"")</f>
      </c>
      <c r="BC55" t="s" s="215">
        <f>IF(AS55=2,IF(AW55&gt;AX55,AV55,IF(AX55&gt;AW55,AU55,"")),"")</f>
      </c>
      <c r="BD55" s="24"/>
      <c r="BE55" s="24"/>
      <c r="BF55" s="24"/>
      <c r="BG55" s="24"/>
      <c r="BH55" s="24"/>
      <c r="BI55" s="24"/>
      <c r="BJ55" s="24"/>
      <c r="BK55" s="24"/>
      <c r="BL55" s="24"/>
      <c r="BM55" s="24"/>
      <c r="BN55" s="24"/>
      <c r="BO55" s="24"/>
      <c r="BP55" s="24"/>
      <c r="BQ55" s="24"/>
      <c r="BR55" s="24"/>
      <c r="BS55" s="24"/>
      <c r="BT55" s="24"/>
      <c r="BU55" s="24"/>
      <c r="BV55" s="24"/>
      <c r="BW55" s="24"/>
      <c r="BX55" s="220">
        <f>COUNTIF(BV42:BV45,K55)</f>
        <v>0</v>
      </c>
      <c r="BY55" s="220">
        <f>COUNTIF(BV42:BV45,L55)</f>
        <v>0</v>
      </c>
      <c r="BZ55" s="220">
        <f>COUNTIF(BV42:BV45,M55)</f>
        <v>0</v>
      </c>
      <c r="CA55" s="220">
        <f>COUNTIF(BV42:BV45,N55)</f>
        <v>0</v>
      </c>
      <c r="CB55" s="220">
        <f>SUM(BX55:CA55)</f>
        <v>0</v>
      </c>
      <c r="CC55" s="24"/>
      <c r="CD55" t="s" s="215">
        <f>IF(CB55=2,B55,"")</f>
      </c>
      <c r="CE55" t="s" s="215">
        <f>IF(CB55=2,D55,"")</f>
      </c>
      <c r="CF55" t="s" s="215">
        <f>IF(CB55=2,E55,"")</f>
      </c>
      <c r="CG55" t="s" s="215">
        <f>IF(CB55=2,G55,"")</f>
      </c>
      <c r="CH55" s="24"/>
      <c r="CI55" t="s" s="215">
        <f>IF(CB55=2,IF(CF55&gt;CG55,CD55,IF(CG55&gt;CF55,CE55,"")),"")</f>
      </c>
      <c r="CJ55" t="s" s="215">
        <f>IF(CB55=2,IF(CF55=CG55,CD55,""),"")</f>
      </c>
      <c r="CK55" t="s" s="215">
        <f>IF(CB55=2,IF(CF55=CG55,CE55,""),"")</f>
      </c>
      <c r="CL55" t="s" s="215">
        <f>IF(CB55=2,IF(CF55&gt;CG55,CE55,IF(CG55&gt;CF55,CD55,"")),"")</f>
      </c>
      <c r="CM55" s="24"/>
      <c r="CN55" s="24"/>
      <c r="CO55" s="24"/>
      <c r="CP55" s="24"/>
      <c r="CQ55" s="24"/>
      <c r="CR55" s="24"/>
      <c r="CS55" s="24"/>
      <c r="CT55" s="24"/>
      <c r="CU55" s="24"/>
      <c r="CV55" s="24"/>
      <c r="CW55" s="24"/>
      <c r="CX55" s="24"/>
      <c r="CY55" s="24"/>
      <c r="CZ55" s="24"/>
      <c r="DA55" s="24"/>
      <c r="DB55" s="24"/>
      <c r="DC55" s="24"/>
      <c r="DD55" s="24"/>
      <c r="DE55" s="24"/>
      <c r="DF55" s="24"/>
      <c r="DG55" s="220">
        <f>COUNTIF(DE42:DE45,K55)</f>
        <v>0</v>
      </c>
      <c r="DH55" s="220">
        <f>COUNTIF(DE42:DE45,L55)</f>
        <v>0</v>
      </c>
      <c r="DI55" s="220">
        <f>COUNTIF(DE42:DE45,M55)</f>
        <v>0</v>
      </c>
      <c r="DJ55" s="220">
        <f>COUNTIF(DE42:DE45,N55)</f>
        <v>0</v>
      </c>
      <c r="DK55" s="220">
        <f>SUM(DG55:DJ55)</f>
        <v>0</v>
      </c>
      <c r="DL55" s="24"/>
      <c r="DM55" t="s" s="215">
        <f>IF(DK55=2,B55,"")</f>
      </c>
      <c r="DN55" t="s" s="215">
        <f>IF(DK55=2,D55,"")</f>
      </c>
      <c r="DO55" t="s" s="215">
        <f>IF(DK55=2,E55,"")</f>
      </c>
      <c r="DP55" t="s" s="215">
        <f>IF(DK55=2,G55,"")</f>
      </c>
      <c r="DQ55" s="24"/>
      <c r="DR55" t="s" s="215">
        <f>IF(DK55=2,IF(DO55&gt;DP55,DM55,IF(DP55&gt;DO55,DN55,"")),"")</f>
      </c>
      <c r="DS55" t="s" s="215">
        <f>IF(DK55=2,IF(DO55=DP55,DM55,""),"")</f>
      </c>
      <c r="DT55" t="s" s="215">
        <f>IF(DK55=2,IF(DO55=DP55,DN55,""),"")</f>
      </c>
      <c r="DU55" t="s" s="215">
        <f>IF(DK55=2,IF(DO55&gt;DP55,DN55,IF(DP55&gt;DO55,DM55,"")),"")</f>
      </c>
      <c r="DV55" s="24"/>
      <c r="DW55" s="24"/>
      <c r="DX55" s="24"/>
      <c r="DY55" s="24"/>
      <c r="DZ55" s="24"/>
      <c r="EA55" s="24"/>
      <c r="EB55" s="24"/>
      <c r="EC55" s="24"/>
      <c r="ED55" s="24"/>
      <c r="EE55" s="24"/>
      <c r="EF55" s="24"/>
      <c r="EG55" s="24"/>
      <c r="EH55" s="24"/>
      <c r="EI55" s="24"/>
      <c r="EJ55" s="24"/>
      <c r="EK55" s="24"/>
      <c r="EL55" s="25"/>
    </row>
    <row r="56" ht="13.65" customHeight="1">
      <c r="A56" s="15"/>
      <c r="B56" t="s" s="215">
        <f t="shared" si="1075"/>
        <v>164</v>
      </c>
      <c r="C56" t="s" s="215">
        <v>64</v>
      </c>
      <c r="D56" t="s" s="215">
        <f t="shared" si="1076"/>
        <v>167</v>
      </c>
      <c r="E56" s="220">
        <f t="shared" si="1077"/>
        <v>2</v>
      </c>
      <c r="F56" t="s" s="215">
        <v>64</v>
      </c>
      <c r="G56" s="220">
        <f t="shared" si="1078"/>
        <v>0</v>
      </c>
      <c r="H56" s="216"/>
      <c r="I56" t="s" s="215">
        <f t="shared" si="1079"/>
        <v>170</v>
      </c>
      <c r="J56" s="24"/>
      <c r="K56" t="s" s="215">
        <f>IF(I56="H",B56,IF(I56="B",D56,""))</f>
        <v>164</v>
      </c>
      <c r="L56" t="s" s="215">
        <f>IF(I56="U",B56,"")</f>
      </c>
      <c r="M56" t="s" s="215">
        <f>IF(I56="U",D56,"")</f>
      </c>
      <c r="N56" t="s" s="215">
        <f>IF(I56="B",B56,IF(I56="H",D56,""))</f>
        <v>167</v>
      </c>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20">
        <f>COUNTIF(AM42:AM45,K56)</f>
        <v>0</v>
      </c>
      <c r="AP56" s="220">
        <f>COUNTIF(AM42:AM45,L56)</f>
        <v>0</v>
      </c>
      <c r="AQ56" s="220">
        <f>COUNTIF(AM42:AM45,M56)</f>
        <v>0</v>
      </c>
      <c r="AR56" s="220">
        <f>COUNTIF(AM42:AM45,N56)</f>
        <v>0</v>
      </c>
      <c r="AS56" s="220">
        <f>SUM(AO56:AR56)</f>
        <v>0</v>
      </c>
      <c r="AT56" s="24"/>
      <c r="AU56" t="s" s="215">
        <f>IF(AS56=2,B56,"")</f>
      </c>
      <c r="AV56" t="s" s="215">
        <f>IF(AS56=2,D56,"")</f>
      </c>
      <c r="AW56" t="s" s="215">
        <f>IF(AS56=2,E56,"")</f>
      </c>
      <c r="AX56" t="s" s="215">
        <f>IF(AS56=2,G56,"")</f>
      </c>
      <c r="AY56" s="24"/>
      <c r="AZ56" t="s" s="215">
        <f>IF(AS56=2,IF(AW56&gt;AX56,AU56,IF(AX56&gt;AW56,AV56,"")),"")</f>
      </c>
      <c r="BA56" t="s" s="215">
        <f>IF(AS56=2,IF(AW56=AX56,AU56,""),"")</f>
      </c>
      <c r="BB56" t="s" s="215">
        <f>IF(AS56=2,IF(AW56=AX56,AV56,""),"")</f>
      </c>
      <c r="BC56" t="s" s="215">
        <f>IF(AS56=2,IF(AW56&gt;AX56,AV56,IF(AX56&gt;AW56,AU56,"")),"")</f>
      </c>
      <c r="BD56" s="24"/>
      <c r="BE56" s="24"/>
      <c r="BF56" s="24"/>
      <c r="BG56" s="24"/>
      <c r="BH56" s="24"/>
      <c r="BI56" s="24"/>
      <c r="BJ56" s="24"/>
      <c r="BK56" s="24"/>
      <c r="BL56" s="24"/>
      <c r="BM56" s="24"/>
      <c r="BN56" s="24"/>
      <c r="BO56" s="24"/>
      <c r="BP56" s="24"/>
      <c r="BQ56" s="24"/>
      <c r="BR56" s="24"/>
      <c r="BS56" s="24"/>
      <c r="BT56" s="24"/>
      <c r="BU56" s="24"/>
      <c r="BV56" s="24"/>
      <c r="BW56" s="24"/>
      <c r="BX56" s="220">
        <f>COUNTIF(BV42:BV45,K56)</f>
        <v>0</v>
      </c>
      <c r="BY56" s="220">
        <f>COUNTIF(BV42:BV45,L56)</f>
        <v>0</v>
      </c>
      <c r="BZ56" s="220">
        <f>COUNTIF(BV42:BV45,M56)</f>
        <v>0</v>
      </c>
      <c r="CA56" s="220">
        <f>COUNTIF(BV42:BV45,N56)</f>
        <v>0</v>
      </c>
      <c r="CB56" s="220">
        <f>SUM(BX56:CA56)</f>
        <v>0</v>
      </c>
      <c r="CC56" s="24"/>
      <c r="CD56" t="s" s="215">
        <f>IF(CB56=2,B56,"")</f>
      </c>
      <c r="CE56" t="s" s="215">
        <f>IF(CB56=2,D56,"")</f>
      </c>
      <c r="CF56" t="s" s="215">
        <f>IF(CB56=2,E56,"")</f>
      </c>
      <c r="CG56" t="s" s="215">
        <f>IF(CB56=2,G56,"")</f>
      </c>
      <c r="CH56" s="24"/>
      <c r="CI56" t="s" s="215">
        <f>IF(CB56=2,IF(CF56&gt;CG56,CD56,IF(CG56&gt;CF56,CE56,"")),"")</f>
      </c>
      <c r="CJ56" t="s" s="215">
        <f>IF(CB56=2,IF(CF56=CG56,CD56,""),"")</f>
      </c>
      <c r="CK56" t="s" s="215">
        <f>IF(CB56=2,IF(CF56=CG56,CE56,""),"")</f>
      </c>
      <c r="CL56" t="s" s="215">
        <f>IF(CB56=2,IF(CF56&gt;CG56,CE56,IF(CG56&gt;CF56,CD56,"")),"")</f>
      </c>
      <c r="CM56" s="24"/>
      <c r="CN56" s="24"/>
      <c r="CO56" s="24"/>
      <c r="CP56" s="24"/>
      <c r="CQ56" s="24"/>
      <c r="CR56" s="24"/>
      <c r="CS56" s="24"/>
      <c r="CT56" s="24"/>
      <c r="CU56" s="24"/>
      <c r="CV56" s="24"/>
      <c r="CW56" s="24"/>
      <c r="CX56" s="24"/>
      <c r="CY56" s="24"/>
      <c r="CZ56" s="24"/>
      <c r="DA56" s="24"/>
      <c r="DB56" s="24"/>
      <c r="DC56" s="24"/>
      <c r="DD56" s="24"/>
      <c r="DE56" s="24"/>
      <c r="DF56" s="24"/>
      <c r="DG56" s="220">
        <f>COUNTIF(DE42:DE45,K56)</f>
        <v>0</v>
      </c>
      <c r="DH56" s="220">
        <f>COUNTIF(DE42:DE45,L56)</f>
        <v>0</v>
      </c>
      <c r="DI56" s="220">
        <f>COUNTIF(DE42:DE45,M56)</f>
        <v>0</v>
      </c>
      <c r="DJ56" s="220">
        <f>COUNTIF(DE42:DE45,N56)</f>
        <v>0</v>
      </c>
      <c r="DK56" s="220">
        <f>SUM(DG56:DJ56)</f>
        <v>0</v>
      </c>
      <c r="DL56" s="24"/>
      <c r="DM56" t="s" s="215">
        <f>IF(DK56=2,B56,"")</f>
      </c>
      <c r="DN56" t="s" s="215">
        <f>IF(DK56=2,D56,"")</f>
      </c>
      <c r="DO56" t="s" s="215">
        <f>IF(DK56=2,E56,"")</f>
      </c>
      <c r="DP56" t="s" s="215">
        <f>IF(DK56=2,G56,"")</f>
      </c>
      <c r="DQ56" s="24"/>
      <c r="DR56" t="s" s="215">
        <f>IF(DK56=2,IF(DO56&gt;DP56,DM56,IF(DP56&gt;DO56,DN56,"")),"")</f>
      </c>
      <c r="DS56" t="s" s="215">
        <f>IF(DK56=2,IF(DO56=DP56,DM56,""),"")</f>
      </c>
      <c r="DT56" t="s" s="215">
        <f>IF(DK56=2,IF(DO56=DP56,DN56,""),"")</f>
      </c>
      <c r="DU56" t="s" s="215">
        <f>IF(DK56=2,IF(DO56&gt;DP56,DN56,IF(DP56&gt;DO56,DM56,"")),"")</f>
      </c>
      <c r="DV56" s="24"/>
      <c r="DW56" s="24"/>
      <c r="DX56" s="24"/>
      <c r="DY56" s="24"/>
      <c r="DZ56" s="24"/>
      <c r="EA56" s="24"/>
      <c r="EB56" s="24"/>
      <c r="EC56" s="24"/>
      <c r="ED56" s="24"/>
      <c r="EE56" s="24"/>
      <c r="EF56" s="24"/>
      <c r="EG56" s="24"/>
      <c r="EH56" s="24"/>
      <c r="EI56" s="24"/>
      <c r="EJ56" s="24"/>
      <c r="EK56" s="24"/>
      <c r="EL56" s="25"/>
    </row>
    <row r="57" ht="13.65" customHeight="1">
      <c r="A57" s="15"/>
      <c r="B57" t="s" s="215">
        <f t="shared" si="1123"/>
        <v>180</v>
      </c>
      <c r="C57" t="s" s="215">
        <v>64</v>
      </c>
      <c r="D57" t="s" s="215">
        <f t="shared" si="1124"/>
        <v>176</v>
      </c>
      <c r="E57" s="220">
        <f t="shared" si="1125"/>
        <v>1</v>
      </c>
      <c r="F57" t="s" s="215">
        <v>64</v>
      </c>
      <c r="G57" s="220">
        <f t="shared" si="1126"/>
        <v>3</v>
      </c>
      <c r="H57" s="216"/>
      <c r="I57" t="s" s="215">
        <f t="shared" si="1127"/>
        <v>165</v>
      </c>
      <c r="J57" s="24"/>
      <c r="K57" t="s" s="215">
        <f>IF(I57="H",B57,IF(I57="B",D57,""))</f>
        <v>176</v>
      </c>
      <c r="L57" t="s" s="215">
        <f>IF(I57="U",B57,"")</f>
      </c>
      <c r="M57" t="s" s="215">
        <f>IF(I57="U",D57,"")</f>
      </c>
      <c r="N57" t="s" s="215">
        <f>IF(I57="B",B57,IF(I57="H",D57,""))</f>
        <v>180</v>
      </c>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20">
        <f>COUNTIF(AM42:AM45,K57)</f>
        <v>0</v>
      </c>
      <c r="AP57" s="220">
        <f>COUNTIF(AM42:AM45,L57)</f>
        <v>0</v>
      </c>
      <c r="AQ57" s="220">
        <f>COUNTIF(AM42:AM45,M57)</f>
        <v>0</v>
      </c>
      <c r="AR57" s="220">
        <f>COUNTIF(AM42:AM45,N57)</f>
        <v>0</v>
      </c>
      <c r="AS57" s="220">
        <f>SUM(AO57:AR57)</f>
        <v>0</v>
      </c>
      <c r="AT57" s="24"/>
      <c r="AU57" t="s" s="215">
        <f>IF(AS57=2,B57,"")</f>
      </c>
      <c r="AV57" t="s" s="215">
        <f>IF(AS57=2,D57,"")</f>
      </c>
      <c r="AW57" t="s" s="215">
        <f>IF(AS57=2,E57,"")</f>
      </c>
      <c r="AX57" t="s" s="215">
        <f>IF(AS57=2,G57,"")</f>
      </c>
      <c r="AY57" s="24"/>
      <c r="AZ57" t="s" s="215">
        <f>IF(AS57=2,IF(AW57&gt;AX57,AU57,IF(AX57&gt;AW57,AV57,"")),"")</f>
      </c>
      <c r="BA57" t="s" s="215">
        <f>IF(AS57=2,IF(AW57=AX57,AU57,""),"")</f>
      </c>
      <c r="BB57" t="s" s="215">
        <f>IF(AS57=2,IF(AW57=AX57,AV57,""),"")</f>
      </c>
      <c r="BC57" t="s" s="215">
        <f>IF(AS57=2,IF(AW57&gt;AX57,AV57,IF(AX57&gt;AW57,AU57,"")),"")</f>
      </c>
      <c r="BD57" s="24"/>
      <c r="BE57" s="24"/>
      <c r="BF57" s="24"/>
      <c r="BG57" s="24"/>
      <c r="BH57" s="24"/>
      <c r="BI57" s="24"/>
      <c r="BJ57" s="24"/>
      <c r="BK57" s="24"/>
      <c r="BL57" s="24"/>
      <c r="BM57" s="24"/>
      <c r="BN57" s="24"/>
      <c r="BO57" s="24"/>
      <c r="BP57" s="24"/>
      <c r="BQ57" s="24"/>
      <c r="BR57" s="24"/>
      <c r="BS57" s="24"/>
      <c r="BT57" s="24"/>
      <c r="BU57" s="24"/>
      <c r="BV57" s="24"/>
      <c r="BW57" s="24"/>
      <c r="BX57" s="220">
        <f>COUNTIF(BV42:BV45,K57)</f>
        <v>0</v>
      </c>
      <c r="BY57" s="220">
        <f>COUNTIF(BV42:BV45,L57)</f>
        <v>0</v>
      </c>
      <c r="BZ57" s="220">
        <f>COUNTIF(BV42:BV45,M57)</f>
        <v>0</v>
      </c>
      <c r="CA57" s="220">
        <f>COUNTIF(BV42:BV45,N57)</f>
        <v>0</v>
      </c>
      <c r="CB57" s="220">
        <f>SUM(BX57:CA57)</f>
        <v>0</v>
      </c>
      <c r="CC57" s="24"/>
      <c r="CD57" t="s" s="215">
        <f>IF(CB57=2,B57,"")</f>
      </c>
      <c r="CE57" t="s" s="215">
        <f>IF(CB57=2,D57,"")</f>
      </c>
      <c r="CF57" t="s" s="215">
        <f>IF(CB57=2,E57,"")</f>
      </c>
      <c r="CG57" t="s" s="215">
        <f>IF(CB57=2,G57,"")</f>
      </c>
      <c r="CH57" s="24"/>
      <c r="CI57" t="s" s="215">
        <f>IF(CB57=2,IF(CF57&gt;CG57,CD57,IF(CG57&gt;CF57,CE57,"")),"")</f>
      </c>
      <c r="CJ57" t="s" s="215">
        <f>IF(CB57=2,IF(CF57=CG57,CD57,""),"")</f>
      </c>
      <c r="CK57" t="s" s="215">
        <f>IF(CB57=2,IF(CF57=CG57,CE57,""),"")</f>
      </c>
      <c r="CL57" t="s" s="215">
        <f>IF(CB57=2,IF(CF57&gt;CG57,CE57,IF(CG57&gt;CF57,CD57,"")),"")</f>
      </c>
      <c r="CM57" s="24"/>
      <c r="CN57" s="24"/>
      <c r="CO57" s="24"/>
      <c r="CP57" s="24"/>
      <c r="CQ57" s="24"/>
      <c r="CR57" s="24"/>
      <c r="CS57" s="24"/>
      <c r="CT57" s="24"/>
      <c r="CU57" s="24"/>
      <c r="CV57" s="24"/>
      <c r="CW57" s="24"/>
      <c r="CX57" s="24"/>
      <c r="CY57" s="24"/>
      <c r="CZ57" s="24"/>
      <c r="DA57" s="24"/>
      <c r="DB57" s="24"/>
      <c r="DC57" s="24"/>
      <c r="DD57" s="24"/>
      <c r="DE57" s="24"/>
      <c r="DF57" s="24"/>
      <c r="DG57" s="220">
        <f>COUNTIF(DE42:DE45,K57)</f>
        <v>0</v>
      </c>
      <c r="DH57" s="220">
        <f>COUNTIF(DE42:DE45,L57)</f>
        <v>0</v>
      </c>
      <c r="DI57" s="220">
        <f>COUNTIF(DE42:DE45,M57)</f>
        <v>0</v>
      </c>
      <c r="DJ57" s="220">
        <f>COUNTIF(DE42:DE45,N57)</f>
        <v>0</v>
      </c>
      <c r="DK57" s="220">
        <f>SUM(DG57:DJ57)</f>
        <v>0</v>
      </c>
      <c r="DL57" s="24"/>
      <c r="DM57" t="s" s="215">
        <f>IF(DK57=2,B57,"")</f>
      </c>
      <c r="DN57" t="s" s="215">
        <f>IF(DK57=2,D57,"")</f>
      </c>
      <c r="DO57" t="s" s="215">
        <f>IF(DK57=2,E57,"")</f>
      </c>
      <c r="DP57" t="s" s="215">
        <f>IF(DK57=2,G57,"")</f>
      </c>
      <c r="DQ57" s="24"/>
      <c r="DR57" t="s" s="215">
        <f>IF(DK57=2,IF(DO57&gt;DP57,DM57,IF(DP57&gt;DO57,DN57,"")),"")</f>
      </c>
      <c r="DS57" t="s" s="215">
        <f>IF(DK57=2,IF(DO57=DP57,DM57,""),"")</f>
      </c>
      <c r="DT57" t="s" s="215">
        <f>IF(DK57=2,IF(DO57=DP57,DN57,""),"")</f>
      </c>
      <c r="DU57" t="s" s="215">
        <f>IF(DK57=2,IF(DO57&gt;DP57,DN57,IF(DP57&gt;DO57,DM57,"")),"")</f>
      </c>
      <c r="DV57" s="24"/>
      <c r="DW57" s="24"/>
      <c r="DX57" s="24"/>
      <c r="DY57" s="24"/>
      <c r="DZ57" s="24"/>
      <c r="EA57" s="24"/>
      <c r="EB57" s="24"/>
      <c r="EC57" s="24"/>
      <c r="ED57" s="24"/>
      <c r="EE57" s="24"/>
      <c r="EF57" s="24"/>
      <c r="EG57" s="24"/>
      <c r="EH57" s="24"/>
      <c r="EI57" s="24"/>
      <c r="EJ57" s="24"/>
      <c r="EK57" s="24"/>
      <c r="EL57" s="25"/>
    </row>
    <row r="58" ht="13.65" customHeight="1">
      <c r="A58" s="15"/>
      <c r="B58" t="s" s="215">
        <f t="shared" si="1171"/>
        <v>168</v>
      </c>
      <c r="C58" t="s" s="215">
        <v>64</v>
      </c>
      <c r="D58" t="s" s="215">
        <f t="shared" si="1172"/>
        <v>171</v>
      </c>
      <c r="E58" s="220">
        <f t="shared" si="1173"/>
        <v>1</v>
      </c>
      <c r="F58" t="s" s="215">
        <v>64</v>
      </c>
      <c r="G58" s="220">
        <f t="shared" si="1174"/>
        <v>2</v>
      </c>
      <c r="H58" s="216"/>
      <c r="I58" t="s" s="215">
        <f t="shared" si="1175"/>
        <v>165</v>
      </c>
      <c r="J58" s="24"/>
      <c r="K58" t="s" s="215">
        <f>IF(I58="H",B58,IF(I58="B",D58,""))</f>
        <v>171</v>
      </c>
      <c r="L58" t="s" s="215">
        <f>IF(I58="U",B58,"")</f>
      </c>
      <c r="M58" t="s" s="215">
        <f>IF(I58="U",D58,"")</f>
      </c>
      <c r="N58" t="s" s="215">
        <f>IF(I58="B",B58,IF(I58="H",D58,""))</f>
        <v>168</v>
      </c>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20">
        <f>COUNTIF(AM42:AM45,K58)</f>
        <v>1</v>
      </c>
      <c r="AP58" s="220">
        <f>COUNTIF(AM42:AM45,L58)</f>
        <v>0</v>
      </c>
      <c r="AQ58" s="220">
        <f>COUNTIF(AM42:AM45,M58)</f>
        <v>0</v>
      </c>
      <c r="AR58" s="220">
        <f>COUNTIF(AM42:AM45,N58)</f>
        <v>0</v>
      </c>
      <c r="AS58" s="220">
        <f>SUM(AO58:AR58)</f>
        <v>1</v>
      </c>
      <c r="AT58" s="24"/>
      <c r="AU58" t="s" s="215">
        <f>IF(AS58=2,B58,"")</f>
      </c>
      <c r="AV58" t="s" s="215">
        <f>IF(AS58=2,D58,"")</f>
      </c>
      <c r="AW58" t="s" s="215">
        <f>IF(AS58=2,E58,"")</f>
      </c>
      <c r="AX58" t="s" s="215">
        <f>IF(AS58=2,G58,"")</f>
      </c>
      <c r="AY58" s="24"/>
      <c r="AZ58" t="s" s="215">
        <f>IF(AS58=2,IF(AW58&gt;AX58,AU58,IF(AX58&gt;AW58,AV58,"")),"")</f>
      </c>
      <c r="BA58" t="s" s="215">
        <f>IF(AS58=2,IF(AW58=AX58,AU58,""),"")</f>
      </c>
      <c r="BB58" t="s" s="215">
        <f>IF(AS58=2,IF(AW58=AX58,AV58,""),"")</f>
      </c>
      <c r="BC58" t="s" s="215">
        <f>IF(AS58=2,IF(AW58&gt;AX58,AV58,IF(AX58&gt;AW58,AU58,"")),"")</f>
      </c>
      <c r="BD58" s="24"/>
      <c r="BE58" s="24"/>
      <c r="BF58" s="24"/>
      <c r="BG58" s="24"/>
      <c r="BH58" s="24"/>
      <c r="BI58" s="24"/>
      <c r="BJ58" s="24"/>
      <c r="BK58" s="24"/>
      <c r="BL58" s="24"/>
      <c r="BM58" s="24"/>
      <c r="BN58" s="24"/>
      <c r="BO58" s="24"/>
      <c r="BP58" s="24"/>
      <c r="BQ58" s="24"/>
      <c r="BR58" s="24"/>
      <c r="BS58" s="24"/>
      <c r="BT58" s="24"/>
      <c r="BU58" s="24"/>
      <c r="BV58" s="24"/>
      <c r="BW58" s="24"/>
      <c r="BX58" s="220">
        <f>COUNTIF(BV42:BV45,K58)</f>
        <v>0</v>
      </c>
      <c r="BY58" s="220">
        <f>COUNTIF(BV42:BV45,L58)</f>
        <v>0</v>
      </c>
      <c r="BZ58" s="220">
        <f>COUNTIF(BV42:BV45,M58)</f>
        <v>0</v>
      </c>
      <c r="CA58" s="220">
        <f>COUNTIF(BV42:BV45,N58)</f>
        <v>1</v>
      </c>
      <c r="CB58" s="220">
        <f>SUM(BX58:CA58)</f>
        <v>1</v>
      </c>
      <c r="CC58" s="24"/>
      <c r="CD58" t="s" s="215">
        <f>IF(CB58=2,B58,"")</f>
      </c>
      <c r="CE58" t="s" s="215">
        <f>IF(CB58=2,D58,"")</f>
      </c>
      <c r="CF58" t="s" s="215">
        <f>IF(CB58=2,E58,"")</f>
      </c>
      <c r="CG58" t="s" s="215">
        <f>IF(CB58=2,G58,"")</f>
      </c>
      <c r="CH58" s="24"/>
      <c r="CI58" t="s" s="215">
        <f>IF(CB58=2,IF(CF58&gt;CG58,CD58,IF(CG58&gt;CF58,CE58,"")),"")</f>
      </c>
      <c r="CJ58" t="s" s="215">
        <f>IF(CB58=2,IF(CF58=CG58,CD58,""),"")</f>
      </c>
      <c r="CK58" t="s" s="215">
        <f>IF(CB58=2,IF(CF58=CG58,CE58,""),"")</f>
      </c>
      <c r="CL58" t="s" s="215">
        <f>IF(CB58=2,IF(CF58&gt;CG58,CE58,IF(CG58&gt;CF58,CD58,"")),"")</f>
      </c>
      <c r="CM58" s="24"/>
      <c r="CN58" s="24"/>
      <c r="CO58" s="24"/>
      <c r="CP58" s="24"/>
      <c r="CQ58" s="24"/>
      <c r="CR58" s="24"/>
      <c r="CS58" s="24"/>
      <c r="CT58" s="24"/>
      <c r="CU58" s="24"/>
      <c r="CV58" s="24"/>
      <c r="CW58" s="24"/>
      <c r="CX58" s="24"/>
      <c r="CY58" s="24"/>
      <c r="CZ58" s="24"/>
      <c r="DA58" s="24"/>
      <c r="DB58" s="24"/>
      <c r="DC58" s="24"/>
      <c r="DD58" s="24"/>
      <c r="DE58" s="24"/>
      <c r="DF58" s="24"/>
      <c r="DG58" s="220">
        <f>COUNTIF(DE42:DE45,K58)</f>
        <v>0</v>
      </c>
      <c r="DH58" s="220">
        <f>COUNTIF(DE42:DE45,L58)</f>
        <v>0</v>
      </c>
      <c r="DI58" s="220">
        <f>COUNTIF(DE42:DE45,M58)</f>
        <v>0</v>
      </c>
      <c r="DJ58" s="220">
        <f>COUNTIF(DE42:DE45,N58)</f>
        <v>0</v>
      </c>
      <c r="DK58" s="220">
        <f>SUM(DG58:DJ58)</f>
        <v>0</v>
      </c>
      <c r="DL58" s="24"/>
      <c r="DM58" t="s" s="215">
        <f>IF(DK58=2,B58,"")</f>
      </c>
      <c r="DN58" t="s" s="215">
        <f>IF(DK58=2,D58,"")</f>
      </c>
      <c r="DO58" t="s" s="215">
        <f>IF(DK58=2,E58,"")</f>
      </c>
      <c r="DP58" t="s" s="215">
        <f>IF(DK58=2,G58,"")</f>
      </c>
      <c r="DQ58" s="24"/>
      <c r="DR58" t="s" s="215">
        <f>IF(DK58=2,IF(DO58&gt;DP58,DM58,IF(DP58&gt;DO58,DN58,"")),"")</f>
      </c>
      <c r="DS58" t="s" s="215">
        <f>IF(DK58=2,IF(DO58=DP58,DM58,""),"")</f>
      </c>
      <c r="DT58" t="s" s="215">
        <f>IF(DK58=2,IF(DO58=DP58,DN58,""),"")</f>
      </c>
      <c r="DU58" t="s" s="215">
        <f>IF(DK58=2,IF(DO58&gt;DP58,DN58,IF(DP58&gt;DO58,DM58,"")),"")</f>
      </c>
      <c r="DV58" s="24"/>
      <c r="DW58" s="24"/>
      <c r="DX58" s="24"/>
      <c r="DY58" s="24"/>
      <c r="DZ58" s="24"/>
      <c r="EA58" s="24"/>
      <c r="EB58" s="24"/>
      <c r="EC58" s="24"/>
      <c r="ED58" s="24"/>
      <c r="EE58" s="24"/>
      <c r="EF58" s="24"/>
      <c r="EG58" s="24"/>
      <c r="EH58" s="24"/>
      <c r="EI58" s="24"/>
      <c r="EJ58" s="24"/>
      <c r="EK58" s="24"/>
      <c r="EL58" s="25"/>
    </row>
    <row r="59" ht="13.65" customHeight="1">
      <c r="A59" s="15"/>
      <c r="B59" t="s" s="215">
        <f t="shared" si="1219"/>
        <v>179</v>
      </c>
      <c r="C59" t="s" s="215">
        <v>64</v>
      </c>
      <c r="D59" t="s" s="215">
        <f t="shared" si="1220"/>
        <v>175</v>
      </c>
      <c r="E59" s="220">
        <f t="shared" si="1221"/>
        <v>2</v>
      </c>
      <c r="F59" t="s" s="215">
        <v>64</v>
      </c>
      <c r="G59" s="220">
        <f t="shared" si="1222"/>
        <v>0</v>
      </c>
      <c r="H59" s="216"/>
      <c r="I59" t="s" s="215">
        <f t="shared" si="1223"/>
        <v>170</v>
      </c>
      <c r="J59" s="24"/>
      <c r="K59" t="s" s="215">
        <f>IF(I59="H",B59,IF(I59="B",D59,""))</f>
        <v>179</v>
      </c>
      <c r="L59" t="s" s="215">
        <f>IF(I59="U",B59,"")</f>
      </c>
      <c r="M59" t="s" s="215">
        <f>IF(I59="U",D59,"")</f>
      </c>
      <c r="N59" t="s" s="215">
        <f>IF(I59="B",B59,IF(I59="H",D59,""))</f>
        <v>175</v>
      </c>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20">
        <f>COUNTIF(AM42:AM45,K59)</f>
        <v>0</v>
      </c>
      <c r="AP59" s="220">
        <f>COUNTIF(AM42:AM45,L59)</f>
        <v>0</v>
      </c>
      <c r="AQ59" s="220">
        <f>COUNTIF(AM42:AM45,M59)</f>
        <v>0</v>
      </c>
      <c r="AR59" s="220">
        <f>COUNTIF(AM42:AM45,N59)</f>
        <v>0</v>
      </c>
      <c r="AS59" s="220">
        <f>SUM(AO59:AR59)</f>
        <v>0</v>
      </c>
      <c r="AT59" s="24"/>
      <c r="AU59" t="s" s="215">
        <f>IF(AS59=2,B59,"")</f>
      </c>
      <c r="AV59" t="s" s="215">
        <f>IF(AS59=2,D59,"")</f>
      </c>
      <c r="AW59" t="s" s="215">
        <f>IF(AS59=2,E59,"")</f>
      </c>
      <c r="AX59" t="s" s="215">
        <f>IF(AS59=2,G59,"")</f>
      </c>
      <c r="AY59" s="24"/>
      <c r="AZ59" t="s" s="215">
        <f>IF(AS59=2,IF(AW59&gt;AX59,AU59,IF(AX59&gt;AW59,AV59,"")),"")</f>
      </c>
      <c r="BA59" t="s" s="215">
        <f>IF(AS59=2,IF(AW59=AX59,AU59,""),"")</f>
      </c>
      <c r="BB59" t="s" s="215">
        <f>IF(AS59=2,IF(AW59=AX59,AV59,""),"")</f>
      </c>
      <c r="BC59" t="s" s="215">
        <f>IF(AS59=2,IF(AW59&gt;AX59,AV59,IF(AX59&gt;AW59,AU59,"")),"")</f>
      </c>
      <c r="BD59" s="24"/>
      <c r="BE59" s="24"/>
      <c r="BF59" s="24"/>
      <c r="BG59" s="24"/>
      <c r="BH59" s="24"/>
      <c r="BI59" s="24"/>
      <c r="BJ59" s="24"/>
      <c r="BK59" s="24"/>
      <c r="BL59" s="24"/>
      <c r="BM59" s="24"/>
      <c r="BN59" s="24"/>
      <c r="BO59" s="24"/>
      <c r="BP59" s="24"/>
      <c r="BQ59" s="24"/>
      <c r="BR59" s="24"/>
      <c r="BS59" s="24"/>
      <c r="BT59" s="24"/>
      <c r="BU59" s="24"/>
      <c r="BV59" s="24"/>
      <c r="BW59" s="24"/>
      <c r="BX59" s="220">
        <f>COUNTIF(BV42:BV45,K59)</f>
        <v>0</v>
      </c>
      <c r="BY59" s="220">
        <f>COUNTIF(BV42:BV45,L59)</f>
        <v>0</v>
      </c>
      <c r="BZ59" s="220">
        <f>COUNTIF(BV42:BV45,M59)</f>
        <v>0</v>
      </c>
      <c r="CA59" s="220">
        <f>COUNTIF(BV42:BV45,N59)</f>
        <v>0</v>
      </c>
      <c r="CB59" s="220">
        <f>SUM(BX59:CA59)</f>
        <v>0</v>
      </c>
      <c r="CC59" s="24"/>
      <c r="CD59" t="s" s="215">
        <f>IF(CB59=2,B59,"")</f>
      </c>
      <c r="CE59" t="s" s="215">
        <f>IF(CB59=2,D59,"")</f>
      </c>
      <c r="CF59" t="s" s="215">
        <f>IF(CB59=2,E59,"")</f>
      </c>
      <c r="CG59" t="s" s="215">
        <f>IF(CB59=2,G59,"")</f>
      </c>
      <c r="CH59" s="24"/>
      <c r="CI59" t="s" s="215">
        <f>IF(CB59=2,IF(CF59&gt;CG59,CD59,IF(CG59&gt;CF59,CE59,"")),"")</f>
      </c>
      <c r="CJ59" t="s" s="215">
        <f>IF(CB59=2,IF(CF59=CG59,CD59,""),"")</f>
      </c>
      <c r="CK59" t="s" s="215">
        <f>IF(CB59=2,IF(CF59=CG59,CE59,""),"")</f>
      </c>
      <c r="CL59" t="s" s="215">
        <f>IF(CB59=2,IF(CF59&gt;CG59,CE59,IF(CG59&gt;CF59,CD59,"")),"")</f>
      </c>
      <c r="CM59" s="24"/>
      <c r="CN59" s="24"/>
      <c r="CO59" s="24"/>
      <c r="CP59" s="24"/>
      <c r="CQ59" s="24"/>
      <c r="CR59" s="24"/>
      <c r="CS59" s="24"/>
      <c r="CT59" s="24"/>
      <c r="CU59" s="24"/>
      <c r="CV59" s="24"/>
      <c r="CW59" s="24"/>
      <c r="CX59" s="24"/>
      <c r="CY59" s="24"/>
      <c r="CZ59" s="24"/>
      <c r="DA59" s="24"/>
      <c r="DB59" s="24"/>
      <c r="DC59" s="24"/>
      <c r="DD59" s="24"/>
      <c r="DE59" s="24"/>
      <c r="DF59" s="24"/>
      <c r="DG59" s="220">
        <f>COUNTIF(DE42:DE45,K59)</f>
        <v>0</v>
      </c>
      <c r="DH59" s="220">
        <f>COUNTIF(DE42:DE45,L59)</f>
        <v>0</v>
      </c>
      <c r="DI59" s="220">
        <f>COUNTIF(DE42:DE45,M59)</f>
        <v>0</v>
      </c>
      <c r="DJ59" s="220">
        <f>COUNTIF(DE42:DE45,N59)</f>
        <v>0</v>
      </c>
      <c r="DK59" s="220">
        <f>SUM(DG59:DJ59)</f>
        <v>0</v>
      </c>
      <c r="DL59" s="24"/>
      <c r="DM59" t="s" s="215">
        <f>IF(DK59=2,B59,"")</f>
      </c>
      <c r="DN59" t="s" s="215">
        <f>IF(DK59=2,D59,"")</f>
      </c>
      <c r="DO59" t="s" s="215">
        <f>IF(DK59=2,E59,"")</f>
      </c>
      <c r="DP59" t="s" s="215">
        <f>IF(DK59=2,G59,"")</f>
      </c>
      <c r="DQ59" s="24"/>
      <c r="DR59" t="s" s="215">
        <f>IF(DK59=2,IF(DO59&gt;DP59,DM59,IF(DP59&gt;DO59,DN59,"")),"")</f>
      </c>
      <c r="DS59" t="s" s="215">
        <f>IF(DK59=2,IF(DO59=DP59,DM59,""),"")</f>
      </c>
      <c r="DT59" t="s" s="215">
        <f>IF(DK59=2,IF(DO59=DP59,DN59,""),"")</f>
      </c>
      <c r="DU59" t="s" s="215">
        <f>IF(DK59=2,IF(DO59&gt;DP59,DN59,IF(DP59&gt;DO59,DM59,"")),"")</f>
      </c>
      <c r="DV59" s="24"/>
      <c r="DW59" s="24"/>
      <c r="DX59" s="24"/>
      <c r="DY59" s="24"/>
      <c r="DZ59" s="24"/>
      <c r="EA59" s="24"/>
      <c r="EB59" s="24"/>
      <c r="EC59" s="24"/>
      <c r="ED59" s="24"/>
      <c r="EE59" s="24"/>
      <c r="EF59" s="24"/>
      <c r="EG59" s="24"/>
      <c r="EH59" s="24"/>
      <c r="EI59" s="24"/>
      <c r="EJ59" s="24"/>
      <c r="EK59" s="24"/>
      <c r="EL59" s="25"/>
    </row>
    <row r="60" ht="13.65" customHeight="1">
      <c r="A60" s="15"/>
      <c r="B60" t="s" s="215">
        <f t="shared" si="1267"/>
        <v>186</v>
      </c>
      <c r="C60" t="s" s="215">
        <v>64</v>
      </c>
      <c r="D60" t="s" s="215">
        <f t="shared" si="1268"/>
        <v>184</v>
      </c>
      <c r="E60" s="220">
        <f t="shared" si="1269"/>
        <v>3</v>
      </c>
      <c r="F60" t="s" s="215">
        <v>64</v>
      </c>
      <c r="G60" s="220">
        <f t="shared" si="1270"/>
        <v>0</v>
      </c>
      <c r="H60" s="216"/>
      <c r="I60" t="s" s="215">
        <f t="shared" si="1271"/>
        <v>170</v>
      </c>
      <c r="J60" s="24"/>
      <c r="K60" t="s" s="215">
        <f>IF(I60="H",B60,IF(I60="B",D60,""))</f>
        <v>186</v>
      </c>
      <c r="L60" t="s" s="215">
        <f>IF(I60="U",B60,"")</f>
      </c>
      <c r="M60" t="s" s="215">
        <f>IF(I60="U",D60,"")</f>
      </c>
      <c r="N60" t="s" s="215">
        <f>IF(I60="B",B60,IF(I60="H",D60,""))</f>
        <v>184</v>
      </c>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20">
        <f>COUNTIF(AM42:AM45,K60)</f>
        <v>0</v>
      </c>
      <c r="AP60" s="220">
        <f>COUNTIF(AM42:AM45,L60)</f>
        <v>0</v>
      </c>
      <c r="AQ60" s="220">
        <f>COUNTIF(AM42:AM45,M60)</f>
        <v>0</v>
      </c>
      <c r="AR60" s="220">
        <f>COUNTIF(AM42:AM45,N60)</f>
        <v>0</v>
      </c>
      <c r="AS60" s="220">
        <f>SUM(AO60:AR60)</f>
        <v>0</v>
      </c>
      <c r="AT60" s="24"/>
      <c r="AU60" t="s" s="215">
        <f>IF(AS60=2,B60,"")</f>
      </c>
      <c r="AV60" t="s" s="215">
        <f>IF(AS60=2,D60,"")</f>
      </c>
      <c r="AW60" t="s" s="215">
        <f>IF(AS60=2,E60,"")</f>
      </c>
      <c r="AX60" t="s" s="215">
        <f>IF(AS60=2,G60,"")</f>
      </c>
      <c r="AY60" s="24"/>
      <c r="AZ60" t="s" s="215">
        <f>IF(AS60=2,IF(AW60&gt;AX60,AU60,IF(AX60&gt;AW60,AV60,"")),"")</f>
      </c>
      <c r="BA60" t="s" s="215">
        <f>IF(AS60=2,IF(AW60=AX60,AU60,""),"")</f>
      </c>
      <c r="BB60" t="s" s="215">
        <f>IF(AS60=2,IF(AW60=AX60,AV60,""),"")</f>
      </c>
      <c r="BC60" t="s" s="215">
        <f>IF(AS60=2,IF(AW60&gt;AX60,AV60,IF(AX60&gt;AW60,AU60,"")),"")</f>
      </c>
      <c r="BD60" s="24"/>
      <c r="BE60" s="24"/>
      <c r="BF60" s="24"/>
      <c r="BG60" s="24"/>
      <c r="BH60" s="24"/>
      <c r="BI60" s="24"/>
      <c r="BJ60" s="24"/>
      <c r="BK60" s="24"/>
      <c r="BL60" s="24"/>
      <c r="BM60" s="24"/>
      <c r="BN60" s="24"/>
      <c r="BO60" s="24"/>
      <c r="BP60" s="24"/>
      <c r="BQ60" s="24"/>
      <c r="BR60" s="24"/>
      <c r="BS60" s="24"/>
      <c r="BT60" s="24"/>
      <c r="BU60" s="24"/>
      <c r="BV60" s="24"/>
      <c r="BW60" s="24"/>
      <c r="BX60" s="220">
        <f>COUNTIF(BV42:BV45,K60)</f>
        <v>0</v>
      </c>
      <c r="BY60" s="220">
        <f>COUNTIF(BV42:BV45,L60)</f>
        <v>0</v>
      </c>
      <c r="BZ60" s="220">
        <f>COUNTIF(BV42:BV45,M60)</f>
        <v>0</v>
      </c>
      <c r="CA60" s="220">
        <f>COUNTIF(BV42:BV45,N60)</f>
        <v>0</v>
      </c>
      <c r="CB60" s="220">
        <f>SUM(BX60:CA60)</f>
        <v>0</v>
      </c>
      <c r="CC60" s="24"/>
      <c r="CD60" t="s" s="215">
        <f>IF(CB60=2,B60,"")</f>
      </c>
      <c r="CE60" t="s" s="215">
        <f>IF(CB60=2,D60,"")</f>
      </c>
      <c r="CF60" t="s" s="215">
        <f>IF(CB60=2,E60,"")</f>
      </c>
      <c r="CG60" t="s" s="215">
        <f>IF(CB60=2,G60,"")</f>
      </c>
      <c r="CH60" s="24"/>
      <c r="CI60" t="s" s="215">
        <f>IF(CB60=2,IF(CF60&gt;CG60,CD60,IF(CG60&gt;CF60,CE60,"")),"")</f>
      </c>
      <c r="CJ60" t="s" s="215">
        <f>IF(CB60=2,IF(CF60=CG60,CD60,""),"")</f>
      </c>
      <c r="CK60" t="s" s="215">
        <f>IF(CB60=2,IF(CF60=CG60,CE60,""),"")</f>
      </c>
      <c r="CL60" t="s" s="215">
        <f>IF(CB60=2,IF(CF60&gt;CG60,CE60,IF(CG60&gt;CF60,CD60,"")),"")</f>
      </c>
      <c r="CM60" s="24"/>
      <c r="CN60" s="24"/>
      <c r="CO60" s="24"/>
      <c r="CP60" s="24"/>
      <c r="CQ60" s="24"/>
      <c r="CR60" s="24"/>
      <c r="CS60" s="24"/>
      <c r="CT60" s="24"/>
      <c r="CU60" s="24"/>
      <c r="CV60" s="24"/>
      <c r="CW60" s="24"/>
      <c r="CX60" s="24"/>
      <c r="CY60" s="24"/>
      <c r="CZ60" s="24"/>
      <c r="DA60" s="24"/>
      <c r="DB60" s="24"/>
      <c r="DC60" s="24"/>
      <c r="DD60" s="24"/>
      <c r="DE60" s="24"/>
      <c r="DF60" s="24"/>
      <c r="DG60" s="220">
        <f>COUNTIF(DE42:DE45,K60)</f>
        <v>0</v>
      </c>
      <c r="DH60" s="220">
        <f>COUNTIF(DE42:DE45,L60)</f>
        <v>0</v>
      </c>
      <c r="DI60" s="220">
        <f>COUNTIF(DE42:DE45,M60)</f>
        <v>0</v>
      </c>
      <c r="DJ60" s="220">
        <f>COUNTIF(DE42:DE45,N60)</f>
        <v>0</v>
      </c>
      <c r="DK60" s="220">
        <f>SUM(DG60:DJ60)</f>
        <v>0</v>
      </c>
      <c r="DL60" s="24"/>
      <c r="DM60" t="s" s="215">
        <f>IF(DK60=2,B60,"")</f>
      </c>
      <c r="DN60" t="s" s="215">
        <f>IF(DK60=2,D60,"")</f>
      </c>
      <c r="DO60" t="s" s="215">
        <f>IF(DK60=2,E60,"")</f>
      </c>
      <c r="DP60" t="s" s="215">
        <f>IF(DK60=2,G60,"")</f>
      </c>
      <c r="DQ60" s="24"/>
      <c r="DR60" t="s" s="215">
        <f>IF(DK60=2,IF(DO60&gt;DP60,DM60,IF(DP60&gt;DO60,DN60,"")),"")</f>
      </c>
      <c r="DS60" t="s" s="215">
        <f>IF(DK60=2,IF(DO60=DP60,DM60,""),"")</f>
      </c>
      <c r="DT60" t="s" s="215">
        <f>IF(DK60=2,IF(DO60=DP60,DN60,""),"")</f>
      </c>
      <c r="DU60" t="s" s="215">
        <f>IF(DK60=2,IF(DO60&gt;DP60,DN60,IF(DP60&gt;DO60,DM60,"")),"")</f>
      </c>
      <c r="DV60" s="24"/>
      <c r="DW60" s="24"/>
      <c r="DX60" s="24"/>
      <c r="DY60" s="24"/>
      <c r="DZ60" s="24"/>
      <c r="EA60" s="24"/>
      <c r="EB60" s="24"/>
      <c r="EC60" s="24"/>
      <c r="ED60" s="24"/>
      <c r="EE60" s="24"/>
      <c r="EF60" s="24"/>
      <c r="EG60" s="24"/>
      <c r="EH60" s="24"/>
      <c r="EI60" s="24"/>
      <c r="EJ60" s="24"/>
      <c r="EK60" s="24"/>
      <c r="EL60" s="25"/>
    </row>
    <row r="61" ht="13.65" customHeight="1">
      <c r="A61" s="15"/>
      <c r="B61" t="s" s="215">
        <f t="shared" si="1315"/>
        <v>174</v>
      </c>
      <c r="C61" t="s" s="215">
        <v>64</v>
      </c>
      <c r="D61" t="s" s="215">
        <f t="shared" si="1316"/>
        <v>182</v>
      </c>
      <c r="E61" s="220">
        <f t="shared" si="1317"/>
        <v>1</v>
      </c>
      <c r="F61" t="s" s="215">
        <v>64</v>
      </c>
      <c r="G61" s="220">
        <f t="shared" si="1318"/>
        <v>1</v>
      </c>
      <c r="H61" s="216"/>
      <c r="I61" t="s" s="215">
        <f t="shared" si="1319"/>
        <v>177</v>
      </c>
      <c r="J61" s="24"/>
      <c r="K61" t="s" s="215">
        <f>IF(I61="H",B61,IF(I61="B",D61,""))</f>
      </c>
      <c r="L61" t="s" s="215">
        <f>IF(I61="U",B61,"")</f>
        <v>174</v>
      </c>
      <c r="M61" t="s" s="215">
        <f>IF(I61="U",D61,"")</f>
        <v>182</v>
      </c>
      <c r="N61" t="s" s="215">
        <f>IF(I61="B",B61,IF(I61="H",D61,""))</f>
      </c>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20">
        <f>COUNTIF(AM42:AM45,K61)</f>
        <v>0</v>
      </c>
      <c r="AP61" s="220">
        <f>COUNTIF(AM42:AM45,L61)</f>
        <v>0</v>
      </c>
      <c r="AQ61" s="220">
        <f>COUNTIF(AM42:AM45,M61)</f>
        <v>0</v>
      </c>
      <c r="AR61" s="220">
        <f>COUNTIF(AM42:AM45,N61)</f>
        <v>0</v>
      </c>
      <c r="AS61" s="220">
        <f>SUM(AO61:AR61)</f>
        <v>0</v>
      </c>
      <c r="AT61" s="24"/>
      <c r="AU61" t="s" s="215">
        <f>IF(AS61=2,B61,"")</f>
      </c>
      <c r="AV61" t="s" s="215">
        <f>IF(AS61=2,D61,"")</f>
      </c>
      <c r="AW61" t="s" s="215">
        <f>IF(AS61=2,E61,"")</f>
      </c>
      <c r="AX61" t="s" s="215">
        <f>IF(AS61=2,G61,"")</f>
      </c>
      <c r="AY61" s="24"/>
      <c r="AZ61" t="s" s="215">
        <f>IF(AS61=2,IF(AW61&gt;AX61,AU61,IF(AX61&gt;AW61,AV61,"")),"")</f>
      </c>
      <c r="BA61" t="s" s="215">
        <f>IF(AS61=2,IF(AW61=AX61,AU61,""),"")</f>
      </c>
      <c r="BB61" t="s" s="215">
        <f>IF(AS61=2,IF(AW61=AX61,AV61,""),"")</f>
      </c>
      <c r="BC61" t="s" s="215">
        <f>IF(AS61=2,IF(AW61&gt;AX61,AV61,IF(AX61&gt;AW61,AU61,"")),"")</f>
      </c>
      <c r="BD61" s="24"/>
      <c r="BE61" s="24"/>
      <c r="BF61" s="24"/>
      <c r="BG61" s="24"/>
      <c r="BH61" s="24"/>
      <c r="BI61" s="24"/>
      <c r="BJ61" s="24"/>
      <c r="BK61" s="24"/>
      <c r="BL61" s="24"/>
      <c r="BM61" s="24"/>
      <c r="BN61" s="24"/>
      <c r="BO61" s="24"/>
      <c r="BP61" s="24"/>
      <c r="BQ61" s="24"/>
      <c r="BR61" s="24"/>
      <c r="BS61" s="24"/>
      <c r="BT61" s="24"/>
      <c r="BU61" s="24"/>
      <c r="BV61" s="24"/>
      <c r="BW61" s="24"/>
      <c r="BX61" s="220">
        <f>COUNTIF(BV42:BV45,K61)</f>
        <v>0</v>
      </c>
      <c r="BY61" s="220">
        <f>COUNTIF(BV42:BV45,L61)</f>
        <v>0</v>
      </c>
      <c r="BZ61" s="220">
        <f>COUNTIF(BV42:BV45,M61)</f>
        <v>0</v>
      </c>
      <c r="CA61" s="220">
        <f>COUNTIF(BV42:BV45,N61)</f>
        <v>0</v>
      </c>
      <c r="CB61" s="220">
        <f>SUM(BX61:CA61)</f>
        <v>0</v>
      </c>
      <c r="CC61" s="24"/>
      <c r="CD61" t="s" s="215">
        <f>IF(CB61=2,B61,"")</f>
      </c>
      <c r="CE61" t="s" s="215">
        <f>IF(CB61=2,D61,"")</f>
      </c>
      <c r="CF61" t="s" s="215">
        <f>IF(CB61=2,E61,"")</f>
      </c>
      <c r="CG61" t="s" s="215">
        <f>IF(CB61=2,G61,"")</f>
      </c>
      <c r="CH61" s="24"/>
      <c r="CI61" t="s" s="215">
        <f>IF(CB61=2,IF(CF61&gt;CG61,CD61,IF(CG61&gt;CF61,CE61,"")),"")</f>
      </c>
      <c r="CJ61" t="s" s="215">
        <f>IF(CB61=2,IF(CF61=CG61,CD61,""),"")</f>
      </c>
      <c r="CK61" t="s" s="215">
        <f>IF(CB61=2,IF(CF61=CG61,CE61,""),"")</f>
      </c>
      <c r="CL61" t="s" s="215">
        <f>IF(CB61=2,IF(CF61&gt;CG61,CE61,IF(CG61&gt;CF61,CD61,"")),"")</f>
      </c>
      <c r="CM61" s="24"/>
      <c r="CN61" s="24"/>
      <c r="CO61" s="24"/>
      <c r="CP61" s="24"/>
      <c r="CQ61" s="24"/>
      <c r="CR61" s="24"/>
      <c r="CS61" s="24"/>
      <c r="CT61" s="24"/>
      <c r="CU61" s="24"/>
      <c r="CV61" s="24"/>
      <c r="CW61" s="24"/>
      <c r="CX61" s="24"/>
      <c r="CY61" s="24"/>
      <c r="CZ61" s="24"/>
      <c r="DA61" s="24"/>
      <c r="DB61" s="24"/>
      <c r="DC61" s="24"/>
      <c r="DD61" s="24"/>
      <c r="DE61" s="24"/>
      <c r="DF61" s="24"/>
      <c r="DG61" s="220">
        <f>COUNTIF(DE42:DE45,K61)</f>
        <v>0</v>
      </c>
      <c r="DH61" s="220">
        <f>COUNTIF(DE42:DE45,L61)</f>
        <v>0</v>
      </c>
      <c r="DI61" s="220">
        <f>COUNTIF(DE42:DE45,M61)</f>
        <v>0</v>
      </c>
      <c r="DJ61" s="220">
        <f>COUNTIF(DE42:DE45,N61)</f>
        <v>0</v>
      </c>
      <c r="DK61" s="220">
        <f>SUM(DG61:DJ61)</f>
        <v>0</v>
      </c>
      <c r="DL61" s="24"/>
      <c r="DM61" t="s" s="215">
        <f>IF(DK61=2,B61,"")</f>
      </c>
      <c r="DN61" t="s" s="215">
        <f>IF(DK61=2,D61,"")</f>
      </c>
      <c r="DO61" t="s" s="215">
        <f>IF(DK61=2,E61,"")</f>
      </c>
      <c r="DP61" t="s" s="215">
        <f>IF(DK61=2,G61,"")</f>
      </c>
      <c r="DQ61" s="24"/>
      <c r="DR61" t="s" s="215">
        <f>IF(DK61=2,IF(DO61&gt;DP61,DM61,IF(DP61&gt;DO61,DN61,"")),"")</f>
      </c>
      <c r="DS61" t="s" s="215">
        <f>IF(DK61=2,IF(DO61=DP61,DM61,""),"")</f>
      </c>
      <c r="DT61" t="s" s="215">
        <f>IF(DK61=2,IF(DO61=DP61,DN61,""),"")</f>
      </c>
      <c r="DU61" t="s" s="215">
        <f>IF(DK61=2,IF(DO61&gt;DP61,DN61,IF(DP61&gt;DO61,DM61,"")),"")</f>
      </c>
      <c r="DV61" s="24"/>
      <c r="DW61" s="24"/>
      <c r="DX61" s="24"/>
      <c r="DY61" s="24"/>
      <c r="DZ61" s="24"/>
      <c r="EA61" s="24"/>
      <c r="EB61" s="24"/>
      <c r="EC61" s="24"/>
      <c r="ED61" s="24"/>
      <c r="EE61" s="24"/>
      <c r="EF61" s="24"/>
      <c r="EG61" s="24"/>
      <c r="EH61" s="24"/>
      <c r="EI61" s="24"/>
      <c r="EJ61" s="24"/>
      <c r="EK61" s="24"/>
      <c r="EL61" s="25"/>
    </row>
    <row r="62" ht="13.65" customHeight="1">
      <c r="A62" s="15"/>
      <c r="B62" t="s" s="215">
        <f t="shared" si="1363"/>
        <v>173</v>
      </c>
      <c r="C62" t="s" s="215">
        <v>64</v>
      </c>
      <c r="D62" t="s" s="215">
        <f t="shared" si="1364"/>
        <v>181</v>
      </c>
      <c r="E62" s="220">
        <f t="shared" si="1365"/>
        <v>4</v>
      </c>
      <c r="F62" t="s" s="215">
        <v>64</v>
      </c>
      <c r="G62" s="220">
        <f t="shared" si="1366"/>
        <v>1</v>
      </c>
      <c r="H62" s="216"/>
      <c r="I62" t="s" s="215">
        <f t="shared" si="1367"/>
        <v>170</v>
      </c>
      <c r="J62" s="24"/>
      <c r="K62" t="s" s="215">
        <f>IF(I62="H",B62,IF(I62="B",D62,""))</f>
        <v>173</v>
      </c>
      <c r="L62" t="s" s="215">
        <f>IF(I62="U",B62,"")</f>
      </c>
      <c r="M62" t="s" s="215">
        <f>IF(I62="U",D62,"")</f>
      </c>
      <c r="N62" t="s" s="215">
        <f>IF(I62="B",B62,IF(I62="H",D62,""))</f>
        <v>181</v>
      </c>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20">
        <f>COUNTIF(AM42:AM45,K62)</f>
        <v>0</v>
      </c>
      <c r="AP62" s="220">
        <f>COUNTIF(AM42:AM45,L62)</f>
        <v>0</v>
      </c>
      <c r="AQ62" s="220">
        <f>COUNTIF(AM42:AM45,M62)</f>
        <v>0</v>
      </c>
      <c r="AR62" s="220">
        <f>COUNTIF(AM42:AM45,N62)</f>
        <v>0</v>
      </c>
      <c r="AS62" s="220">
        <f>SUM(AO62:AR62)</f>
        <v>0</v>
      </c>
      <c r="AT62" s="24"/>
      <c r="AU62" t="s" s="215">
        <f>IF(AS62=2,B62,"")</f>
      </c>
      <c r="AV62" t="s" s="215">
        <f>IF(AS62=2,D62,"")</f>
      </c>
      <c r="AW62" t="s" s="215">
        <f>IF(AS62=2,E62,"")</f>
      </c>
      <c r="AX62" t="s" s="215">
        <f>IF(AS62=2,G62,"")</f>
      </c>
      <c r="AY62" s="24"/>
      <c r="AZ62" t="s" s="215">
        <f>IF(AS62=2,IF(AW62&gt;AX62,AU62,IF(AX62&gt;AW62,AV62,"")),"")</f>
      </c>
      <c r="BA62" t="s" s="215">
        <f>IF(AS62=2,IF(AW62=AX62,AU62,""),"")</f>
      </c>
      <c r="BB62" t="s" s="215">
        <f>IF(AS62=2,IF(AW62=AX62,AV62,""),"")</f>
      </c>
      <c r="BC62" t="s" s="215">
        <f>IF(AS62=2,IF(AW62&gt;AX62,AV62,IF(AX62&gt;AW62,AU62,"")),"")</f>
      </c>
      <c r="BD62" s="24"/>
      <c r="BE62" s="24"/>
      <c r="BF62" s="24"/>
      <c r="BG62" s="24"/>
      <c r="BH62" s="24"/>
      <c r="BI62" s="24"/>
      <c r="BJ62" s="24"/>
      <c r="BK62" s="24"/>
      <c r="BL62" s="24"/>
      <c r="BM62" s="24"/>
      <c r="BN62" s="24"/>
      <c r="BO62" s="24"/>
      <c r="BP62" s="24"/>
      <c r="BQ62" s="24"/>
      <c r="BR62" s="24"/>
      <c r="BS62" s="24"/>
      <c r="BT62" s="24"/>
      <c r="BU62" s="24"/>
      <c r="BV62" s="24"/>
      <c r="BW62" s="24"/>
      <c r="BX62" s="220">
        <f>COUNTIF(BV42:BV45,K62)</f>
        <v>0</v>
      </c>
      <c r="BY62" s="220">
        <f>COUNTIF(BV42:BV45,L62)</f>
        <v>0</v>
      </c>
      <c r="BZ62" s="220">
        <f>COUNTIF(BV42:BV45,M62)</f>
        <v>0</v>
      </c>
      <c r="CA62" s="220">
        <f>COUNTIF(BV42:BV45,N62)</f>
        <v>0</v>
      </c>
      <c r="CB62" s="220">
        <f>SUM(BX62:CA62)</f>
        <v>0</v>
      </c>
      <c r="CC62" s="24"/>
      <c r="CD62" t="s" s="215">
        <f>IF(CB62=2,B62,"")</f>
      </c>
      <c r="CE62" t="s" s="215">
        <f>IF(CB62=2,D62,"")</f>
      </c>
      <c r="CF62" t="s" s="215">
        <f>IF(CB62=2,E62,"")</f>
      </c>
      <c r="CG62" t="s" s="215">
        <f>IF(CB62=2,G62,"")</f>
      </c>
      <c r="CH62" s="24"/>
      <c r="CI62" t="s" s="215">
        <f>IF(CB62=2,IF(CF62&gt;CG62,CD62,IF(CG62&gt;CF62,CE62,"")),"")</f>
      </c>
      <c r="CJ62" t="s" s="215">
        <f>IF(CB62=2,IF(CF62=CG62,CD62,""),"")</f>
      </c>
      <c r="CK62" t="s" s="215">
        <f>IF(CB62=2,IF(CF62=CG62,CE62,""),"")</f>
      </c>
      <c r="CL62" t="s" s="215">
        <f>IF(CB62=2,IF(CF62&gt;CG62,CE62,IF(CG62&gt;CF62,CD62,"")),"")</f>
      </c>
      <c r="CM62" s="24"/>
      <c r="CN62" s="24"/>
      <c r="CO62" s="24"/>
      <c r="CP62" s="24"/>
      <c r="CQ62" s="24"/>
      <c r="CR62" s="24"/>
      <c r="CS62" s="24"/>
      <c r="CT62" s="24"/>
      <c r="CU62" s="24"/>
      <c r="CV62" s="24"/>
      <c r="CW62" s="24"/>
      <c r="CX62" s="24"/>
      <c r="CY62" s="24"/>
      <c r="CZ62" s="24"/>
      <c r="DA62" s="24"/>
      <c r="DB62" s="24"/>
      <c r="DC62" s="24"/>
      <c r="DD62" s="24"/>
      <c r="DE62" s="24"/>
      <c r="DF62" s="24"/>
      <c r="DG62" s="220">
        <f>COUNTIF(DE42:DE45,K62)</f>
        <v>0</v>
      </c>
      <c r="DH62" s="220">
        <f>COUNTIF(DE42:DE45,L62)</f>
        <v>0</v>
      </c>
      <c r="DI62" s="220">
        <f>COUNTIF(DE42:DE45,M62)</f>
        <v>0</v>
      </c>
      <c r="DJ62" s="220">
        <f>COUNTIF(DE42:DE45,N62)</f>
        <v>0</v>
      </c>
      <c r="DK62" s="220">
        <f>SUM(DG62:DJ62)</f>
        <v>0</v>
      </c>
      <c r="DL62" s="24"/>
      <c r="DM62" t="s" s="215">
        <f>IF(DK62=2,B62,"")</f>
      </c>
      <c r="DN62" t="s" s="215">
        <f>IF(DK62=2,D62,"")</f>
      </c>
      <c r="DO62" t="s" s="215">
        <f>IF(DK62=2,E62,"")</f>
      </c>
      <c r="DP62" t="s" s="215">
        <f>IF(DK62=2,G62,"")</f>
      </c>
      <c r="DQ62" s="24"/>
      <c r="DR62" t="s" s="215">
        <f>IF(DK62=2,IF(DO62&gt;DP62,DM62,IF(DP62&gt;DO62,DN62,"")),"")</f>
      </c>
      <c r="DS62" t="s" s="215">
        <f>IF(DK62=2,IF(DO62=DP62,DM62,""),"")</f>
      </c>
      <c r="DT62" t="s" s="215">
        <f>IF(DK62=2,IF(DO62=DP62,DN62,""),"")</f>
      </c>
      <c r="DU62" t="s" s="215">
        <f>IF(DK62=2,IF(DO62&gt;DP62,DN62,IF(DP62&gt;DO62,DM62,"")),"")</f>
      </c>
      <c r="DV62" s="24"/>
      <c r="DW62" s="24"/>
      <c r="DX62" s="24"/>
      <c r="DY62" s="24"/>
      <c r="DZ62" s="24"/>
      <c r="EA62" s="24"/>
      <c r="EB62" s="24"/>
      <c r="EC62" s="24"/>
      <c r="ED62" s="24"/>
      <c r="EE62" s="24"/>
      <c r="EF62" s="24"/>
      <c r="EG62" s="24"/>
      <c r="EH62" s="24"/>
      <c r="EI62" s="24"/>
      <c r="EJ62" s="24"/>
      <c r="EK62" s="24"/>
      <c r="EL62" s="25"/>
    </row>
    <row r="63" ht="13.65" customHeight="1">
      <c r="A63" s="15"/>
      <c r="B63" t="s" s="215">
        <f t="shared" si="1411"/>
        <v>187</v>
      </c>
      <c r="C63" t="s" s="215">
        <v>64</v>
      </c>
      <c r="D63" t="s" s="215">
        <f t="shared" si="1412"/>
        <v>189</v>
      </c>
      <c r="E63" s="220">
        <f t="shared" si="1413"/>
        <v>1</v>
      </c>
      <c r="F63" t="s" s="215">
        <v>64</v>
      </c>
      <c r="G63" s="220">
        <f t="shared" si="1414"/>
        <v>3</v>
      </c>
      <c r="H63" s="216"/>
      <c r="I63" t="s" s="215">
        <f t="shared" si="1415"/>
        <v>165</v>
      </c>
      <c r="J63" s="24"/>
      <c r="K63" t="s" s="215">
        <f>IF(I63="H",B63,IF(I63="B",D63,""))</f>
        <v>189</v>
      </c>
      <c r="L63" t="s" s="215">
        <f>IF(I63="U",B63,"")</f>
      </c>
      <c r="M63" t="s" s="215">
        <f>IF(I63="U",D63,"")</f>
      </c>
      <c r="N63" t="s" s="215">
        <f>IF(I63="B",B63,IF(I63="H",D63,""))</f>
        <v>187</v>
      </c>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20">
        <f>COUNTIF(AM42:AM45,K63)</f>
        <v>0</v>
      </c>
      <c r="AP63" s="220">
        <f>COUNTIF(AM42:AM45,L63)</f>
        <v>0</v>
      </c>
      <c r="AQ63" s="220">
        <f>COUNTIF(AM42:AM45,M63)</f>
        <v>0</v>
      </c>
      <c r="AR63" s="220">
        <f>COUNTIF(AM42:AM45,N63)</f>
        <v>0</v>
      </c>
      <c r="AS63" s="220">
        <f>SUM(AO63:AR63)</f>
        <v>0</v>
      </c>
      <c r="AT63" s="24"/>
      <c r="AU63" t="s" s="215">
        <f>IF(AS63=2,B63,"")</f>
      </c>
      <c r="AV63" t="s" s="215">
        <f>IF(AS63=2,D63,"")</f>
      </c>
      <c r="AW63" t="s" s="215">
        <f>IF(AS63=2,E63,"")</f>
      </c>
      <c r="AX63" t="s" s="215">
        <f>IF(AS63=2,G63,"")</f>
      </c>
      <c r="AY63" s="24"/>
      <c r="AZ63" t="s" s="215">
        <f>IF(AS63=2,IF(AW63&gt;AX63,AU63,IF(AX63&gt;AW63,AV63,"")),"")</f>
      </c>
      <c r="BA63" t="s" s="215">
        <f>IF(AS63=2,IF(AW63=AX63,AU63,""),"")</f>
      </c>
      <c r="BB63" t="s" s="215">
        <f>IF(AS63=2,IF(AW63=AX63,AV63,""),"")</f>
      </c>
      <c r="BC63" t="s" s="215">
        <f>IF(AS63=2,IF(AW63&gt;AX63,AV63,IF(AX63&gt;AW63,AU63,"")),"")</f>
      </c>
      <c r="BD63" s="24"/>
      <c r="BE63" s="24"/>
      <c r="BF63" s="24"/>
      <c r="BG63" s="24"/>
      <c r="BH63" s="24"/>
      <c r="BI63" s="24"/>
      <c r="BJ63" s="24"/>
      <c r="BK63" s="24"/>
      <c r="BL63" s="24"/>
      <c r="BM63" s="24"/>
      <c r="BN63" s="24"/>
      <c r="BO63" s="24"/>
      <c r="BP63" s="24"/>
      <c r="BQ63" s="24"/>
      <c r="BR63" s="24"/>
      <c r="BS63" s="24"/>
      <c r="BT63" s="24"/>
      <c r="BU63" s="24"/>
      <c r="BV63" s="24"/>
      <c r="BW63" s="24"/>
      <c r="BX63" s="220">
        <f>COUNTIF(BV42:BV45,K63)</f>
        <v>0</v>
      </c>
      <c r="BY63" s="220">
        <f>COUNTIF(BV42:BV45,L63)</f>
        <v>0</v>
      </c>
      <c r="BZ63" s="220">
        <f>COUNTIF(BV42:BV45,M63)</f>
        <v>0</v>
      </c>
      <c r="CA63" s="220">
        <f>COUNTIF(BV42:BV45,N63)</f>
        <v>0</v>
      </c>
      <c r="CB63" s="220">
        <f>SUM(BX63:CA63)</f>
        <v>0</v>
      </c>
      <c r="CC63" s="24"/>
      <c r="CD63" t="s" s="215">
        <f>IF(CB63=2,B63,"")</f>
      </c>
      <c r="CE63" t="s" s="215">
        <f>IF(CB63=2,D63,"")</f>
      </c>
      <c r="CF63" t="s" s="215">
        <f>IF(CB63=2,E63,"")</f>
      </c>
      <c r="CG63" t="s" s="215">
        <f>IF(CB63=2,G63,"")</f>
      </c>
      <c r="CH63" s="24"/>
      <c r="CI63" t="s" s="215">
        <f>IF(CB63=2,IF(CF63&gt;CG63,CD63,IF(CG63&gt;CF63,CE63,"")),"")</f>
      </c>
      <c r="CJ63" t="s" s="215">
        <f>IF(CB63=2,IF(CF63=CG63,CD63,""),"")</f>
      </c>
      <c r="CK63" t="s" s="215">
        <f>IF(CB63=2,IF(CF63=CG63,CE63,""),"")</f>
      </c>
      <c r="CL63" t="s" s="215">
        <f>IF(CB63=2,IF(CF63&gt;CG63,CE63,IF(CG63&gt;CF63,CD63,"")),"")</f>
      </c>
      <c r="CM63" s="24"/>
      <c r="CN63" s="24"/>
      <c r="CO63" s="24"/>
      <c r="CP63" s="24"/>
      <c r="CQ63" s="24"/>
      <c r="CR63" s="24"/>
      <c r="CS63" s="24"/>
      <c r="CT63" s="24"/>
      <c r="CU63" s="24"/>
      <c r="CV63" s="24"/>
      <c r="CW63" s="24"/>
      <c r="CX63" s="24"/>
      <c r="CY63" s="24"/>
      <c r="CZ63" s="24"/>
      <c r="DA63" s="24"/>
      <c r="DB63" s="24"/>
      <c r="DC63" s="24"/>
      <c r="DD63" s="24"/>
      <c r="DE63" s="24"/>
      <c r="DF63" s="24"/>
      <c r="DG63" s="220">
        <f>COUNTIF(DE42:DE45,K63)</f>
        <v>0</v>
      </c>
      <c r="DH63" s="220">
        <f>COUNTIF(DE42:DE45,L63)</f>
        <v>0</v>
      </c>
      <c r="DI63" s="220">
        <f>COUNTIF(DE42:DE45,M63)</f>
        <v>0</v>
      </c>
      <c r="DJ63" s="220">
        <f>COUNTIF(DE42:DE45,N63)</f>
        <v>0</v>
      </c>
      <c r="DK63" s="220">
        <f>SUM(DG63:DJ63)</f>
        <v>0</v>
      </c>
      <c r="DL63" s="24"/>
      <c r="DM63" t="s" s="215">
        <f>IF(DK63=2,B63,"")</f>
      </c>
      <c r="DN63" t="s" s="215">
        <f>IF(DK63=2,D63,"")</f>
      </c>
      <c r="DO63" t="s" s="215">
        <f>IF(DK63=2,E63,"")</f>
      </c>
      <c r="DP63" t="s" s="215">
        <f>IF(DK63=2,G63,"")</f>
      </c>
      <c r="DQ63" s="24"/>
      <c r="DR63" t="s" s="215">
        <f>IF(DK63=2,IF(DO63&gt;DP63,DM63,IF(DP63&gt;DO63,DN63,"")),"")</f>
      </c>
      <c r="DS63" t="s" s="215">
        <f>IF(DK63=2,IF(DO63=DP63,DM63,""),"")</f>
      </c>
      <c r="DT63" t="s" s="215">
        <f>IF(DK63=2,IF(DO63=DP63,DN63,""),"")</f>
      </c>
      <c r="DU63" t="s" s="215">
        <f>IF(DK63=2,IF(DO63&gt;DP63,DN63,IF(DP63&gt;DO63,DM63,"")),"")</f>
      </c>
      <c r="DV63" s="24"/>
      <c r="DW63" s="24"/>
      <c r="DX63" s="24"/>
      <c r="DY63" s="24"/>
      <c r="DZ63" s="24"/>
      <c r="EA63" s="24"/>
      <c r="EB63" s="24"/>
      <c r="EC63" s="24"/>
      <c r="ED63" s="24"/>
      <c r="EE63" s="24"/>
      <c r="EF63" s="24"/>
      <c r="EG63" s="24"/>
      <c r="EH63" s="24"/>
      <c r="EI63" s="24"/>
      <c r="EJ63" s="24"/>
      <c r="EK63" s="24"/>
      <c r="EL63" s="25"/>
    </row>
    <row r="64" ht="13.65" customHeight="1">
      <c r="A64" s="15"/>
      <c r="B64" t="s" s="215">
        <f t="shared" si="1459"/>
        <v>188</v>
      </c>
      <c r="C64" t="s" s="215">
        <v>64</v>
      </c>
      <c r="D64" t="s" s="215">
        <f t="shared" si="1460"/>
        <v>190</v>
      </c>
      <c r="E64" s="220">
        <f t="shared" si="1461"/>
        <v>2</v>
      </c>
      <c r="F64" t="s" s="215">
        <v>64</v>
      </c>
      <c r="G64" s="220">
        <f t="shared" si="1462"/>
        <v>1</v>
      </c>
      <c r="H64" s="216"/>
      <c r="I64" t="s" s="215">
        <f t="shared" si="1463"/>
        <v>170</v>
      </c>
      <c r="J64" s="24"/>
      <c r="K64" t="s" s="215">
        <f>IF(I64="H",B64,IF(I64="B",D64,""))</f>
        <v>188</v>
      </c>
      <c r="L64" t="s" s="215">
        <f>IF(I64="U",B64,"")</f>
      </c>
      <c r="M64" t="s" s="215">
        <f>IF(I64="U",D64,"")</f>
      </c>
      <c r="N64" t="s" s="215">
        <f>IF(I64="B",B64,IF(I64="H",D64,""))</f>
        <v>190</v>
      </c>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20">
        <f>COUNTIF(AM42:AM45,K64)</f>
        <v>0</v>
      </c>
      <c r="AP64" s="220">
        <f>COUNTIF(AM42:AM45,L64)</f>
        <v>0</v>
      </c>
      <c r="AQ64" s="220">
        <f>COUNTIF(AM42:AM45,M64)</f>
        <v>0</v>
      </c>
      <c r="AR64" s="220">
        <f>COUNTIF(AM42:AM45,N64)</f>
        <v>0</v>
      </c>
      <c r="AS64" s="220">
        <f>SUM(AO64:AR64)</f>
        <v>0</v>
      </c>
      <c r="AT64" s="24"/>
      <c r="AU64" t="s" s="215">
        <f>IF(AS64=2,B64,"")</f>
      </c>
      <c r="AV64" t="s" s="215">
        <f>IF(AS64=2,D64,"")</f>
      </c>
      <c r="AW64" t="s" s="215">
        <f>IF(AS64=2,E64,"")</f>
      </c>
      <c r="AX64" t="s" s="215">
        <f>IF(AS64=2,G64,"")</f>
      </c>
      <c r="AY64" s="24"/>
      <c r="AZ64" t="s" s="215">
        <f>IF(AS64=2,IF(AW64&gt;AX64,AU64,IF(AX64&gt;AW64,AV64,"")),"")</f>
      </c>
      <c r="BA64" t="s" s="215">
        <f>IF(AS64=2,IF(AW64=AX64,AU64,""),"")</f>
      </c>
      <c r="BB64" t="s" s="215">
        <f>IF(AS64=2,IF(AW64=AX64,AV64,""),"")</f>
      </c>
      <c r="BC64" t="s" s="215">
        <f>IF(AS64=2,IF(AW64&gt;AX64,AV64,IF(AX64&gt;AW64,AU64,"")),"")</f>
      </c>
      <c r="BD64" s="24"/>
      <c r="BE64" s="24"/>
      <c r="BF64" s="24"/>
      <c r="BG64" s="24"/>
      <c r="BH64" s="24"/>
      <c r="BI64" s="24"/>
      <c r="BJ64" s="24"/>
      <c r="BK64" s="24"/>
      <c r="BL64" s="24"/>
      <c r="BM64" s="24"/>
      <c r="BN64" s="24"/>
      <c r="BO64" s="24"/>
      <c r="BP64" s="24"/>
      <c r="BQ64" s="24"/>
      <c r="BR64" s="24"/>
      <c r="BS64" s="24"/>
      <c r="BT64" s="24"/>
      <c r="BU64" s="24"/>
      <c r="BV64" s="24"/>
      <c r="BW64" s="24"/>
      <c r="BX64" s="220">
        <f>COUNTIF(BV42:BV45,K64)</f>
        <v>0</v>
      </c>
      <c r="BY64" s="220">
        <f>COUNTIF(BV42:BV45,L64)</f>
        <v>0</v>
      </c>
      <c r="BZ64" s="220">
        <f>COUNTIF(BV42:BV45,M64)</f>
        <v>0</v>
      </c>
      <c r="CA64" s="220">
        <f>COUNTIF(BV42:BV45,N64)</f>
        <v>0</v>
      </c>
      <c r="CB64" s="220">
        <f>SUM(BX64:CA64)</f>
        <v>0</v>
      </c>
      <c r="CC64" s="24"/>
      <c r="CD64" t="s" s="215">
        <f>IF(CB64=2,B64,"")</f>
      </c>
      <c r="CE64" t="s" s="215">
        <f>IF(CB64=2,D64,"")</f>
      </c>
      <c r="CF64" t="s" s="215">
        <f>IF(CB64=2,E64,"")</f>
      </c>
      <c r="CG64" t="s" s="215">
        <f>IF(CB64=2,G64,"")</f>
      </c>
      <c r="CH64" s="24"/>
      <c r="CI64" t="s" s="215">
        <f>IF(CB64=2,IF(CF64&gt;CG64,CD64,IF(CG64&gt;CF64,CE64,"")),"")</f>
      </c>
      <c r="CJ64" t="s" s="215">
        <f>IF(CB64=2,IF(CF64=CG64,CD64,""),"")</f>
      </c>
      <c r="CK64" t="s" s="215">
        <f>IF(CB64=2,IF(CF64=CG64,CE64,""),"")</f>
      </c>
      <c r="CL64" t="s" s="215">
        <f>IF(CB64=2,IF(CF64&gt;CG64,CE64,IF(CG64&gt;CF64,CD64,"")),"")</f>
      </c>
      <c r="CM64" s="24"/>
      <c r="CN64" s="24"/>
      <c r="CO64" s="24"/>
      <c r="CP64" s="24"/>
      <c r="CQ64" s="24"/>
      <c r="CR64" s="24"/>
      <c r="CS64" s="24"/>
      <c r="CT64" s="24"/>
      <c r="CU64" s="24"/>
      <c r="CV64" s="24"/>
      <c r="CW64" s="24"/>
      <c r="CX64" s="24"/>
      <c r="CY64" s="24"/>
      <c r="CZ64" s="24"/>
      <c r="DA64" s="24"/>
      <c r="DB64" s="24"/>
      <c r="DC64" s="24"/>
      <c r="DD64" s="24"/>
      <c r="DE64" s="24"/>
      <c r="DF64" s="24"/>
      <c r="DG64" s="220">
        <f>COUNTIF(DE42:DE45,K64)</f>
        <v>0</v>
      </c>
      <c r="DH64" s="220">
        <f>COUNTIF(DE42:DE45,L64)</f>
        <v>0</v>
      </c>
      <c r="DI64" s="220">
        <f>COUNTIF(DE42:DE45,M64)</f>
        <v>0</v>
      </c>
      <c r="DJ64" s="220">
        <f>COUNTIF(DE42:DE45,N64)</f>
        <v>0</v>
      </c>
      <c r="DK64" s="220">
        <f>SUM(DG64:DJ64)</f>
        <v>0</v>
      </c>
      <c r="DL64" s="24"/>
      <c r="DM64" t="s" s="215">
        <f>IF(DK64=2,B64,"")</f>
      </c>
      <c r="DN64" t="s" s="215">
        <f>IF(DK64=2,D64,"")</f>
      </c>
      <c r="DO64" t="s" s="215">
        <f>IF(DK64=2,E64,"")</f>
      </c>
      <c r="DP64" t="s" s="215">
        <f>IF(DK64=2,G64,"")</f>
      </c>
      <c r="DQ64" s="24"/>
      <c r="DR64" t="s" s="215">
        <f>IF(DK64=2,IF(DO64&gt;DP64,DM64,IF(DP64&gt;DO64,DN64,"")),"")</f>
      </c>
      <c r="DS64" t="s" s="215">
        <f>IF(DK64=2,IF(DO64=DP64,DM64,""),"")</f>
      </c>
      <c r="DT64" t="s" s="215">
        <f>IF(DK64=2,IF(DO64=DP64,DN64,""),"")</f>
      </c>
      <c r="DU64" t="s" s="215">
        <f>IF(DK64=2,IF(DO64&gt;DP64,DN64,IF(DP64&gt;DO64,DM64,"")),"")</f>
      </c>
      <c r="DV64" s="24"/>
      <c r="DW64" s="24"/>
      <c r="DX64" s="24"/>
      <c r="DY64" s="24"/>
      <c r="DZ64" s="24"/>
      <c r="EA64" s="24"/>
      <c r="EB64" s="24"/>
      <c r="EC64" s="24"/>
      <c r="ED64" s="24"/>
      <c r="EE64" s="24"/>
      <c r="EF64" s="24"/>
      <c r="EG64" s="24"/>
      <c r="EH64" s="24"/>
      <c r="EI64" s="24"/>
      <c r="EJ64" s="24"/>
      <c r="EK64" s="24"/>
      <c r="EL64" s="25"/>
    </row>
    <row r="65" ht="13.65" customHeight="1">
      <c r="A65" s="15"/>
      <c r="B65" t="s" s="215">
        <f t="shared" si="1507"/>
        <v>185</v>
      </c>
      <c r="C65" t="s" s="215">
        <v>64</v>
      </c>
      <c r="D65" t="s" s="215">
        <f t="shared" si="1508"/>
        <v>183</v>
      </c>
      <c r="E65" s="220">
        <f t="shared" si="1509"/>
        <v>2</v>
      </c>
      <c r="F65" t="s" s="215">
        <v>64</v>
      </c>
      <c r="G65" s="220">
        <f t="shared" si="1510"/>
        <v>0</v>
      </c>
      <c r="H65" s="216"/>
      <c r="I65" t="s" s="215">
        <f t="shared" si="1511"/>
        <v>170</v>
      </c>
      <c r="J65" s="24"/>
      <c r="K65" t="s" s="215">
        <f>IF(I65="H",B65,IF(I65="B",D65,""))</f>
        <v>185</v>
      </c>
      <c r="L65" t="s" s="215">
        <f>IF(I65="U",B65,"")</f>
      </c>
      <c r="M65" t="s" s="215">
        <f>IF(I65="U",D65,"")</f>
      </c>
      <c r="N65" t="s" s="215">
        <f>IF(I65="B",B65,IF(I65="H",D65,""))</f>
        <v>183</v>
      </c>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20">
        <f>COUNTIF(AM42:AM45,K65)</f>
        <v>0</v>
      </c>
      <c r="AP65" s="220">
        <f>COUNTIF(AM42:AM45,L65)</f>
        <v>0</v>
      </c>
      <c r="AQ65" s="220">
        <f>COUNTIF(AM42:AM45,M65)</f>
        <v>0</v>
      </c>
      <c r="AR65" s="220">
        <f>COUNTIF(AM42:AM45,N65)</f>
        <v>0</v>
      </c>
      <c r="AS65" s="220">
        <f>SUM(AO65:AR65)</f>
        <v>0</v>
      </c>
      <c r="AT65" s="24"/>
      <c r="AU65" t="s" s="215">
        <f>IF(AS65=2,B65,"")</f>
      </c>
      <c r="AV65" t="s" s="215">
        <f>IF(AS65=2,D65,"")</f>
      </c>
      <c r="AW65" t="s" s="215">
        <f>IF(AS65=2,E65,"")</f>
      </c>
      <c r="AX65" t="s" s="215">
        <f>IF(AS65=2,G65,"")</f>
      </c>
      <c r="AY65" s="24"/>
      <c r="AZ65" t="s" s="215">
        <f>IF(AS65=2,IF(AW65&gt;AX65,AU65,IF(AX65&gt;AW65,AV65,"")),"")</f>
      </c>
      <c r="BA65" t="s" s="215">
        <f>IF(AS65=2,IF(AW65=AX65,AU65,""),"")</f>
      </c>
      <c r="BB65" t="s" s="215">
        <f>IF(AS65=2,IF(AW65=AX65,AV65,""),"")</f>
      </c>
      <c r="BC65" t="s" s="215">
        <f>IF(AS65=2,IF(AW65&gt;AX65,AV65,IF(AX65&gt;AW65,AU65,"")),"")</f>
      </c>
      <c r="BD65" s="24"/>
      <c r="BE65" s="24"/>
      <c r="BF65" s="24"/>
      <c r="BG65" s="24"/>
      <c r="BH65" s="24"/>
      <c r="BI65" s="24"/>
      <c r="BJ65" s="24"/>
      <c r="BK65" s="24"/>
      <c r="BL65" s="24"/>
      <c r="BM65" s="24"/>
      <c r="BN65" s="24"/>
      <c r="BO65" s="24"/>
      <c r="BP65" s="24"/>
      <c r="BQ65" s="24"/>
      <c r="BR65" s="24"/>
      <c r="BS65" s="24"/>
      <c r="BT65" s="24"/>
      <c r="BU65" s="24"/>
      <c r="BV65" s="24"/>
      <c r="BW65" s="24"/>
      <c r="BX65" s="220">
        <f>COUNTIF(BV42:BV45,K65)</f>
        <v>0</v>
      </c>
      <c r="BY65" s="220">
        <f>COUNTIF(BV42:BV45,L65)</f>
        <v>0</v>
      </c>
      <c r="BZ65" s="220">
        <f>COUNTIF(BV42:BV45,M65)</f>
        <v>0</v>
      </c>
      <c r="CA65" s="220">
        <f>COUNTIF(BV42:BV45,N65)</f>
        <v>0</v>
      </c>
      <c r="CB65" s="220">
        <f>SUM(BX65:CA65)</f>
        <v>0</v>
      </c>
      <c r="CC65" s="24"/>
      <c r="CD65" t="s" s="215">
        <f>IF(CB65=2,B65,"")</f>
      </c>
      <c r="CE65" t="s" s="215">
        <f>IF(CB65=2,D65,"")</f>
      </c>
      <c r="CF65" t="s" s="215">
        <f>IF(CB65=2,E65,"")</f>
      </c>
      <c r="CG65" t="s" s="215">
        <f>IF(CB65=2,G65,"")</f>
      </c>
      <c r="CH65" s="24"/>
      <c r="CI65" t="s" s="215">
        <f>IF(CB65=2,IF(CF65&gt;CG65,CD65,IF(CG65&gt;CF65,CE65,"")),"")</f>
      </c>
      <c r="CJ65" t="s" s="215">
        <f>IF(CB65=2,IF(CF65=CG65,CD65,""),"")</f>
      </c>
      <c r="CK65" t="s" s="215">
        <f>IF(CB65=2,IF(CF65=CG65,CE65,""),"")</f>
      </c>
      <c r="CL65" t="s" s="215">
        <f>IF(CB65=2,IF(CF65&gt;CG65,CE65,IF(CG65&gt;CF65,CD65,"")),"")</f>
      </c>
      <c r="CM65" s="24"/>
      <c r="CN65" s="24"/>
      <c r="CO65" s="24"/>
      <c r="CP65" s="24"/>
      <c r="CQ65" s="24"/>
      <c r="CR65" s="24"/>
      <c r="CS65" s="24"/>
      <c r="CT65" s="24"/>
      <c r="CU65" s="24"/>
      <c r="CV65" s="24"/>
      <c r="CW65" s="24"/>
      <c r="CX65" s="24"/>
      <c r="CY65" s="24"/>
      <c r="CZ65" s="24"/>
      <c r="DA65" s="24"/>
      <c r="DB65" s="24"/>
      <c r="DC65" s="24"/>
      <c r="DD65" s="24"/>
      <c r="DE65" s="24"/>
      <c r="DF65" s="24"/>
      <c r="DG65" s="220">
        <f>COUNTIF(DE42:DE45,K65)</f>
        <v>0</v>
      </c>
      <c r="DH65" s="220">
        <f>COUNTIF(DE42:DE45,L65)</f>
        <v>0</v>
      </c>
      <c r="DI65" s="220">
        <f>COUNTIF(DE42:DE45,M65)</f>
        <v>0</v>
      </c>
      <c r="DJ65" s="220">
        <f>COUNTIF(DE42:DE45,N65)</f>
        <v>0</v>
      </c>
      <c r="DK65" s="220">
        <f>SUM(DG65:DJ65)</f>
        <v>0</v>
      </c>
      <c r="DL65" s="24"/>
      <c r="DM65" t="s" s="215">
        <f>IF(DK65=2,B65,"")</f>
      </c>
      <c r="DN65" t="s" s="215">
        <f>IF(DK65=2,D65,"")</f>
      </c>
      <c r="DO65" t="s" s="215">
        <f>IF(DK65=2,E65,"")</f>
      </c>
      <c r="DP65" t="s" s="215">
        <f>IF(DK65=2,G65,"")</f>
      </c>
      <c r="DQ65" s="24"/>
      <c r="DR65" t="s" s="215">
        <f>IF(DK65=2,IF(DO65&gt;DP65,DM65,IF(DP65&gt;DO65,DN65,"")),"")</f>
      </c>
      <c r="DS65" t="s" s="215">
        <f>IF(DK65=2,IF(DO65=DP65,DM65,""),"")</f>
      </c>
      <c r="DT65" t="s" s="215">
        <f>IF(DK65=2,IF(DO65=DP65,DN65,""),"")</f>
      </c>
      <c r="DU65" t="s" s="215">
        <f>IF(DK65=2,IF(DO65&gt;DP65,DN65,IF(DP65&gt;DO65,DM65,"")),"")</f>
      </c>
      <c r="DV65" s="24"/>
      <c r="DW65" s="24"/>
      <c r="DX65" s="24"/>
      <c r="DY65" s="24"/>
      <c r="DZ65" s="24"/>
      <c r="EA65" s="24"/>
      <c r="EB65" s="24"/>
      <c r="EC65" s="24"/>
      <c r="ED65" s="24"/>
      <c r="EE65" s="24"/>
      <c r="EF65" s="24"/>
      <c r="EG65" s="24"/>
      <c r="EH65" s="24"/>
      <c r="EI65" s="24"/>
      <c r="EJ65" s="24"/>
      <c r="EK65" s="24"/>
      <c r="EL65" s="25"/>
    </row>
    <row r="66" ht="13.65" customHeight="1">
      <c r="A66" s="15"/>
      <c r="B66" t="s" s="215">
        <f t="shared" si="1555"/>
        <v>167</v>
      </c>
      <c r="C66" t="s" s="215">
        <v>64</v>
      </c>
      <c r="D66" t="s" s="215">
        <f t="shared" si="1556"/>
        <v>163</v>
      </c>
      <c r="E66" s="220">
        <f t="shared" si="1557"/>
        <v>1</v>
      </c>
      <c r="F66" t="s" s="215">
        <v>64</v>
      </c>
      <c r="G66" s="220">
        <f t="shared" si="1558"/>
        <v>1</v>
      </c>
      <c r="H66" s="216"/>
      <c r="I66" t="s" s="215">
        <f t="shared" si="1559"/>
        <v>177</v>
      </c>
      <c r="J66" s="24"/>
      <c r="K66" t="s" s="215">
        <f>IF(I66="H",B66,IF(I66="B",D66,""))</f>
      </c>
      <c r="L66" t="s" s="215">
        <f>IF(I66="U",B66,"")</f>
        <v>167</v>
      </c>
      <c r="M66" t="s" s="215">
        <f>IF(I66="U",D66,"")</f>
        <v>163</v>
      </c>
      <c r="N66" t="s" s="215">
        <f>IF(I66="B",B66,IF(I66="H",D66,""))</f>
      </c>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20">
        <f>COUNTIF(AM42:AM45,K66)</f>
        <v>0</v>
      </c>
      <c r="AP66" s="220">
        <f>COUNTIF(AM42:AM45,L66)</f>
        <v>0</v>
      </c>
      <c r="AQ66" s="220">
        <f>COUNTIF(AM42:AM45,M66)</f>
        <v>0</v>
      </c>
      <c r="AR66" s="220">
        <f>COUNTIF(AM42:AM45,N66)</f>
        <v>0</v>
      </c>
      <c r="AS66" s="220">
        <f>SUM(AO66:AR66)</f>
        <v>0</v>
      </c>
      <c r="AT66" s="24"/>
      <c r="AU66" t="s" s="215">
        <f>IF(AS66=2,B66,"")</f>
      </c>
      <c r="AV66" t="s" s="215">
        <f>IF(AS66=2,D66,"")</f>
      </c>
      <c r="AW66" t="s" s="215">
        <f>IF(AS66=2,E66,"")</f>
      </c>
      <c r="AX66" t="s" s="215">
        <f>IF(AS66=2,G66,"")</f>
      </c>
      <c r="AY66" s="24"/>
      <c r="AZ66" t="s" s="215">
        <f>IF(AS66=2,IF(AW66&gt;AX66,AU66,IF(AX66&gt;AW66,AV66,"")),"")</f>
      </c>
      <c r="BA66" t="s" s="215">
        <f>IF(AS66=2,IF(AW66=AX66,AU66,""),"")</f>
      </c>
      <c r="BB66" t="s" s="215">
        <f>IF(AS66=2,IF(AW66=AX66,AV66,""),"")</f>
      </c>
      <c r="BC66" t="s" s="215">
        <f>IF(AS66=2,IF(AW66&gt;AX66,AV66,IF(AX66&gt;AW66,AU66,"")),"")</f>
      </c>
      <c r="BD66" s="24"/>
      <c r="BE66" s="24"/>
      <c r="BF66" s="24"/>
      <c r="BG66" s="24"/>
      <c r="BH66" s="24"/>
      <c r="BI66" s="24"/>
      <c r="BJ66" s="24"/>
      <c r="BK66" s="24"/>
      <c r="BL66" s="24"/>
      <c r="BM66" s="24"/>
      <c r="BN66" s="24"/>
      <c r="BO66" s="24"/>
      <c r="BP66" s="24"/>
      <c r="BQ66" s="24"/>
      <c r="BR66" s="24"/>
      <c r="BS66" s="24"/>
      <c r="BT66" s="24"/>
      <c r="BU66" s="24"/>
      <c r="BV66" s="24"/>
      <c r="BW66" s="24"/>
      <c r="BX66" s="220">
        <f>COUNTIF(BV42:BV45,K66)</f>
        <v>0</v>
      </c>
      <c r="BY66" s="220">
        <f>COUNTIF(BV42:BV45,L66)</f>
        <v>0</v>
      </c>
      <c r="BZ66" s="220">
        <f>COUNTIF(BV42:BV45,M66)</f>
        <v>0</v>
      </c>
      <c r="CA66" s="220">
        <f>COUNTIF(BV42:BV45,N66)</f>
        <v>0</v>
      </c>
      <c r="CB66" s="220">
        <f>SUM(BX66:CA66)</f>
        <v>0</v>
      </c>
      <c r="CC66" s="24"/>
      <c r="CD66" t="s" s="215">
        <f>IF(CB66=2,B66,"")</f>
      </c>
      <c r="CE66" t="s" s="215">
        <f>IF(CB66=2,D66,"")</f>
      </c>
      <c r="CF66" t="s" s="215">
        <f>IF(CB66=2,E66,"")</f>
      </c>
      <c r="CG66" t="s" s="215">
        <f>IF(CB66=2,G66,"")</f>
      </c>
      <c r="CH66" s="24"/>
      <c r="CI66" t="s" s="215">
        <f>IF(CB66=2,IF(CF66&gt;CG66,CD66,IF(CG66&gt;CF66,CE66,"")),"")</f>
      </c>
      <c r="CJ66" t="s" s="215">
        <f>IF(CB66=2,IF(CF66=CG66,CD66,""),"")</f>
      </c>
      <c r="CK66" t="s" s="215">
        <f>IF(CB66=2,IF(CF66=CG66,CE66,""),"")</f>
      </c>
      <c r="CL66" t="s" s="215">
        <f>IF(CB66=2,IF(CF66&gt;CG66,CE66,IF(CG66&gt;CF66,CD66,"")),"")</f>
      </c>
      <c r="CM66" s="24"/>
      <c r="CN66" s="24"/>
      <c r="CO66" s="24"/>
      <c r="CP66" s="24"/>
      <c r="CQ66" s="24"/>
      <c r="CR66" s="24"/>
      <c r="CS66" s="24"/>
      <c r="CT66" s="24"/>
      <c r="CU66" s="24"/>
      <c r="CV66" s="24"/>
      <c r="CW66" s="24"/>
      <c r="CX66" s="24"/>
      <c r="CY66" s="24"/>
      <c r="CZ66" s="24"/>
      <c r="DA66" s="24"/>
      <c r="DB66" s="24"/>
      <c r="DC66" s="24"/>
      <c r="DD66" s="24"/>
      <c r="DE66" s="24"/>
      <c r="DF66" s="24"/>
      <c r="DG66" s="220">
        <f>COUNTIF(DE42:DE45,K66)</f>
        <v>0</v>
      </c>
      <c r="DH66" s="220">
        <f>COUNTIF(DE42:DE45,L66)</f>
        <v>0</v>
      </c>
      <c r="DI66" s="220">
        <f>COUNTIF(DE42:DE45,M66)</f>
        <v>0</v>
      </c>
      <c r="DJ66" s="220">
        <f>COUNTIF(DE42:DE45,N66)</f>
        <v>0</v>
      </c>
      <c r="DK66" s="220">
        <f>SUM(DG66:DJ66)</f>
        <v>0</v>
      </c>
      <c r="DL66" s="24"/>
      <c r="DM66" t="s" s="215">
        <f>IF(DK66=2,B66,"")</f>
      </c>
      <c r="DN66" t="s" s="215">
        <f>IF(DK66=2,D66,"")</f>
      </c>
      <c r="DO66" t="s" s="215">
        <f>IF(DK66=2,E66,"")</f>
      </c>
      <c r="DP66" t="s" s="215">
        <f>IF(DK66=2,G66,"")</f>
      </c>
      <c r="DQ66" s="24"/>
      <c r="DR66" t="s" s="215">
        <f>IF(DK66=2,IF(DO66&gt;DP66,DM66,IF(DP66&gt;DO66,DN66,"")),"")</f>
      </c>
      <c r="DS66" t="s" s="215">
        <f>IF(DK66=2,IF(DO66=DP66,DM66,""),"")</f>
      </c>
      <c r="DT66" t="s" s="215">
        <f>IF(DK66=2,IF(DO66=DP66,DN66,""),"")</f>
      </c>
      <c r="DU66" t="s" s="215">
        <f>IF(DK66=2,IF(DO66&gt;DP66,DN66,IF(DP66&gt;DO66,DM66,"")),"")</f>
      </c>
      <c r="DV66" s="24"/>
      <c r="DW66" s="24"/>
      <c r="DX66" s="24"/>
      <c r="DY66" s="24"/>
      <c r="DZ66" s="24"/>
      <c r="EA66" s="24"/>
      <c r="EB66" s="24"/>
      <c r="EC66" s="24"/>
      <c r="ED66" s="24"/>
      <c r="EE66" s="24"/>
      <c r="EF66" s="24"/>
      <c r="EG66" s="24"/>
      <c r="EH66" s="24"/>
      <c r="EI66" s="24"/>
      <c r="EJ66" s="24"/>
      <c r="EK66" s="24"/>
      <c r="EL66" s="25"/>
    </row>
    <row r="67" ht="13.65" customHeight="1">
      <c r="A67" s="15"/>
      <c r="B67" t="s" s="215">
        <f t="shared" si="1603"/>
        <v>164</v>
      </c>
      <c r="C67" t="s" s="215">
        <v>64</v>
      </c>
      <c r="D67" t="s" s="215">
        <f t="shared" si="1604"/>
        <v>166</v>
      </c>
      <c r="E67" s="220">
        <f t="shared" si="1605"/>
        <v>2</v>
      </c>
      <c r="F67" t="s" s="215">
        <v>64</v>
      </c>
      <c r="G67" s="220">
        <f t="shared" si="1606"/>
        <v>0</v>
      </c>
      <c r="H67" s="216"/>
      <c r="I67" t="s" s="215">
        <f t="shared" si="1607"/>
        <v>170</v>
      </c>
      <c r="J67" s="24"/>
      <c r="K67" t="s" s="215">
        <f>IF(I67="H",B67,IF(I67="B",D67,""))</f>
        <v>164</v>
      </c>
      <c r="L67" t="s" s="215">
        <f>IF(I67="U",B67,"")</f>
      </c>
      <c r="M67" t="s" s="215">
        <f>IF(I67="U",D67,"")</f>
      </c>
      <c r="N67" t="s" s="215">
        <f>IF(I67="B",B67,IF(I67="H",D67,""))</f>
        <v>166</v>
      </c>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20">
        <f>COUNTIF(AM42:AM45,K67)</f>
        <v>0</v>
      </c>
      <c r="AP67" s="220">
        <f>COUNTIF(AM42:AM45,L67)</f>
        <v>0</v>
      </c>
      <c r="AQ67" s="220">
        <f>COUNTIF(AM42:AM45,M67)</f>
        <v>0</v>
      </c>
      <c r="AR67" s="220">
        <f>COUNTIF(AM42:AM45,N67)</f>
        <v>0</v>
      </c>
      <c r="AS67" s="220">
        <f>SUM(AO67:AR67)</f>
        <v>0</v>
      </c>
      <c r="AT67" s="24"/>
      <c r="AU67" t="s" s="215">
        <f>IF(AS67=2,B67,"")</f>
      </c>
      <c r="AV67" t="s" s="215">
        <f>IF(AS67=2,D67,"")</f>
      </c>
      <c r="AW67" t="s" s="215">
        <f>IF(AS67=2,E67,"")</f>
      </c>
      <c r="AX67" t="s" s="215">
        <f>IF(AS67=2,G67,"")</f>
      </c>
      <c r="AY67" s="24"/>
      <c r="AZ67" t="s" s="215">
        <f>IF(AS67=2,IF(AW67&gt;AX67,AU67,IF(AX67&gt;AW67,AV67,"")),"")</f>
      </c>
      <c r="BA67" t="s" s="215">
        <f>IF(AS67=2,IF(AW67=AX67,AU67,""),"")</f>
      </c>
      <c r="BB67" t="s" s="215">
        <f>IF(AS67=2,IF(AW67=AX67,AV67,""),"")</f>
      </c>
      <c r="BC67" t="s" s="215">
        <f>IF(AS67=2,IF(AW67&gt;AX67,AV67,IF(AX67&gt;AW67,AU67,"")),"")</f>
      </c>
      <c r="BD67" s="24"/>
      <c r="BE67" s="24"/>
      <c r="BF67" s="24"/>
      <c r="BG67" s="24"/>
      <c r="BH67" s="24"/>
      <c r="BI67" s="24"/>
      <c r="BJ67" s="24"/>
      <c r="BK67" s="24"/>
      <c r="BL67" s="24"/>
      <c r="BM67" s="24"/>
      <c r="BN67" s="24"/>
      <c r="BO67" s="24"/>
      <c r="BP67" s="24"/>
      <c r="BQ67" s="24"/>
      <c r="BR67" s="24"/>
      <c r="BS67" s="24"/>
      <c r="BT67" s="24"/>
      <c r="BU67" s="24"/>
      <c r="BV67" s="24"/>
      <c r="BW67" s="24"/>
      <c r="BX67" s="220">
        <f>COUNTIF(BV42:BV45,K67)</f>
        <v>0</v>
      </c>
      <c r="BY67" s="220">
        <f>COUNTIF(BV42:BV45,L67)</f>
        <v>0</v>
      </c>
      <c r="BZ67" s="220">
        <f>COUNTIF(BV42:BV45,M67)</f>
        <v>0</v>
      </c>
      <c r="CA67" s="220">
        <f>COUNTIF(BV42:BV45,N67)</f>
        <v>0</v>
      </c>
      <c r="CB67" s="220">
        <f>SUM(BX67:CA67)</f>
        <v>0</v>
      </c>
      <c r="CC67" s="24"/>
      <c r="CD67" t="s" s="215">
        <f>IF(CB67=2,B67,"")</f>
      </c>
      <c r="CE67" t="s" s="215">
        <f>IF(CB67=2,D67,"")</f>
      </c>
      <c r="CF67" t="s" s="215">
        <f>IF(CB67=2,E67,"")</f>
      </c>
      <c r="CG67" t="s" s="215">
        <f>IF(CB67=2,G67,"")</f>
      </c>
      <c r="CH67" s="24"/>
      <c r="CI67" t="s" s="215">
        <f>IF(CB67=2,IF(CF67&gt;CG67,CD67,IF(CG67&gt;CF67,CE67,"")),"")</f>
      </c>
      <c r="CJ67" t="s" s="215">
        <f>IF(CB67=2,IF(CF67=CG67,CD67,""),"")</f>
      </c>
      <c r="CK67" t="s" s="215">
        <f>IF(CB67=2,IF(CF67=CG67,CE67,""),"")</f>
      </c>
      <c r="CL67" t="s" s="215">
        <f>IF(CB67=2,IF(CF67&gt;CG67,CE67,IF(CG67&gt;CF67,CD67,"")),"")</f>
      </c>
      <c r="CM67" s="24"/>
      <c r="CN67" s="24"/>
      <c r="CO67" s="24"/>
      <c r="CP67" s="24"/>
      <c r="CQ67" s="24"/>
      <c r="CR67" s="24"/>
      <c r="CS67" s="24"/>
      <c r="CT67" s="24"/>
      <c r="CU67" s="24"/>
      <c r="CV67" s="24"/>
      <c r="CW67" s="24"/>
      <c r="CX67" s="24"/>
      <c r="CY67" s="24"/>
      <c r="CZ67" s="24"/>
      <c r="DA67" s="24"/>
      <c r="DB67" s="24"/>
      <c r="DC67" s="24"/>
      <c r="DD67" s="24"/>
      <c r="DE67" s="24"/>
      <c r="DF67" s="24"/>
      <c r="DG67" s="220">
        <f>COUNTIF(DE42:DE45,K67)</f>
        <v>0</v>
      </c>
      <c r="DH67" s="220">
        <f>COUNTIF(DE42:DE45,L67)</f>
        <v>0</v>
      </c>
      <c r="DI67" s="220">
        <f>COUNTIF(DE42:DE45,M67)</f>
        <v>0</v>
      </c>
      <c r="DJ67" s="220">
        <f>COUNTIF(DE42:DE45,N67)</f>
        <v>0</v>
      </c>
      <c r="DK67" s="220">
        <f>SUM(DG67:DJ67)</f>
        <v>0</v>
      </c>
      <c r="DL67" s="24"/>
      <c r="DM67" t="s" s="215">
        <f>IF(DK67=2,B67,"")</f>
      </c>
      <c r="DN67" t="s" s="215">
        <f>IF(DK67=2,D67,"")</f>
      </c>
      <c r="DO67" t="s" s="215">
        <f>IF(DK67=2,E67,"")</f>
      </c>
      <c r="DP67" t="s" s="215">
        <f>IF(DK67=2,G67,"")</f>
      </c>
      <c r="DQ67" s="24"/>
      <c r="DR67" t="s" s="215">
        <f>IF(DK67=2,IF(DO67&gt;DP67,DM67,IF(DP67&gt;DO67,DN67,"")),"")</f>
      </c>
      <c r="DS67" t="s" s="215">
        <f>IF(DK67=2,IF(DO67=DP67,DM67,""),"")</f>
      </c>
      <c r="DT67" t="s" s="215">
        <f>IF(DK67=2,IF(DO67=DP67,DN67,""),"")</f>
      </c>
      <c r="DU67" t="s" s="215">
        <f>IF(DK67=2,IF(DO67&gt;DP67,DN67,IF(DP67&gt;DO67,DM67,"")),"")</f>
      </c>
      <c r="DV67" s="24"/>
      <c r="DW67" s="24"/>
      <c r="DX67" s="24"/>
      <c r="DY67" s="24"/>
      <c r="DZ67" s="24"/>
      <c r="EA67" s="24"/>
      <c r="EB67" s="24"/>
      <c r="EC67" s="24"/>
      <c r="ED67" s="24"/>
      <c r="EE67" s="24"/>
      <c r="EF67" s="24"/>
      <c r="EG67" s="24"/>
      <c r="EH67" s="24"/>
      <c r="EI67" s="24"/>
      <c r="EJ67" s="24"/>
      <c r="EK67" s="24"/>
      <c r="EL67" s="25"/>
    </row>
    <row r="68" ht="13.65" customHeight="1">
      <c r="A68" s="15"/>
      <c r="B68" t="s" s="215">
        <f t="shared" si="1651"/>
        <v>176</v>
      </c>
      <c r="C68" t="s" s="215">
        <v>64</v>
      </c>
      <c r="D68" t="s" s="215">
        <f t="shared" si="1652"/>
        <v>179</v>
      </c>
      <c r="E68" s="220">
        <f t="shared" si="1653"/>
        <v>0</v>
      </c>
      <c r="F68" t="s" s="215">
        <v>64</v>
      </c>
      <c r="G68" s="220">
        <f t="shared" si="1654"/>
        <v>3</v>
      </c>
      <c r="H68" s="216"/>
      <c r="I68" t="s" s="215">
        <f t="shared" si="1655"/>
        <v>165</v>
      </c>
      <c r="J68" s="24"/>
      <c r="K68" t="s" s="215">
        <f>IF(I68="H",B68,IF(I68="B",D68,""))</f>
        <v>179</v>
      </c>
      <c r="L68" t="s" s="215">
        <f>IF(I68="U",B68,"")</f>
      </c>
      <c r="M68" t="s" s="215">
        <f>IF(I68="U",D68,"")</f>
      </c>
      <c r="N68" t="s" s="215">
        <f>IF(I68="B",B68,IF(I68="H",D68,""))</f>
        <v>176</v>
      </c>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20">
        <f>COUNTIF(AM42:AM45,K68)</f>
        <v>0</v>
      </c>
      <c r="AP68" s="220">
        <f>COUNTIF(AM42:AM45,L68)</f>
        <v>0</v>
      </c>
      <c r="AQ68" s="220">
        <f>COUNTIF(AM42:AM45,M68)</f>
        <v>0</v>
      </c>
      <c r="AR68" s="220">
        <f>COUNTIF(AM42:AM45,N68)</f>
        <v>0</v>
      </c>
      <c r="AS68" s="220">
        <f>SUM(AO68:AR68)</f>
        <v>0</v>
      </c>
      <c r="AT68" s="24"/>
      <c r="AU68" t="s" s="215">
        <f>IF(AS68=2,B68,"")</f>
      </c>
      <c r="AV68" t="s" s="215">
        <f>IF(AS68=2,D68,"")</f>
      </c>
      <c r="AW68" t="s" s="215">
        <f>IF(AS68=2,E68,"")</f>
      </c>
      <c r="AX68" t="s" s="215">
        <f>IF(AS68=2,G68,"")</f>
      </c>
      <c r="AY68" s="24"/>
      <c r="AZ68" t="s" s="215">
        <f>IF(AS68=2,IF(AW68&gt;AX68,AU68,IF(AX68&gt;AW68,AV68,"")),"")</f>
      </c>
      <c r="BA68" t="s" s="215">
        <f>IF(AS68=2,IF(AW68=AX68,AU68,""),"")</f>
      </c>
      <c r="BB68" t="s" s="215">
        <f>IF(AS68=2,IF(AW68=AX68,AV68,""),"")</f>
      </c>
      <c r="BC68" t="s" s="215">
        <f>IF(AS68=2,IF(AW68&gt;AX68,AV68,IF(AX68&gt;AW68,AU68,"")),"")</f>
      </c>
      <c r="BD68" s="24"/>
      <c r="BE68" s="24"/>
      <c r="BF68" s="24"/>
      <c r="BG68" s="24"/>
      <c r="BH68" s="24"/>
      <c r="BI68" s="24"/>
      <c r="BJ68" s="24"/>
      <c r="BK68" s="24"/>
      <c r="BL68" s="24"/>
      <c r="BM68" s="24"/>
      <c r="BN68" s="24"/>
      <c r="BO68" s="24"/>
      <c r="BP68" s="24"/>
      <c r="BQ68" s="24"/>
      <c r="BR68" s="24"/>
      <c r="BS68" s="24"/>
      <c r="BT68" s="24"/>
      <c r="BU68" s="24"/>
      <c r="BV68" s="24"/>
      <c r="BW68" s="24"/>
      <c r="BX68" s="220">
        <f>COUNTIF(BV42:BV45,K68)</f>
        <v>0</v>
      </c>
      <c r="BY68" s="220">
        <f>COUNTIF(BV42:BV45,L68)</f>
        <v>0</v>
      </c>
      <c r="BZ68" s="220">
        <f>COUNTIF(BV42:BV45,M68)</f>
        <v>0</v>
      </c>
      <c r="CA68" s="220">
        <f>COUNTIF(BV42:BV45,N68)</f>
        <v>0</v>
      </c>
      <c r="CB68" s="220">
        <f>SUM(BX68:CA68)</f>
        <v>0</v>
      </c>
      <c r="CC68" s="24"/>
      <c r="CD68" t="s" s="215">
        <f>IF(CB68=2,B68,"")</f>
      </c>
      <c r="CE68" t="s" s="215">
        <f>IF(CB68=2,D68,"")</f>
      </c>
      <c r="CF68" t="s" s="215">
        <f>IF(CB68=2,E68,"")</f>
      </c>
      <c r="CG68" t="s" s="215">
        <f>IF(CB68=2,G68,"")</f>
      </c>
      <c r="CH68" s="24"/>
      <c r="CI68" t="s" s="215">
        <f>IF(CB68=2,IF(CF68&gt;CG68,CD68,IF(CG68&gt;CF68,CE68,"")),"")</f>
      </c>
      <c r="CJ68" t="s" s="215">
        <f>IF(CB68=2,IF(CF68=CG68,CD68,""),"")</f>
      </c>
      <c r="CK68" t="s" s="215">
        <f>IF(CB68=2,IF(CF68=CG68,CE68,""),"")</f>
      </c>
      <c r="CL68" t="s" s="215">
        <f>IF(CB68=2,IF(CF68&gt;CG68,CE68,IF(CG68&gt;CF68,CD68,"")),"")</f>
      </c>
      <c r="CM68" s="24"/>
      <c r="CN68" s="24"/>
      <c r="CO68" s="24"/>
      <c r="CP68" s="24"/>
      <c r="CQ68" s="24"/>
      <c r="CR68" s="24"/>
      <c r="CS68" s="24"/>
      <c r="CT68" s="24"/>
      <c r="CU68" s="24"/>
      <c r="CV68" s="24"/>
      <c r="CW68" s="24"/>
      <c r="CX68" s="24"/>
      <c r="CY68" s="24"/>
      <c r="CZ68" s="24"/>
      <c r="DA68" s="24"/>
      <c r="DB68" s="24"/>
      <c r="DC68" s="24"/>
      <c r="DD68" s="24"/>
      <c r="DE68" s="24"/>
      <c r="DF68" s="24"/>
      <c r="DG68" s="220">
        <f>COUNTIF(DE42:DE45,K68)</f>
        <v>0</v>
      </c>
      <c r="DH68" s="220">
        <f>COUNTIF(DE42:DE45,L68)</f>
        <v>0</v>
      </c>
      <c r="DI68" s="220">
        <f>COUNTIF(DE42:DE45,M68)</f>
        <v>0</v>
      </c>
      <c r="DJ68" s="220">
        <f>COUNTIF(DE42:DE45,N68)</f>
        <v>0</v>
      </c>
      <c r="DK68" s="220">
        <f>SUM(DG68:DJ68)</f>
        <v>0</v>
      </c>
      <c r="DL68" s="24"/>
      <c r="DM68" t="s" s="215">
        <f>IF(DK68=2,B68,"")</f>
      </c>
      <c r="DN68" t="s" s="215">
        <f>IF(DK68=2,D68,"")</f>
      </c>
      <c r="DO68" t="s" s="215">
        <f>IF(DK68=2,E68,"")</f>
      </c>
      <c r="DP68" t="s" s="215">
        <f>IF(DK68=2,G68,"")</f>
      </c>
      <c r="DQ68" s="24"/>
      <c r="DR68" t="s" s="215">
        <f>IF(DK68=2,IF(DO68&gt;DP68,DM68,IF(DP68&gt;DO68,DN68,"")),"")</f>
      </c>
      <c r="DS68" t="s" s="215">
        <f>IF(DK68=2,IF(DO68=DP68,DM68,""),"")</f>
      </c>
      <c r="DT68" t="s" s="215">
        <f>IF(DK68=2,IF(DO68=DP68,DN68,""),"")</f>
      </c>
      <c r="DU68" t="s" s="215">
        <f>IF(DK68=2,IF(DO68&gt;DP68,DN68,IF(DP68&gt;DO68,DM68,"")),"")</f>
      </c>
      <c r="DV68" s="24"/>
      <c r="DW68" s="24"/>
      <c r="DX68" s="24"/>
      <c r="DY68" s="24"/>
      <c r="DZ68" s="24"/>
      <c r="EA68" s="24"/>
      <c r="EB68" s="24"/>
      <c r="EC68" s="24"/>
      <c r="ED68" s="24"/>
      <c r="EE68" s="24"/>
      <c r="EF68" s="24"/>
      <c r="EG68" s="24"/>
      <c r="EH68" s="24"/>
      <c r="EI68" s="24"/>
      <c r="EJ68" s="24"/>
      <c r="EK68" s="24"/>
      <c r="EL68" s="25"/>
    </row>
    <row r="69" ht="13.65" customHeight="1">
      <c r="A69" s="15"/>
      <c r="B69" t="s" s="215">
        <f t="shared" si="1699"/>
        <v>180</v>
      </c>
      <c r="C69" t="s" s="215">
        <v>64</v>
      </c>
      <c r="D69" t="s" s="215">
        <f t="shared" si="1700"/>
        <v>175</v>
      </c>
      <c r="E69" s="220">
        <f t="shared" si="1701"/>
        <v>1</v>
      </c>
      <c r="F69" t="s" s="215">
        <v>64</v>
      </c>
      <c r="G69" s="220">
        <f t="shared" si="1702"/>
        <v>1</v>
      </c>
      <c r="H69" s="216"/>
      <c r="I69" t="s" s="215">
        <f t="shared" si="1703"/>
        <v>177</v>
      </c>
      <c r="J69" s="24"/>
      <c r="K69" t="s" s="215">
        <f>IF(I69="H",B69,IF(I69="B",D69,""))</f>
      </c>
      <c r="L69" t="s" s="215">
        <f>IF(I69="U",B69,"")</f>
        <v>180</v>
      </c>
      <c r="M69" t="s" s="215">
        <f>IF(I69="U",D69,"")</f>
        <v>175</v>
      </c>
      <c r="N69" t="s" s="215">
        <f>IF(I69="B",B69,IF(I69="H",D69,""))</f>
      </c>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20">
        <f>COUNTIF(AM42:AM45,K69)</f>
        <v>0</v>
      </c>
      <c r="AP69" s="220">
        <f>COUNTIF(AM42:AM45,L69)</f>
        <v>0</v>
      </c>
      <c r="AQ69" s="220">
        <f>COUNTIF(AM42:AM45,M69)</f>
        <v>0</v>
      </c>
      <c r="AR69" s="220">
        <f>COUNTIF(AM42:AM45,N69)</f>
        <v>0</v>
      </c>
      <c r="AS69" s="220">
        <f>SUM(AO69:AR69)</f>
        <v>0</v>
      </c>
      <c r="AT69" s="24"/>
      <c r="AU69" t="s" s="215">
        <f>IF(AS69=2,B69,"")</f>
      </c>
      <c r="AV69" t="s" s="215">
        <f>IF(AS69=2,D69,"")</f>
      </c>
      <c r="AW69" t="s" s="215">
        <f>IF(AS69=2,E69,"")</f>
      </c>
      <c r="AX69" t="s" s="215">
        <f>IF(AS69=2,G69,"")</f>
      </c>
      <c r="AY69" s="24"/>
      <c r="AZ69" t="s" s="215">
        <f>IF(AS69=2,IF(AW69&gt;AX69,AU69,IF(AX69&gt;AW69,AV69,"")),"")</f>
      </c>
      <c r="BA69" t="s" s="215">
        <f>IF(AS69=2,IF(AW69=AX69,AU69,""),"")</f>
      </c>
      <c r="BB69" t="s" s="215">
        <f>IF(AS69=2,IF(AW69=AX69,AV69,""),"")</f>
      </c>
      <c r="BC69" t="s" s="215">
        <f>IF(AS69=2,IF(AW69&gt;AX69,AV69,IF(AX69&gt;AW69,AU69,"")),"")</f>
      </c>
      <c r="BD69" s="24"/>
      <c r="BE69" s="24"/>
      <c r="BF69" s="24"/>
      <c r="BG69" s="24"/>
      <c r="BH69" s="24"/>
      <c r="BI69" s="24"/>
      <c r="BJ69" s="24"/>
      <c r="BK69" s="24"/>
      <c r="BL69" s="24"/>
      <c r="BM69" s="24"/>
      <c r="BN69" s="24"/>
      <c r="BO69" s="24"/>
      <c r="BP69" s="24"/>
      <c r="BQ69" s="24"/>
      <c r="BR69" s="24"/>
      <c r="BS69" s="24"/>
      <c r="BT69" s="24"/>
      <c r="BU69" s="24"/>
      <c r="BV69" s="24"/>
      <c r="BW69" s="24"/>
      <c r="BX69" s="220">
        <f>COUNTIF(BV42:BV45,K69)</f>
        <v>0</v>
      </c>
      <c r="BY69" s="220">
        <f>COUNTIF(BV42:BV45,L69)</f>
        <v>0</v>
      </c>
      <c r="BZ69" s="220">
        <f>COUNTIF(BV42:BV45,M69)</f>
        <v>0</v>
      </c>
      <c r="CA69" s="220">
        <f>COUNTIF(BV42:BV45,N69)</f>
        <v>0</v>
      </c>
      <c r="CB69" s="220">
        <f>SUM(BX69:CA69)</f>
        <v>0</v>
      </c>
      <c r="CC69" s="24"/>
      <c r="CD69" t="s" s="215">
        <f>IF(CB69=2,B69,"")</f>
      </c>
      <c r="CE69" t="s" s="215">
        <f>IF(CB69=2,D69,"")</f>
      </c>
      <c r="CF69" t="s" s="215">
        <f>IF(CB69=2,E69,"")</f>
      </c>
      <c r="CG69" t="s" s="215">
        <f>IF(CB69=2,G69,"")</f>
      </c>
      <c r="CH69" s="24"/>
      <c r="CI69" t="s" s="215">
        <f>IF(CB69=2,IF(CF69&gt;CG69,CD69,IF(CG69&gt;CF69,CE69,"")),"")</f>
      </c>
      <c r="CJ69" t="s" s="215">
        <f>IF(CB69=2,IF(CF69=CG69,CD69,""),"")</f>
      </c>
      <c r="CK69" t="s" s="215">
        <f>IF(CB69=2,IF(CF69=CG69,CE69,""),"")</f>
      </c>
      <c r="CL69" t="s" s="215">
        <f>IF(CB69=2,IF(CF69&gt;CG69,CE69,IF(CG69&gt;CF69,CD69,"")),"")</f>
      </c>
      <c r="CM69" s="24"/>
      <c r="CN69" s="24"/>
      <c r="CO69" s="24"/>
      <c r="CP69" s="24"/>
      <c r="CQ69" s="24"/>
      <c r="CR69" s="24"/>
      <c r="CS69" s="24"/>
      <c r="CT69" s="24"/>
      <c r="CU69" s="24"/>
      <c r="CV69" s="24"/>
      <c r="CW69" s="24"/>
      <c r="CX69" s="24"/>
      <c r="CY69" s="24"/>
      <c r="CZ69" s="24"/>
      <c r="DA69" s="24"/>
      <c r="DB69" s="24"/>
      <c r="DC69" s="24"/>
      <c r="DD69" s="24"/>
      <c r="DE69" s="24"/>
      <c r="DF69" s="24"/>
      <c r="DG69" s="220">
        <f>COUNTIF(DE42:DE45,K69)</f>
        <v>0</v>
      </c>
      <c r="DH69" s="220">
        <f>COUNTIF(DE42:DE45,L69)</f>
        <v>0</v>
      </c>
      <c r="DI69" s="220">
        <f>COUNTIF(DE42:DE45,M69)</f>
        <v>0</v>
      </c>
      <c r="DJ69" s="220">
        <f>COUNTIF(DE42:DE45,N69)</f>
        <v>0</v>
      </c>
      <c r="DK69" s="220">
        <f>SUM(DG69:DJ69)</f>
        <v>0</v>
      </c>
      <c r="DL69" s="24"/>
      <c r="DM69" t="s" s="215">
        <f>IF(DK69=2,B69,"")</f>
      </c>
      <c r="DN69" t="s" s="215">
        <f>IF(DK69=2,D69,"")</f>
      </c>
      <c r="DO69" t="s" s="215">
        <f>IF(DK69=2,E69,"")</f>
      </c>
      <c r="DP69" t="s" s="215">
        <f>IF(DK69=2,G69,"")</f>
      </c>
      <c r="DQ69" s="24"/>
      <c r="DR69" t="s" s="215">
        <f>IF(DK69=2,IF(DO69&gt;DP69,DM69,IF(DP69&gt;DO69,DN69,"")),"")</f>
      </c>
      <c r="DS69" t="s" s="215">
        <f>IF(DK69=2,IF(DO69=DP69,DM69,""),"")</f>
      </c>
      <c r="DT69" t="s" s="215">
        <f>IF(DK69=2,IF(DO69=DP69,DN69,""),"")</f>
      </c>
      <c r="DU69" t="s" s="215">
        <f>IF(DK69=2,IF(DO69&gt;DP69,DN69,IF(DP69&gt;DO69,DM69,"")),"")</f>
      </c>
      <c r="DV69" s="24"/>
      <c r="DW69" s="24"/>
      <c r="DX69" s="24"/>
      <c r="DY69" s="24"/>
      <c r="DZ69" s="24"/>
      <c r="EA69" s="24"/>
      <c r="EB69" s="24"/>
      <c r="EC69" s="24"/>
      <c r="ED69" s="24"/>
      <c r="EE69" s="24"/>
      <c r="EF69" s="24"/>
      <c r="EG69" s="24"/>
      <c r="EH69" s="24"/>
      <c r="EI69" s="24"/>
      <c r="EJ69" s="24"/>
      <c r="EK69" s="24"/>
      <c r="EL69" s="25"/>
    </row>
    <row r="70" ht="13.65" customHeight="1">
      <c r="A70" s="15"/>
      <c r="B70" t="s" s="215">
        <f t="shared" si="1747"/>
        <v>172</v>
      </c>
      <c r="C70" t="s" s="215">
        <v>64</v>
      </c>
      <c r="D70" t="s" s="215">
        <f t="shared" si="1748"/>
        <v>168</v>
      </c>
      <c r="E70" s="220">
        <f t="shared" si="1749"/>
        <v>1</v>
      </c>
      <c r="F70" t="s" s="215">
        <v>64</v>
      </c>
      <c r="G70" s="220">
        <f t="shared" si="1750"/>
        <v>3</v>
      </c>
      <c r="H70" s="216"/>
      <c r="I70" t="s" s="215">
        <f t="shared" si="1751"/>
        <v>165</v>
      </c>
      <c r="J70" s="24"/>
      <c r="K70" t="s" s="215">
        <f>IF(I70="H",B70,IF(I70="B",D70,""))</f>
        <v>168</v>
      </c>
      <c r="L70" t="s" s="215">
        <f>IF(I70="U",B70,"")</f>
      </c>
      <c r="M70" t="s" s="215">
        <f>IF(I70="U",D70,"")</f>
      </c>
      <c r="N70" t="s" s="215">
        <f>IF(I70="B",B70,IF(I70="H",D70,""))</f>
        <v>172</v>
      </c>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20">
        <f>COUNTIF(AM42:AM45,K70)</f>
        <v>0</v>
      </c>
      <c r="AP70" s="220">
        <f>COUNTIF(AM42:AM45,L70)</f>
        <v>0</v>
      </c>
      <c r="AQ70" s="220">
        <f>COUNTIF(AM42:AM45,M70)</f>
        <v>0</v>
      </c>
      <c r="AR70" s="220">
        <f>COUNTIF(AM42:AM45,N70)</f>
        <v>0</v>
      </c>
      <c r="AS70" s="220">
        <f>SUM(AO70:AR70)</f>
        <v>0</v>
      </c>
      <c r="AT70" s="24"/>
      <c r="AU70" t="s" s="215">
        <f>IF(AS70=2,B70,"")</f>
      </c>
      <c r="AV70" t="s" s="215">
        <f>IF(AS70=2,D70,"")</f>
      </c>
      <c r="AW70" t="s" s="215">
        <f>IF(AS70=2,E70,"")</f>
      </c>
      <c r="AX70" t="s" s="215">
        <f>IF(AS70=2,G70,"")</f>
      </c>
      <c r="AY70" s="24"/>
      <c r="AZ70" t="s" s="215">
        <f>IF(AS70=2,IF(AW70&gt;AX70,AU70,IF(AX70&gt;AW70,AV70,"")),"")</f>
      </c>
      <c r="BA70" t="s" s="215">
        <f>IF(AS70=2,IF(AW70=AX70,AU70,""),"")</f>
      </c>
      <c r="BB70" t="s" s="215">
        <f>IF(AS70=2,IF(AW70=AX70,AV70,""),"")</f>
      </c>
      <c r="BC70" t="s" s="215">
        <f>IF(AS70=2,IF(AW70&gt;AX70,AV70,IF(AX70&gt;AW70,AU70,"")),"")</f>
      </c>
      <c r="BD70" s="24"/>
      <c r="BE70" s="24"/>
      <c r="BF70" s="24"/>
      <c r="BG70" s="24"/>
      <c r="BH70" s="24"/>
      <c r="BI70" s="24"/>
      <c r="BJ70" s="24"/>
      <c r="BK70" s="24"/>
      <c r="BL70" s="24"/>
      <c r="BM70" s="24"/>
      <c r="BN70" s="24"/>
      <c r="BO70" s="24"/>
      <c r="BP70" s="24"/>
      <c r="BQ70" s="24"/>
      <c r="BR70" s="24"/>
      <c r="BS70" s="24"/>
      <c r="BT70" s="24"/>
      <c r="BU70" s="24"/>
      <c r="BV70" s="24"/>
      <c r="BW70" s="24"/>
      <c r="BX70" s="220">
        <f>COUNTIF(BV42:BV45,K70)</f>
        <v>1</v>
      </c>
      <c r="BY70" s="220">
        <f>COUNTIF(BV42:BV45,L70)</f>
        <v>0</v>
      </c>
      <c r="BZ70" s="220">
        <f>COUNTIF(BV42:BV45,M70)</f>
        <v>0</v>
      </c>
      <c r="CA70" s="220">
        <f>COUNTIF(BV42:BV45,N70)</f>
        <v>0</v>
      </c>
      <c r="CB70" s="220">
        <f>SUM(BX70:CA70)</f>
        <v>1</v>
      </c>
      <c r="CC70" s="24"/>
      <c r="CD70" t="s" s="215">
        <f>IF(CB70=2,B70,"")</f>
      </c>
      <c r="CE70" t="s" s="215">
        <f>IF(CB70=2,D70,"")</f>
      </c>
      <c r="CF70" t="s" s="215">
        <f>IF(CB70=2,E70,"")</f>
      </c>
      <c r="CG70" t="s" s="215">
        <f>IF(CB70=2,G70,"")</f>
      </c>
      <c r="CH70" s="24"/>
      <c r="CI70" t="s" s="215">
        <f>IF(CB70=2,IF(CF70&gt;CG70,CD70,IF(CG70&gt;CF70,CE70,"")),"")</f>
      </c>
      <c r="CJ70" t="s" s="215">
        <f>IF(CB70=2,IF(CF70=CG70,CD70,""),"")</f>
      </c>
      <c r="CK70" t="s" s="215">
        <f>IF(CB70=2,IF(CF70=CG70,CE70,""),"")</f>
      </c>
      <c r="CL70" t="s" s="215">
        <f>IF(CB70=2,IF(CF70&gt;CG70,CE70,IF(CG70&gt;CF70,CD70,"")),"")</f>
      </c>
      <c r="CM70" s="24"/>
      <c r="CN70" s="24"/>
      <c r="CO70" s="24"/>
      <c r="CP70" s="24"/>
      <c r="CQ70" s="24"/>
      <c r="CR70" s="24"/>
      <c r="CS70" s="24"/>
      <c r="CT70" s="24"/>
      <c r="CU70" s="24"/>
      <c r="CV70" s="24"/>
      <c r="CW70" s="24"/>
      <c r="CX70" s="24"/>
      <c r="CY70" s="24"/>
      <c r="CZ70" s="24"/>
      <c r="DA70" s="24"/>
      <c r="DB70" s="24"/>
      <c r="DC70" s="24"/>
      <c r="DD70" s="24"/>
      <c r="DE70" s="24"/>
      <c r="DF70" s="24"/>
      <c r="DG70" s="220">
        <f>COUNTIF(DE42:DE45,K70)</f>
        <v>0</v>
      </c>
      <c r="DH70" s="220">
        <f>COUNTIF(DE42:DE45,L70)</f>
        <v>0</v>
      </c>
      <c r="DI70" s="220">
        <f>COUNTIF(DE42:DE45,M70)</f>
        <v>0</v>
      </c>
      <c r="DJ70" s="220">
        <f>COUNTIF(DE42:DE45,N70)</f>
        <v>1</v>
      </c>
      <c r="DK70" s="220">
        <f>SUM(DG70:DJ70)</f>
        <v>1</v>
      </c>
      <c r="DL70" s="24"/>
      <c r="DM70" t="s" s="215">
        <f>IF(DK70=2,B70,"")</f>
      </c>
      <c r="DN70" t="s" s="215">
        <f>IF(DK70=2,D70,"")</f>
      </c>
      <c r="DO70" t="s" s="215">
        <f>IF(DK70=2,E70,"")</f>
      </c>
      <c r="DP70" t="s" s="215">
        <f>IF(DK70=2,G70,"")</f>
      </c>
      <c r="DQ70" s="24"/>
      <c r="DR70" t="s" s="215">
        <f>IF(DK70=2,IF(DO70&gt;DP70,DM70,IF(DP70&gt;DO70,DN70,"")),"")</f>
      </c>
      <c r="DS70" t="s" s="215">
        <f>IF(DK70=2,IF(DO70=DP70,DM70,""),"")</f>
      </c>
      <c r="DT70" t="s" s="215">
        <f>IF(DK70=2,IF(DO70=DP70,DN70,""),"")</f>
      </c>
      <c r="DU70" t="s" s="215">
        <f>IF(DK70=2,IF(DO70&gt;DP70,DN70,IF(DP70&gt;DO70,DM70,"")),"")</f>
      </c>
      <c r="DV70" s="24"/>
      <c r="DW70" s="24"/>
      <c r="DX70" s="24"/>
      <c r="DY70" s="24"/>
      <c r="DZ70" s="24"/>
      <c r="EA70" s="24"/>
      <c r="EB70" s="24"/>
      <c r="EC70" s="24"/>
      <c r="ED70" s="24"/>
      <c r="EE70" s="24"/>
      <c r="EF70" s="24"/>
      <c r="EG70" s="24"/>
      <c r="EH70" s="24"/>
      <c r="EI70" s="24"/>
      <c r="EJ70" s="24"/>
      <c r="EK70" s="24"/>
      <c r="EL70" s="25"/>
    </row>
    <row r="71" ht="13.65" customHeight="1">
      <c r="A71" s="15"/>
      <c r="B71" t="s" s="215">
        <f t="shared" si="1795"/>
        <v>169</v>
      </c>
      <c r="C71" t="s" s="215">
        <v>64</v>
      </c>
      <c r="D71" t="s" s="215">
        <f t="shared" si="1796"/>
        <v>171</v>
      </c>
      <c r="E71" s="220">
        <f t="shared" si="1797"/>
        <v>0</v>
      </c>
      <c r="F71" t="s" s="215">
        <v>64</v>
      </c>
      <c r="G71" s="220">
        <f t="shared" si="1798"/>
        <v>2</v>
      </c>
      <c r="H71" s="216"/>
      <c r="I71" t="s" s="215">
        <f t="shared" si="1799"/>
        <v>165</v>
      </c>
      <c r="J71" s="24"/>
      <c r="K71" t="s" s="215">
        <f>IF(I71="H",B71,IF(I71="B",D71,""))</f>
        <v>171</v>
      </c>
      <c r="L71" t="s" s="215">
        <f>IF(I71="U",B71,"")</f>
      </c>
      <c r="M71" t="s" s="215">
        <f>IF(I71="U",D71,"")</f>
      </c>
      <c r="N71" t="s" s="215">
        <f>IF(I71="B",B71,IF(I71="H",D71,""))</f>
        <v>169</v>
      </c>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20">
        <f>COUNTIF(AM42:AM45,K71)</f>
        <v>1</v>
      </c>
      <c r="AP71" s="220">
        <f>COUNTIF(AM42:AM45,L71)</f>
        <v>0</v>
      </c>
      <c r="AQ71" s="220">
        <f>COUNTIF(AM42:AM45,M71)</f>
        <v>0</v>
      </c>
      <c r="AR71" s="220">
        <f>COUNTIF(AM42:AM45,N71)</f>
        <v>0</v>
      </c>
      <c r="AS71" s="220">
        <f>SUM(AO71:AR71)</f>
        <v>1</v>
      </c>
      <c r="AT71" s="24"/>
      <c r="AU71" t="s" s="215">
        <f>IF(AS71=2,B71,"")</f>
      </c>
      <c r="AV71" t="s" s="215">
        <f>IF(AS71=2,D71,"")</f>
      </c>
      <c r="AW71" t="s" s="215">
        <f>IF(AS71=2,E71,"")</f>
      </c>
      <c r="AX71" t="s" s="215">
        <f>IF(AS71=2,G71,"")</f>
      </c>
      <c r="AY71" s="24"/>
      <c r="AZ71" t="s" s="215">
        <f>IF(AS71=2,IF(AW71&gt;AX71,AU71,IF(AX71&gt;AW71,AV71,"")),"")</f>
      </c>
      <c r="BA71" t="s" s="215">
        <f>IF(AS71=2,IF(AW71=AX71,AU71,""),"")</f>
      </c>
      <c r="BB71" t="s" s="215">
        <f>IF(AS71=2,IF(AW71=AX71,AV71,""),"")</f>
      </c>
      <c r="BC71" t="s" s="215">
        <f>IF(AS71=2,IF(AW71&gt;AX71,AV71,IF(AX71&gt;AW71,AU71,"")),"")</f>
      </c>
      <c r="BD71" s="24"/>
      <c r="BE71" s="24"/>
      <c r="BF71" s="24"/>
      <c r="BG71" s="24"/>
      <c r="BH71" s="24"/>
      <c r="BI71" s="24"/>
      <c r="BJ71" s="24"/>
      <c r="BK71" s="24"/>
      <c r="BL71" s="24"/>
      <c r="BM71" s="24"/>
      <c r="BN71" s="24"/>
      <c r="BO71" s="24"/>
      <c r="BP71" s="24"/>
      <c r="BQ71" s="24"/>
      <c r="BR71" s="24"/>
      <c r="BS71" s="24"/>
      <c r="BT71" s="24"/>
      <c r="BU71" s="24"/>
      <c r="BV71" s="24"/>
      <c r="BW71" s="24"/>
      <c r="BX71" s="220">
        <f>COUNTIF(BV42:BV45,K71)</f>
        <v>0</v>
      </c>
      <c r="BY71" s="220">
        <f>COUNTIF(BV42:BV45,L71)</f>
        <v>0</v>
      </c>
      <c r="BZ71" s="220">
        <f>COUNTIF(BV42:BV45,M71)</f>
        <v>0</v>
      </c>
      <c r="CA71" s="220">
        <f>COUNTIF(BV42:BV45,N71)</f>
        <v>0</v>
      </c>
      <c r="CB71" s="220">
        <f>SUM(BX71:CA71)</f>
        <v>0</v>
      </c>
      <c r="CC71" s="24"/>
      <c r="CD71" t="s" s="215">
        <f>IF(CB71=2,B71,"")</f>
      </c>
      <c r="CE71" t="s" s="215">
        <f>IF(CB71=2,D71,"")</f>
      </c>
      <c r="CF71" t="s" s="215">
        <f>IF(CB71=2,E71,"")</f>
      </c>
      <c r="CG71" t="s" s="215">
        <f>IF(CB71=2,G71,"")</f>
      </c>
      <c r="CH71" s="24"/>
      <c r="CI71" t="s" s="215">
        <f>IF(CB71=2,IF(CF71&gt;CG71,CD71,IF(CG71&gt;CF71,CE71,"")),"")</f>
      </c>
      <c r="CJ71" t="s" s="215">
        <f>IF(CB71=2,IF(CF71=CG71,CD71,""),"")</f>
      </c>
      <c r="CK71" t="s" s="215">
        <f>IF(CB71=2,IF(CF71=CG71,CE71,""),"")</f>
      </c>
      <c r="CL71" t="s" s="215">
        <f>IF(CB71=2,IF(CF71&gt;CG71,CE71,IF(CG71&gt;CF71,CD71,"")),"")</f>
      </c>
      <c r="CM71" s="24"/>
      <c r="CN71" s="24"/>
      <c r="CO71" s="24"/>
      <c r="CP71" s="24"/>
      <c r="CQ71" s="24"/>
      <c r="CR71" s="24"/>
      <c r="CS71" s="24"/>
      <c r="CT71" s="24"/>
      <c r="CU71" s="24"/>
      <c r="CV71" s="24"/>
      <c r="CW71" s="24"/>
      <c r="CX71" s="24"/>
      <c r="CY71" s="24"/>
      <c r="CZ71" s="24"/>
      <c r="DA71" s="24"/>
      <c r="DB71" s="24"/>
      <c r="DC71" s="24"/>
      <c r="DD71" s="24"/>
      <c r="DE71" s="24"/>
      <c r="DF71" s="24"/>
      <c r="DG71" s="220">
        <f>COUNTIF(DE42:DE45,K71)</f>
        <v>0</v>
      </c>
      <c r="DH71" s="220">
        <f>COUNTIF(DE42:DE45,L71)</f>
        <v>0</v>
      </c>
      <c r="DI71" s="220">
        <f>COUNTIF(DE42:DE45,M71)</f>
        <v>0</v>
      </c>
      <c r="DJ71" s="220">
        <f>COUNTIF(DE42:DE45,N71)</f>
        <v>1</v>
      </c>
      <c r="DK71" s="220">
        <f>SUM(DG71:DJ71)</f>
        <v>1</v>
      </c>
      <c r="DL71" s="24"/>
      <c r="DM71" t="s" s="215">
        <f>IF(DK71=2,B71,"")</f>
      </c>
      <c r="DN71" t="s" s="215">
        <f>IF(DK71=2,D71,"")</f>
      </c>
      <c r="DO71" t="s" s="215">
        <f>IF(DK71=2,E71,"")</f>
      </c>
      <c r="DP71" t="s" s="215">
        <f>IF(DK71=2,G71,"")</f>
      </c>
      <c r="DQ71" s="24"/>
      <c r="DR71" t="s" s="215">
        <f>IF(DK71=2,IF(DO71&gt;DP71,DM71,IF(DP71&gt;DO71,DN71,"")),"")</f>
      </c>
      <c r="DS71" t="s" s="215">
        <f>IF(DK71=2,IF(DO71=DP71,DM71,""),"")</f>
      </c>
      <c r="DT71" t="s" s="215">
        <f>IF(DK71=2,IF(DO71=DP71,DN71,""),"")</f>
      </c>
      <c r="DU71" t="s" s="215">
        <f>IF(DK71=2,IF(DO71&gt;DP71,DN71,IF(DP71&gt;DO71,DM71,"")),"")</f>
      </c>
      <c r="DV71" s="24"/>
      <c r="DW71" s="24"/>
      <c r="DX71" s="24"/>
      <c r="DY71" s="24"/>
      <c r="DZ71" s="24"/>
      <c r="EA71" s="24"/>
      <c r="EB71" s="24"/>
      <c r="EC71" s="24"/>
      <c r="ED71" s="24"/>
      <c r="EE71" s="24"/>
      <c r="EF71" s="24"/>
      <c r="EG71" s="24"/>
      <c r="EH71" s="24"/>
      <c r="EI71" s="24"/>
      <c r="EJ71" s="24"/>
      <c r="EK71" s="24"/>
      <c r="EL71" s="25"/>
    </row>
    <row r="72" ht="13.65" customHeight="1">
      <c r="A72" s="15"/>
      <c r="B72" t="s" s="215">
        <f t="shared" si="1843"/>
        <v>174</v>
      </c>
      <c r="C72" t="s" s="215">
        <v>64</v>
      </c>
      <c r="D72" t="s" s="215">
        <f t="shared" si="1844"/>
        <v>181</v>
      </c>
      <c r="E72" s="220">
        <f t="shared" si="1845"/>
        <v>0</v>
      </c>
      <c r="F72" t="s" s="215">
        <v>64</v>
      </c>
      <c r="G72" s="220">
        <f t="shared" si="1846"/>
        <v>0</v>
      </c>
      <c r="H72" s="216"/>
      <c r="I72" t="s" s="215">
        <f t="shared" si="1847"/>
        <v>177</v>
      </c>
      <c r="J72" s="24"/>
      <c r="K72" t="s" s="215">
        <f>IF(I72="H",B72,IF(I72="B",D72,""))</f>
      </c>
      <c r="L72" t="s" s="215">
        <f>IF(I72="U",B72,"")</f>
        <v>174</v>
      </c>
      <c r="M72" t="s" s="215">
        <f>IF(I72="U",D72,"")</f>
        <v>181</v>
      </c>
      <c r="N72" t="s" s="215">
        <f>IF(I72="B",B72,IF(I72="H",D72,""))</f>
      </c>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20">
        <f>COUNTIF(AM42:AM45,K72)</f>
        <v>0</v>
      </c>
      <c r="AP72" s="220">
        <f>COUNTIF(AM42:AM45,L72)</f>
        <v>0</v>
      </c>
      <c r="AQ72" s="220">
        <f>COUNTIF(AM42:AM45,M72)</f>
        <v>0</v>
      </c>
      <c r="AR72" s="220">
        <f>COUNTIF(AM42:AM45,N72)</f>
        <v>0</v>
      </c>
      <c r="AS72" s="220">
        <f>SUM(AO72:AR72)</f>
        <v>0</v>
      </c>
      <c r="AT72" s="24"/>
      <c r="AU72" t="s" s="215">
        <f>IF(AS72=2,B72,"")</f>
      </c>
      <c r="AV72" t="s" s="215">
        <f>IF(AS72=2,D72,"")</f>
      </c>
      <c r="AW72" t="s" s="215">
        <f>IF(AS72=2,E72,"")</f>
      </c>
      <c r="AX72" t="s" s="215">
        <f>IF(AS72=2,G72,"")</f>
      </c>
      <c r="AY72" s="24"/>
      <c r="AZ72" t="s" s="215">
        <f>IF(AS72=2,IF(AW72&gt;AX72,AU72,IF(AX72&gt;AW72,AV72,"")),"")</f>
      </c>
      <c r="BA72" t="s" s="215">
        <f>IF(AS72=2,IF(AW72=AX72,AU72,""),"")</f>
      </c>
      <c r="BB72" t="s" s="215">
        <f>IF(AS72=2,IF(AW72=AX72,AV72,""),"")</f>
      </c>
      <c r="BC72" t="s" s="215">
        <f>IF(AS72=2,IF(AW72&gt;AX72,AV72,IF(AX72&gt;AW72,AU72,"")),"")</f>
      </c>
      <c r="BD72" s="24"/>
      <c r="BE72" s="24"/>
      <c r="BF72" s="24"/>
      <c r="BG72" s="24"/>
      <c r="BH72" s="24"/>
      <c r="BI72" s="24"/>
      <c r="BJ72" s="24"/>
      <c r="BK72" s="24"/>
      <c r="BL72" s="24"/>
      <c r="BM72" s="24"/>
      <c r="BN72" s="24"/>
      <c r="BO72" s="24"/>
      <c r="BP72" s="24"/>
      <c r="BQ72" s="24"/>
      <c r="BR72" s="24"/>
      <c r="BS72" s="24"/>
      <c r="BT72" s="24"/>
      <c r="BU72" s="24"/>
      <c r="BV72" s="24"/>
      <c r="BW72" s="24"/>
      <c r="BX72" s="220">
        <f>COUNTIF(BV42:BV45,K72)</f>
        <v>0</v>
      </c>
      <c r="BY72" s="220">
        <f>COUNTIF(BV42:BV45,L72)</f>
        <v>0</v>
      </c>
      <c r="BZ72" s="220">
        <f>COUNTIF(BV42:BV45,M72)</f>
        <v>0</v>
      </c>
      <c r="CA72" s="220">
        <f>COUNTIF(BV42:BV45,N72)</f>
        <v>0</v>
      </c>
      <c r="CB72" s="220">
        <f>SUM(BX72:CA72)</f>
        <v>0</v>
      </c>
      <c r="CC72" s="24"/>
      <c r="CD72" t="s" s="215">
        <f>IF(CB72=2,B72,"")</f>
      </c>
      <c r="CE72" t="s" s="215">
        <f>IF(CB72=2,D72,"")</f>
      </c>
      <c r="CF72" t="s" s="215">
        <f>IF(CB72=2,E72,"")</f>
      </c>
      <c r="CG72" t="s" s="215">
        <f>IF(CB72=2,G72,"")</f>
      </c>
      <c r="CH72" s="24"/>
      <c r="CI72" t="s" s="215">
        <f>IF(CB72=2,IF(CF72&gt;CG72,CD72,IF(CG72&gt;CF72,CE72,"")),"")</f>
      </c>
      <c r="CJ72" t="s" s="215">
        <f>IF(CB72=2,IF(CF72=CG72,CD72,""),"")</f>
      </c>
      <c r="CK72" t="s" s="215">
        <f>IF(CB72=2,IF(CF72=CG72,CE72,""),"")</f>
      </c>
      <c r="CL72" t="s" s="215">
        <f>IF(CB72=2,IF(CF72&gt;CG72,CE72,IF(CG72&gt;CF72,CD72,"")),"")</f>
      </c>
      <c r="CM72" s="24"/>
      <c r="CN72" s="24"/>
      <c r="CO72" s="24"/>
      <c r="CP72" s="24"/>
      <c r="CQ72" s="24"/>
      <c r="CR72" s="24"/>
      <c r="CS72" s="24"/>
      <c r="CT72" s="24"/>
      <c r="CU72" s="24"/>
      <c r="CV72" s="24"/>
      <c r="CW72" s="24"/>
      <c r="CX72" s="24"/>
      <c r="CY72" s="24"/>
      <c r="CZ72" s="24"/>
      <c r="DA72" s="24"/>
      <c r="DB72" s="24"/>
      <c r="DC72" s="24"/>
      <c r="DD72" s="24"/>
      <c r="DE72" s="24"/>
      <c r="DF72" s="24"/>
      <c r="DG72" s="220">
        <f>COUNTIF(DE42:DE45,K72)</f>
        <v>0</v>
      </c>
      <c r="DH72" s="220">
        <f>COUNTIF(DE42:DE45,L72)</f>
        <v>0</v>
      </c>
      <c r="DI72" s="220">
        <f>COUNTIF(DE42:DE45,M72)</f>
        <v>0</v>
      </c>
      <c r="DJ72" s="220">
        <f>COUNTIF(DE42:DE45,N72)</f>
        <v>0</v>
      </c>
      <c r="DK72" s="220">
        <f>SUM(DG72:DJ72)</f>
        <v>0</v>
      </c>
      <c r="DL72" s="24"/>
      <c r="DM72" t="s" s="215">
        <f>IF(DK72=2,B72,"")</f>
      </c>
      <c r="DN72" t="s" s="215">
        <f>IF(DK72=2,D72,"")</f>
      </c>
      <c r="DO72" t="s" s="215">
        <f>IF(DK72=2,E72,"")</f>
      </c>
      <c r="DP72" t="s" s="215">
        <f>IF(DK72=2,G72,"")</f>
      </c>
      <c r="DQ72" s="24"/>
      <c r="DR72" t="s" s="215">
        <f>IF(DK72=2,IF(DO72&gt;DP72,DM72,IF(DP72&gt;DO72,DN72,"")),"")</f>
      </c>
      <c r="DS72" t="s" s="215">
        <f>IF(DK72=2,IF(DO72=DP72,DM72,""),"")</f>
      </c>
      <c r="DT72" t="s" s="215">
        <f>IF(DK72=2,IF(DO72=DP72,DN72,""),"")</f>
      </c>
      <c r="DU72" t="s" s="215">
        <f>IF(DK72=2,IF(DO72&gt;DP72,DN72,IF(DP72&gt;DO72,DM72,"")),"")</f>
      </c>
      <c r="DV72" s="24"/>
      <c r="DW72" s="24"/>
      <c r="DX72" s="24"/>
      <c r="DY72" s="24"/>
      <c r="DZ72" s="24"/>
      <c r="EA72" s="24"/>
      <c r="EB72" s="24"/>
      <c r="EC72" s="24"/>
      <c r="ED72" s="24"/>
      <c r="EE72" s="24"/>
      <c r="EF72" s="24"/>
      <c r="EG72" s="24"/>
      <c r="EH72" s="24"/>
      <c r="EI72" s="24"/>
      <c r="EJ72" s="24"/>
      <c r="EK72" s="24"/>
      <c r="EL72" s="25"/>
    </row>
    <row r="73" ht="13.65" customHeight="1">
      <c r="A73" s="15"/>
      <c r="B73" t="s" s="215">
        <f t="shared" si="1891"/>
        <v>182</v>
      </c>
      <c r="C73" t="s" s="215">
        <v>64</v>
      </c>
      <c r="D73" t="s" s="215">
        <f t="shared" si="1892"/>
        <v>173</v>
      </c>
      <c r="E73" s="220">
        <f t="shared" si="1893"/>
        <v>1</v>
      </c>
      <c r="F73" t="s" s="215">
        <v>64</v>
      </c>
      <c r="G73" s="220">
        <f t="shared" si="1894"/>
        <v>2</v>
      </c>
      <c r="H73" s="216"/>
      <c r="I73" t="s" s="215">
        <f t="shared" si="1895"/>
        <v>165</v>
      </c>
      <c r="J73" s="24"/>
      <c r="K73" t="s" s="215">
        <f>IF(I73="H",B73,IF(I73="B",D73,""))</f>
        <v>173</v>
      </c>
      <c r="L73" t="s" s="215">
        <f>IF(I73="U",B73,"")</f>
      </c>
      <c r="M73" t="s" s="215">
        <f>IF(I73="U",D73,"")</f>
      </c>
      <c r="N73" t="s" s="215">
        <f>IF(I73="B",B73,IF(I73="H",D73,""))</f>
        <v>182</v>
      </c>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20">
        <f>COUNTIF(AM42:AM45,K73)</f>
        <v>0</v>
      </c>
      <c r="AP73" s="220">
        <f>COUNTIF(AM42:AM45,L73)</f>
        <v>0</v>
      </c>
      <c r="AQ73" s="220">
        <f>COUNTIF(AM42:AM45,M73)</f>
        <v>0</v>
      </c>
      <c r="AR73" s="220">
        <f>COUNTIF(AM42:AM45,N73)</f>
        <v>0</v>
      </c>
      <c r="AS73" s="220">
        <f>SUM(AO73:AR73)</f>
        <v>0</v>
      </c>
      <c r="AT73" s="24"/>
      <c r="AU73" t="s" s="215">
        <f>IF(AS73=2,B73,"")</f>
      </c>
      <c r="AV73" t="s" s="215">
        <f>IF(AS73=2,D73,"")</f>
      </c>
      <c r="AW73" t="s" s="215">
        <f>IF(AS73=2,E73,"")</f>
      </c>
      <c r="AX73" t="s" s="215">
        <f>IF(AS73=2,G73,"")</f>
      </c>
      <c r="AY73" s="24"/>
      <c r="AZ73" t="s" s="215">
        <f>IF(AS73=2,IF(AW73&gt;AX73,AU73,IF(AX73&gt;AW73,AV73,"")),"")</f>
      </c>
      <c r="BA73" t="s" s="215">
        <f>IF(AS73=2,IF(AW73=AX73,AU73,""),"")</f>
      </c>
      <c r="BB73" t="s" s="215">
        <f>IF(AS73=2,IF(AW73=AX73,AV73,""),"")</f>
      </c>
      <c r="BC73" t="s" s="215">
        <f>IF(AS73=2,IF(AW73&gt;AX73,AV73,IF(AX73&gt;AW73,AU73,"")),"")</f>
      </c>
      <c r="BD73" s="24"/>
      <c r="BE73" s="24"/>
      <c r="BF73" s="24"/>
      <c r="BG73" s="24"/>
      <c r="BH73" s="24"/>
      <c r="BI73" s="24"/>
      <c r="BJ73" s="24"/>
      <c r="BK73" s="24"/>
      <c r="BL73" s="24"/>
      <c r="BM73" s="24"/>
      <c r="BN73" s="24"/>
      <c r="BO73" s="24"/>
      <c r="BP73" s="24"/>
      <c r="BQ73" s="24"/>
      <c r="BR73" s="24"/>
      <c r="BS73" s="24"/>
      <c r="BT73" s="24"/>
      <c r="BU73" s="24"/>
      <c r="BV73" s="24"/>
      <c r="BW73" s="24"/>
      <c r="BX73" s="220">
        <f>COUNTIF(BV42:BV45,K73)</f>
        <v>0</v>
      </c>
      <c r="BY73" s="220">
        <f>COUNTIF(BV42:BV45,L73)</f>
        <v>0</v>
      </c>
      <c r="BZ73" s="220">
        <f>COUNTIF(BV42:BV45,M73)</f>
        <v>0</v>
      </c>
      <c r="CA73" s="220">
        <f>COUNTIF(BV42:BV45,N73)</f>
        <v>0</v>
      </c>
      <c r="CB73" s="220">
        <f>SUM(BX73:CA73)</f>
        <v>0</v>
      </c>
      <c r="CC73" s="24"/>
      <c r="CD73" t="s" s="215">
        <f>IF(CB73=2,B73,"")</f>
      </c>
      <c r="CE73" t="s" s="215">
        <f>IF(CB73=2,D73,"")</f>
      </c>
      <c r="CF73" t="s" s="215">
        <f>IF(CB73=2,E73,"")</f>
      </c>
      <c r="CG73" t="s" s="215">
        <f>IF(CB73=2,G73,"")</f>
      </c>
      <c r="CH73" s="24"/>
      <c r="CI73" t="s" s="215">
        <f>IF(CB73=2,IF(CF73&gt;CG73,CD73,IF(CG73&gt;CF73,CE73,"")),"")</f>
      </c>
      <c r="CJ73" t="s" s="215">
        <f>IF(CB73=2,IF(CF73=CG73,CD73,""),"")</f>
      </c>
      <c r="CK73" t="s" s="215">
        <f>IF(CB73=2,IF(CF73=CG73,CE73,""),"")</f>
      </c>
      <c r="CL73" t="s" s="215">
        <f>IF(CB73=2,IF(CF73&gt;CG73,CE73,IF(CG73&gt;CF73,CD73,"")),"")</f>
      </c>
      <c r="CM73" s="24"/>
      <c r="CN73" s="24"/>
      <c r="CO73" s="24"/>
      <c r="CP73" s="24"/>
      <c r="CQ73" s="24"/>
      <c r="CR73" s="24"/>
      <c r="CS73" s="24"/>
      <c r="CT73" s="24"/>
      <c r="CU73" s="24"/>
      <c r="CV73" s="24"/>
      <c r="CW73" s="24"/>
      <c r="CX73" s="24"/>
      <c r="CY73" s="24"/>
      <c r="CZ73" s="24"/>
      <c r="DA73" s="24"/>
      <c r="DB73" s="24"/>
      <c r="DC73" s="24"/>
      <c r="DD73" s="24"/>
      <c r="DE73" s="24"/>
      <c r="DF73" s="24"/>
      <c r="DG73" s="220">
        <f>COUNTIF(DE42:DE45,K73)</f>
        <v>0</v>
      </c>
      <c r="DH73" s="220">
        <f>COUNTIF(DE42:DE45,L73)</f>
        <v>0</v>
      </c>
      <c r="DI73" s="220">
        <f>COUNTIF(DE42:DE45,M73)</f>
        <v>0</v>
      </c>
      <c r="DJ73" s="220">
        <f>COUNTIF(DE42:DE45,N73)</f>
        <v>0</v>
      </c>
      <c r="DK73" s="220">
        <f>SUM(DG73:DJ73)</f>
        <v>0</v>
      </c>
      <c r="DL73" s="24"/>
      <c r="DM73" t="s" s="215">
        <f>IF(DK73=2,B73,"")</f>
      </c>
      <c r="DN73" t="s" s="215">
        <f>IF(DK73=2,D73,"")</f>
      </c>
      <c r="DO73" t="s" s="215">
        <f>IF(DK73=2,E73,"")</f>
      </c>
      <c r="DP73" t="s" s="215">
        <f>IF(DK73=2,G73,"")</f>
      </c>
      <c r="DQ73" s="24"/>
      <c r="DR73" t="s" s="215">
        <f>IF(DK73=2,IF(DO73&gt;DP73,DM73,IF(DP73&gt;DO73,DN73,"")),"")</f>
      </c>
      <c r="DS73" t="s" s="215">
        <f>IF(DK73=2,IF(DO73=DP73,DM73,""),"")</f>
      </c>
      <c r="DT73" t="s" s="215">
        <f>IF(DK73=2,IF(DO73=DP73,DN73,""),"")</f>
      </c>
      <c r="DU73" t="s" s="215">
        <f>IF(DK73=2,IF(DO73&gt;DP73,DN73,IF(DP73&gt;DO73,DM73,"")),"")</f>
      </c>
      <c r="DV73" s="24"/>
      <c r="DW73" s="24"/>
      <c r="DX73" s="24"/>
      <c r="DY73" s="24"/>
      <c r="DZ73" s="24"/>
      <c r="EA73" s="24"/>
      <c r="EB73" s="24"/>
      <c r="EC73" s="24"/>
      <c r="ED73" s="24"/>
      <c r="EE73" s="24"/>
      <c r="EF73" s="24"/>
      <c r="EG73" s="24"/>
      <c r="EH73" s="24"/>
      <c r="EI73" s="24"/>
      <c r="EJ73" s="24"/>
      <c r="EK73" s="24"/>
      <c r="EL73" s="25"/>
    </row>
    <row r="74" ht="13.65" customHeight="1">
      <c r="A74" s="15"/>
      <c r="B74" t="s" s="215">
        <f t="shared" si="1939"/>
        <v>186</v>
      </c>
      <c r="C74" t="s" s="215">
        <v>64</v>
      </c>
      <c r="D74" t="s" s="215">
        <f t="shared" si="1940"/>
        <v>183</v>
      </c>
      <c r="E74" s="220">
        <f t="shared" si="1941"/>
        <v>2</v>
      </c>
      <c r="F74" t="s" s="215">
        <v>64</v>
      </c>
      <c r="G74" s="220">
        <f t="shared" si="1942"/>
        <v>2</v>
      </c>
      <c r="H74" s="216"/>
      <c r="I74" t="s" s="215">
        <f t="shared" si="1943"/>
        <v>177</v>
      </c>
      <c r="J74" s="24"/>
      <c r="K74" t="s" s="215">
        <f>IF(I74="H",B74,IF(I74="B",D74,""))</f>
      </c>
      <c r="L74" t="s" s="215">
        <f>IF(I74="U",B74,"")</f>
        <v>186</v>
      </c>
      <c r="M74" t="s" s="215">
        <f>IF(I74="U",D74,"")</f>
        <v>183</v>
      </c>
      <c r="N74" t="s" s="215">
        <f>IF(I74="B",B74,IF(I74="H",D74,""))</f>
      </c>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20">
        <f>COUNTIF(AM42:AM45,K74)</f>
        <v>0</v>
      </c>
      <c r="AP74" s="220">
        <f>COUNTIF(AM42:AM45,L74)</f>
        <v>0</v>
      </c>
      <c r="AQ74" s="220">
        <f>COUNTIF(AM42:AM45,M74)</f>
        <v>0</v>
      </c>
      <c r="AR74" s="220">
        <f>COUNTIF(AM42:AM45,N74)</f>
        <v>0</v>
      </c>
      <c r="AS74" s="220">
        <f>SUM(AO74:AR74)</f>
        <v>0</v>
      </c>
      <c r="AT74" s="24"/>
      <c r="AU74" t="s" s="215">
        <f>IF(AS74=2,B74,"")</f>
      </c>
      <c r="AV74" t="s" s="215">
        <f>IF(AS74=2,D74,"")</f>
      </c>
      <c r="AW74" t="s" s="215">
        <f>IF(AS74=2,E74,"")</f>
      </c>
      <c r="AX74" t="s" s="215">
        <f>IF(AS74=2,G74,"")</f>
      </c>
      <c r="AY74" s="24"/>
      <c r="AZ74" t="s" s="215">
        <f>IF(AS74=2,IF(AW74&gt;AX74,AU74,IF(AX74&gt;AW74,AV74,"")),"")</f>
      </c>
      <c r="BA74" t="s" s="215">
        <f>IF(AS74=2,IF(AW74=AX74,AU74,""),"")</f>
      </c>
      <c r="BB74" t="s" s="215">
        <f>IF(AS74=2,IF(AW74=AX74,AV74,""),"")</f>
      </c>
      <c r="BC74" t="s" s="215">
        <f>IF(AS74=2,IF(AW74&gt;AX74,AV74,IF(AX74&gt;AW74,AU74,"")),"")</f>
      </c>
      <c r="BD74" s="24"/>
      <c r="BE74" s="24"/>
      <c r="BF74" s="24"/>
      <c r="BG74" s="24"/>
      <c r="BH74" s="24"/>
      <c r="BI74" s="24"/>
      <c r="BJ74" s="24"/>
      <c r="BK74" s="24"/>
      <c r="BL74" s="24"/>
      <c r="BM74" s="24"/>
      <c r="BN74" s="24"/>
      <c r="BO74" s="24"/>
      <c r="BP74" s="24"/>
      <c r="BQ74" s="24"/>
      <c r="BR74" s="24"/>
      <c r="BS74" s="24"/>
      <c r="BT74" s="24"/>
      <c r="BU74" s="24"/>
      <c r="BV74" s="24"/>
      <c r="BW74" s="24"/>
      <c r="BX74" s="220">
        <f>COUNTIF(BV42:BV45,K74)</f>
        <v>0</v>
      </c>
      <c r="BY74" s="220">
        <f>COUNTIF(BV42:BV45,L74)</f>
        <v>0</v>
      </c>
      <c r="BZ74" s="220">
        <f>COUNTIF(BV42:BV45,M74)</f>
        <v>0</v>
      </c>
      <c r="CA74" s="220">
        <f>COUNTIF(BV42:BV45,N74)</f>
        <v>0</v>
      </c>
      <c r="CB74" s="220">
        <f>SUM(BX74:CA74)</f>
        <v>0</v>
      </c>
      <c r="CC74" s="24"/>
      <c r="CD74" t="s" s="215">
        <f>IF(CB74=2,B74,"")</f>
      </c>
      <c r="CE74" t="s" s="215">
        <f>IF(CB74=2,D74,"")</f>
      </c>
      <c r="CF74" t="s" s="215">
        <f>IF(CB74=2,E74,"")</f>
      </c>
      <c r="CG74" t="s" s="215">
        <f>IF(CB74=2,G74,"")</f>
      </c>
      <c r="CH74" s="24"/>
      <c r="CI74" t="s" s="215">
        <f>IF(CB74=2,IF(CF74&gt;CG74,CD74,IF(CG74&gt;CF74,CE74,"")),"")</f>
      </c>
      <c r="CJ74" t="s" s="215">
        <f>IF(CB74=2,IF(CF74=CG74,CD74,""),"")</f>
      </c>
      <c r="CK74" t="s" s="215">
        <f>IF(CB74=2,IF(CF74=CG74,CE74,""),"")</f>
      </c>
      <c r="CL74" t="s" s="215">
        <f>IF(CB74=2,IF(CF74&gt;CG74,CE74,IF(CG74&gt;CF74,CD74,"")),"")</f>
      </c>
      <c r="CM74" s="24"/>
      <c r="CN74" s="24"/>
      <c r="CO74" s="24"/>
      <c r="CP74" s="24"/>
      <c r="CQ74" s="24"/>
      <c r="CR74" s="24"/>
      <c r="CS74" s="24"/>
      <c r="CT74" s="24"/>
      <c r="CU74" s="24"/>
      <c r="CV74" s="24"/>
      <c r="CW74" s="24"/>
      <c r="CX74" s="24"/>
      <c r="CY74" s="24"/>
      <c r="CZ74" s="24"/>
      <c r="DA74" s="24"/>
      <c r="DB74" s="24"/>
      <c r="DC74" s="24"/>
      <c r="DD74" s="24"/>
      <c r="DE74" s="24"/>
      <c r="DF74" s="24"/>
      <c r="DG74" s="220">
        <f>COUNTIF(DE42:DE45,K74)</f>
        <v>0</v>
      </c>
      <c r="DH74" s="220">
        <f>COUNTIF(DE42:DE45,L74)</f>
        <v>0</v>
      </c>
      <c r="DI74" s="220">
        <f>COUNTIF(DE42:DE45,M74)</f>
        <v>0</v>
      </c>
      <c r="DJ74" s="220">
        <f>COUNTIF(DE42:DE45,N74)</f>
        <v>0</v>
      </c>
      <c r="DK74" s="220">
        <f>SUM(DG74:DJ74)</f>
        <v>0</v>
      </c>
      <c r="DL74" s="24"/>
      <c r="DM74" t="s" s="215">
        <f>IF(DK74=2,B74,"")</f>
      </c>
      <c r="DN74" t="s" s="215">
        <f>IF(DK74=2,D74,"")</f>
      </c>
      <c r="DO74" t="s" s="215">
        <f>IF(DK74=2,E74,"")</f>
      </c>
      <c r="DP74" t="s" s="215">
        <f>IF(DK74=2,G74,"")</f>
      </c>
      <c r="DQ74" s="24"/>
      <c r="DR74" t="s" s="215">
        <f>IF(DK74=2,IF(DO74&gt;DP74,DM74,IF(DP74&gt;DO74,DN74,"")),"")</f>
      </c>
      <c r="DS74" t="s" s="215">
        <f>IF(DK74=2,IF(DO74=DP74,DM74,""),"")</f>
      </c>
      <c r="DT74" t="s" s="215">
        <f>IF(DK74=2,IF(DO74=DP74,DN74,""),"")</f>
      </c>
      <c r="DU74" t="s" s="215">
        <f>IF(DK74=2,IF(DO74&gt;DP74,DN74,IF(DP74&gt;DO74,DM74,"")),"")</f>
      </c>
      <c r="DV74" s="24"/>
      <c r="DW74" s="24"/>
      <c r="DX74" s="24"/>
      <c r="DY74" s="24"/>
      <c r="DZ74" s="24"/>
      <c r="EA74" s="24"/>
      <c r="EB74" s="24"/>
      <c r="EC74" s="24"/>
      <c r="ED74" s="24"/>
      <c r="EE74" s="24"/>
      <c r="EF74" s="24"/>
      <c r="EG74" s="24"/>
      <c r="EH74" s="24"/>
      <c r="EI74" s="24"/>
      <c r="EJ74" s="24"/>
      <c r="EK74" s="24"/>
      <c r="EL74" s="25"/>
    </row>
    <row r="75" ht="13.65" customHeight="1">
      <c r="A75" s="15"/>
      <c r="B75" t="s" s="215">
        <f t="shared" si="1987"/>
        <v>184</v>
      </c>
      <c r="C75" t="s" s="215">
        <v>64</v>
      </c>
      <c r="D75" t="s" s="215">
        <f t="shared" si="1988"/>
        <v>185</v>
      </c>
      <c r="E75" s="220">
        <f t="shared" si="1989"/>
        <v>3</v>
      </c>
      <c r="F75" t="s" s="215">
        <v>64</v>
      </c>
      <c r="G75" s="220">
        <f t="shared" si="1990"/>
        <v>0</v>
      </c>
      <c r="H75" s="216"/>
      <c r="I75" t="s" s="215">
        <f t="shared" si="1991"/>
        <v>170</v>
      </c>
      <c r="J75" s="24"/>
      <c r="K75" t="s" s="215">
        <f>IF(I75="H",B75,IF(I75="B",D75,""))</f>
        <v>184</v>
      </c>
      <c r="L75" t="s" s="215">
        <f>IF(I75="U",B75,"")</f>
      </c>
      <c r="M75" t="s" s="215">
        <f>IF(I75="U",D75,"")</f>
      </c>
      <c r="N75" t="s" s="215">
        <f>IF(I75="B",B75,IF(I75="H",D75,""))</f>
        <v>185</v>
      </c>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20">
        <f>COUNTIF(AM42:AM45,K75)</f>
        <v>0</v>
      </c>
      <c r="AP75" s="220">
        <f>COUNTIF(AM42:AM45,L75)</f>
        <v>0</v>
      </c>
      <c r="AQ75" s="220">
        <f>COUNTIF(AM42:AM45,M75)</f>
        <v>0</v>
      </c>
      <c r="AR75" s="220">
        <f>COUNTIF(AM42:AM45,N75)</f>
        <v>0</v>
      </c>
      <c r="AS75" s="220">
        <f>SUM(AO75:AR75)</f>
        <v>0</v>
      </c>
      <c r="AT75" s="24"/>
      <c r="AU75" t="s" s="215">
        <f>IF(AS75=2,B75,"")</f>
      </c>
      <c r="AV75" t="s" s="215">
        <f>IF(AS75=2,D75,"")</f>
      </c>
      <c r="AW75" t="s" s="215">
        <f>IF(AS75=2,E75,"")</f>
      </c>
      <c r="AX75" t="s" s="215">
        <f>IF(AS75=2,G75,"")</f>
      </c>
      <c r="AY75" s="24"/>
      <c r="AZ75" t="s" s="215">
        <f>IF(AS75=2,IF(AW75&gt;AX75,AU75,IF(AX75&gt;AW75,AV75,"")),"")</f>
      </c>
      <c r="BA75" t="s" s="215">
        <f>IF(AS75=2,IF(AW75=AX75,AU75,""),"")</f>
      </c>
      <c r="BB75" t="s" s="215">
        <f>IF(AS75=2,IF(AW75=AX75,AV75,""),"")</f>
      </c>
      <c r="BC75" t="s" s="215">
        <f>IF(AS75=2,IF(AW75&gt;AX75,AV75,IF(AX75&gt;AW75,AU75,"")),"")</f>
      </c>
      <c r="BD75" s="24"/>
      <c r="BE75" s="24"/>
      <c r="BF75" s="24"/>
      <c r="BG75" s="24"/>
      <c r="BH75" s="24"/>
      <c r="BI75" s="24"/>
      <c r="BJ75" s="24"/>
      <c r="BK75" s="24"/>
      <c r="BL75" s="24"/>
      <c r="BM75" s="24"/>
      <c r="BN75" s="24"/>
      <c r="BO75" s="24"/>
      <c r="BP75" s="24"/>
      <c r="BQ75" s="24"/>
      <c r="BR75" s="24"/>
      <c r="BS75" s="24"/>
      <c r="BT75" s="24"/>
      <c r="BU75" s="24"/>
      <c r="BV75" s="24"/>
      <c r="BW75" s="24"/>
      <c r="BX75" s="220">
        <f>COUNTIF(BV42:BV45,K75)</f>
        <v>0</v>
      </c>
      <c r="BY75" s="220">
        <f>COUNTIF(BV42:BV45,L75)</f>
        <v>0</v>
      </c>
      <c r="BZ75" s="220">
        <f>COUNTIF(BV42:BV45,M75)</f>
        <v>0</v>
      </c>
      <c r="CA75" s="220">
        <f>COUNTIF(BV42:BV45,N75)</f>
        <v>0</v>
      </c>
      <c r="CB75" s="220">
        <f>SUM(BX75:CA75)</f>
        <v>0</v>
      </c>
      <c r="CC75" s="24"/>
      <c r="CD75" t="s" s="215">
        <f>IF(CB75=2,B75,"")</f>
      </c>
      <c r="CE75" t="s" s="215">
        <f>IF(CB75=2,D75,"")</f>
      </c>
      <c r="CF75" t="s" s="215">
        <f>IF(CB75=2,E75,"")</f>
      </c>
      <c r="CG75" t="s" s="215">
        <f>IF(CB75=2,G75,"")</f>
      </c>
      <c r="CH75" s="24"/>
      <c r="CI75" t="s" s="215">
        <f>IF(CB75=2,IF(CF75&gt;CG75,CD75,IF(CG75&gt;CF75,CE75,"")),"")</f>
      </c>
      <c r="CJ75" t="s" s="215">
        <f>IF(CB75=2,IF(CF75=CG75,CD75,""),"")</f>
      </c>
      <c r="CK75" t="s" s="215">
        <f>IF(CB75=2,IF(CF75=CG75,CE75,""),"")</f>
      </c>
      <c r="CL75" t="s" s="215">
        <f>IF(CB75=2,IF(CF75&gt;CG75,CE75,IF(CG75&gt;CF75,CD75,"")),"")</f>
      </c>
      <c r="CM75" s="24"/>
      <c r="CN75" s="24"/>
      <c r="CO75" s="24"/>
      <c r="CP75" s="24"/>
      <c r="CQ75" s="24"/>
      <c r="CR75" s="24"/>
      <c r="CS75" s="24"/>
      <c r="CT75" s="24"/>
      <c r="CU75" s="24"/>
      <c r="CV75" s="24"/>
      <c r="CW75" s="24"/>
      <c r="CX75" s="24"/>
      <c r="CY75" s="24"/>
      <c r="CZ75" s="24"/>
      <c r="DA75" s="24"/>
      <c r="DB75" s="24"/>
      <c r="DC75" s="24"/>
      <c r="DD75" s="24"/>
      <c r="DE75" s="24"/>
      <c r="DF75" s="24"/>
      <c r="DG75" s="220">
        <f>COUNTIF(DE42:DE45,K75)</f>
        <v>0</v>
      </c>
      <c r="DH75" s="220">
        <f>COUNTIF(DE42:DE45,L75)</f>
        <v>0</v>
      </c>
      <c r="DI75" s="220">
        <f>COUNTIF(DE42:DE45,M75)</f>
        <v>0</v>
      </c>
      <c r="DJ75" s="220">
        <f>COUNTIF(DE42:DE45,N75)</f>
        <v>0</v>
      </c>
      <c r="DK75" s="220">
        <f>SUM(DG75:DJ75)</f>
        <v>0</v>
      </c>
      <c r="DL75" s="24"/>
      <c r="DM75" t="s" s="215">
        <f>IF(DK75=2,B75,"")</f>
      </c>
      <c r="DN75" t="s" s="215">
        <f>IF(DK75=2,D75,"")</f>
      </c>
      <c r="DO75" t="s" s="215">
        <f>IF(DK75=2,E75,"")</f>
      </c>
      <c r="DP75" t="s" s="215">
        <f>IF(DK75=2,G75,"")</f>
      </c>
      <c r="DQ75" s="24"/>
      <c r="DR75" t="s" s="215">
        <f>IF(DK75=2,IF(DO75&gt;DP75,DM75,IF(DP75&gt;DO75,DN75,"")),"")</f>
      </c>
      <c r="DS75" t="s" s="215">
        <f>IF(DK75=2,IF(DO75=DP75,DM75,""),"")</f>
      </c>
      <c r="DT75" t="s" s="215">
        <f>IF(DK75=2,IF(DO75=DP75,DN75,""),"")</f>
      </c>
      <c r="DU75" t="s" s="215">
        <f>IF(DK75=2,IF(DO75&gt;DP75,DN75,IF(DP75&gt;DO75,DM75,"")),"")</f>
      </c>
      <c r="DV75" s="24"/>
      <c r="DW75" s="24"/>
      <c r="DX75" s="24"/>
      <c r="DY75" s="24"/>
      <c r="DZ75" s="24"/>
      <c r="EA75" s="24"/>
      <c r="EB75" s="24"/>
      <c r="EC75" s="24"/>
      <c r="ED75" s="24"/>
      <c r="EE75" s="24"/>
      <c r="EF75" s="24"/>
      <c r="EG75" s="24"/>
      <c r="EH75" s="24"/>
      <c r="EI75" s="24"/>
      <c r="EJ75" s="24"/>
      <c r="EK75" s="24"/>
      <c r="EL75" s="25"/>
    </row>
    <row r="76" ht="13.65" customHeight="1">
      <c r="A76" s="15"/>
      <c r="B76" t="s" s="215">
        <f t="shared" si="2035"/>
        <v>188</v>
      </c>
      <c r="C76" t="s" s="215">
        <v>64</v>
      </c>
      <c r="D76" t="s" s="215">
        <f t="shared" si="2036"/>
        <v>189</v>
      </c>
      <c r="E76" s="220">
        <f t="shared" si="2037"/>
        <v>2</v>
      </c>
      <c r="F76" t="s" s="215">
        <v>64</v>
      </c>
      <c r="G76" s="220">
        <f t="shared" si="2038"/>
        <v>1</v>
      </c>
      <c r="H76" s="216"/>
      <c r="I76" t="s" s="215">
        <f t="shared" si="2039"/>
        <v>170</v>
      </c>
      <c r="J76" s="24"/>
      <c r="K76" t="s" s="215">
        <f>IF(I76="H",B76,IF(I76="B",D76,""))</f>
        <v>188</v>
      </c>
      <c r="L76" t="s" s="215">
        <f>IF(I76="U",B76,"")</f>
      </c>
      <c r="M76" t="s" s="215">
        <f>IF(I76="U",D76,"")</f>
      </c>
      <c r="N76" t="s" s="215">
        <f>IF(I76="B",B76,IF(I76="H",D76,""))</f>
        <v>189</v>
      </c>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20">
        <f>COUNTIF(AM42:AM45,K76)</f>
        <v>0</v>
      </c>
      <c r="AP76" s="220">
        <f>COUNTIF(AM42:AM45,L76)</f>
        <v>0</v>
      </c>
      <c r="AQ76" s="220">
        <f>COUNTIF(AM42:AM45,M76)</f>
        <v>0</v>
      </c>
      <c r="AR76" s="220">
        <f>COUNTIF(AM42:AM45,N76)</f>
        <v>0</v>
      </c>
      <c r="AS76" s="220">
        <f>SUM(AO76:AR76)</f>
        <v>0</v>
      </c>
      <c r="AT76" s="24"/>
      <c r="AU76" t="s" s="215">
        <f>IF(AS76=2,B76,"")</f>
      </c>
      <c r="AV76" t="s" s="215">
        <f>IF(AS76=2,D76,"")</f>
      </c>
      <c r="AW76" t="s" s="215">
        <f>IF(AS76=2,E76,"")</f>
      </c>
      <c r="AX76" t="s" s="215">
        <f>IF(AS76=2,G76,"")</f>
      </c>
      <c r="AY76" s="24"/>
      <c r="AZ76" t="s" s="215">
        <f>IF(AS76=2,IF(AW76&gt;AX76,AU76,IF(AX76&gt;AW76,AV76,"")),"")</f>
      </c>
      <c r="BA76" t="s" s="215">
        <f>IF(AS76=2,IF(AW76=AX76,AU76,""),"")</f>
      </c>
      <c r="BB76" t="s" s="215">
        <f>IF(AS76=2,IF(AW76=AX76,AV76,""),"")</f>
      </c>
      <c r="BC76" t="s" s="215">
        <f>IF(AS76=2,IF(AW76&gt;AX76,AV76,IF(AX76&gt;AW76,AU76,"")),"")</f>
      </c>
      <c r="BD76" s="24"/>
      <c r="BE76" s="24"/>
      <c r="BF76" s="24"/>
      <c r="BG76" s="24"/>
      <c r="BH76" s="24"/>
      <c r="BI76" s="24"/>
      <c r="BJ76" s="24"/>
      <c r="BK76" s="24"/>
      <c r="BL76" s="24"/>
      <c r="BM76" s="24"/>
      <c r="BN76" s="24"/>
      <c r="BO76" s="24"/>
      <c r="BP76" s="24"/>
      <c r="BQ76" s="24"/>
      <c r="BR76" s="24"/>
      <c r="BS76" s="24"/>
      <c r="BT76" s="24"/>
      <c r="BU76" s="24"/>
      <c r="BV76" s="24"/>
      <c r="BW76" s="24"/>
      <c r="BX76" s="220">
        <f>COUNTIF(BV42:BV45,K76)</f>
        <v>0</v>
      </c>
      <c r="BY76" s="220">
        <f>COUNTIF(BV42:BV45,L76)</f>
        <v>0</v>
      </c>
      <c r="BZ76" s="220">
        <f>COUNTIF(BV42:BV45,M76)</f>
        <v>0</v>
      </c>
      <c r="CA76" s="220">
        <f>COUNTIF(BV42:BV45,N76)</f>
        <v>0</v>
      </c>
      <c r="CB76" s="220">
        <f>SUM(BX76:CA76)</f>
        <v>0</v>
      </c>
      <c r="CC76" s="24"/>
      <c r="CD76" t="s" s="215">
        <f>IF(CB76=2,B76,"")</f>
      </c>
      <c r="CE76" t="s" s="215">
        <f>IF(CB76=2,D76,"")</f>
      </c>
      <c r="CF76" t="s" s="215">
        <f>IF(CB76=2,E76,"")</f>
      </c>
      <c r="CG76" t="s" s="215">
        <f>IF(CB76=2,G76,"")</f>
      </c>
      <c r="CH76" s="24"/>
      <c r="CI76" t="s" s="215">
        <f>IF(CB76=2,IF(CF76&gt;CG76,CD76,IF(CG76&gt;CF76,CE76,"")),"")</f>
      </c>
      <c r="CJ76" t="s" s="215">
        <f>IF(CB76=2,IF(CF76=CG76,CD76,""),"")</f>
      </c>
      <c r="CK76" t="s" s="215">
        <f>IF(CB76=2,IF(CF76=CG76,CE76,""),"")</f>
      </c>
      <c r="CL76" t="s" s="215">
        <f>IF(CB76=2,IF(CF76&gt;CG76,CE76,IF(CG76&gt;CF76,CD76,"")),"")</f>
      </c>
      <c r="CM76" s="24"/>
      <c r="CN76" s="24"/>
      <c r="CO76" s="24"/>
      <c r="CP76" s="24"/>
      <c r="CQ76" s="24"/>
      <c r="CR76" s="24"/>
      <c r="CS76" s="24"/>
      <c r="CT76" s="24"/>
      <c r="CU76" s="24"/>
      <c r="CV76" s="24"/>
      <c r="CW76" s="24"/>
      <c r="CX76" s="24"/>
      <c r="CY76" s="24"/>
      <c r="CZ76" s="24"/>
      <c r="DA76" s="24"/>
      <c r="DB76" s="24"/>
      <c r="DC76" s="24"/>
      <c r="DD76" s="24"/>
      <c r="DE76" s="24"/>
      <c r="DF76" s="24"/>
      <c r="DG76" s="220">
        <f>COUNTIF(DE42:DE45,K76)</f>
        <v>0</v>
      </c>
      <c r="DH76" s="220">
        <f>COUNTIF(DE42:DE45,L76)</f>
        <v>0</v>
      </c>
      <c r="DI76" s="220">
        <f>COUNTIF(DE42:DE45,M76)</f>
        <v>0</v>
      </c>
      <c r="DJ76" s="220">
        <f>COUNTIF(DE42:DE45,N76)</f>
        <v>0</v>
      </c>
      <c r="DK76" s="220">
        <f>SUM(DG76:DJ76)</f>
        <v>0</v>
      </c>
      <c r="DL76" s="24"/>
      <c r="DM76" t="s" s="215">
        <f>IF(DK76=2,B76,"")</f>
      </c>
      <c r="DN76" t="s" s="215">
        <f>IF(DK76=2,D76,"")</f>
      </c>
      <c r="DO76" t="s" s="215">
        <f>IF(DK76=2,E76,"")</f>
      </c>
      <c r="DP76" t="s" s="215">
        <f>IF(DK76=2,G76,"")</f>
      </c>
      <c r="DQ76" s="24"/>
      <c r="DR76" t="s" s="215">
        <f>IF(DK76=2,IF(DO76&gt;DP76,DM76,IF(DP76&gt;DO76,DN76,"")),"")</f>
      </c>
      <c r="DS76" t="s" s="215">
        <f>IF(DK76=2,IF(DO76=DP76,DM76,""),"")</f>
      </c>
      <c r="DT76" t="s" s="215">
        <f>IF(DK76=2,IF(DO76=DP76,DN76,""),"")</f>
      </c>
      <c r="DU76" t="s" s="215">
        <f>IF(DK76=2,IF(DO76&gt;DP76,DN76,IF(DP76&gt;DO76,DM76,"")),"")</f>
      </c>
      <c r="DV76" s="24"/>
      <c r="DW76" s="24"/>
      <c r="DX76" s="24"/>
      <c r="DY76" s="24"/>
      <c r="DZ76" s="24"/>
      <c r="EA76" s="24"/>
      <c r="EB76" s="24"/>
      <c r="EC76" s="24"/>
      <c r="ED76" s="24"/>
      <c r="EE76" s="24"/>
      <c r="EF76" s="24"/>
      <c r="EG76" s="24"/>
      <c r="EH76" s="24"/>
      <c r="EI76" s="24"/>
      <c r="EJ76" s="24"/>
      <c r="EK76" s="24"/>
      <c r="EL76" s="25"/>
    </row>
    <row r="77" ht="13.65" customHeight="1">
      <c r="A77" s="15"/>
      <c r="B77" t="s" s="215">
        <f t="shared" si="2083"/>
        <v>190</v>
      </c>
      <c r="C77" t="s" s="215">
        <v>64</v>
      </c>
      <c r="D77" t="s" s="215">
        <f t="shared" si="2084"/>
        <v>187</v>
      </c>
      <c r="E77" s="220">
        <f t="shared" si="2085"/>
        <v>1</v>
      </c>
      <c r="F77" t="s" s="215">
        <v>64</v>
      </c>
      <c r="G77" s="220">
        <f t="shared" si="2086"/>
        <v>0</v>
      </c>
      <c r="H77" s="216"/>
      <c r="I77" t="s" s="215">
        <f t="shared" si="2087"/>
        <v>170</v>
      </c>
      <c r="J77" s="24"/>
      <c r="K77" t="s" s="215">
        <f>IF(I77="H",B77,IF(I77="B",D77,""))</f>
        <v>190</v>
      </c>
      <c r="L77" t="s" s="215">
        <f>IF(I77="U",B77,"")</f>
      </c>
      <c r="M77" t="s" s="215">
        <f>IF(I77="U",D77,"")</f>
      </c>
      <c r="N77" t="s" s="215">
        <f>IF(I77="B",B77,IF(I77="H",D77,""))</f>
        <v>187</v>
      </c>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20">
        <f>COUNTIF(AM42:AM45,K77)</f>
        <v>0</v>
      </c>
      <c r="AP77" s="220">
        <f>COUNTIF(AM42:AM45,L77)</f>
        <v>0</v>
      </c>
      <c r="AQ77" s="220">
        <f>COUNTIF(AM42:AM45,M77)</f>
        <v>0</v>
      </c>
      <c r="AR77" s="220">
        <f>COUNTIF(AM42:AM45,N77)</f>
        <v>0</v>
      </c>
      <c r="AS77" s="220">
        <f>SUM(AO77:AR77)</f>
        <v>0</v>
      </c>
      <c r="AT77" s="24"/>
      <c r="AU77" t="s" s="215">
        <f>IF(AS77=2,B77,"")</f>
      </c>
      <c r="AV77" t="s" s="215">
        <f>IF(AS77=2,D77,"")</f>
      </c>
      <c r="AW77" t="s" s="215">
        <f>IF(AS77=2,E77,"")</f>
      </c>
      <c r="AX77" t="s" s="215">
        <f>IF(AS77=2,G77,"")</f>
      </c>
      <c r="AY77" s="24"/>
      <c r="AZ77" t="s" s="215">
        <f>IF(AS77=2,IF(AW77&gt;AX77,AU77,IF(AX77&gt;AW77,AV77,"")),"")</f>
      </c>
      <c r="BA77" t="s" s="215">
        <f>IF(AS77=2,IF(AW77=AX77,AU77,""),"")</f>
      </c>
      <c r="BB77" t="s" s="215">
        <f>IF(AS77=2,IF(AW77=AX77,AV77,""),"")</f>
      </c>
      <c r="BC77" t="s" s="215">
        <f>IF(AS77=2,IF(AW77&gt;AX77,AV77,IF(AX77&gt;AW77,AU77,"")),"")</f>
      </c>
      <c r="BD77" s="24"/>
      <c r="BE77" s="24"/>
      <c r="BF77" s="24"/>
      <c r="BG77" s="24"/>
      <c r="BH77" s="24"/>
      <c r="BI77" s="24"/>
      <c r="BJ77" s="24"/>
      <c r="BK77" s="24"/>
      <c r="BL77" s="24"/>
      <c r="BM77" s="24"/>
      <c r="BN77" s="24"/>
      <c r="BO77" s="24"/>
      <c r="BP77" s="24"/>
      <c r="BQ77" s="24"/>
      <c r="BR77" s="24"/>
      <c r="BS77" s="24"/>
      <c r="BT77" s="24"/>
      <c r="BU77" s="24"/>
      <c r="BV77" s="24"/>
      <c r="BW77" s="24"/>
      <c r="BX77" s="220">
        <f>COUNTIF(BV42:BV45,K77)</f>
        <v>0</v>
      </c>
      <c r="BY77" s="220">
        <f>COUNTIF(BV42:BV45,L77)</f>
        <v>0</v>
      </c>
      <c r="BZ77" s="220">
        <f>COUNTIF(BV42:BV45,M77)</f>
        <v>0</v>
      </c>
      <c r="CA77" s="220">
        <f>COUNTIF(BV42:BV45,N77)</f>
        <v>0</v>
      </c>
      <c r="CB77" s="220">
        <f>SUM(BX77:CA77)</f>
        <v>0</v>
      </c>
      <c r="CC77" s="24"/>
      <c r="CD77" t="s" s="215">
        <f>IF(CB77=2,B77,"")</f>
      </c>
      <c r="CE77" t="s" s="215">
        <f>IF(CB77=2,D77,"")</f>
      </c>
      <c r="CF77" t="s" s="215">
        <f>IF(CB77=2,E77,"")</f>
      </c>
      <c r="CG77" t="s" s="215">
        <f>IF(CB77=2,G77,"")</f>
      </c>
      <c r="CH77" s="24"/>
      <c r="CI77" t="s" s="215">
        <f>IF(CB77=2,IF(CF77&gt;CG77,CD77,IF(CG77&gt;CF77,CE77,"")),"")</f>
      </c>
      <c r="CJ77" t="s" s="215">
        <f>IF(CB77=2,IF(CF77=CG77,CD77,""),"")</f>
      </c>
      <c r="CK77" t="s" s="215">
        <f>IF(CB77=2,IF(CF77=CG77,CE77,""),"")</f>
      </c>
      <c r="CL77" t="s" s="215">
        <f>IF(CB77=2,IF(CF77&gt;CG77,CE77,IF(CG77&gt;CF77,CD77,"")),"")</f>
      </c>
      <c r="CM77" s="24"/>
      <c r="CN77" s="24"/>
      <c r="CO77" s="24"/>
      <c r="CP77" s="24"/>
      <c r="CQ77" s="24"/>
      <c r="CR77" s="24"/>
      <c r="CS77" s="24"/>
      <c r="CT77" s="24"/>
      <c r="CU77" s="24"/>
      <c r="CV77" s="24"/>
      <c r="CW77" s="24"/>
      <c r="CX77" s="24"/>
      <c r="CY77" s="24"/>
      <c r="CZ77" s="24"/>
      <c r="DA77" s="24"/>
      <c r="DB77" s="24"/>
      <c r="DC77" s="24"/>
      <c r="DD77" s="24"/>
      <c r="DE77" s="24"/>
      <c r="DF77" s="24"/>
      <c r="DG77" s="220">
        <f>COUNTIF(DE42:DE45,K77)</f>
        <v>0</v>
      </c>
      <c r="DH77" s="220">
        <f>COUNTIF(DE42:DE45,L77)</f>
        <v>0</v>
      </c>
      <c r="DI77" s="220">
        <f>COUNTIF(DE42:DE45,M77)</f>
        <v>0</v>
      </c>
      <c r="DJ77" s="220">
        <f>COUNTIF(DE42:DE45,N77)</f>
        <v>0</v>
      </c>
      <c r="DK77" s="220">
        <f>SUM(DG77:DJ77)</f>
        <v>0</v>
      </c>
      <c r="DL77" s="24"/>
      <c r="DM77" t="s" s="215">
        <f>IF(DK77=2,B77,"")</f>
      </c>
      <c r="DN77" t="s" s="215">
        <f>IF(DK77=2,D77,"")</f>
      </c>
      <c r="DO77" t="s" s="215">
        <f>IF(DK77=2,E77,"")</f>
      </c>
      <c r="DP77" t="s" s="215">
        <f>IF(DK77=2,G77,"")</f>
      </c>
      <c r="DQ77" s="24"/>
      <c r="DR77" t="s" s="215">
        <f>IF(DK77=2,IF(DO77&gt;DP77,DM77,IF(DP77&gt;DO77,DN77,"")),"")</f>
      </c>
      <c r="DS77" t="s" s="215">
        <f>IF(DK77=2,IF(DO77=DP77,DM77,""),"")</f>
      </c>
      <c r="DT77" t="s" s="215">
        <f>IF(DK77=2,IF(DO77=DP77,DN77,""),"")</f>
      </c>
      <c r="DU77" t="s" s="215">
        <f>IF(DK77=2,IF(DO77&gt;DP77,DN77,IF(DP77&gt;DO77,DM77,"")),"")</f>
      </c>
      <c r="DV77" s="24"/>
      <c r="DW77" s="24"/>
      <c r="DX77" s="24"/>
      <c r="DY77" s="24"/>
      <c r="DZ77" s="24"/>
      <c r="EA77" s="24"/>
      <c r="EB77" s="24"/>
      <c r="EC77" s="24"/>
      <c r="ED77" s="24"/>
      <c r="EE77" s="24"/>
      <c r="EF77" s="24"/>
      <c r="EG77" s="24"/>
      <c r="EH77" s="24"/>
      <c r="EI77" s="24"/>
      <c r="EJ77" s="24"/>
      <c r="EK77" s="24"/>
      <c r="EL77" s="25"/>
    </row>
    <row r="78" ht="13.55" customHeight="1">
      <c r="A78" s="15"/>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c r="BS78" s="24"/>
      <c r="BT78" s="24"/>
      <c r="BU78" s="24"/>
      <c r="BV78" s="24"/>
      <c r="BW78" s="24"/>
      <c r="BX78" s="24"/>
      <c r="BY78" s="24"/>
      <c r="BZ78" s="24"/>
      <c r="CA78" s="24"/>
      <c r="CB78" s="24"/>
      <c r="CC78" s="24"/>
      <c r="CD78" s="24"/>
      <c r="CE78" s="24"/>
      <c r="CF78" s="24"/>
      <c r="CG78" s="24"/>
      <c r="CH78" s="24"/>
      <c r="CI78" s="24"/>
      <c r="CJ78" s="24"/>
      <c r="CK78" s="24"/>
      <c r="CL78" s="24"/>
      <c r="CM78" s="24"/>
      <c r="CN78" s="24"/>
      <c r="CO78" s="24"/>
      <c r="CP78" s="24"/>
      <c r="CQ78" s="24"/>
      <c r="CR78" s="24"/>
      <c r="CS78" s="24"/>
      <c r="CT78" s="24"/>
      <c r="CU78" s="24"/>
      <c r="CV78" s="24"/>
      <c r="CW78" s="24"/>
      <c r="CX78" s="24"/>
      <c r="CY78" s="24"/>
      <c r="CZ78" s="24"/>
      <c r="DA78" s="24"/>
      <c r="DB78" s="24"/>
      <c r="DC78" s="24"/>
      <c r="DD78" s="24"/>
      <c r="DE78" s="24"/>
      <c r="DF78" s="24"/>
      <c r="DG78" s="24"/>
      <c r="DH78" s="24"/>
      <c r="DI78" s="24"/>
      <c r="DJ78" s="24"/>
      <c r="DK78" s="24"/>
      <c r="DL78" s="24"/>
      <c r="DM78" s="24"/>
      <c r="DN78" s="24"/>
      <c r="DO78" s="24"/>
      <c r="DP78" s="24"/>
      <c r="DQ78" s="24"/>
      <c r="DR78" s="24"/>
      <c r="DS78" s="24"/>
      <c r="DT78" s="24"/>
      <c r="DU78" s="24"/>
      <c r="DV78" s="24"/>
      <c r="DW78" s="24"/>
      <c r="DX78" s="24"/>
      <c r="DY78" s="24"/>
      <c r="DZ78" s="24"/>
      <c r="EA78" s="24"/>
      <c r="EB78" s="24"/>
      <c r="EC78" s="24"/>
      <c r="ED78" s="24"/>
      <c r="EE78" s="24"/>
      <c r="EF78" s="24"/>
      <c r="EG78" s="24"/>
      <c r="EH78" s="24"/>
      <c r="EI78" s="24"/>
      <c r="EJ78" s="24"/>
      <c r="EK78" s="24"/>
      <c r="EL78" s="25"/>
    </row>
    <row r="79" ht="13.55" customHeight="1">
      <c r="A79" s="15"/>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c r="BS79" s="24"/>
      <c r="BT79" s="24"/>
      <c r="BU79" s="24"/>
      <c r="BV79" s="24"/>
      <c r="BW79" s="24"/>
      <c r="BX79" s="24"/>
      <c r="BY79" s="24"/>
      <c r="BZ79" s="24"/>
      <c r="CA79" s="24"/>
      <c r="CB79" s="24"/>
      <c r="CC79" s="24"/>
      <c r="CD79" s="24"/>
      <c r="CE79" s="24"/>
      <c r="CF79" s="24"/>
      <c r="CG79" s="24"/>
      <c r="CH79" s="24"/>
      <c r="CI79" s="24"/>
      <c r="CJ79" s="24"/>
      <c r="CK79" s="24"/>
      <c r="CL79" s="24"/>
      <c r="CM79" s="24"/>
      <c r="CN79" s="24"/>
      <c r="CO79" s="24"/>
      <c r="CP79" s="24"/>
      <c r="CQ79" s="24"/>
      <c r="CR79" s="24"/>
      <c r="CS79" s="24"/>
      <c r="CT79" s="24"/>
      <c r="CU79" s="24"/>
      <c r="CV79" s="24"/>
      <c r="CW79" s="24"/>
      <c r="CX79" s="24"/>
      <c r="CY79" s="24"/>
      <c r="CZ79" s="24"/>
      <c r="DA79" s="24"/>
      <c r="DB79" s="24"/>
      <c r="DC79" s="24"/>
      <c r="DD79" s="24"/>
      <c r="DE79" s="24"/>
      <c r="DF79" s="24"/>
      <c r="DG79" s="24"/>
      <c r="DH79" s="24"/>
      <c r="DI79" s="24"/>
      <c r="DJ79" s="24"/>
      <c r="DK79" s="24"/>
      <c r="DL79" s="24"/>
      <c r="DM79" s="24"/>
      <c r="DN79" s="24"/>
      <c r="DO79" s="24"/>
      <c r="DP79" s="24"/>
      <c r="DQ79" s="24"/>
      <c r="DR79" s="24"/>
      <c r="DS79" s="24"/>
      <c r="DT79" s="24"/>
      <c r="DU79" s="24"/>
      <c r="DV79" s="24"/>
      <c r="DW79" s="24"/>
      <c r="DX79" s="24"/>
      <c r="DY79" s="24"/>
      <c r="DZ79" s="24"/>
      <c r="EA79" s="24"/>
      <c r="EB79" s="24"/>
      <c r="EC79" s="24"/>
      <c r="ED79" s="24"/>
      <c r="EE79" s="24"/>
      <c r="EF79" s="24"/>
      <c r="EG79" s="24"/>
      <c r="EH79" s="24"/>
      <c r="EI79" s="24"/>
      <c r="EJ79" s="24"/>
      <c r="EK79" s="24"/>
      <c r="EL79" s="25"/>
    </row>
    <row r="80" ht="13.65" customHeight="1">
      <c r="A80" s="15"/>
      <c r="B80" s="24"/>
      <c r="C80" s="24"/>
      <c r="D80" s="24"/>
      <c r="E80" s="24"/>
      <c r="F80" s="24"/>
      <c r="G80" s="24"/>
      <c r="H80" s="24"/>
      <c r="I80" s="24"/>
      <c r="J80" s="24"/>
      <c r="K80" t="s" s="215">
        <v>143</v>
      </c>
      <c r="L80" t="s" s="215">
        <v>144</v>
      </c>
      <c r="M80" t="s" s="215">
        <v>144</v>
      </c>
      <c r="N80" t="s" s="215">
        <v>145</v>
      </c>
      <c r="O80" s="24"/>
      <c r="P80" s="24"/>
      <c r="Q80" s="24"/>
      <c r="R80" t="s" s="215">
        <v>50</v>
      </c>
      <c r="S80" t="s" s="215">
        <v>51</v>
      </c>
      <c r="T80" t="s" s="215">
        <v>52</v>
      </c>
      <c r="U80" t="s" s="215">
        <v>53</v>
      </c>
      <c r="V80" s="216"/>
      <c r="W80" s="216"/>
      <c r="X80" s="216"/>
      <c r="Y80" s="216"/>
      <c r="Z80" s="216"/>
      <c r="AA80" t="s" s="215">
        <v>146</v>
      </c>
      <c r="AB80" t="s" s="215">
        <v>147</v>
      </c>
      <c r="AC80" t="s" s="215">
        <v>148</v>
      </c>
      <c r="AD80" t="s" s="215">
        <v>149</v>
      </c>
      <c r="AE80" t="s" s="217">
        <v>150</v>
      </c>
      <c r="AF80" t="s" s="215">
        <v>151</v>
      </c>
      <c r="AG80" t="s" s="215">
        <v>152</v>
      </c>
      <c r="AH80" t="s" s="215">
        <v>153</v>
      </c>
      <c r="AI80" t="s" s="215">
        <v>154</v>
      </c>
      <c r="AJ80" t="s" s="217">
        <v>155</v>
      </c>
      <c r="AK80" s="216"/>
      <c r="AL80" s="24"/>
      <c r="AM80" s="218">
        <v>1</v>
      </c>
      <c r="AN80" s="219"/>
      <c r="AO80" t="s" s="215">
        <v>143</v>
      </c>
      <c r="AP80" t="s" s="215">
        <v>144</v>
      </c>
      <c r="AQ80" t="s" s="215">
        <v>144</v>
      </c>
      <c r="AR80" t="s" s="215">
        <v>145</v>
      </c>
      <c r="AS80" s="24"/>
      <c r="AT80" s="24"/>
      <c r="AU80" t="s" s="215">
        <v>62</v>
      </c>
      <c r="AV80" t="s" s="215">
        <v>41</v>
      </c>
      <c r="AW80" t="s" s="215">
        <v>156</v>
      </c>
      <c r="AX80" t="s" s="215">
        <v>157</v>
      </c>
      <c r="AY80" s="219"/>
      <c r="AZ80" t="s" s="215">
        <v>143</v>
      </c>
      <c r="BA80" t="s" s="215">
        <v>144</v>
      </c>
      <c r="BB80" t="s" s="215">
        <v>144</v>
      </c>
      <c r="BC80" t="s" s="215">
        <v>145</v>
      </c>
      <c r="BD80" s="24"/>
      <c r="BE80" s="24"/>
      <c r="BF80" s="24"/>
      <c r="BG80" t="s" s="215">
        <v>50</v>
      </c>
      <c r="BH80" t="s" s="215">
        <v>51</v>
      </c>
      <c r="BI80" t="s" s="215">
        <v>52</v>
      </c>
      <c r="BJ80" t="s" s="215">
        <v>53</v>
      </c>
      <c r="BK80" t="s" s="215">
        <v>55</v>
      </c>
      <c r="BL80" t="s" s="215">
        <v>158</v>
      </c>
      <c r="BM80" t="s" s="215">
        <v>159</v>
      </c>
      <c r="BN80" t="s" s="215">
        <v>56</v>
      </c>
      <c r="BO80" t="s" s="215">
        <v>160</v>
      </c>
      <c r="BP80" t="s" s="215">
        <v>161</v>
      </c>
      <c r="BQ80" t="s" s="215">
        <v>162</v>
      </c>
      <c r="BR80" t="s" s="215">
        <v>150</v>
      </c>
      <c r="BS80" s="219"/>
      <c r="BT80" s="24"/>
      <c r="BU80" s="219"/>
      <c r="BV80" s="218">
        <v>2</v>
      </c>
      <c r="BW80" s="24"/>
      <c r="BX80" t="s" s="215">
        <v>143</v>
      </c>
      <c r="BY80" t="s" s="215">
        <v>144</v>
      </c>
      <c r="BZ80" t="s" s="215">
        <v>144</v>
      </c>
      <c r="CA80" t="s" s="215">
        <v>145</v>
      </c>
      <c r="CB80" s="24"/>
      <c r="CC80" s="24"/>
      <c r="CD80" t="s" s="215">
        <v>62</v>
      </c>
      <c r="CE80" t="s" s="215">
        <v>41</v>
      </c>
      <c r="CF80" t="s" s="215">
        <v>156</v>
      </c>
      <c r="CG80" t="s" s="215">
        <v>157</v>
      </c>
      <c r="CH80" s="24"/>
      <c r="CI80" t="s" s="215">
        <v>143</v>
      </c>
      <c r="CJ80" t="s" s="215">
        <v>144</v>
      </c>
      <c r="CK80" t="s" s="215">
        <v>144</v>
      </c>
      <c r="CL80" t="s" s="215">
        <v>145</v>
      </c>
      <c r="CM80" s="24"/>
      <c r="CN80" s="24"/>
      <c r="CO80" s="24"/>
      <c r="CP80" t="s" s="215">
        <v>50</v>
      </c>
      <c r="CQ80" t="s" s="215">
        <v>51</v>
      </c>
      <c r="CR80" t="s" s="215">
        <v>52</v>
      </c>
      <c r="CS80" t="s" s="215">
        <v>53</v>
      </c>
      <c r="CT80" t="s" s="215">
        <v>55</v>
      </c>
      <c r="CU80" t="s" s="215">
        <v>158</v>
      </c>
      <c r="CV80" t="s" s="215">
        <v>159</v>
      </c>
      <c r="CW80" t="s" s="215">
        <v>56</v>
      </c>
      <c r="CX80" t="s" s="215">
        <v>160</v>
      </c>
      <c r="CY80" t="s" s="215">
        <v>161</v>
      </c>
      <c r="CZ80" t="s" s="215">
        <v>162</v>
      </c>
      <c r="DA80" t="s" s="215">
        <v>150</v>
      </c>
      <c r="DB80" s="219"/>
      <c r="DC80" s="24"/>
      <c r="DD80" s="24"/>
      <c r="DE80" s="218">
        <v>3</v>
      </c>
      <c r="DF80" s="219"/>
      <c r="DG80" t="s" s="215">
        <v>143</v>
      </c>
      <c r="DH80" t="s" s="215">
        <v>144</v>
      </c>
      <c r="DI80" t="s" s="215">
        <v>144</v>
      </c>
      <c r="DJ80" t="s" s="215">
        <v>145</v>
      </c>
      <c r="DK80" s="24"/>
      <c r="DL80" s="24"/>
      <c r="DM80" t="s" s="215">
        <v>62</v>
      </c>
      <c r="DN80" t="s" s="215">
        <v>41</v>
      </c>
      <c r="DO80" t="s" s="215">
        <v>156</v>
      </c>
      <c r="DP80" t="s" s="215">
        <v>157</v>
      </c>
      <c r="DQ80" s="219"/>
      <c r="DR80" t="s" s="215">
        <v>143</v>
      </c>
      <c r="DS80" t="s" s="215">
        <v>144</v>
      </c>
      <c r="DT80" t="s" s="215">
        <v>144</v>
      </c>
      <c r="DU80" t="s" s="215">
        <v>145</v>
      </c>
      <c r="DV80" s="219"/>
      <c r="DW80" s="24"/>
      <c r="DX80" s="24"/>
      <c r="DY80" t="s" s="215">
        <v>50</v>
      </c>
      <c r="DZ80" t="s" s="215">
        <v>51</v>
      </c>
      <c r="EA80" t="s" s="215">
        <v>52</v>
      </c>
      <c r="EB80" t="s" s="215">
        <v>53</v>
      </c>
      <c r="EC80" t="s" s="215">
        <v>55</v>
      </c>
      <c r="ED80" t="s" s="215">
        <v>158</v>
      </c>
      <c r="EE80" t="s" s="215">
        <v>159</v>
      </c>
      <c r="EF80" t="s" s="215">
        <v>56</v>
      </c>
      <c r="EG80" t="s" s="215">
        <v>160</v>
      </c>
      <c r="EH80" t="s" s="215">
        <v>161</v>
      </c>
      <c r="EI80" t="s" s="215">
        <v>162</v>
      </c>
      <c r="EJ80" t="s" s="215">
        <v>150</v>
      </c>
      <c r="EK80" s="219"/>
      <c r="EL80" s="25"/>
    </row>
    <row r="81" ht="13.65" customHeight="1">
      <c r="A81" s="15"/>
      <c r="B81" t="s" s="215">
        <f t="shared" si="0"/>
        <v>163</v>
      </c>
      <c r="C81" t="s" s="215">
        <v>64</v>
      </c>
      <c r="D81" t="s" s="215">
        <f t="shared" si="1"/>
        <v>164</v>
      </c>
      <c r="E81" s="220">
        <f t="shared" si="2"/>
        <v>1</v>
      </c>
      <c r="F81" t="s" s="215">
        <v>64</v>
      </c>
      <c r="G81" s="220">
        <f t="shared" si="3"/>
        <v>2</v>
      </c>
      <c r="H81" s="216"/>
      <c r="I81" t="s" s="215">
        <f t="shared" si="4"/>
        <v>165</v>
      </c>
      <c r="J81" s="24"/>
      <c r="K81" t="s" s="215">
        <f>IF(I81="H",B81,IF(I81="B",D81,""))</f>
        <v>164</v>
      </c>
      <c r="L81" t="s" s="215">
        <f>IF(I81="U",B81,"")</f>
      </c>
      <c r="M81" t="s" s="215">
        <f>IF(I81="U",D81,"")</f>
      </c>
      <c r="N81" t="s" s="215">
        <f>IF(I81="B",B81,IF(I81="H",D81,""))</f>
        <v>163</v>
      </c>
      <c r="O81" s="24"/>
      <c r="P81" s="221">
        <f>RANK(AK88,AK88:AK91,1)</f>
        <v>4</v>
      </c>
      <c r="Q81" t="s" s="222">
        <f>'Ark2'!B15</f>
        <v>87</v>
      </c>
      <c r="R81" s="223">
        <f>COUNTIF(K81:N116,Q81)</f>
        <v>3</v>
      </c>
      <c r="S81" s="223">
        <f>COUNTIF(K81:K116,Q81)</f>
        <v>0</v>
      </c>
      <c r="T81" s="223">
        <f>COUNTIF(L81:M116,Q81)</f>
        <v>1</v>
      </c>
      <c r="U81" s="223">
        <f>COUNTIF(N81:N116,Q81)</f>
        <v>2</v>
      </c>
      <c r="V81" s="223">
        <f>_xlfn.SUMIFS(E81:E116,B81:B116,Q81)+_xlfn.SUMIFS(G81:G116,D81:D116,Q81)</f>
        <v>3</v>
      </c>
      <c r="W81" s="223">
        <f>_xlfn.SUMIFS(G81:G116,B81:B116,Q81)+_xlfn.SUMIFS(E81:E116,D81:D116,Q81)</f>
        <v>6</v>
      </c>
      <c r="X81" s="223">
        <f>V81-W81</f>
        <v>-3</v>
      </c>
      <c r="Y81" s="220">
        <f>S81*3+T81*1</f>
        <v>1</v>
      </c>
      <c r="Z81" s="216"/>
      <c r="AA81" s="220">
        <f>RANK(Y81,Y81:Y84,0)</f>
        <v>4</v>
      </c>
      <c r="AB81" s="220">
        <f>IF(COUNTIF(AA81:AA84,AA81)=1,0,IF(AA81=1,RANK(BN81,BN81:BN84,0),IF(AA81=2,RANK(CW81,CW81:CW84,0),IF(AA81=3,RANK(EF81,EF81:EF84,0)))))</f>
        <v>0</v>
      </c>
      <c r="AC81" s="220">
        <f>IF(COUNTIF(AA81:AA84,AA81)=1,0,IF(AA81=1,RANK(BM81,BM81:BM84,0),IF(AA81=2,RANK(CV81,CV81:CV84,0),IF(AA81=3,RANK(EE81,EE81:EE84,0)))))</f>
        <v>0</v>
      </c>
      <c r="AD81" s="220">
        <f>IF(COUNTIF(AA81:AA84,AA81)=1,0,IF(AA81=1,RANK(BK81,BK81:BK84,0),IF(AA81=2,RANK(CT81,CT81:CT84,0),IF(AA81=3,RANK(EC81,EC81:EC84,0)))))</f>
        <v>0</v>
      </c>
      <c r="AE81" s="223">
        <f>SUM(AA88:AD88)</f>
        <v>4</v>
      </c>
      <c r="AF81" s="220">
        <f>IF(COUNTIF(AE81:AE84,AE81)=3,1,IF(COUNTIF(AA81:AA84,AA81)=1,0,IF(COUNTIF(AE81:AE84,AE81)=1,0,IF(AA81=1,VLOOKUP(Q81,BF87:BI90,4,FALSE),IF(AA81=2,VLOOKUP(Q81,CO87:CR90,4,FALSE),IF(AA81=3,VLOOKUP(Q81,DX87:EA90,4,FALSE)))))))</f>
        <v>0</v>
      </c>
      <c r="AG81" s="220">
        <f>RANK(X81,X81:X84)</f>
        <v>4</v>
      </c>
      <c r="AH81" s="220">
        <f>RANK(V81,V81:V84,0)</f>
        <v>3</v>
      </c>
      <c r="AI81" s="220">
        <f>RANK(S81,S81:S84,0)</f>
        <v>3</v>
      </c>
      <c r="AJ81" s="221">
        <f>(COUNTIF(Q81:Q84,"&lt;"&amp;Q81)+1)</f>
        <v>3</v>
      </c>
      <c r="AK81" s="216"/>
      <c r="AL81" s="24"/>
      <c r="AM81" t="b" s="221">
        <f>IF(AA81=AM80,Q81)</f>
        <v>0</v>
      </c>
      <c r="AN81" s="24"/>
      <c r="AO81" s="220">
        <f>COUNTIF(AM81:AM84,K81)</f>
        <v>0</v>
      </c>
      <c r="AP81" s="220">
        <f>COUNTIF(AM81:AM84,L81)</f>
        <v>0</v>
      </c>
      <c r="AQ81" s="220">
        <f>COUNTIF(AM81:AM84,M81)</f>
        <v>0</v>
      </c>
      <c r="AR81" s="220">
        <f>COUNTIF(AM81:AM84,N81)</f>
        <v>0</v>
      </c>
      <c r="AS81" s="220">
        <f>SUM(AO81:AR81)</f>
        <v>0</v>
      </c>
      <c r="AT81" s="24"/>
      <c r="AU81" t="s" s="215">
        <f>IF(AS81=2,B81,"")</f>
      </c>
      <c r="AV81" t="s" s="215">
        <f>IF(AS81=2,D81,"")</f>
      </c>
      <c r="AW81" t="s" s="215">
        <f>IF(AS81=2,E81,"")</f>
      </c>
      <c r="AX81" t="s" s="215">
        <f>IF(AS81=2,G81,"")</f>
      </c>
      <c r="AY81" s="24"/>
      <c r="AZ81" t="s" s="215">
        <f>IF(AS81=2,IF(AW81&gt;AX81,AU81,IF(AX81&gt;AW81,AV81,"")),"")</f>
      </c>
      <c r="BA81" t="s" s="215">
        <f>IF(AS81=2,IF(AW81=AX81,AU81,""),"")</f>
      </c>
      <c r="BB81" t="s" s="215">
        <f>IF(AS81=2,IF(AW81=AX81,AV81,""),"")</f>
      </c>
      <c r="BC81" t="s" s="215">
        <f>IF(AS81=2,IF(AW81&gt;AX81,AV81,IF(AX81&gt;AW81,AU81,"")),"")</f>
      </c>
      <c r="BD81" s="24"/>
      <c r="BE81" s="220">
        <f>RANK(BT81,BT81:BT84,1)</f>
        <v>3</v>
      </c>
      <c r="BF81" t="s" s="222">
        <f>Q81</f>
        <v>180</v>
      </c>
      <c r="BG81" s="223">
        <f>COUNTIF(AZ81:BC116,BF81)</f>
        <v>0</v>
      </c>
      <c r="BH81" s="223">
        <f>COUNTIF(AZ81:AZ116,BF81)</f>
        <v>0</v>
      </c>
      <c r="BI81" s="223">
        <f>COUNTIF(BA81:BB116,BF81)</f>
        <v>0</v>
      </c>
      <c r="BJ81" s="223">
        <f>COUNTIF(BC81:BC116,BF81)</f>
        <v>0</v>
      </c>
      <c r="BK81" s="223">
        <f>_xlfn.SUMIFS(AW81:AW116,AU81:AU116,BF81)+_xlfn.SUMIFS(AX81:AX116,AV81:AV116,BF81)</f>
        <v>0</v>
      </c>
      <c r="BL81" s="223">
        <f>_xlfn.SUMIFS(AX81:AX116,AU81:AU116,BF81)+_xlfn.SUMIFS(AW81:AW116,AV81:AV116,BF81)</f>
        <v>0</v>
      </c>
      <c r="BM81" s="223">
        <f>BK81-BL81</f>
        <v>0</v>
      </c>
      <c r="BN81" s="220">
        <f>BH81*3+BI81*1</f>
        <v>0</v>
      </c>
      <c r="BO81" t="s" s="215">
        <f>IF(BG81=0,"-",RANK(BN81,BN81:BN84))</f>
        <v>64</v>
      </c>
      <c r="BP81" t="s" s="215">
        <f>IF(BG81=0,"-",RANK(BM81,BM81:BM84))</f>
        <v>64</v>
      </c>
      <c r="BQ81" t="s" s="215">
        <f>IF(BG81=0,"-",RANK(BK81,BK81:BK84))</f>
        <v>64</v>
      </c>
      <c r="BR81" t="s" s="215">
        <f>IF(BG81=0,"-",SUM(BO81:BQ81))</f>
        <v>64</v>
      </c>
      <c r="BS81" s="221">
        <f>(COUNTIF(BF81:BF84,"&lt;"&amp;BF81)+1)/1000</f>
        <v>0.003</v>
      </c>
      <c r="BT81" s="221">
        <f>IF(BG81=0,1000+BS81,IF(COUNTIF(BR81:BR84,BR81)&gt;1,BR81+BS81,100))</f>
        <v>1000.003</v>
      </c>
      <c r="BU81" s="24"/>
      <c r="BV81" t="b" s="221">
        <f>IF(AA81=BV80,Q81)</f>
        <v>0</v>
      </c>
      <c r="BW81" s="24"/>
      <c r="BX81" s="220">
        <f>COUNTIF(BV81:BV84,K81)</f>
        <v>0</v>
      </c>
      <c r="BY81" s="220">
        <f>COUNTIF(BV81:BV84,L81)</f>
        <v>0</v>
      </c>
      <c r="BZ81" s="220">
        <f>COUNTIF(BV81:BV84,M81)</f>
        <v>0</v>
      </c>
      <c r="CA81" s="220">
        <f>COUNTIF(BV81:BV84,N81)</f>
        <v>0</v>
      </c>
      <c r="CB81" s="220">
        <f>SUM(BX81:CA81)</f>
        <v>0</v>
      </c>
      <c r="CC81" s="24"/>
      <c r="CD81" t="s" s="215">
        <f>IF(CB81=2,B81,"")</f>
      </c>
      <c r="CE81" t="s" s="215">
        <f>IF(CB81=2,D81,"")</f>
      </c>
      <c r="CF81" t="s" s="215">
        <f>IF(CB81=2,E81,"")</f>
      </c>
      <c r="CG81" t="s" s="215">
        <f>IF(CB81=2,G81,"")</f>
      </c>
      <c r="CH81" s="24"/>
      <c r="CI81" t="s" s="215">
        <f>IF(CB81=2,IF(CF81&gt;CG81,CD81,IF(CG81&gt;CF81,CE81,"")),"")</f>
      </c>
      <c r="CJ81" t="s" s="215">
        <f>IF(CB81=2,IF(CF81=CG81,CD81,""),"")</f>
      </c>
      <c r="CK81" t="s" s="215">
        <f>IF(CB81=2,IF(CF81=CG81,CE81,""),"")</f>
      </c>
      <c r="CL81" t="s" s="215">
        <f>IF(CB81=2,IF(CF81&gt;CG81,CE81,IF(CG81&gt;CF81,CD81,"")),"")</f>
      </c>
      <c r="CM81" s="24"/>
      <c r="CN81" s="220">
        <f>RANK(DC81,DC81:DC84,1)</f>
        <v>3</v>
      </c>
      <c r="CO81" t="s" s="222">
        <f>Q81</f>
        <v>180</v>
      </c>
      <c r="CP81" s="223">
        <f>COUNTIF(CI81:CL116,CO81)</f>
        <v>0</v>
      </c>
      <c r="CQ81" s="223">
        <f>COUNTIF(CI81:CI116,CO81)</f>
        <v>0</v>
      </c>
      <c r="CR81" s="223">
        <f>COUNTIF(CJ81:CK116,CO81)</f>
        <v>0</v>
      </c>
      <c r="CS81" s="223">
        <f>COUNTIF(CL81:CL116,CO81)</f>
        <v>0</v>
      </c>
      <c r="CT81" s="223">
        <f>_xlfn.SUMIFS(CF81:CF116,CD81:CD116,CO81)+_xlfn.SUMIFS(CG81:CG116,CE81:CE116,CO81)</f>
        <v>0</v>
      </c>
      <c r="CU81" s="223">
        <f>_xlfn.SUMIFS(CG81:CG116,CD81:CD116,CO81)+_xlfn.SUMIFS(CF81:CF116,CE81:CE116,CO81)</f>
        <v>0</v>
      </c>
      <c r="CV81" s="223">
        <f>CT81-CU81</f>
        <v>0</v>
      </c>
      <c r="CW81" s="220">
        <f>CQ81*3+CR81*1</f>
        <v>0</v>
      </c>
      <c r="CX81" t="s" s="215">
        <f>IF(CP81=0,"-",RANK(CW81,CW81:CW84))</f>
        <v>64</v>
      </c>
      <c r="CY81" t="s" s="215">
        <f>IF(CP81=0,"-",RANK(CV81,CV81:CV84))</f>
        <v>64</v>
      </c>
      <c r="CZ81" t="s" s="215">
        <f>IF(CP81=0,"-",RANK(CT81,CT81:CT84))</f>
        <v>64</v>
      </c>
      <c r="DA81" t="s" s="215">
        <f>IF(CP81=0,"-",SUM(CX81:CZ81))</f>
        <v>64</v>
      </c>
      <c r="DB81" s="221">
        <f>(COUNTIF(CO81:CO84,"&lt;"&amp;CO81)+1)/1000</f>
        <v>0.003</v>
      </c>
      <c r="DC81" s="221">
        <f>IF(CP81=0,1000+DB81,IF(COUNTIF(DA81:DA84,DA81)&gt;1,DA81+DB81,100))</f>
        <v>1000.003</v>
      </c>
      <c r="DD81" s="24"/>
      <c r="DE81" t="b" s="221">
        <f>IF(AA81=DE80,Q81)</f>
        <v>0</v>
      </c>
      <c r="DF81" s="24"/>
      <c r="DG81" s="220">
        <f>COUNTIF(DE81:DE84,K81)</f>
        <v>0</v>
      </c>
      <c r="DH81" s="220">
        <f>COUNTIF(DE81:DE84,L81)</f>
        <v>0</v>
      </c>
      <c r="DI81" s="220">
        <f>COUNTIF(DE81:DE84,M81)</f>
        <v>0</v>
      </c>
      <c r="DJ81" s="220">
        <f>COUNTIF(DE81:DE84,N81)</f>
        <v>0</v>
      </c>
      <c r="DK81" s="220">
        <f>SUM(DG81:DJ81)</f>
        <v>0</v>
      </c>
      <c r="DL81" s="24"/>
      <c r="DM81" t="s" s="215">
        <f>IF(DK81=2,B81,"")</f>
      </c>
      <c r="DN81" t="s" s="215">
        <f>IF(DK81=2,D81,"")</f>
      </c>
      <c r="DO81" t="s" s="215">
        <f>IF(DK81=2,E81,"")</f>
      </c>
      <c r="DP81" t="s" s="215">
        <f>IF(DK81=2,G81,"")</f>
      </c>
      <c r="DQ81" s="24"/>
      <c r="DR81" t="s" s="215">
        <f>IF(DK81=2,IF(DO81&gt;DP81,DM81,IF(DP81&gt;DO81,DN81,"")),"")</f>
      </c>
      <c r="DS81" t="s" s="215">
        <f>IF(DK81=2,IF(DO81=DP81,DM81,""),"")</f>
      </c>
      <c r="DT81" t="s" s="215">
        <f>IF(DK81=2,IF(DO81=DP81,DN81,""),"")</f>
      </c>
      <c r="DU81" t="s" s="215">
        <f>IF(DK81=2,IF(DO81&gt;DP81,DN81,IF(DP81&gt;DO81,DM81,"")),"")</f>
      </c>
      <c r="DV81" s="24"/>
      <c r="DW81" s="220">
        <f>RANK(EL81,EL81:EL84,1)</f>
        <v>3</v>
      </c>
      <c r="DX81" t="s" s="222">
        <f>Q81</f>
        <v>180</v>
      </c>
      <c r="DY81" s="223">
        <f>COUNTIF(DR81:DU116,DX81)</f>
        <v>0</v>
      </c>
      <c r="DZ81" s="223">
        <f>COUNTIF(DR81:DR116,DX81)</f>
        <v>0</v>
      </c>
      <c r="EA81" s="223">
        <f>COUNTIF(DS81:DT116,DX81)</f>
        <v>0</v>
      </c>
      <c r="EB81" s="223">
        <f>COUNTIF(DU81:DU116,DX81)</f>
        <v>0</v>
      </c>
      <c r="EC81" s="223">
        <f>_xlfn.SUMIFS(DO81:DO116,DM81:DM116,DX81)+_xlfn.SUMIFS(DP81:DP116,DN81:DN116,DX81)</f>
        <v>0</v>
      </c>
      <c r="ED81" s="223">
        <f>_xlfn.SUMIFS(DP81:DP116,DM81:DM116,DX81)+_xlfn.SUMIFS(DO81:DO116,DN81:DN116,DX81)</f>
        <v>0</v>
      </c>
      <c r="EE81" s="223">
        <f>EC81-ED81</f>
        <v>0</v>
      </c>
      <c r="EF81" s="220">
        <f>DZ81*3+EA81*1</f>
        <v>0</v>
      </c>
      <c r="EG81" t="s" s="215">
        <f>IF(DY81=0,"-",RANK(EF81,EF81:EF84))</f>
        <v>64</v>
      </c>
      <c r="EH81" t="s" s="215">
        <f>IF(DY81=0,"-",RANK(EE81,EE81:EE84))</f>
        <v>64</v>
      </c>
      <c r="EI81" t="s" s="215">
        <f>IF(DY81=0,"-",RANK(EC81,EC81:EC84))</f>
        <v>64</v>
      </c>
      <c r="EJ81" t="s" s="215">
        <f>IF(DY81=0,"-",SUM(EG81:EI81))</f>
        <v>64</v>
      </c>
      <c r="EK81" s="221">
        <f>(COUNTIF(DX81:DX84,"&lt;"&amp;DX81)+1)/1000</f>
        <v>0.003</v>
      </c>
      <c r="EL81" s="224">
        <f>IF(DY81=0,1000+EK81,IF(COUNTIF(EJ81:EJ84,EJ81)&gt;1,EJ81+EK81,100))</f>
        <v>1000.003</v>
      </c>
    </row>
    <row r="82" ht="13.65" customHeight="1">
      <c r="A82" s="15"/>
      <c r="B82" t="s" s="215">
        <f t="shared" si="119"/>
        <v>166</v>
      </c>
      <c r="C82" t="s" s="215">
        <v>64</v>
      </c>
      <c r="D82" t="s" s="215">
        <f t="shared" si="120"/>
        <v>167</v>
      </c>
      <c r="E82" s="220">
        <f t="shared" si="121"/>
        <v>0</v>
      </c>
      <c r="F82" t="s" s="215">
        <v>64</v>
      </c>
      <c r="G82" s="220">
        <f t="shared" si="122"/>
        <v>1</v>
      </c>
      <c r="H82" s="216"/>
      <c r="I82" t="s" s="215">
        <f t="shared" si="123"/>
        <v>165</v>
      </c>
      <c r="J82" s="24"/>
      <c r="K82" t="s" s="215">
        <f>IF(I82="H",B82,IF(I82="B",D82,""))</f>
        <v>167</v>
      </c>
      <c r="L82" t="s" s="215">
        <f>IF(I82="U",B82,"")</f>
      </c>
      <c r="M82" t="s" s="215">
        <f>IF(I82="U",D82,"")</f>
      </c>
      <c r="N82" t="s" s="215">
        <f>IF(I82="B",B82,IF(I82="H",D82,""))</f>
        <v>166</v>
      </c>
      <c r="O82" s="24"/>
      <c r="P82" s="221">
        <f>RANK(AK89,AK88:AK91,1)</f>
        <v>1</v>
      </c>
      <c r="Q82" t="s" s="222">
        <f>'Ark2'!B16</f>
        <v>86</v>
      </c>
      <c r="R82" s="223">
        <f>COUNTIF(K81:N116,Q82)</f>
        <v>3</v>
      </c>
      <c r="S82" s="223">
        <f>COUNTIF(K81:K116,Q82)</f>
        <v>3</v>
      </c>
      <c r="T82" s="223">
        <f>COUNTIF(L81:M116,Q82)</f>
        <v>0</v>
      </c>
      <c r="U82" s="223">
        <f>COUNTIF(N81:N116,Q82)</f>
        <v>0</v>
      </c>
      <c r="V82" s="223">
        <f>_xlfn.SUMIFS(E81:E116,B81:B116,Q82)+_xlfn.SUMIFS(G81:G116,D81:D116,Q82)</f>
        <v>7</v>
      </c>
      <c r="W82" s="223">
        <f>_xlfn.SUMIFS(G81:G116,B81:B116,Q82)+_xlfn.SUMIFS(E81:E116,D81:D116,Q82)</f>
        <v>1</v>
      </c>
      <c r="X82" s="223">
        <f>V82-W82</f>
        <v>6</v>
      </c>
      <c r="Y82" s="220">
        <f>S82*3+T82*1</f>
        <v>9</v>
      </c>
      <c r="Z82" s="216"/>
      <c r="AA82" s="220">
        <f>RANK(Y82,Y81:Y84,0)</f>
        <v>1</v>
      </c>
      <c r="AB82" s="220">
        <f>IF(COUNTIF(AA81:AA84,AA82)=1,0,IF(AA82=1,RANK(BN82,BN81:BN84,0),IF(AA82=2,RANK(CW82,CW81:CW84,0),IF(AA82=3,RANK(EF82,EF81:EF84,0)))))</f>
        <v>0</v>
      </c>
      <c r="AC82" s="220">
        <f>IF(COUNTIF(AA81:AA84,AA82)=1,0,IF(AA82=1,RANK(BM82,BM81:BM84,0),IF(AA82=2,RANK(CV82,CV81:CV84,0),IF(AA82=3,RANK(EE82,EE81:EE84,0)))))</f>
        <v>0</v>
      </c>
      <c r="AD82" s="220">
        <f>IF(COUNTIF(AA81:AA84,AA82)=1,0,IF(AA82=1,RANK(BK82,BK81:BK84,0),IF(AA82=2,RANK(CT82,CT81:CT84,0),IF(AA82=3,RANK(EC82,EC81:EC84,0)))))</f>
        <v>0</v>
      </c>
      <c r="AE82" s="223">
        <f>SUM(AA89:AD89)</f>
        <v>1</v>
      </c>
      <c r="AF82" s="220">
        <f>IF(COUNTIF(AE81:AE84,AE82)=3,1,IF(COUNTIF(AA81:AA84,AA82)=1,0,IF(COUNTIF(AE81:AE84,AE82)=1,0,IF(AA82=1,VLOOKUP(Q82,BF87:BI90,4,FALSE),IF(AA82=2,VLOOKUP(Q82,CO87:CR90,4,FALSE),IF(AA82=3,VLOOKUP(Q82,DX87:EA90,4,FALSE)))))))</f>
        <v>0</v>
      </c>
      <c r="AG82" s="220">
        <f>RANK(X82,X81:X84)</f>
        <v>1</v>
      </c>
      <c r="AH82" s="220">
        <f>RANK(V82,V81:V84,0)</f>
        <v>1</v>
      </c>
      <c r="AI82" s="220">
        <f>RANK(S82,S81:S84,0)</f>
        <v>1</v>
      </c>
      <c r="AJ82" s="221">
        <f>(COUNTIF(Q81:Q84,"&lt;"&amp;Q82)+1)</f>
        <v>1</v>
      </c>
      <c r="AK82" s="216"/>
      <c r="AL82" s="24"/>
      <c r="AM82" t="s" s="225">
        <f>IF(AA82=AM80,Q82)</f>
        <v>179</v>
      </c>
      <c r="AN82" s="24"/>
      <c r="AO82" s="220">
        <f>COUNTIF(AM81:AM84,K82)</f>
        <v>0</v>
      </c>
      <c r="AP82" s="220">
        <f>COUNTIF(AM81:AM84,L82)</f>
        <v>0</v>
      </c>
      <c r="AQ82" s="220">
        <f>COUNTIF(AM81:AM84,M82)</f>
        <v>0</v>
      </c>
      <c r="AR82" s="220">
        <f>COUNTIF(AM81:AM84,N82)</f>
        <v>0</v>
      </c>
      <c r="AS82" s="220">
        <f>SUM(AO82:AR82)</f>
        <v>0</v>
      </c>
      <c r="AT82" s="24"/>
      <c r="AU82" t="s" s="215">
        <f>IF(AS82=2,B82,"")</f>
      </c>
      <c r="AV82" t="s" s="215">
        <f>IF(AS82=2,D82,"")</f>
      </c>
      <c r="AW82" t="s" s="215">
        <f>IF(AS82=2,E82,"")</f>
      </c>
      <c r="AX82" t="s" s="215">
        <f>IF(AS82=2,G82,"")</f>
      </c>
      <c r="AY82" s="24"/>
      <c r="AZ82" t="s" s="215">
        <f>IF(AS82=2,IF(AW82&gt;AX82,AU82,IF(AX82&gt;AW82,AV82,"")),"")</f>
      </c>
      <c r="BA82" t="s" s="215">
        <f>IF(AS82=2,IF(AW82=AX82,AU82,""),"")</f>
      </c>
      <c r="BB82" t="s" s="215">
        <f>IF(AS82=2,IF(AW82=AX82,AV82,""),"")</f>
      </c>
      <c r="BC82" t="s" s="215">
        <f>IF(AS82=2,IF(AW82&gt;AX82,AV82,IF(AX82&gt;AW82,AU82,"")),"")</f>
      </c>
      <c r="BD82" s="24"/>
      <c r="BE82" s="220">
        <f>RANK(BT82,BT81:BT84,1)</f>
        <v>1</v>
      </c>
      <c r="BF82" t="s" s="222">
        <f>Q82</f>
        <v>179</v>
      </c>
      <c r="BG82" s="223">
        <f>COUNTIF(AZ81:BC116,BF82)</f>
        <v>0</v>
      </c>
      <c r="BH82" s="223">
        <f>COUNTIF(AZ81:AZ116,BF82)</f>
        <v>0</v>
      </c>
      <c r="BI82" s="223">
        <f>COUNTIF(BA81:BB116,BF82)</f>
        <v>0</v>
      </c>
      <c r="BJ82" s="223">
        <f>COUNTIF(BC81:BC116,BF82)</f>
        <v>0</v>
      </c>
      <c r="BK82" s="223">
        <f>_xlfn.SUMIFS(AW81:AW116,AU81:AU116,BF82)+_xlfn.SUMIFS(AX81:AX116,AV81:AV116,BF82)</f>
        <v>0</v>
      </c>
      <c r="BL82" s="223">
        <f>_xlfn.SUMIFS(AX81:AX116,AU81:AU116,BF82)+_xlfn.SUMIFS(AW81:AW116,AV81:AV116,BF82)</f>
        <v>0</v>
      </c>
      <c r="BM82" s="223">
        <f>BK82-BL82</f>
        <v>0</v>
      </c>
      <c r="BN82" s="220">
        <f>BH82*3+BI82*1</f>
        <v>0</v>
      </c>
      <c r="BO82" t="s" s="215">
        <f>IF(BG82=0,"-",RANK(BN82,BN81:BN84))</f>
        <v>64</v>
      </c>
      <c r="BP82" t="s" s="215">
        <f>IF(BG82=0,"-",RANK(BM82,BM81:BM84))</f>
        <v>64</v>
      </c>
      <c r="BQ82" t="s" s="215">
        <f>IF(BG82=0,"-",RANK(BK82,BK81:BK84))</f>
        <v>64</v>
      </c>
      <c r="BR82" t="s" s="215">
        <f>IF(BG82=0,"-",SUM(BO82:BQ82))</f>
        <v>64</v>
      </c>
      <c r="BS82" s="221">
        <f>(COUNTIF(BF81:BF84,"&lt;"&amp;BF82)+1)/1000</f>
        <v>0.001</v>
      </c>
      <c r="BT82" s="221">
        <f>IF(BG82=0,1000+BS82,IF(COUNTIF(BR81:BR84,BR82)&gt;1,BR82+BS82,100))</f>
        <v>1000.001</v>
      </c>
      <c r="BU82" s="24"/>
      <c r="BV82" t="b" s="221">
        <f>IF(AA82=BV80,Q82)</f>
        <v>0</v>
      </c>
      <c r="BW82" s="24"/>
      <c r="BX82" s="220">
        <f>COUNTIF(BV81:BV84,K82)</f>
        <v>0</v>
      </c>
      <c r="BY82" s="220">
        <f>COUNTIF(BV81:BV84,L82)</f>
        <v>0</v>
      </c>
      <c r="BZ82" s="220">
        <f>COUNTIF(BV81:BV84,M82)</f>
        <v>0</v>
      </c>
      <c r="CA82" s="220">
        <f>COUNTIF(BV81:BV84,N82)</f>
        <v>0</v>
      </c>
      <c r="CB82" s="220">
        <f>SUM(BX82:CA82)</f>
        <v>0</v>
      </c>
      <c r="CC82" s="24"/>
      <c r="CD82" t="s" s="215">
        <f>IF(CB82=2,B82,"")</f>
      </c>
      <c r="CE82" t="s" s="215">
        <f>IF(CB82=2,D82,"")</f>
      </c>
      <c r="CF82" t="s" s="215">
        <f>IF(CB82=2,E82,"")</f>
      </c>
      <c r="CG82" t="s" s="215">
        <f>IF(CB82=2,G82,"")</f>
      </c>
      <c r="CH82" s="24"/>
      <c r="CI82" t="s" s="215">
        <f>IF(CB82=2,IF(CF82&gt;CG82,CD82,IF(CG82&gt;CF82,CE82,"")),"")</f>
      </c>
      <c r="CJ82" t="s" s="215">
        <f>IF(CB82=2,IF(CF82=CG82,CD82,""),"")</f>
      </c>
      <c r="CK82" t="s" s="215">
        <f>IF(CB82=2,IF(CF82=CG82,CE82,""),"")</f>
      </c>
      <c r="CL82" t="s" s="215">
        <f>IF(CB82=2,IF(CF82&gt;CG82,CE82,IF(CG82&gt;CF82,CD82,"")),"")</f>
      </c>
      <c r="CM82" s="24"/>
      <c r="CN82" s="220">
        <f>RANK(DC82,DC81:DC84,1)</f>
        <v>1</v>
      </c>
      <c r="CO82" t="s" s="222">
        <f>Q82</f>
        <v>179</v>
      </c>
      <c r="CP82" s="223">
        <f>COUNTIF(CI81:CL116,CO82)</f>
        <v>0</v>
      </c>
      <c r="CQ82" s="223">
        <f>COUNTIF(CI81:CI116,CO82)</f>
        <v>0</v>
      </c>
      <c r="CR82" s="223">
        <f>COUNTIF(CJ81:CK116,CO82)</f>
        <v>0</v>
      </c>
      <c r="CS82" s="223">
        <f>COUNTIF(CL81:CL116,CO82)</f>
        <v>0</v>
      </c>
      <c r="CT82" s="223">
        <f>_xlfn.SUMIFS(CF81:CF116,CD81:CD116,CO82)+_xlfn.SUMIFS(CG81:CG116,CE81:CE116,CO82)</f>
        <v>0</v>
      </c>
      <c r="CU82" s="223">
        <f>_xlfn.SUMIFS(CG81:CG116,CD81:CD116,CO82)+_xlfn.SUMIFS(CF81:CF116,CE81:CE116,CO82)</f>
        <v>0</v>
      </c>
      <c r="CV82" s="223">
        <f>CT82-CU82</f>
        <v>0</v>
      </c>
      <c r="CW82" s="220">
        <f>CQ82*3+CR82*1</f>
        <v>0</v>
      </c>
      <c r="CX82" t="s" s="215">
        <f>IF(CP82=0,"-",RANK(CW82,CW81:CW84))</f>
        <v>64</v>
      </c>
      <c r="CY82" t="s" s="215">
        <f>IF(CP82=0,"-",RANK(CV82,CV81:CV84))</f>
        <v>64</v>
      </c>
      <c r="CZ82" t="s" s="215">
        <f>IF(CP82=0,"-",RANK(CT82,CT81:CT84))</f>
        <v>64</v>
      </c>
      <c r="DA82" t="s" s="215">
        <f>IF(CP82=0,"-",SUM(CX82:CZ82))</f>
        <v>64</v>
      </c>
      <c r="DB82" s="221">
        <f>(COUNTIF(CO81:CO84,"&lt;"&amp;CO82)+1)/1000</f>
        <v>0.001</v>
      </c>
      <c r="DC82" s="221">
        <f>IF(CP82=0,1000+DB82,IF(COUNTIF(DA81:DA84,DA82)&gt;1,DA82+DB82,100))</f>
        <v>1000.001</v>
      </c>
      <c r="DD82" s="24"/>
      <c r="DE82" t="b" s="221">
        <f>IF(AA82=DE80,Q82)</f>
        <v>0</v>
      </c>
      <c r="DF82" s="24"/>
      <c r="DG82" s="220">
        <f>COUNTIF(DE81:DE84,K82)</f>
        <v>0</v>
      </c>
      <c r="DH82" s="220">
        <f>COUNTIF(DE81:DE84,L82)</f>
        <v>0</v>
      </c>
      <c r="DI82" s="220">
        <f>COUNTIF(DE81:DE84,M82)</f>
        <v>0</v>
      </c>
      <c r="DJ82" s="220">
        <f>COUNTIF(DE81:DE84,N82)</f>
        <v>0</v>
      </c>
      <c r="DK82" s="220">
        <f>SUM(DG82:DJ82)</f>
        <v>0</v>
      </c>
      <c r="DL82" s="24"/>
      <c r="DM82" t="s" s="215">
        <f>IF(DK82=2,B82,"")</f>
      </c>
      <c r="DN82" t="s" s="215">
        <f>IF(DK82=2,D82,"")</f>
      </c>
      <c r="DO82" t="s" s="215">
        <f>IF(DK82=2,E82,"")</f>
      </c>
      <c r="DP82" t="s" s="215">
        <f>IF(DK82=2,G82,"")</f>
      </c>
      <c r="DQ82" s="24"/>
      <c r="DR82" t="s" s="215">
        <f>IF(DK82=2,IF(DO82&gt;DP82,DM82,IF(DP82&gt;DO82,DN82,"")),"")</f>
      </c>
      <c r="DS82" t="s" s="215">
        <f>IF(DK82=2,IF(DO82=DP82,DM82,""),"")</f>
      </c>
      <c r="DT82" t="s" s="215">
        <f>IF(DK82=2,IF(DO82=DP82,DN82,""),"")</f>
      </c>
      <c r="DU82" t="s" s="215">
        <f>IF(DK82=2,IF(DO82&gt;DP82,DN82,IF(DP82&gt;DO82,DM82,"")),"")</f>
      </c>
      <c r="DV82" s="24"/>
      <c r="DW82" s="220">
        <f>RANK(EL82,EL81:EL84,1)</f>
        <v>1</v>
      </c>
      <c r="DX82" t="s" s="222">
        <f>Q82</f>
        <v>179</v>
      </c>
      <c r="DY82" s="223">
        <f>COUNTIF(DR81:DU116,DX82)</f>
        <v>0</v>
      </c>
      <c r="DZ82" s="223">
        <f>COUNTIF(DR81:DR116,DX82)</f>
        <v>0</v>
      </c>
      <c r="EA82" s="223">
        <f>COUNTIF(DS81:DT116,DX82)</f>
        <v>0</v>
      </c>
      <c r="EB82" s="223">
        <f>COUNTIF(DU81:DU116,DX82)</f>
        <v>0</v>
      </c>
      <c r="EC82" s="223">
        <f>_xlfn.SUMIFS(DO81:DO116,DM81:DM116,DX82)+_xlfn.SUMIFS(DP81:DP116,DN81:DN116,DX82)</f>
        <v>0</v>
      </c>
      <c r="ED82" s="223">
        <f>_xlfn.SUMIFS(DP81:DP116,DM81:DM116,DX82)+_xlfn.SUMIFS(DO81:DO116,DN81:DN116,DX82)</f>
        <v>0</v>
      </c>
      <c r="EE82" s="223">
        <f>EC82-ED82</f>
        <v>0</v>
      </c>
      <c r="EF82" s="220">
        <f>DZ82*3+EA82*1</f>
        <v>0</v>
      </c>
      <c r="EG82" t="s" s="215">
        <f>IF(DY82=0,"-",RANK(EF82,EF81:EF84))</f>
        <v>64</v>
      </c>
      <c r="EH82" t="s" s="215">
        <f>IF(DY82=0,"-",RANK(EE82,EE81:EE84))</f>
        <v>64</v>
      </c>
      <c r="EI82" t="s" s="215">
        <f>IF(DY82=0,"-",RANK(EC82,EC81:EC84))</f>
        <v>64</v>
      </c>
      <c r="EJ82" t="s" s="215">
        <f>IF(DY82=0,"-",SUM(EG82:EI82))</f>
        <v>64</v>
      </c>
      <c r="EK82" s="221">
        <f>(COUNTIF(DX81:DX84,"&lt;"&amp;DX82)+1)/1000</f>
        <v>0.001</v>
      </c>
      <c r="EL82" s="224">
        <f>IF(DY82=0,1000+EK82,IF(COUNTIF(EJ81:EJ84,EJ82)&gt;1,EJ82+EK82,100))</f>
        <v>1000.001</v>
      </c>
    </row>
    <row r="83" ht="13.65" customHeight="1">
      <c r="A83" s="15"/>
      <c r="B83" t="s" s="215">
        <f t="shared" si="238"/>
        <v>168</v>
      </c>
      <c r="C83" t="s" s="215">
        <v>64</v>
      </c>
      <c r="D83" t="s" s="215">
        <f t="shared" si="239"/>
        <v>169</v>
      </c>
      <c r="E83" s="220">
        <f t="shared" si="240"/>
        <v>2</v>
      </c>
      <c r="F83" t="s" s="215">
        <v>64</v>
      </c>
      <c r="G83" s="220">
        <f t="shared" si="241"/>
        <v>0</v>
      </c>
      <c r="H83" s="216"/>
      <c r="I83" t="s" s="215">
        <f t="shared" si="242"/>
        <v>170</v>
      </c>
      <c r="J83" s="24"/>
      <c r="K83" t="s" s="215">
        <f>IF(I83="H",B83,IF(I83="B",D83,""))</f>
        <v>168</v>
      </c>
      <c r="L83" t="s" s="215">
        <f>IF(I83="U",B83,"")</f>
      </c>
      <c r="M83" t="s" s="215">
        <f>IF(I83="U",D83,"")</f>
      </c>
      <c r="N83" t="s" s="215">
        <f>IF(I83="B",B83,IF(I83="H",D83,""))</f>
        <v>169</v>
      </c>
      <c r="O83" s="24"/>
      <c r="P83" s="221">
        <f>RANK(AK90,AK88:AK91,1)</f>
        <v>2</v>
      </c>
      <c r="Q83" t="s" s="222">
        <f>'Ark2'!B17</f>
        <v>80</v>
      </c>
      <c r="R83" s="223">
        <f>COUNTIF(K81:N116,Q83)</f>
        <v>3</v>
      </c>
      <c r="S83" s="223">
        <f>COUNTIF(K81:K116,Q83)</f>
        <v>1</v>
      </c>
      <c r="T83" s="223">
        <f>COUNTIF(L81:M116,Q83)</f>
        <v>1</v>
      </c>
      <c r="U83" s="223">
        <f>COUNTIF(N81:N116,Q83)</f>
        <v>1</v>
      </c>
      <c r="V83" s="223">
        <f>_xlfn.SUMIFS(E81:E116,B81:B116,Q83)+_xlfn.SUMIFS(G81:G116,D81:D116,Q83)</f>
        <v>4</v>
      </c>
      <c r="W83" s="223">
        <f>_xlfn.SUMIFS(G81:G116,B81:B116,Q83)+_xlfn.SUMIFS(E81:E116,D81:D116,Q83)</f>
        <v>5</v>
      </c>
      <c r="X83" s="223">
        <f>V83-W83</f>
        <v>-1</v>
      </c>
      <c r="Y83" s="220">
        <f>S83*3+T83*1</f>
        <v>4</v>
      </c>
      <c r="Z83" s="216"/>
      <c r="AA83" s="220">
        <f>RANK(Y83,Y81:Y84,0)</f>
        <v>2</v>
      </c>
      <c r="AB83" s="220">
        <f>IF(COUNTIF(AA81:AA84,AA83)=1,0,IF(AA83=1,RANK(BN83,BN81:BN84,0),IF(AA83=2,RANK(CW83,CW81:CW84,0),IF(AA83=3,RANK(EF83,EF81:EF84,0)))))</f>
        <v>0</v>
      </c>
      <c r="AC83" s="220">
        <f>IF(COUNTIF(AA81:AA84,AA83)=1,0,IF(AA83=1,RANK(BM83,BM81:BM84,0),IF(AA83=2,RANK(CV83,CV81:CV84,0),IF(AA83=3,RANK(EE83,EE81:EE84,0)))))</f>
        <v>0</v>
      </c>
      <c r="AD83" s="220">
        <f>IF(COUNTIF(AA81:AA84,AA83)=1,0,IF(AA83=1,RANK(BK83,BK81:BK84,0),IF(AA83=2,RANK(CT83,CT81:CT84,0),IF(AA83=3,RANK(EC83,EC81:EC84,0)))))</f>
        <v>0</v>
      </c>
      <c r="AE83" s="223">
        <f>SUM(AA90:AD90)</f>
        <v>2</v>
      </c>
      <c r="AF83" s="220">
        <f>IF(COUNTIF(AE81:AE84,AE83)=3,1,IF(COUNTIF(AA81:AA84,AA83)=1,0,IF(COUNTIF(AE81:AE84,AE83)=1,0,IF(AA83=1,VLOOKUP(Q83,BF87:BI90,4,FALSE),IF(AA83=2,VLOOKUP(Q83,CO87:CR90,4,FALSE),IF(AA83=3,VLOOKUP(Q83,DX87:EA90,4,FALSE)))))))</f>
        <v>0</v>
      </c>
      <c r="AG83" s="220">
        <f>RANK(X83,X81:X84)</f>
        <v>2</v>
      </c>
      <c r="AH83" s="220">
        <f>RANK(V83,V81:V84,0)</f>
        <v>2</v>
      </c>
      <c r="AI83" s="220">
        <f>RANK(S83,S81:S84,0)</f>
        <v>2</v>
      </c>
      <c r="AJ83" s="221">
        <f>(COUNTIF(Q81:Q84,"&lt;"&amp;Q83)+1)</f>
        <v>2</v>
      </c>
      <c r="AK83" s="216"/>
      <c r="AL83" s="24"/>
      <c r="AM83" t="b" s="221">
        <f>IF(AA83=AM80,Q83)</f>
        <v>0</v>
      </c>
      <c r="AN83" s="24"/>
      <c r="AO83" s="220">
        <f>COUNTIF(AM81:AM84,K83)</f>
        <v>0</v>
      </c>
      <c r="AP83" s="220">
        <f>COUNTIF(AM81:AM84,L83)</f>
        <v>0</v>
      </c>
      <c r="AQ83" s="220">
        <f>COUNTIF(AM81:AM84,M83)</f>
        <v>0</v>
      </c>
      <c r="AR83" s="220">
        <f>COUNTIF(AM81:AM84,N83)</f>
        <v>0</v>
      </c>
      <c r="AS83" s="220">
        <f>SUM(AO83:AR83)</f>
        <v>0</v>
      </c>
      <c r="AT83" s="24"/>
      <c r="AU83" t="s" s="215">
        <f>IF(AS83=2,B83,"")</f>
      </c>
      <c r="AV83" t="s" s="215">
        <f>IF(AS83=2,D83,"")</f>
      </c>
      <c r="AW83" t="s" s="215">
        <f>IF(AS83=2,E83,"")</f>
      </c>
      <c r="AX83" t="s" s="215">
        <f>IF(AS83=2,G83,"")</f>
      </c>
      <c r="AY83" s="24"/>
      <c r="AZ83" t="s" s="215">
        <f>IF(AS83=2,IF(AW83&gt;AX83,AU83,IF(AX83&gt;AW83,AV83,"")),"")</f>
      </c>
      <c r="BA83" t="s" s="215">
        <f>IF(AS83=2,IF(AW83=AX83,AU83,""),"")</f>
      </c>
      <c r="BB83" t="s" s="215">
        <f>IF(AS83=2,IF(AW83=AX83,AV83,""),"")</f>
      </c>
      <c r="BC83" t="s" s="215">
        <f>IF(AS83=2,IF(AW83&gt;AX83,AV83,IF(AX83&gt;AW83,AU83,"")),"")</f>
      </c>
      <c r="BD83" s="24"/>
      <c r="BE83" s="220">
        <f>RANK(BT83,BT81:BT84,1)</f>
        <v>2</v>
      </c>
      <c r="BF83" t="s" s="222">
        <f>Q83</f>
        <v>176</v>
      </c>
      <c r="BG83" s="223">
        <f>COUNTIF(AZ81:BC116,BF83)</f>
        <v>0</v>
      </c>
      <c r="BH83" s="223">
        <f>COUNTIF(AZ81:AZ116,BF83)</f>
        <v>0</v>
      </c>
      <c r="BI83" s="223">
        <f>COUNTIF(BA81:BB116,BF83)</f>
        <v>0</v>
      </c>
      <c r="BJ83" s="223">
        <f>COUNTIF(BC81:BC116,BF83)</f>
        <v>0</v>
      </c>
      <c r="BK83" s="223">
        <f>_xlfn.SUMIFS(AW81:AW116,AU81:AU116,BF83)+_xlfn.SUMIFS(AX81:AX116,AV81:AV116,BF83)</f>
        <v>0</v>
      </c>
      <c r="BL83" s="223">
        <f>_xlfn.SUMIFS(AX81:AX116,AU81:AU116,BF83)+_xlfn.SUMIFS(AW81:AW116,AV81:AV116,BF83)</f>
        <v>0</v>
      </c>
      <c r="BM83" s="223">
        <f>BK83-BL83</f>
        <v>0</v>
      </c>
      <c r="BN83" s="220">
        <f>BH83*3+BI83*1</f>
        <v>0</v>
      </c>
      <c r="BO83" t="s" s="215">
        <f>IF(BG83=0,"-",RANK(BN83,BN81:BN84))</f>
        <v>64</v>
      </c>
      <c r="BP83" t="s" s="215">
        <f>IF(BG83=0,"-",RANK(BM83,BM81:BM84))</f>
        <v>64</v>
      </c>
      <c r="BQ83" t="s" s="215">
        <f>IF(BG83=0,"-",RANK(BK83,BK81:BK84))</f>
        <v>64</v>
      </c>
      <c r="BR83" t="s" s="215">
        <f>IF(BG83=0,"-",SUM(BO83:BQ83))</f>
        <v>64</v>
      </c>
      <c r="BS83" s="221">
        <f>(COUNTIF(BF81:BF84,"&lt;"&amp;BF83)+1)/1000</f>
        <v>0.002</v>
      </c>
      <c r="BT83" s="221">
        <f>IF(BG83=0,1000+BS83,IF(COUNTIF(BR81:BR84,BR83)&gt;1,BR83+BS83,100))</f>
        <v>1000.002</v>
      </c>
      <c r="BU83" s="24"/>
      <c r="BV83" t="s" s="225">
        <f>IF(AA83=BV80,Q83)</f>
        <v>176</v>
      </c>
      <c r="BW83" s="24"/>
      <c r="BX83" s="220">
        <f>COUNTIF(BV81:BV84,K83)</f>
        <v>0</v>
      </c>
      <c r="BY83" s="220">
        <f>COUNTIF(BV81:BV84,L83)</f>
        <v>0</v>
      </c>
      <c r="BZ83" s="220">
        <f>COUNTIF(BV81:BV84,M83)</f>
        <v>0</v>
      </c>
      <c r="CA83" s="220">
        <f>COUNTIF(BV81:BV84,N83)</f>
        <v>0</v>
      </c>
      <c r="CB83" s="220">
        <f>SUM(BX83:CA83)</f>
        <v>0</v>
      </c>
      <c r="CC83" s="24"/>
      <c r="CD83" t="s" s="215">
        <f>IF(CB83=2,B83,"")</f>
      </c>
      <c r="CE83" t="s" s="215">
        <f>IF(CB83=2,D83,"")</f>
      </c>
      <c r="CF83" t="s" s="215">
        <f>IF(CB83=2,E83,"")</f>
      </c>
      <c r="CG83" t="s" s="215">
        <f>IF(CB83=2,G83,"")</f>
      </c>
      <c r="CH83" s="24"/>
      <c r="CI83" t="s" s="215">
        <f>IF(CB83=2,IF(CF83&gt;CG83,CD83,IF(CG83&gt;CF83,CE83,"")),"")</f>
      </c>
      <c r="CJ83" t="s" s="215">
        <f>IF(CB83=2,IF(CF83=CG83,CD83,""),"")</f>
      </c>
      <c r="CK83" t="s" s="215">
        <f>IF(CB83=2,IF(CF83=CG83,CE83,""),"")</f>
      </c>
      <c r="CL83" t="s" s="215">
        <f>IF(CB83=2,IF(CF83&gt;CG83,CE83,IF(CG83&gt;CF83,CD83,"")),"")</f>
      </c>
      <c r="CM83" s="24"/>
      <c r="CN83" s="220">
        <f>RANK(DC83,DC81:DC84,1)</f>
        <v>2</v>
      </c>
      <c r="CO83" t="s" s="222">
        <f>Q83</f>
        <v>176</v>
      </c>
      <c r="CP83" s="223">
        <f>COUNTIF(CI81:CL116,CO83)</f>
        <v>0</v>
      </c>
      <c r="CQ83" s="223">
        <f>COUNTIF(CI81:CI116,CO83)</f>
        <v>0</v>
      </c>
      <c r="CR83" s="223">
        <f>COUNTIF(CJ81:CK116,CO83)</f>
        <v>0</v>
      </c>
      <c r="CS83" s="223">
        <f>COUNTIF(CL81:CL116,CO83)</f>
        <v>0</v>
      </c>
      <c r="CT83" s="223">
        <f>_xlfn.SUMIFS(CF81:CF116,CD81:CD116,CO83)+_xlfn.SUMIFS(CG81:CG116,CE81:CE116,CO83)</f>
        <v>0</v>
      </c>
      <c r="CU83" s="223">
        <f>_xlfn.SUMIFS(CG81:CG116,CD81:CD116,CO83)+_xlfn.SUMIFS(CF81:CF116,CE81:CE116,CO83)</f>
        <v>0</v>
      </c>
      <c r="CV83" s="223">
        <f>CT83-CU83</f>
        <v>0</v>
      </c>
      <c r="CW83" s="220">
        <f>CQ83*3+CR83*1</f>
        <v>0</v>
      </c>
      <c r="CX83" t="s" s="215">
        <f>IF(CP83=0,"-",RANK(CW83,CW81:CW84))</f>
        <v>64</v>
      </c>
      <c r="CY83" t="s" s="215">
        <f>IF(CP83=0,"-",RANK(CV83,CV81:CV84))</f>
        <v>64</v>
      </c>
      <c r="CZ83" t="s" s="215">
        <f>IF(CP83=0,"-",RANK(CT83,CT81:CT84))</f>
        <v>64</v>
      </c>
      <c r="DA83" t="s" s="215">
        <f>IF(CP83=0,"-",SUM(CX83:CZ83))</f>
        <v>64</v>
      </c>
      <c r="DB83" s="221">
        <f>(COUNTIF(CO81:CO84,"&lt;"&amp;CO83)+1)/1000</f>
        <v>0.002</v>
      </c>
      <c r="DC83" s="221">
        <f>IF(CP83=0,1000+DB83,IF(COUNTIF(DA81:DA84,DA83)&gt;1,DA83+DB83,100))</f>
        <v>1000.002</v>
      </c>
      <c r="DD83" s="24"/>
      <c r="DE83" t="b" s="221">
        <f>IF(AA83=DE80,Q83)</f>
        <v>0</v>
      </c>
      <c r="DF83" s="24"/>
      <c r="DG83" s="220">
        <f>COUNTIF(DE81:DE84,K83)</f>
        <v>0</v>
      </c>
      <c r="DH83" s="220">
        <f>COUNTIF(DE81:DE84,L83)</f>
        <v>0</v>
      </c>
      <c r="DI83" s="220">
        <f>COUNTIF(DE81:DE84,M83)</f>
        <v>0</v>
      </c>
      <c r="DJ83" s="220">
        <f>COUNTIF(DE81:DE84,N83)</f>
        <v>0</v>
      </c>
      <c r="DK83" s="220">
        <f>SUM(DG83:DJ83)</f>
        <v>0</v>
      </c>
      <c r="DL83" s="24"/>
      <c r="DM83" t="s" s="215">
        <f>IF(DK83=2,B83,"")</f>
      </c>
      <c r="DN83" t="s" s="215">
        <f>IF(DK83=2,D83,"")</f>
      </c>
      <c r="DO83" t="s" s="215">
        <f>IF(DK83=2,E83,"")</f>
      </c>
      <c r="DP83" t="s" s="215">
        <f>IF(DK83=2,G83,"")</f>
      </c>
      <c r="DQ83" s="24"/>
      <c r="DR83" t="s" s="215">
        <f>IF(DK83=2,IF(DO83&gt;DP83,DM83,IF(DP83&gt;DO83,DN83,"")),"")</f>
      </c>
      <c r="DS83" t="s" s="215">
        <f>IF(DK83=2,IF(DO83=DP83,DM83,""),"")</f>
      </c>
      <c r="DT83" t="s" s="215">
        <f>IF(DK83=2,IF(DO83=DP83,DN83,""),"")</f>
      </c>
      <c r="DU83" t="s" s="215">
        <f>IF(DK83=2,IF(DO83&gt;DP83,DN83,IF(DP83&gt;DO83,DM83,"")),"")</f>
      </c>
      <c r="DV83" s="24"/>
      <c r="DW83" s="220">
        <f>RANK(EL83,EL81:EL84,1)</f>
        <v>2</v>
      </c>
      <c r="DX83" t="s" s="222">
        <f>Q83</f>
        <v>176</v>
      </c>
      <c r="DY83" s="223">
        <f>COUNTIF(DR81:DU116,DX83)</f>
        <v>0</v>
      </c>
      <c r="DZ83" s="223">
        <f>COUNTIF(DR81:DR116,DX83)</f>
        <v>0</v>
      </c>
      <c r="EA83" s="223">
        <f>COUNTIF(DS81:DT116,DX83)</f>
        <v>0</v>
      </c>
      <c r="EB83" s="223">
        <f>COUNTIF(DU81:DU116,DX83)</f>
        <v>0</v>
      </c>
      <c r="EC83" s="223">
        <f>_xlfn.SUMIFS(DO81:DO116,DM81:DM116,DX83)+_xlfn.SUMIFS(DP81:DP116,DN81:DN116,DX83)</f>
        <v>0</v>
      </c>
      <c r="ED83" s="223">
        <f>_xlfn.SUMIFS(DP81:DP116,DM81:DM116,DX83)+_xlfn.SUMIFS(DO81:DO116,DN81:DN116,DX83)</f>
        <v>0</v>
      </c>
      <c r="EE83" s="223">
        <f>EC83-ED83</f>
        <v>0</v>
      </c>
      <c r="EF83" s="220">
        <f>DZ83*3+EA83*1</f>
        <v>0</v>
      </c>
      <c r="EG83" t="s" s="215">
        <f>IF(DY83=0,"-",RANK(EF83,EF81:EF84))</f>
        <v>64</v>
      </c>
      <c r="EH83" t="s" s="215">
        <f>IF(DY83=0,"-",RANK(EE83,EE81:EE84))</f>
        <v>64</v>
      </c>
      <c r="EI83" t="s" s="215">
        <f>IF(DY83=0,"-",RANK(EC83,EC81:EC84))</f>
        <v>64</v>
      </c>
      <c r="EJ83" t="s" s="215">
        <f>IF(DY83=0,"-",SUM(EG83:EI83))</f>
        <v>64</v>
      </c>
      <c r="EK83" s="221">
        <f>(COUNTIF(DX81:DX84,"&lt;"&amp;DX83)+1)/1000</f>
        <v>0.002</v>
      </c>
      <c r="EL83" s="224">
        <f>IF(DY83=0,1000+EK83,IF(COUNTIF(EJ81:EJ84,EJ83)&gt;1,EJ83+EK83,100))</f>
        <v>1000.002</v>
      </c>
    </row>
    <row r="84" ht="13.65" customHeight="1">
      <c r="A84" s="15"/>
      <c r="B84" t="s" s="215">
        <f t="shared" si="357"/>
        <v>171</v>
      </c>
      <c r="C84" t="s" s="215">
        <v>64</v>
      </c>
      <c r="D84" t="s" s="215">
        <f t="shared" si="358"/>
        <v>172</v>
      </c>
      <c r="E84" s="220">
        <f t="shared" si="359"/>
        <v>3</v>
      </c>
      <c r="F84" t="s" s="215">
        <v>64</v>
      </c>
      <c r="G84" s="220">
        <f t="shared" si="360"/>
        <v>0</v>
      </c>
      <c r="H84" s="216"/>
      <c r="I84" t="s" s="215">
        <f t="shared" si="361"/>
        <v>170</v>
      </c>
      <c r="J84" s="24"/>
      <c r="K84" t="s" s="215">
        <f>IF(I84="H",B84,IF(I84="B",D84,""))</f>
        <v>171</v>
      </c>
      <c r="L84" t="s" s="215">
        <f>IF(I84="U",B84,"")</f>
      </c>
      <c r="M84" t="s" s="215">
        <f>IF(I84="U",D84,"")</f>
      </c>
      <c r="N84" t="s" s="215">
        <f>IF(I84="B",B84,IF(I84="H",D84,""))</f>
        <v>172</v>
      </c>
      <c r="O84" s="24"/>
      <c r="P84" s="221">
        <f>RANK(AK91,AK88:AK91,1)</f>
        <v>3</v>
      </c>
      <c r="Q84" t="s" s="222">
        <f>'Ark2'!B18</f>
        <v>79</v>
      </c>
      <c r="R84" s="223">
        <f>COUNTIF(K81:N116,Q84)</f>
        <v>3</v>
      </c>
      <c r="S84" s="223">
        <f>COUNTIF(K81:K116,Q84)</f>
        <v>0</v>
      </c>
      <c r="T84" s="223">
        <f>COUNTIF(L81:M116,Q84)</f>
        <v>2</v>
      </c>
      <c r="U84" s="223">
        <f>COUNTIF(N81:N116,Q84)</f>
        <v>1</v>
      </c>
      <c r="V84" s="223">
        <f>_xlfn.SUMIFS(E81:E116,B81:B116,Q84)+_xlfn.SUMIFS(G81:G116,D81:D116,Q84)</f>
        <v>2</v>
      </c>
      <c r="W84" s="223">
        <f>_xlfn.SUMIFS(G81:G116,B81:B116,Q84)+_xlfn.SUMIFS(E81:E116,D81:D116,Q84)</f>
        <v>4</v>
      </c>
      <c r="X84" s="223">
        <f>V84-W84</f>
        <v>-2</v>
      </c>
      <c r="Y84" s="220">
        <f>S84*3+T84*1</f>
        <v>2</v>
      </c>
      <c r="Z84" s="216"/>
      <c r="AA84" s="220">
        <f>RANK(Y84,Y81:Y84,0)</f>
        <v>3</v>
      </c>
      <c r="AB84" s="220">
        <f>IF(COUNTIF(AA81:AA84,AA84)=1,0,IF(AA84=1,RANK(BN84,BN81:BN84,0),IF(AA84=2,RANK(CW84,CW81:CW84,0),IF(AA84=3,RANK(EF84,EF81:EF84,0)))))</f>
        <v>0</v>
      </c>
      <c r="AC84" s="220">
        <f>IF(COUNTIF(AA81:AA84,AA84)=1,0,IF(AA84=1,RANK(BM84,BM81:BM84,0),IF(AA84=2,RANK(CV84,CV81:CV84,0),IF(AA84=3,RANK(EE84,EE81:EE84,0)))))</f>
        <v>0</v>
      </c>
      <c r="AD84" s="220">
        <f>IF(COUNTIF(AA81:AA84,AA84)=1,0,IF(AA84=1,RANK(BK84,BK81:BK84,0),IF(AA84=2,RANK(CT84,CT81:CT84,0),IF(AA84=3,RANK(EC84,EC81:EC84,0)))))</f>
        <v>0</v>
      </c>
      <c r="AE84" s="223">
        <f>SUM(AA91:AD91)</f>
        <v>3</v>
      </c>
      <c r="AF84" s="220">
        <f>IF(COUNTIF(AE81:AE84,AE84)=3,1,IF(COUNTIF(AA81:AA84,AA84)=1,0,IF(COUNTIF(AE81:AE84,AE84)=1,0,IF(AA84=1,VLOOKUP(Q84,BF87:BI90,4,FALSE),IF(AA84=2,VLOOKUP(Q84,CO87:CR90,4,FALSE),IF(AA84=3,VLOOKUP(Q84,DX87:EA90,4,FALSE)))))))</f>
        <v>0</v>
      </c>
      <c r="AG84" s="220">
        <f>RANK(X84,X81:X84)</f>
        <v>3</v>
      </c>
      <c r="AH84" s="220">
        <f>RANK(V84,V81:V84,0)</f>
        <v>4</v>
      </c>
      <c r="AI84" s="220">
        <f>RANK(S84,S81:S84,0)</f>
        <v>3</v>
      </c>
      <c r="AJ84" s="221">
        <f>(COUNTIF(Q81:Q84,"&lt;"&amp;Q84)+1)</f>
        <v>4</v>
      </c>
      <c r="AK84" s="216"/>
      <c r="AL84" s="24"/>
      <c r="AM84" t="b" s="221">
        <f>IF(AA84=AM80,Q84)</f>
        <v>0</v>
      </c>
      <c r="AN84" s="24"/>
      <c r="AO84" s="220">
        <f>COUNTIF(AM81:AM84,K84)</f>
        <v>0</v>
      </c>
      <c r="AP84" s="220">
        <f>COUNTIF(AM81:AM84,L84)</f>
        <v>0</v>
      </c>
      <c r="AQ84" s="220">
        <f>COUNTIF(AM81:AM84,M84)</f>
        <v>0</v>
      </c>
      <c r="AR84" s="220">
        <f>COUNTIF(AM81:AM84,N84)</f>
        <v>0</v>
      </c>
      <c r="AS84" s="220">
        <f>SUM(AO84:AR84)</f>
        <v>0</v>
      </c>
      <c r="AT84" s="24"/>
      <c r="AU84" t="s" s="215">
        <f>IF(AS84=2,B84,"")</f>
      </c>
      <c r="AV84" t="s" s="215">
        <f>IF(AS84=2,D84,"")</f>
      </c>
      <c r="AW84" t="s" s="215">
        <f>IF(AS84=2,E84,"")</f>
      </c>
      <c r="AX84" t="s" s="215">
        <f>IF(AS84=2,G84,"")</f>
      </c>
      <c r="AY84" s="24"/>
      <c r="AZ84" t="s" s="215">
        <f>IF(AS84=2,IF(AW84&gt;AX84,AU84,IF(AX84&gt;AW84,AV84,"")),"")</f>
      </c>
      <c r="BA84" t="s" s="215">
        <f>IF(AS84=2,IF(AW84=AX84,AU84,""),"")</f>
      </c>
      <c r="BB84" t="s" s="215">
        <f>IF(AS84=2,IF(AW84=AX84,AV84,""),"")</f>
      </c>
      <c r="BC84" t="s" s="215">
        <f>IF(AS84=2,IF(AW84&gt;AX84,AV84,IF(AX84&gt;AW84,AU84,"")),"")</f>
      </c>
      <c r="BD84" s="24"/>
      <c r="BE84" s="220">
        <f>RANK(BT84,BT81:BT84,1)</f>
        <v>4</v>
      </c>
      <c r="BF84" t="s" s="222">
        <f>Q84</f>
        <v>175</v>
      </c>
      <c r="BG84" s="223">
        <f>COUNTIF(AZ81:BC116,BF84)</f>
        <v>0</v>
      </c>
      <c r="BH84" s="223">
        <f>COUNTIF(AZ81:AZ116,BF84)</f>
        <v>0</v>
      </c>
      <c r="BI84" s="223">
        <f>COUNTIF(BA81:BB116,BF84)</f>
        <v>0</v>
      </c>
      <c r="BJ84" s="223">
        <f>COUNTIF(BC81:BC116,BF84)</f>
        <v>0</v>
      </c>
      <c r="BK84" s="223">
        <f>_xlfn.SUMIFS(AW81:AW116,AU81:AU116,BF84)+_xlfn.SUMIFS(AX81:AX116,AV81:AV116,BF84)</f>
        <v>0</v>
      </c>
      <c r="BL84" s="223">
        <f>_xlfn.SUMIFS(AX81:AX116,AU81:AU116,BF84)+_xlfn.SUMIFS(AW81:AW116,AV81:AV116,BF84)</f>
        <v>0</v>
      </c>
      <c r="BM84" s="223">
        <f>BK84-BL84</f>
        <v>0</v>
      </c>
      <c r="BN84" s="220">
        <f>BH84*3+BI84*1</f>
        <v>0</v>
      </c>
      <c r="BO84" t="s" s="215">
        <f>IF(BG84=0,"-",RANK(BN84,BN81:BN84))</f>
        <v>64</v>
      </c>
      <c r="BP84" t="s" s="215">
        <f>IF(BG84=0,"-",RANK(BM84,BM81:BM84))</f>
        <v>64</v>
      </c>
      <c r="BQ84" t="s" s="215">
        <f>IF(BG84=0,"-",RANK(BK84,BK81:BK84))</f>
        <v>64</v>
      </c>
      <c r="BR84" t="s" s="215">
        <f>IF(BG84=0,"-",SUM(BO84:BQ84))</f>
        <v>64</v>
      </c>
      <c r="BS84" s="221">
        <f>(COUNTIF(BF81:BF84,"&lt;"&amp;BF84)+1)/1000</f>
        <v>0.004</v>
      </c>
      <c r="BT84" s="221">
        <f>IF(BG84=0,1000+BS84,IF(COUNTIF(BR81:BR84,BR84)&gt;1,BR84+BS84,100))</f>
        <v>1000.004</v>
      </c>
      <c r="BU84" s="24"/>
      <c r="BV84" t="b" s="221">
        <f>IF(AA84=BV80,Q84)</f>
        <v>0</v>
      </c>
      <c r="BW84" s="24"/>
      <c r="BX84" s="220">
        <f>COUNTIF(BV81:BV84,K84)</f>
        <v>0</v>
      </c>
      <c r="BY84" s="220">
        <f>COUNTIF(BV81:BV84,L84)</f>
        <v>0</v>
      </c>
      <c r="BZ84" s="220">
        <f>COUNTIF(BV81:BV84,M84)</f>
        <v>0</v>
      </c>
      <c r="CA84" s="220">
        <f>COUNTIF(BV81:BV84,N84)</f>
        <v>0</v>
      </c>
      <c r="CB84" s="220">
        <f>SUM(BX84:CA84)</f>
        <v>0</v>
      </c>
      <c r="CC84" s="24"/>
      <c r="CD84" t="s" s="215">
        <f>IF(CB84=2,B84,"")</f>
      </c>
      <c r="CE84" t="s" s="215">
        <f>IF(CB84=2,D84,"")</f>
      </c>
      <c r="CF84" t="s" s="215">
        <f>IF(CB84=2,E84,"")</f>
      </c>
      <c r="CG84" t="s" s="215">
        <f>IF(CB84=2,G84,"")</f>
      </c>
      <c r="CH84" s="24"/>
      <c r="CI84" t="s" s="215">
        <f>IF(CB84=2,IF(CF84&gt;CG84,CD84,IF(CG84&gt;CF84,CE84,"")),"")</f>
      </c>
      <c r="CJ84" t="s" s="215">
        <f>IF(CB84=2,IF(CF84=CG84,CD84,""),"")</f>
      </c>
      <c r="CK84" t="s" s="215">
        <f>IF(CB84=2,IF(CF84=CG84,CE84,""),"")</f>
      </c>
      <c r="CL84" t="s" s="215">
        <f>IF(CB84=2,IF(CF84&gt;CG84,CE84,IF(CG84&gt;CF84,CD84,"")),"")</f>
      </c>
      <c r="CM84" s="24"/>
      <c r="CN84" s="220">
        <f>RANK(DC84,DC81:DC84,1)</f>
        <v>4</v>
      </c>
      <c r="CO84" t="s" s="222">
        <f>Q84</f>
        <v>175</v>
      </c>
      <c r="CP84" s="223">
        <f>COUNTIF(CI81:CL116,CO84)</f>
        <v>0</v>
      </c>
      <c r="CQ84" s="223">
        <f>COUNTIF(CI81:CI116,CO84)</f>
        <v>0</v>
      </c>
      <c r="CR84" s="223">
        <f>COUNTIF(CJ81:CK116,CO84)</f>
        <v>0</v>
      </c>
      <c r="CS84" s="223">
        <f>COUNTIF(CL81:CL116,CO84)</f>
        <v>0</v>
      </c>
      <c r="CT84" s="223">
        <f>_xlfn.SUMIFS(CF81:CF116,CD81:CD116,CO84)+_xlfn.SUMIFS(CG81:CG116,CE81:CE116,CO84)</f>
        <v>0</v>
      </c>
      <c r="CU84" s="223">
        <f>_xlfn.SUMIFS(CG81:CG116,CD81:CD116,CO84)+_xlfn.SUMIFS(CF81:CF116,CE81:CE116,CO84)</f>
        <v>0</v>
      </c>
      <c r="CV84" s="223">
        <f>CT84-CU84</f>
        <v>0</v>
      </c>
      <c r="CW84" s="220">
        <f>CQ84*3+CR84*1</f>
        <v>0</v>
      </c>
      <c r="CX84" t="s" s="215">
        <f>IF(CP84=0,"-",RANK(CW84,CW81:CW84))</f>
        <v>64</v>
      </c>
      <c r="CY84" t="s" s="215">
        <f>IF(CP84=0,"-",RANK(CV84,CV81:CV84))</f>
        <v>64</v>
      </c>
      <c r="CZ84" t="s" s="215">
        <f>IF(CP84=0,"-",RANK(CT84,CT81:CT84))</f>
        <v>64</v>
      </c>
      <c r="DA84" t="s" s="215">
        <f>IF(CP84=0,"-",SUM(CX84:CZ84))</f>
        <v>64</v>
      </c>
      <c r="DB84" s="221">
        <f>(COUNTIF(CO81:CO84,"&lt;"&amp;CO84)+1)/1000</f>
        <v>0.004</v>
      </c>
      <c r="DC84" s="221">
        <f>IF(CP84=0,1000+DB84,IF(COUNTIF(DA81:DA84,DA84)&gt;1,DA84+DB84,100))</f>
        <v>1000.004</v>
      </c>
      <c r="DD84" s="24"/>
      <c r="DE84" t="s" s="225">
        <f>IF(AA84=DE80,Q84)</f>
        <v>175</v>
      </c>
      <c r="DF84" s="24"/>
      <c r="DG84" s="220">
        <f>COUNTIF(DE81:DE84,K84)</f>
        <v>0</v>
      </c>
      <c r="DH84" s="220">
        <f>COUNTIF(DE81:DE84,L84)</f>
        <v>0</v>
      </c>
      <c r="DI84" s="220">
        <f>COUNTIF(DE81:DE84,M84)</f>
        <v>0</v>
      </c>
      <c r="DJ84" s="220">
        <f>COUNTIF(DE81:DE84,N84)</f>
        <v>0</v>
      </c>
      <c r="DK84" s="220">
        <f>SUM(DG84:DJ84)</f>
        <v>0</v>
      </c>
      <c r="DL84" s="24"/>
      <c r="DM84" t="s" s="215">
        <f>IF(DK84=2,B84,"")</f>
      </c>
      <c r="DN84" t="s" s="215">
        <f>IF(DK84=2,D84,"")</f>
      </c>
      <c r="DO84" t="s" s="215">
        <f>IF(DK84=2,E84,"")</f>
      </c>
      <c r="DP84" t="s" s="215">
        <f>IF(DK84=2,G84,"")</f>
      </c>
      <c r="DQ84" s="24"/>
      <c r="DR84" t="s" s="215">
        <f>IF(DK84=2,IF(DO84&gt;DP84,DM84,IF(DP84&gt;DO84,DN84,"")),"")</f>
      </c>
      <c r="DS84" t="s" s="215">
        <f>IF(DK84=2,IF(DO84=DP84,DM84,""),"")</f>
      </c>
      <c r="DT84" t="s" s="215">
        <f>IF(DK84=2,IF(DO84=DP84,DN84,""),"")</f>
      </c>
      <c r="DU84" t="s" s="215">
        <f>IF(DK84=2,IF(DO84&gt;DP84,DN84,IF(DP84&gt;DO84,DM84,"")),"")</f>
      </c>
      <c r="DV84" s="24"/>
      <c r="DW84" s="220">
        <f>RANK(EL84,EL81:EL84,1)</f>
        <v>4</v>
      </c>
      <c r="DX84" t="s" s="222">
        <f>Q84</f>
        <v>175</v>
      </c>
      <c r="DY84" s="223">
        <f>COUNTIF(DR81:DU116,DX84)</f>
        <v>0</v>
      </c>
      <c r="DZ84" s="223">
        <f>COUNTIF(DR81:DR116,DX84)</f>
        <v>0</v>
      </c>
      <c r="EA84" s="223">
        <f>COUNTIF(DS81:DT116,DX84)</f>
        <v>0</v>
      </c>
      <c r="EB84" s="223">
        <f>COUNTIF(DU81:DU116,DX84)</f>
        <v>0</v>
      </c>
      <c r="EC84" s="223">
        <f>_xlfn.SUMIFS(DO81:DO116,DM81:DM116,DX84)+_xlfn.SUMIFS(DP81:DP116,DN81:DN116,DX84)</f>
        <v>0</v>
      </c>
      <c r="ED84" s="223">
        <f>_xlfn.SUMIFS(DP81:DP116,DM81:DM116,DX84)+_xlfn.SUMIFS(DO81:DO116,DN81:DN116,DX84)</f>
        <v>0</v>
      </c>
      <c r="EE84" s="223">
        <f>EC84-ED84</f>
        <v>0</v>
      </c>
      <c r="EF84" s="220">
        <f>DZ84*3+EA84*1</f>
        <v>0</v>
      </c>
      <c r="EG84" t="s" s="215">
        <f>IF(DY84=0,"-",RANK(EF84,EF81:EF84))</f>
        <v>64</v>
      </c>
      <c r="EH84" t="s" s="215">
        <f>IF(DY84=0,"-",RANK(EE84,EE81:EE84))</f>
        <v>64</v>
      </c>
      <c r="EI84" t="s" s="215">
        <f>IF(DY84=0,"-",RANK(EC84,EC81:EC84))</f>
        <v>64</v>
      </c>
      <c r="EJ84" t="s" s="215">
        <f>IF(DY84=0,"-",SUM(EG84:EI84))</f>
        <v>64</v>
      </c>
      <c r="EK84" s="221">
        <f>(COUNTIF(DX81:DX84,"&lt;"&amp;DX84)+1)/1000</f>
        <v>0.004</v>
      </c>
      <c r="EL84" s="224">
        <f>IF(DY84=0,1000+EK84,IF(COUNTIF(EJ81:EJ84,EJ84)&gt;1,EJ84+EK84,100))</f>
        <v>1000.004</v>
      </c>
    </row>
    <row r="85" ht="13.65" customHeight="1">
      <c r="A85" s="15"/>
      <c r="B85" t="s" s="215">
        <f t="shared" si="476"/>
        <v>173</v>
      </c>
      <c r="C85" t="s" s="215">
        <v>64</v>
      </c>
      <c r="D85" t="s" s="215">
        <f t="shared" si="477"/>
        <v>174</v>
      </c>
      <c r="E85" s="220">
        <f t="shared" si="478"/>
        <v>2</v>
      </c>
      <c r="F85" t="s" s="215">
        <v>64</v>
      </c>
      <c r="G85" s="220">
        <f t="shared" si="479"/>
        <v>1</v>
      </c>
      <c r="H85" s="216"/>
      <c r="I85" t="s" s="215">
        <f t="shared" si="480"/>
        <v>170</v>
      </c>
      <c r="J85" s="24"/>
      <c r="K85" t="s" s="215">
        <f>IF(I85="H",B85,IF(I85="B",D85,""))</f>
        <v>173</v>
      </c>
      <c r="L85" t="s" s="215">
        <f>IF(I85="U",B85,"")</f>
      </c>
      <c r="M85" t="s" s="215">
        <f>IF(I85="U",D85,"")</f>
      </c>
      <c r="N85" t="s" s="215">
        <f>IF(I85="B",B85,IF(I85="H",D85,""))</f>
        <v>174</v>
      </c>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20">
        <f>COUNTIF(AM81:AM84,K85)</f>
        <v>0</v>
      </c>
      <c r="AP85" s="220">
        <f>COUNTIF(AM81:AM84,L85)</f>
        <v>0</v>
      </c>
      <c r="AQ85" s="220">
        <f>COUNTIF(AM81:AM84,M85)</f>
        <v>0</v>
      </c>
      <c r="AR85" s="220">
        <f>COUNTIF(AM81:AM84,N85)</f>
        <v>0</v>
      </c>
      <c r="AS85" s="220">
        <f>SUM(AO85:AR85)</f>
        <v>0</v>
      </c>
      <c r="AT85" s="24"/>
      <c r="AU85" t="s" s="215">
        <f>IF(AS85=2,B85,"")</f>
      </c>
      <c r="AV85" t="s" s="215">
        <f>IF(AS85=2,D85,"")</f>
      </c>
      <c r="AW85" t="s" s="215">
        <f>IF(AS85=2,E85,"")</f>
      </c>
      <c r="AX85" t="s" s="215">
        <f>IF(AS85=2,G85,"")</f>
      </c>
      <c r="AY85" s="24"/>
      <c r="AZ85" t="s" s="215">
        <f>IF(AS85=2,IF(AW85&gt;AX85,AU85,IF(AX85&gt;AW85,AV85,"")),"")</f>
      </c>
      <c r="BA85" t="s" s="215">
        <f>IF(AS85=2,IF(AW85=AX85,AU85,""),"")</f>
      </c>
      <c r="BB85" t="s" s="215">
        <f>IF(AS85=2,IF(AW85=AX85,AV85,""),"")</f>
      </c>
      <c r="BC85" t="s" s="215">
        <f>IF(AS85=2,IF(AW85&gt;AX85,AV85,IF(AX85&gt;AW85,AU85,"")),"")</f>
      </c>
      <c r="BD85" s="24"/>
      <c r="BE85" s="216"/>
      <c r="BF85" s="24"/>
      <c r="BG85" s="24"/>
      <c r="BH85" s="24"/>
      <c r="BI85" s="24"/>
      <c r="BJ85" s="24"/>
      <c r="BK85" s="24"/>
      <c r="BL85" s="24"/>
      <c r="BM85" s="24"/>
      <c r="BN85" s="24"/>
      <c r="BO85" s="24"/>
      <c r="BP85" s="24"/>
      <c r="BQ85" s="24"/>
      <c r="BR85" s="24"/>
      <c r="BS85" s="24"/>
      <c r="BT85" s="24"/>
      <c r="BU85" s="24"/>
      <c r="BV85" s="24"/>
      <c r="BW85" s="24"/>
      <c r="BX85" s="220">
        <f>COUNTIF(BV81:BV84,K85)</f>
        <v>0</v>
      </c>
      <c r="BY85" s="220">
        <f>COUNTIF(BV81:BV84,L85)</f>
        <v>0</v>
      </c>
      <c r="BZ85" s="220">
        <f>COUNTIF(BV81:BV84,M85)</f>
        <v>0</v>
      </c>
      <c r="CA85" s="220">
        <f>COUNTIF(BV81:BV84,N85)</f>
        <v>0</v>
      </c>
      <c r="CB85" s="220">
        <f>SUM(BX85:CA85)</f>
        <v>0</v>
      </c>
      <c r="CC85" s="24"/>
      <c r="CD85" t="s" s="215">
        <f>IF(CB85=2,B85,"")</f>
      </c>
      <c r="CE85" t="s" s="215">
        <f>IF(CB85=2,D85,"")</f>
      </c>
      <c r="CF85" t="s" s="215">
        <f>IF(CB85=2,E85,"")</f>
      </c>
      <c r="CG85" t="s" s="215">
        <f>IF(CB85=2,G85,"")</f>
      </c>
      <c r="CH85" s="24"/>
      <c r="CI85" t="s" s="215">
        <f>IF(CB85=2,IF(CF85&gt;CG85,CD85,IF(CG85&gt;CF85,CE85,"")),"")</f>
      </c>
      <c r="CJ85" t="s" s="215">
        <f>IF(CB85=2,IF(CF85=CG85,CD85,""),"")</f>
      </c>
      <c r="CK85" t="s" s="215">
        <f>IF(CB85=2,IF(CF85=CG85,CE85,""),"")</f>
      </c>
      <c r="CL85" t="s" s="215">
        <f>IF(CB85=2,IF(CF85&gt;CG85,CE85,IF(CG85&gt;CF85,CD85,"")),"")</f>
      </c>
      <c r="CM85" s="24"/>
      <c r="CN85" s="216"/>
      <c r="CO85" s="24"/>
      <c r="CP85" s="24"/>
      <c r="CQ85" s="24"/>
      <c r="CR85" s="24"/>
      <c r="CS85" s="24"/>
      <c r="CT85" s="24"/>
      <c r="CU85" s="24"/>
      <c r="CV85" s="24"/>
      <c r="CW85" s="24"/>
      <c r="CX85" s="24"/>
      <c r="CY85" s="24"/>
      <c r="CZ85" s="24"/>
      <c r="DA85" s="24"/>
      <c r="DB85" s="24"/>
      <c r="DC85" s="24"/>
      <c r="DD85" s="24"/>
      <c r="DE85" s="24"/>
      <c r="DF85" s="24"/>
      <c r="DG85" s="220">
        <f>COUNTIF(DE81:DE84,K85)</f>
        <v>0</v>
      </c>
      <c r="DH85" s="220">
        <f>COUNTIF(DE81:DE84,L85)</f>
        <v>0</v>
      </c>
      <c r="DI85" s="220">
        <f>COUNTIF(DE81:DE84,M85)</f>
        <v>0</v>
      </c>
      <c r="DJ85" s="220">
        <f>COUNTIF(DE81:DE84,N85)</f>
        <v>0</v>
      </c>
      <c r="DK85" s="220">
        <f>SUM(DG85:DJ85)</f>
        <v>0</v>
      </c>
      <c r="DL85" s="24"/>
      <c r="DM85" t="s" s="215">
        <f>IF(DK85=2,B85,"")</f>
      </c>
      <c r="DN85" t="s" s="215">
        <f>IF(DK85=2,D85,"")</f>
      </c>
      <c r="DO85" t="s" s="215">
        <f>IF(DK85=2,E85,"")</f>
      </c>
      <c r="DP85" t="s" s="215">
        <f>IF(DK85=2,G85,"")</f>
      </c>
      <c r="DQ85" s="24"/>
      <c r="DR85" t="s" s="215">
        <f>IF(DK85=2,IF(DO85&gt;DP85,DM85,IF(DP85&gt;DO85,DN85,"")),"")</f>
      </c>
      <c r="DS85" t="s" s="215">
        <f>IF(DK85=2,IF(DO85=DP85,DM85,""),"")</f>
      </c>
      <c r="DT85" t="s" s="215">
        <f>IF(DK85=2,IF(DO85=DP85,DN85,""),"")</f>
      </c>
      <c r="DU85" t="s" s="215">
        <f>IF(DK85=2,IF(DO85&gt;DP85,DN85,IF(DP85&gt;DO85,DM85,"")),"")</f>
      </c>
      <c r="DV85" s="24"/>
      <c r="DW85" s="216"/>
      <c r="DX85" s="24"/>
      <c r="DY85" s="24"/>
      <c r="DZ85" s="24"/>
      <c r="EA85" s="24"/>
      <c r="EB85" s="24"/>
      <c r="EC85" s="24"/>
      <c r="ED85" s="24"/>
      <c r="EE85" s="24"/>
      <c r="EF85" s="24"/>
      <c r="EG85" s="24"/>
      <c r="EH85" s="24"/>
      <c r="EI85" s="24"/>
      <c r="EJ85" s="24"/>
      <c r="EK85" s="24"/>
      <c r="EL85" s="25"/>
    </row>
    <row r="86" ht="13.65" customHeight="1">
      <c r="A86" s="15"/>
      <c r="B86" t="s" s="215">
        <f t="shared" si="524"/>
        <v>175</v>
      </c>
      <c r="C86" t="s" s="215">
        <v>64</v>
      </c>
      <c r="D86" t="s" s="215">
        <f t="shared" si="525"/>
        <v>176</v>
      </c>
      <c r="E86" s="220">
        <f t="shared" si="526"/>
        <v>1</v>
      </c>
      <c r="F86" t="s" s="215">
        <v>64</v>
      </c>
      <c r="G86" s="220">
        <f t="shared" si="527"/>
        <v>1</v>
      </c>
      <c r="H86" s="216"/>
      <c r="I86" t="s" s="215">
        <f t="shared" si="528"/>
        <v>177</v>
      </c>
      <c r="J86" s="24"/>
      <c r="K86" t="s" s="215">
        <f>IF(I86="H",B86,IF(I86="B",D86,""))</f>
      </c>
      <c r="L86" t="s" s="215">
        <f>IF(I86="U",B86,"")</f>
        <v>175</v>
      </c>
      <c r="M86" t="s" s="215">
        <f>IF(I86="U",D86,"")</f>
        <v>176</v>
      </c>
      <c r="N86" t="s" s="215">
        <f>IF(I86="B",B86,IF(I86="H",D86,""))</f>
      </c>
      <c r="O86" s="24"/>
      <c r="P86" s="24"/>
      <c r="Q86" s="24"/>
      <c r="R86" s="24"/>
      <c r="S86" s="24"/>
      <c r="T86" s="24"/>
      <c r="U86" s="24"/>
      <c r="V86" s="24"/>
      <c r="W86" s="24"/>
      <c r="X86" s="24"/>
      <c r="Y86" s="24"/>
      <c r="Z86" s="24"/>
      <c r="AA86" s="221">
        <v>1</v>
      </c>
      <c r="AB86" s="223">
        <v>10</v>
      </c>
      <c r="AC86" s="223">
        <f>AB86*10</f>
        <v>100</v>
      </c>
      <c r="AD86" s="223">
        <f>AC86*10</f>
        <v>1000</v>
      </c>
      <c r="AE86" s="226"/>
      <c r="AF86" s="223">
        <f>AD86*10</f>
        <v>10000</v>
      </c>
      <c r="AG86" s="223">
        <f>AF86*10</f>
        <v>100000</v>
      </c>
      <c r="AH86" s="223">
        <f>AG86*10</f>
        <v>1000000</v>
      </c>
      <c r="AI86" s="223">
        <f>AH86*10</f>
        <v>10000000</v>
      </c>
      <c r="AJ86" s="223">
        <f>AI86*10</f>
        <v>100000000</v>
      </c>
      <c r="AK86" s="226"/>
      <c r="AL86" s="24"/>
      <c r="AM86" s="24"/>
      <c r="AN86" s="24"/>
      <c r="AO86" s="220">
        <f>COUNTIF(AM81:AM84,K86)</f>
        <v>0</v>
      </c>
      <c r="AP86" s="220">
        <f>COUNTIF(AM81:AM84,L86)</f>
        <v>0</v>
      </c>
      <c r="AQ86" s="220">
        <f>COUNTIF(AM81:AM84,M86)</f>
        <v>0</v>
      </c>
      <c r="AR86" s="220">
        <f>COUNTIF(AM81:AM84,N86)</f>
        <v>0</v>
      </c>
      <c r="AS86" s="220">
        <f>SUM(AO86:AR86)</f>
        <v>0</v>
      </c>
      <c r="AT86" s="24"/>
      <c r="AU86" t="s" s="215">
        <f>IF(AS86=2,B86,"")</f>
      </c>
      <c r="AV86" t="s" s="215">
        <f>IF(AS86=2,D86,"")</f>
      </c>
      <c r="AW86" t="s" s="215">
        <f>IF(AS86=2,E86,"")</f>
      </c>
      <c r="AX86" t="s" s="215">
        <f>IF(AS86=2,G86,"")</f>
      </c>
      <c r="AY86" s="24"/>
      <c r="AZ86" t="s" s="215">
        <f>IF(AS86=2,IF(AW86&gt;AX86,AU86,IF(AX86&gt;AW86,AV86,"")),"")</f>
      </c>
      <c r="BA86" t="s" s="215">
        <f>IF(AS86=2,IF(AW86=AX86,AU86,""),"")</f>
      </c>
      <c r="BB86" t="s" s="215">
        <f>IF(AS86=2,IF(AW86=AX86,AV86,""),"")</f>
      </c>
      <c r="BC86" t="s" s="215">
        <f>IF(AS86=2,IF(AW86&gt;AX86,AV86,IF(AX86&gt;AW86,AU86,"")),"")</f>
      </c>
      <c r="BD86" s="24"/>
      <c r="BE86" s="216"/>
      <c r="BF86" s="24"/>
      <c r="BG86" s="24"/>
      <c r="BH86" t="s" s="215">
        <v>51</v>
      </c>
      <c r="BI86" t="s" s="215">
        <v>178</v>
      </c>
      <c r="BJ86" s="24"/>
      <c r="BK86" s="24"/>
      <c r="BL86" s="24"/>
      <c r="BM86" s="24"/>
      <c r="BN86" s="24"/>
      <c r="BO86" s="24"/>
      <c r="BP86" s="24"/>
      <c r="BQ86" s="24"/>
      <c r="BR86" s="24"/>
      <c r="BS86" s="24"/>
      <c r="BT86" s="24"/>
      <c r="BU86" s="24"/>
      <c r="BV86" s="24"/>
      <c r="BW86" s="24"/>
      <c r="BX86" s="220">
        <f>COUNTIF(BV81:BV84,K86)</f>
        <v>0</v>
      </c>
      <c r="BY86" s="220">
        <f>COUNTIF(BV81:BV84,L86)</f>
        <v>0</v>
      </c>
      <c r="BZ86" s="220">
        <f>COUNTIF(BV81:BV84,M86)</f>
        <v>1</v>
      </c>
      <c r="CA86" s="220">
        <f>COUNTIF(BV81:BV84,N86)</f>
        <v>0</v>
      </c>
      <c r="CB86" s="220">
        <f>SUM(BX86:CA86)</f>
        <v>1</v>
      </c>
      <c r="CC86" s="24"/>
      <c r="CD86" t="s" s="215">
        <f>IF(CB86=2,B86,"")</f>
      </c>
      <c r="CE86" t="s" s="215">
        <f>IF(CB86=2,D86,"")</f>
      </c>
      <c r="CF86" t="s" s="215">
        <f>IF(CB86=2,E86,"")</f>
      </c>
      <c r="CG86" t="s" s="215">
        <f>IF(CB86=2,G86,"")</f>
      </c>
      <c r="CH86" s="24"/>
      <c r="CI86" t="s" s="215">
        <f>IF(CB86=2,IF(CF86&gt;CG86,CD86,IF(CG86&gt;CF86,CE86,"")),"")</f>
      </c>
      <c r="CJ86" t="s" s="215">
        <f>IF(CB86=2,IF(CF86=CG86,CD86,""),"")</f>
      </c>
      <c r="CK86" t="s" s="215">
        <f>IF(CB86=2,IF(CF86=CG86,CE86,""),"")</f>
      </c>
      <c r="CL86" t="s" s="215">
        <f>IF(CB86=2,IF(CF86&gt;CG86,CE86,IF(CG86&gt;CF86,CD86,"")),"")</f>
      </c>
      <c r="CM86" s="24"/>
      <c r="CN86" s="216"/>
      <c r="CO86" s="24"/>
      <c r="CP86" s="24"/>
      <c r="CQ86" t="s" s="215">
        <v>51</v>
      </c>
      <c r="CR86" t="s" s="215">
        <v>178</v>
      </c>
      <c r="CS86" s="24"/>
      <c r="CT86" s="24"/>
      <c r="CU86" s="24"/>
      <c r="CV86" s="24"/>
      <c r="CW86" s="24"/>
      <c r="CX86" s="24"/>
      <c r="CY86" s="24"/>
      <c r="CZ86" s="24"/>
      <c r="DA86" s="24"/>
      <c r="DB86" s="24"/>
      <c r="DC86" s="24"/>
      <c r="DD86" s="24"/>
      <c r="DE86" s="24"/>
      <c r="DF86" s="24"/>
      <c r="DG86" s="220">
        <f>COUNTIF(DE81:DE84,K86)</f>
        <v>0</v>
      </c>
      <c r="DH86" s="220">
        <f>COUNTIF(DE81:DE84,L86)</f>
        <v>1</v>
      </c>
      <c r="DI86" s="220">
        <f>COUNTIF(DE81:DE84,M86)</f>
        <v>0</v>
      </c>
      <c r="DJ86" s="220">
        <f>COUNTIF(DE81:DE84,N86)</f>
        <v>0</v>
      </c>
      <c r="DK86" s="220">
        <f>SUM(DG86:DJ86)</f>
        <v>1</v>
      </c>
      <c r="DL86" s="24"/>
      <c r="DM86" t="s" s="215">
        <f>IF(DK86=2,B86,"")</f>
      </c>
      <c r="DN86" t="s" s="215">
        <f>IF(DK86=2,D86,"")</f>
      </c>
      <c r="DO86" t="s" s="215">
        <f>IF(DK86=2,E86,"")</f>
      </c>
      <c r="DP86" t="s" s="215">
        <f>IF(DK86=2,G86,"")</f>
      </c>
      <c r="DQ86" s="24"/>
      <c r="DR86" t="s" s="215">
        <f>IF(DK86=2,IF(DO86&gt;DP86,DM86,IF(DP86&gt;DO86,DN86,"")),"")</f>
      </c>
      <c r="DS86" t="s" s="215">
        <f>IF(DK86=2,IF(DO86=DP86,DM86,""),"")</f>
      </c>
      <c r="DT86" t="s" s="215">
        <f>IF(DK86=2,IF(DO86=DP86,DN86,""),"")</f>
      </c>
      <c r="DU86" t="s" s="215">
        <f>IF(DK86=2,IF(DO86&gt;DP86,DN86,IF(DP86&gt;DO86,DM86,"")),"")</f>
      </c>
      <c r="DV86" s="24"/>
      <c r="DW86" s="216"/>
      <c r="DX86" s="24"/>
      <c r="DY86" s="24"/>
      <c r="DZ86" t="s" s="215">
        <v>51</v>
      </c>
      <c r="EA86" t="s" s="215">
        <v>178</v>
      </c>
      <c r="EB86" s="24"/>
      <c r="EC86" s="24"/>
      <c r="ED86" s="24"/>
      <c r="EE86" s="24"/>
      <c r="EF86" s="24"/>
      <c r="EG86" s="24"/>
      <c r="EH86" s="24"/>
      <c r="EI86" s="24"/>
      <c r="EJ86" s="24"/>
      <c r="EK86" s="24"/>
      <c r="EL86" s="25"/>
    </row>
    <row r="87" ht="13.65" customHeight="1">
      <c r="A87" s="15"/>
      <c r="B87" t="s" s="215">
        <f t="shared" si="579"/>
        <v>179</v>
      </c>
      <c r="C87" t="s" s="215">
        <v>64</v>
      </c>
      <c r="D87" t="s" s="215">
        <f t="shared" si="580"/>
        <v>180</v>
      </c>
      <c r="E87" s="220">
        <f t="shared" si="581"/>
        <v>2</v>
      </c>
      <c r="F87" t="s" s="215">
        <v>64</v>
      </c>
      <c r="G87" s="220">
        <f t="shared" si="582"/>
        <v>1</v>
      </c>
      <c r="H87" s="216"/>
      <c r="I87" t="s" s="215">
        <f t="shared" si="583"/>
        <v>170</v>
      </c>
      <c r="J87" s="24"/>
      <c r="K87" t="s" s="215">
        <f>IF(I87="H",B87,IF(I87="B",D87,""))</f>
        <v>179</v>
      </c>
      <c r="L87" t="s" s="215">
        <f>IF(I87="U",B87,"")</f>
      </c>
      <c r="M87" t="s" s="215">
        <f>IF(I87="U",D87,"")</f>
      </c>
      <c r="N87" t="s" s="215">
        <f>IF(I87="B",B87,IF(I87="H",D87,""))</f>
        <v>180</v>
      </c>
      <c r="O87" s="24"/>
      <c r="P87" s="24"/>
      <c r="Q87" s="221">
        <v>2</v>
      </c>
      <c r="R87" s="221">
        <v>3</v>
      </c>
      <c r="S87" s="221">
        <v>4</v>
      </c>
      <c r="T87" s="221">
        <v>5</v>
      </c>
      <c r="U87" s="221">
        <v>6</v>
      </c>
      <c r="V87" s="221">
        <v>7</v>
      </c>
      <c r="W87" s="221">
        <v>8</v>
      </c>
      <c r="X87" s="221">
        <v>9</v>
      </c>
      <c r="Y87" s="221">
        <v>10</v>
      </c>
      <c r="Z87" s="24"/>
      <c r="AA87" s="24"/>
      <c r="AB87" s="24"/>
      <c r="AC87" s="24"/>
      <c r="AD87" s="24"/>
      <c r="AE87" s="24"/>
      <c r="AF87" s="24"/>
      <c r="AG87" s="24"/>
      <c r="AH87" s="24"/>
      <c r="AI87" s="24"/>
      <c r="AJ87" s="24"/>
      <c r="AK87" s="24"/>
      <c r="AL87" s="24"/>
      <c r="AM87" s="24"/>
      <c r="AN87" s="24"/>
      <c r="AO87" s="220">
        <f>COUNTIF(AM81:AM84,K87)</f>
        <v>1</v>
      </c>
      <c r="AP87" s="220">
        <f>COUNTIF(AM81:AM84,L87)</f>
        <v>0</v>
      </c>
      <c r="AQ87" s="220">
        <f>COUNTIF(AM81:AM84,M87)</f>
        <v>0</v>
      </c>
      <c r="AR87" s="220">
        <f>COUNTIF(AM81:AM84,N87)</f>
        <v>0</v>
      </c>
      <c r="AS87" s="220">
        <f>SUM(AO87:AR87)</f>
        <v>1</v>
      </c>
      <c r="AT87" s="24"/>
      <c r="AU87" t="s" s="215">
        <f>IF(AS87=2,B87,"")</f>
      </c>
      <c r="AV87" t="s" s="215">
        <f>IF(AS87=2,D87,"")</f>
      </c>
      <c r="AW87" t="s" s="215">
        <f>IF(AS87=2,E87,"")</f>
      </c>
      <c r="AX87" t="s" s="215">
        <f>IF(AS87=2,G87,"")</f>
      </c>
      <c r="AY87" s="24"/>
      <c r="AZ87" t="s" s="215">
        <f>IF(AS87=2,IF(AW87&gt;AX87,AU87,IF(AX87&gt;AW87,AV87,"")),"")</f>
      </c>
      <c r="BA87" t="s" s="215">
        <f>IF(AS87=2,IF(AW87=AX87,AU87,""),"")</f>
      </c>
      <c r="BB87" t="s" s="215">
        <f>IF(AS87=2,IF(AW87=AX87,AV87,""),"")</f>
      </c>
      <c r="BC87" t="s" s="215">
        <f>IF(AS87=2,IF(AW87&gt;AX87,AV87,IF(AX87&gt;AW87,AU87,"")),"")</f>
      </c>
      <c r="BD87" s="24"/>
      <c r="BE87" s="220">
        <v>1</v>
      </c>
      <c r="BF87" t="s" s="225">
        <f>VLOOKUP(BE87,BE81:BF84,2,FALSE)</f>
        <v>179</v>
      </c>
      <c r="BG87" s="24"/>
      <c r="BH87" s="220">
        <f>_xlfn.COUNTIFS(AZ81:AZ116,BF87,BC81:BC116,BF88)</f>
        <v>0</v>
      </c>
      <c r="BI87" s="221">
        <f>RANK(BH87,BH87:BH90,0)</f>
        <v>1</v>
      </c>
      <c r="BJ87" s="24"/>
      <c r="BK87" s="24"/>
      <c r="BL87" s="24"/>
      <c r="BM87" s="24"/>
      <c r="BN87" s="24"/>
      <c r="BO87" s="24"/>
      <c r="BP87" s="24"/>
      <c r="BQ87" s="24"/>
      <c r="BR87" s="24"/>
      <c r="BS87" s="24"/>
      <c r="BT87" s="24"/>
      <c r="BU87" s="24"/>
      <c r="BV87" s="24"/>
      <c r="BW87" s="24"/>
      <c r="BX87" s="220">
        <f>COUNTIF(BV81:BV84,K87)</f>
        <v>0</v>
      </c>
      <c r="BY87" s="220">
        <f>COUNTIF(BV81:BV84,L87)</f>
        <v>0</v>
      </c>
      <c r="BZ87" s="220">
        <f>COUNTIF(BV81:BV84,M87)</f>
        <v>0</v>
      </c>
      <c r="CA87" s="220">
        <f>COUNTIF(BV81:BV84,N87)</f>
        <v>0</v>
      </c>
      <c r="CB87" s="220">
        <f>SUM(BX87:CA87)</f>
        <v>0</v>
      </c>
      <c r="CC87" s="24"/>
      <c r="CD87" t="s" s="215">
        <f>IF(CB87=2,B87,"")</f>
      </c>
      <c r="CE87" t="s" s="215">
        <f>IF(CB87=2,D87,"")</f>
      </c>
      <c r="CF87" t="s" s="215">
        <f>IF(CB87=2,E87,"")</f>
      </c>
      <c r="CG87" t="s" s="215">
        <f>IF(CB87=2,G87,"")</f>
      </c>
      <c r="CH87" s="24"/>
      <c r="CI87" t="s" s="215">
        <f>IF(CB87=2,IF(CF87&gt;CG87,CD87,IF(CG87&gt;CF87,CE87,"")),"")</f>
      </c>
      <c r="CJ87" t="s" s="215">
        <f>IF(CB87=2,IF(CF87=CG87,CD87,""),"")</f>
      </c>
      <c r="CK87" t="s" s="215">
        <f>IF(CB87=2,IF(CF87=CG87,CE87,""),"")</f>
      </c>
      <c r="CL87" t="s" s="215">
        <f>IF(CB87=2,IF(CF87&gt;CG87,CE87,IF(CG87&gt;CF87,CD87,"")),"")</f>
      </c>
      <c r="CM87" s="24"/>
      <c r="CN87" s="220">
        <v>1</v>
      </c>
      <c r="CO87" t="s" s="225">
        <f>VLOOKUP(CN87,CN81:CO84,2,FALSE)</f>
        <v>179</v>
      </c>
      <c r="CP87" s="24"/>
      <c r="CQ87" s="220">
        <f>_xlfn.COUNTIFS(CI81:CI116,CO87,CL81:CL116,CO88)</f>
        <v>0</v>
      </c>
      <c r="CR87" s="221">
        <f>RANK(CQ87,CQ87:CQ90,0)</f>
        <v>1</v>
      </c>
      <c r="CS87" s="24"/>
      <c r="CT87" s="24"/>
      <c r="CU87" s="24"/>
      <c r="CV87" s="24"/>
      <c r="CW87" s="24"/>
      <c r="CX87" s="24"/>
      <c r="CY87" s="24"/>
      <c r="CZ87" s="24"/>
      <c r="DA87" s="24"/>
      <c r="DB87" s="24"/>
      <c r="DC87" s="24"/>
      <c r="DD87" s="24"/>
      <c r="DE87" s="24"/>
      <c r="DF87" s="24"/>
      <c r="DG87" s="220">
        <f>COUNTIF(DE81:DE84,K87)</f>
        <v>0</v>
      </c>
      <c r="DH87" s="220">
        <f>COUNTIF(DE81:DE84,L87)</f>
        <v>0</v>
      </c>
      <c r="DI87" s="220">
        <f>COUNTIF(DE81:DE84,M87)</f>
        <v>0</v>
      </c>
      <c r="DJ87" s="220">
        <f>COUNTIF(DE81:DE84,N87)</f>
        <v>0</v>
      </c>
      <c r="DK87" s="220">
        <f>SUM(DG87:DJ87)</f>
        <v>0</v>
      </c>
      <c r="DL87" s="24"/>
      <c r="DM87" t="s" s="215">
        <f>IF(DK87=2,B87,"")</f>
      </c>
      <c r="DN87" t="s" s="215">
        <f>IF(DK87=2,D87,"")</f>
      </c>
      <c r="DO87" t="s" s="215">
        <f>IF(DK87=2,E87,"")</f>
      </c>
      <c r="DP87" t="s" s="215">
        <f>IF(DK87=2,G87,"")</f>
      </c>
      <c r="DQ87" s="24"/>
      <c r="DR87" t="s" s="215">
        <f>IF(DK87=2,IF(DO87&gt;DP87,DM87,IF(DP87&gt;DO87,DN87,"")),"")</f>
      </c>
      <c r="DS87" t="s" s="215">
        <f>IF(DK87=2,IF(DO87=DP87,DM87,""),"")</f>
      </c>
      <c r="DT87" t="s" s="215">
        <f>IF(DK87=2,IF(DO87=DP87,DN87,""),"")</f>
      </c>
      <c r="DU87" t="s" s="215">
        <f>IF(DK87=2,IF(DO87&gt;DP87,DN87,IF(DP87&gt;DO87,DM87,"")),"")</f>
      </c>
      <c r="DV87" s="24"/>
      <c r="DW87" s="220">
        <v>1</v>
      </c>
      <c r="DX87" t="s" s="225">
        <f>VLOOKUP(DW87,DW81:DX84,2,FALSE)</f>
        <v>179</v>
      </c>
      <c r="DY87" s="24"/>
      <c r="DZ87" s="220">
        <f>_xlfn.COUNTIFS(DR81:DR116,DX87,DU81:DU116,DX88)</f>
        <v>0</v>
      </c>
      <c r="EA87" s="221">
        <f>RANK(DZ87,DZ87:DZ90,0)</f>
        <v>1</v>
      </c>
      <c r="EB87" s="24"/>
      <c r="EC87" s="24"/>
      <c r="ED87" s="24"/>
      <c r="EE87" s="24"/>
      <c r="EF87" s="24"/>
      <c r="EG87" s="24"/>
      <c r="EH87" s="24"/>
      <c r="EI87" s="24"/>
      <c r="EJ87" s="24"/>
      <c r="EK87" s="24"/>
      <c r="EL87" s="25"/>
    </row>
    <row r="88" ht="13.65" customHeight="1">
      <c r="A88" s="15"/>
      <c r="B88" t="s" s="215">
        <f t="shared" si="636"/>
        <v>181</v>
      </c>
      <c r="C88" t="s" s="215">
        <v>64</v>
      </c>
      <c r="D88" t="s" s="215">
        <f t="shared" si="637"/>
        <v>182</v>
      </c>
      <c r="E88" s="220">
        <f t="shared" si="638"/>
        <v>0</v>
      </c>
      <c r="F88" t="s" s="215">
        <v>64</v>
      </c>
      <c r="G88" s="220">
        <f t="shared" si="639"/>
        <v>1</v>
      </c>
      <c r="H88" s="216"/>
      <c r="I88" t="s" s="215">
        <f t="shared" si="640"/>
        <v>165</v>
      </c>
      <c r="J88" s="24"/>
      <c r="K88" t="s" s="215">
        <f>IF(I88="H",B88,IF(I88="B",D88,""))</f>
        <v>182</v>
      </c>
      <c r="L88" t="s" s="215">
        <f>IF(I88="U",B88,"")</f>
      </c>
      <c r="M88" t="s" s="215">
        <f>IF(I88="U",D88,"")</f>
      </c>
      <c r="N88" t="s" s="215">
        <f>IF(I88="B",B88,IF(I88="H",D88,""))</f>
        <v>181</v>
      </c>
      <c r="O88" s="24"/>
      <c r="P88" s="24"/>
      <c r="Q88" s="24"/>
      <c r="R88" s="24"/>
      <c r="S88" s="24"/>
      <c r="T88" s="24"/>
      <c r="U88" s="24"/>
      <c r="V88" s="24"/>
      <c r="W88" s="24"/>
      <c r="X88" s="24"/>
      <c r="Y88" s="24"/>
      <c r="Z88" s="24"/>
      <c r="AA88" s="220">
        <f>AA81/AA86</f>
        <v>4</v>
      </c>
      <c r="AB88" s="220">
        <f>AB81/AB86</f>
        <v>0</v>
      </c>
      <c r="AC88" s="220">
        <f>AC81/AC86</f>
        <v>0</v>
      </c>
      <c r="AD88" s="220">
        <f>AD81/AD86</f>
        <v>0</v>
      </c>
      <c r="AE88" s="216"/>
      <c r="AF88" s="220">
        <f>AF81/AF86</f>
        <v>0</v>
      </c>
      <c r="AG88" s="220">
        <f>AG81/AG86</f>
        <v>4e-05</v>
      </c>
      <c r="AH88" s="220">
        <f>AH81/AH86</f>
        <v>3e-06</v>
      </c>
      <c r="AI88" s="220">
        <f>AI81/AI86</f>
        <v>3e-07</v>
      </c>
      <c r="AJ88" s="220">
        <f>AJ81/AJ86</f>
        <v>3e-08</v>
      </c>
      <c r="AK88" s="221">
        <f>SUM(AA88:AJ88)</f>
        <v>4.00004333</v>
      </c>
      <c r="AL88" s="24"/>
      <c r="AM88" s="24"/>
      <c r="AN88" s="24"/>
      <c r="AO88" s="220">
        <f>COUNTIF(AM81:AM84,K88)</f>
        <v>0</v>
      </c>
      <c r="AP88" s="220">
        <f>COUNTIF(AM81:AM84,L88)</f>
        <v>0</v>
      </c>
      <c r="AQ88" s="220">
        <f>COUNTIF(AM81:AM84,M88)</f>
        <v>0</v>
      </c>
      <c r="AR88" s="220">
        <f>COUNTIF(AM81:AM84,N88)</f>
        <v>0</v>
      </c>
      <c r="AS88" s="220">
        <f>SUM(AO88:AR88)</f>
        <v>0</v>
      </c>
      <c r="AT88" s="24"/>
      <c r="AU88" t="s" s="215">
        <f>IF(AS88=2,B88,"")</f>
      </c>
      <c r="AV88" t="s" s="215">
        <f>IF(AS88=2,D88,"")</f>
      </c>
      <c r="AW88" t="s" s="215">
        <f>IF(AS88=2,E88,"")</f>
      </c>
      <c r="AX88" t="s" s="215">
        <f>IF(AS88=2,G88,"")</f>
      </c>
      <c r="AY88" s="24"/>
      <c r="AZ88" t="s" s="215">
        <f>IF(AS88=2,IF(AW88&gt;AX88,AU88,IF(AX88&gt;AW88,AV88,"")),"")</f>
      </c>
      <c r="BA88" t="s" s="215">
        <f>IF(AS88=2,IF(AW88=AX88,AU88,""),"")</f>
      </c>
      <c r="BB88" t="s" s="215">
        <f>IF(AS88=2,IF(AW88=AX88,AV88,""),"")</f>
      </c>
      <c r="BC88" t="s" s="215">
        <f>IF(AS88=2,IF(AW88&gt;AX88,AV88,IF(AX88&gt;AW88,AU88,"")),"")</f>
      </c>
      <c r="BD88" s="24"/>
      <c r="BE88" s="220">
        <v>2</v>
      </c>
      <c r="BF88" t="s" s="225">
        <f>VLOOKUP(BE88,BE81:BF84,2,FALSE)</f>
        <v>176</v>
      </c>
      <c r="BG88" s="24"/>
      <c r="BH88" s="220">
        <f>_xlfn.COUNTIFS(AZ81:AZ116,BF88,BC81:BC116,BF87)</f>
        <v>0</v>
      </c>
      <c r="BI88" s="221">
        <f>RANK(BH88,BH87:BH90,0)</f>
        <v>1</v>
      </c>
      <c r="BJ88" s="24"/>
      <c r="BK88" s="24"/>
      <c r="BL88" s="24"/>
      <c r="BM88" s="24"/>
      <c r="BN88" s="24"/>
      <c r="BO88" s="24"/>
      <c r="BP88" s="24"/>
      <c r="BQ88" s="24"/>
      <c r="BR88" s="24"/>
      <c r="BS88" s="24"/>
      <c r="BT88" s="24"/>
      <c r="BU88" s="24"/>
      <c r="BV88" s="24"/>
      <c r="BW88" s="24"/>
      <c r="BX88" s="220">
        <f>COUNTIF(BV81:BV84,K88)</f>
        <v>0</v>
      </c>
      <c r="BY88" s="220">
        <f>COUNTIF(BV81:BV84,L88)</f>
        <v>0</v>
      </c>
      <c r="BZ88" s="220">
        <f>COUNTIF(BV81:BV84,M88)</f>
        <v>0</v>
      </c>
      <c r="CA88" s="220">
        <f>COUNTIF(BV81:BV84,N88)</f>
        <v>0</v>
      </c>
      <c r="CB88" s="220">
        <f>SUM(BX88:CA88)</f>
        <v>0</v>
      </c>
      <c r="CC88" s="24"/>
      <c r="CD88" t="s" s="215">
        <f>IF(CB88=2,B88,"")</f>
      </c>
      <c r="CE88" t="s" s="215">
        <f>IF(CB88=2,D88,"")</f>
      </c>
      <c r="CF88" t="s" s="215">
        <f>IF(CB88=2,E88,"")</f>
      </c>
      <c r="CG88" t="s" s="215">
        <f>IF(CB88=2,G88,"")</f>
      </c>
      <c r="CH88" s="24"/>
      <c r="CI88" t="s" s="215">
        <f>IF(CB88=2,IF(CF88&gt;CG88,CD88,IF(CG88&gt;CF88,CE88,"")),"")</f>
      </c>
      <c r="CJ88" t="s" s="215">
        <f>IF(CB88=2,IF(CF88=CG88,CD88,""),"")</f>
      </c>
      <c r="CK88" t="s" s="215">
        <f>IF(CB88=2,IF(CF88=CG88,CE88,""),"")</f>
      </c>
      <c r="CL88" t="s" s="215">
        <f>IF(CB88=2,IF(CF88&gt;CG88,CE88,IF(CG88&gt;CF88,CD88,"")),"")</f>
      </c>
      <c r="CM88" s="24"/>
      <c r="CN88" s="220">
        <v>2</v>
      </c>
      <c r="CO88" t="s" s="225">
        <f>VLOOKUP(CN88,CN81:CO84,2,FALSE)</f>
        <v>176</v>
      </c>
      <c r="CP88" s="24"/>
      <c r="CQ88" s="220">
        <f>_xlfn.COUNTIFS(CI81:CI116,CO88,CL81:CL116,CO87)</f>
        <v>0</v>
      </c>
      <c r="CR88" s="221">
        <f>RANK(CQ88,CQ87:CQ90,0)</f>
        <v>1</v>
      </c>
      <c r="CS88" s="24"/>
      <c r="CT88" s="24"/>
      <c r="CU88" s="24"/>
      <c r="CV88" s="24"/>
      <c r="CW88" s="24"/>
      <c r="CX88" s="24"/>
      <c r="CY88" s="24"/>
      <c r="CZ88" s="24"/>
      <c r="DA88" s="24"/>
      <c r="DB88" s="24"/>
      <c r="DC88" s="24"/>
      <c r="DD88" s="24"/>
      <c r="DE88" s="24"/>
      <c r="DF88" s="24"/>
      <c r="DG88" s="220">
        <f>COUNTIF(DE81:DE84,K88)</f>
        <v>0</v>
      </c>
      <c r="DH88" s="220">
        <f>COUNTIF(DE81:DE84,L88)</f>
        <v>0</v>
      </c>
      <c r="DI88" s="220">
        <f>COUNTIF(DE81:DE84,M88)</f>
        <v>0</v>
      </c>
      <c r="DJ88" s="220">
        <f>COUNTIF(DE81:DE84,N88)</f>
        <v>0</v>
      </c>
      <c r="DK88" s="220">
        <f>SUM(DG88:DJ88)</f>
        <v>0</v>
      </c>
      <c r="DL88" s="24"/>
      <c r="DM88" t="s" s="215">
        <f>IF(DK88=2,B88,"")</f>
      </c>
      <c r="DN88" t="s" s="215">
        <f>IF(DK88=2,D88,"")</f>
      </c>
      <c r="DO88" t="s" s="215">
        <f>IF(DK88=2,E88,"")</f>
      </c>
      <c r="DP88" t="s" s="215">
        <f>IF(DK88=2,G88,"")</f>
      </c>
      <c r="DQ88" s="24"/>
      <c r="DR88" t="s" s="215">
        <f>IF(DK88=2,IF(DO88&gt;DP88,DM88,IF(DP88&gt;DO88,DN88,"")),"")</f>
      </c>
      <c r="DS88" t="s" s="215">
        <f>IF(DK88=2,IF(DO88=DP88,DM88,""),"")</f>
      </c>
      <c r="DT88" t="s" s="215">
        <f>IF(DK88=2,IF(DO88=DP88,DN88,""),"")</f>
      </c>
      <c r="DU88" t="s" s="215">
        <f>IF(DK88=2,IF(DO88&gt;DP88,DN88,IF(DP88&gt;DO88,DM88,"")),"")</f>
      </c>
      <c r="DV88" s="24"/>
      <c r="DW88" s="220">
        <v>2</v>
      </c>
      <c r="DX88" t="s" s="225">
        <f>VLOOKUP(DW88,DW81:DX84,2,FALSE)</f>
        <v>176</v>
      </c>
      <c r="DY88" s="24"/>
      <c r="DZ88" s="220">
        <f>_xlfn.COUNTIFS(DR81:DR116,DX88,DU81:DU116,DX87)</f>
        <v>0</v>
      </c>
      <c r="EA88" s="221">
        <f>RANK(DZ88,DZ87:DZ90,0)</f>
        <v>1</v>
      </c>
      <c r="EB88" s="24"/>
      <c r="EC88" s="24"/>
      <c r="ED88" s="24"/>
      <c r="EE88" s="24"/>
      <c r="EF88" s="24"/>
      <c r="EG88" s="24"/>
      <c r="EH88" s="24"/>
      <c r="EI88" s="24"/>
      <c r="EJ88" s="24"/>
      <c r="EK88" s="24"/>
      <c r="EL88" s="25"/>
    </row>
    <row r="89" ht="13.65" customHeight="1">
      <c r="A89" s="15"/>
      <c r="B89" t="s" s="215">
        <f t="shared" si="703"/>
        <v>183</v>
      </c>
      <c r="C89" t="s" s="215">
        <v>64</v>
      </c>
      <c r="D89" t="s" s="215">
        <f t="shared" si="704"/>
        <v>184</v>
      </c>
      <c r="E89" s="220">
        <f t="shared" si="705"/>
        <v>3</v>
      </c>
      <c r="F89" t="s" s="215">
        <v>64</v>
      </c>
      <c r="G89" s="220">
        <f t="shared" si="706"/>
        <v>1</v>
      </c>
      <c r="H89" s="216"/>
      <c r="I89" t="s" s="215">
        <f t="shared" si="707"/>
        <v>170</v>
      </c>
      <c r="J89" s="24"/>
      <c r="K89" t="s" s="215">
        <f>IF(I89="H",B89,IF(I89="B",D89,""))</f>
        <v>183</v>
      </c>
      <c r="L89" t="s" s="215">
        <f>IF(I89="U",B89,"")</f>
      </c>
      <c r="M89" t="s" s="215">
        <f>IF(I89="U",D89,"")</f>
      </c>
      <c r="N89" t="s" s="215">
        <f>IF(I89="B",B89,IF(I89="H",D89,""))</f>
        <v>184</v>
      </c>
      <c r="O89" s="24"/>
      <c r="P89" s="221">
        <v>1</v>
      </c>
      <c r="Q89" t="s" s="222">
        <f>VLOOKUP(P89,P81:Y84,Q87,FALSE)</f>
        <v>179</v>
      </c>
      <c r="R89" s="223">
        <f>VLOOKUP(P89,P81:Y84,R87,FALSE)</f>
        <v>3</v>
      </c>
      <c r="S89" s="223">
        <f>VLOOKUP(P89,P81:Y84,S87,FALSE)</f>
        <v>3</v>
      </c>
      <c r="T89" s="223">
        <f>VLOOKUP(P89,P81:Y84,T87,FALSE)</f>
        <v>0</v>
      </c>
      <c r="U89" s="223">
        <f>VLOOKUP(P89,P81:Y84,U87,FALSE)</f>
        <v>0</v>
      </c>
      <c r="V89" s="223">
        <f>VLOOKUP(P89,P81:Y84,V87,FALSE)</f>
        <v>7</v>
      </c>
      <c r="W89" s="223">
        <f>VLOOKUP(P89,P81:Y84,W87,FALSE)</f>
        <v>1</v>
      </c>
      <c r="X89" s="223">
        <f>VLOOKUP(P89,P81:Y84,X87,FALSE)</f>
        <v>6</v>
      </c>
      <c r="Y89" s="220">
        <f>VLOOKUP(P89,P81:Y84,Y87,FALSE)</f>
        <v>9</v>
      </c>
      <c r="Z89" s="24"/>
      <c r="AA89" s="220">
        <f>AA82/AA86</f>
        <v>1</v>
      </c>
      <c r="AB89" s="220">
        <f>AB82/AB86</f>
        <v>0</v>
      </c>
      <c r="AC89" s="220">
        <f>AC82/AC86</f>
        <v>0</v>
      </c>
      <c r="AD89" s="220">
        <f>AD82/AD86</f>
        <v>0</v>
      </c>
      <c r="AE89" s="216"/>
      <c r="AF89" s="220">
        <f>AF82/AF86</f>
        <v>0</v>
      </c>
      <c r="AG89" s="220">
        <f>AG82/AG86</f>
        <v>1e-05</v>
      </c>
      <c r="AH89" s="220">
        <f>AH82/AH86</f>
        <v>1e-06</v>
      </c>
      <c r="AI89" s="220">
        <f>AI82/AI86</f>
        <v>1e-07</v>
      </c>
      <c r="AJ89" s="220">
        <f>AJ82/AJ86</f>
        <v>1e-08</v>
      </c>
      <c r="AK89" s="221">
        <f>SUM(AA89:AJ89)</f>
        <v>1.00001111</v>
      </c>
      <c r="AL89" s="24"/>
      <c r="AM89" s="24"/>
      <c r="AN89" s="24"/>
      <c r="AO89" s="220">
        <f>COUNTIF(AM81:AM84,K89)</f>
        <v>0</v>
      </c>
      <c r="AP89" s="220">
        <f>COUNTIF(AM81:AM84,L89)</f>
        <v>0</v>
      </c>
      <c r="AQ89" s="220">
        <f>COUNTIF(AM81:AM84,M89)</f>
        <v>0</v>
      </c>
      <c r="AR89" s="220">
        <f>COUNTIF(AM81:AM84,N89)</f>
        <v>0</v>
      </c>
      <c r="AS89" s="220">
        <f>SUM(AO89:AR89)</f>
        <v>0</v>
      </c>
      <c r="AT89" s="24"/>
      <c r="AU89" t="s" s="215">
        <f>IF(AS89=2,B89,"")</f>
      </c>
      <c r="AV89" t="s" s="215">
        <f>IF(AS89=2,D89,"")</f>
      </c>
      <c r="AW89" t="s" s="215">
        <f>IF(AS89=2,E89,"")</f>
      </c>
      <c r="AX89" t="s" s="215">
        <f>IF(AS89=2,G89,"")</f>
      </c>
      <c r="AY89" s="24"/>
      <c r="AZ89" t="s" s="215">
        <f>IF(AS89=2,IF(AW89&gt;AX89,AU89,IF(AX89&gt;AW89,AV89,"")),"")</f>
      </c>
      <c r="BA89" t="s" s="215">
        <f>IF(AS89=2,IF(AW89=AX89,AU89,""),"")</f>
      </c>
      <c r="BB89" t="s" s="215">
        <f>IF(AS89=2,IF(AW89=AX89,AV89,""),"")</f>
      </c>
      <c r="BC89" t="s" s="215">
        <f>IF(AS89=2,IF(AW89&gt;AX89,AV89,IF(AX89&gt;AW89,AU89,"")),"")</f>
      </c>
      <c r="BD89" s="24"/>
      <c r="BE89" s="220">
        <v>3</v>
      </c>
      <c r="BF89" t="s" s="225">
        <f>VLOOKUP(BE89,BE81:BF84,2,FALSE)</f>
        <v>180</v>
      </c>
      <c r="BG89" s="24"/>
      <c r="BH89" s="220">
        <f>_xlfn.COUNTIFS(AZ81:AZ116,BF89,BC81:BC116,BF88)</f>
        <v>0</v>
      </c>
      <c r="BI89" s="221">
        <f>RANK(BH89,BH87:BH90,0)</f>
        <v>1</v>
      </c>
      <c r="BJ89" s="24"/>
      <c r="BK89" s="24"/>
      <c r="BL89" s="24"/>
      <c r="BM89" s="24"/>
      <c r="BN89" s="24"/>
      <c r="BO89" s="24"/>
      <c r="BP89" s="24"/>
      <c r="BQ89" s="24"/>
      <c r="BR89" s="24"/>
      <c r="BS89" s="24"/>
      <c r="BT89" s="24"/>
      <c r="BU89" s="24"/>
      <c r="BV89" s="24"/>
      <c r="BW89" s="24"/>
      <c r="BX89" s="220">
        <f>COUNTIF(BV81:BV84,K89)</f>
        <v>0</v>
      </c>
      <c r="BY89" s="220">
        <f>COUNTIF(BV81:BV84,L89)</f>
        <v>0</v>
      </c>
      <c r="BZ89" s="220">
        <f>COUNTIF(BV81:BV84,M89)</f>
        <v>0</v>
      </c>
      <c r="CA89" s="220">
        <f>COUNTIF(BV81:BV84,N89)</f>
        <v>0</v>
      </c>
      <c r="CB89" s="220">
        <f>SUM(BX89:CA89)</f>
        <v>0</v>
      </c>
      <c r="CC89" s="24"/>
      <c r="CD89" t="s" s="215">
        <f>IF(CB89=2,B89,"")</f>
      </c>
      <c r="CE89" t="s" s="215">
        <f>IF(CB89=2,D89,"")</f>
      </c>
      <c r="CF89" t="s" s="215">
        <f>IF(CB89=2,E89,"")</f>
      </c>
      <c r="CG89" t="s" s="215">
        <f>IF(CB89=2,G89,"")</f>
      </c>
      <c r="CH89" s="24"/>
      <c r="CI89" t="s" s="215">
        <f>IF(CB89=2,IF(CF89&gt;CG89,CD89,IF(CG89&gt;CF89,CE89,"")),"")</f>
      </c>
      <c r="CJ89" t="s" s="215">
        <f>IF(CB89=2,IF(CF89=CG89,CD89,""),"")</f>
      </c>
      <c r="CK89" t="s" s="215">
        <f>IF(CB89=2,IF(CF89=CG89,CE89,""),"")</f>
      </c>
      <c r="CL89" t="s" s="215">
        <f>IF(CB89=2,IF(CF89&gt;CG89,CE89,IF(CG89&gt;CF89,CD89,"")),"")</f>
      </c>
      <c r="CM89" s="24"/>
      <c r="CN89" s="220">
        <v>3</v>
      </c>
      <c r="CO89" t="s" s="225">
        <f>VLOOKUP(CN89,CN81:CO84,2,FALSE)</f>
        <v>180</v>
      </c>
      <c r="CP89" s="24"/>
      <c r="CQ89" s="220">
        <f>_xlfn.COUNTIFS(CI81:CI116,CO89,CL81:CL116,CO88)</f>
        <v>0</v>
      </c>
      <c r="CR89" s="221">
        <f>RANK(CQ89,CQ87:CQ90,0)</f>
        <v>1</v>
      </c>
      <c r="CS89" s="24"/>
      <c r="CT89" s="24"/>
      <c r="CU89" s="24"/>
      <c r="CV89" s="24"/>
      <c r="CW89" s="24"/>
      <c r="CX89" s="24"/>
      <c r="CY89" s="24"/>
      <c r="CZ89" s="24"/>
      <c r="DA89" s="24"/>
      <c r="DB89" s="24"/>
      <c r="DC89" s="24"/>
      <c r="DD89" s="24"/>
      <c r="DE89" s="24"/>
      <c r="DF89" s="24"/>
      <c r="DG89" s="220">
        <f>COUNTIF(DE81:DE84,K89)</f>
        <v>0</v>
      </c>
      <c r="DH89" s="220">
        <f>COUNTIF(DE81:DE84,L89)</f>
        <v>0</v>
      </c>
      <c r="DI89" s="220">
        <f>COUNTIF(DE81:DE84,M89)</f>
        <v>0</v>
      </c>
      <c r="DJ89" s="220">
        <f>COUNTIF(DE81:DE84,N89)</f>
        <v>0</v>
      </c>
      <c r="DK89" s="220">
        <f>SUM(DG89:DJ89)</f>
        <v>0</v>
      </c>
      <c r="DL89" s="24"/>
      <c r="DM89" t="s" s="215">
        <f>IF(DK89=2,B89,"")</f>
      </c>
      <c r="DN89" t="s" s="215">
        <f>IF(DK89=2,D89,"")</f>
      </c>
      <c r="DO89" t="s" s="215">
        <f>IF(DK89=2,E89,"")</f>
      </c>
      <c r="DP89" t="s" s="215">
        <f>IF(DK89=2,G89,"")</f>
      </c>
      <c r="DQ89" s="24"/>
      <c r="DR89" t="s" s="215">
        <f>IF(DK89=2,IF(DO89&gt;DP89,DM89,IF(DP89&gt;DO89,DN89,"")),"")</f>
      </c>
      <c r="DS89" t="s" s="215">
        <f>IF(DK89=2,IF(DO89=DP89,DM89,""),"")</f>
      </c>
      <c r="DT89" t="s" s="215">
        <f>IF(DK89=2,IF(DO89=DP89,DN89,""),"")</f>
      </c>
      <c r="DU89" t="s" s="215">
        <f>IF(DK89=2,IF(DO89&gt;DP89,DN89,IF(DP89&gt;DO89,DM89,"")),"")</f>
      </c>
      <c r="DV89" s="24"/>
      <c r="DW89" s="220">
        <v>3</v>
      </c>
      <c r="DX89" t="s" s="225">
        <f>VLOOKUP(DW89,DW81:DX84,2,FALSE)</f>
        <v>180</v>
      </c>
      <c r="DY89" s="24"/>
      <c r="DZ89" s="220">
        <f>_xlfn.COUNTIFS(DR81:DR116,DX89,DU81:DU116,DX88)</f>
        <v>0</v>
      </c>
      <c r="EA89" s="221">
        <f>RANK(DZ89,DZ87:DZ90,0)</f>
        <v>1</v>
      </c>
      <c r="EB89" s="24"/>
      <c r="EC89" s="24"/>
      <c r="ED89" s="24"/>
      <c r="EE89" s="24"/>
      <c r="EF89" s="24"/>
      <c r="EG89" s="24"/>
      <c r="EH89" s="24"/>
      <c r="EI89" s="24"/>
      <c r="EJ89" s="24"/>
      <c r="EK89" s="24"/>
      <c r="EL89" s="25"/>
    </row>
    <row r="90" ht="13.65" customHeight="1">
      <c r="A90" s="15"/>
      <c r="B90" t="s" s="215">
        <f t="shared" si="779"/>
        <v>185</v>
      </c>
      <c r="C90" t="s" s="215">
        <v>64</v>
      </c>
      <c r="D90" t="s" s="215">
        <f t="shared" si="780"/>
        <v>186</v>
      </c>
      <c r="E90" s="220">
        <f t="shared" si="781"/>
        <v>2</v>
      </c>
      <c r="F90" t="s" s="215">
        <v>64</v>
      </c>
      <c r="G90" s="220">
        <f t="shared" si="782"/>
        <v>1</v>
      </c>
      <c r="H90" s="216"/>
      <c r="I90" t="s" s="215">
        <f t="shared" si="783"/>
        <v>170</v>
      </c>
      <c r="J90" s="24"/>
      <c r="K90" t="s" s="215">
        <f>IF(I90="H",B90,IF(I90="B",D90,""))</f>
        <v>185</v>
      </c>
      <c r="L90" t="s" s="215">
        <f>IF(I90="U",B90,"")</f>
      </c>
      <c r="M90" t="s" s="215">
        <f>IF(I90="U",D90,"")</f>
      </c>
      <c r="N90" t="s" s="215">
        <f>IF(I90="B",B90,IF(I90="H",D90,""))</f>
        <v>186</v>
      </c>
      <c r="O90" s="24"/>
      <c r="P90" s="221">
        <v>2</v>
      </c>
      <c r="Q90" t="s" s="222">
        <f>VLOOKUP(P90,P81:Y84,Q87,FALSE)</f>
        <v>176</v>
      </c>
      <c r="R90" s="223">
        <f>VLOOKUP(P90,P81:Y84,R87,FALSE)</f>
        <v>3</v>
      </c>
      <c r="S90" s="223">
        <f>VLOOKUP(P90,P81:Y84,S87,FALSE)</f>
        <v>1</v>
      </c>
      <c r="T90" s="223">
        <f>VLOOKUP(P90,P81:Y84,T87,FALSE)</f>
        <v>1</v>
      </c>
      <c r="U90" s="223">
        <f>VLOOKUP(P90,P81:Y84,U87,FALSE)</f>
        <v>1</v>
      </c>
      <c r="V90" s="223">
        <f>VLOOKUP(P90,P81:Y84,V87,FALSE)</f>
        <v>4</v>
      </c>
      <c r="W90" s="223">
        <f>VLOOKUP(P90,P81:Y84,W87,FALSE)</f>
        <v>5</v>
      </c>
      <c r="X90" s="223">
        <f>VLOOKUP(P90,P81:Y84,X87,FALSE)</f>
        <v>-1</v>
      </c>
      <c r="Y90" s="220">
        <f>VLOOKUP(P90,P81:Y84,Y87,FALSE)</f>
        <v>4</v>
      </c>
      <c r="Z90" s="24"/>
      <c r="AA90" s="220">
        <f>AA83/AA86</f>
        <v>2</v>
      </c>
      <c r="AB90" s="220">
        <f>AB83/AB86</f>
        <v>0</v>
      </c>
      <c r="AC90" s="220">
        <f>AC83/AC86</f>
        <v>0</v>
      </c>
      <c r="AD90" s="220">
        <f>AD83/AD86</f>
        <v>0</v>
      </c>
      <c r="AE90" s="216"/>
      <c r="AF90" s="220">
        <f>AF83/AF86</f>
        <v>0</v>
      </c>
      <c r="AG90" s="220">
        <f>AG83/AG86</f>
        <v>2e-05</v>
      </c>
      <c r="AH90" s="220">
        <f>AH83/AH86</f>
        <v>2e-06</v>
      </c>
      <c r="AI90" s="220">
        <f>AI83/AI86</f>
        <v>2e-07</v>
      </c>
      <c r="AJ90" s="220">
        <f>AJ83/AJ86</f>
        <v>2e-08</v>
      </c>
      <c r="AK90" s="221">
        <f>SUM(AA90:AJ90)</f>
        <v>2.00002222</v>
      </c>
      <c r="AL90" s="24"/>
      <c r="AM90" s="24"/>
      <c r="AN90" s="24"/>
      <c r="AO90" s="220">
        <f>COUNTIF(AM81:AM84,K90)</f>
        <v>0</v>
      </c>
      <c r="AP90" s="220">
        <f>COUNTIF(AM81:AM84,L90)</f>
        <v>0</v>
      </c>
      <c r="AQ90" s="220">
        <f>COUNTIF(AM81:AM84,M90)</f>
        <v>0</v>
      </c>
      <c r="AR90" s="220">
        <f>COUNTIF(AM81:AM84,N90)</f>
        <v>0</v>
      </c>
      <c r="AS90" s="220">
        <f>SUM(AO90:AR90)</f>
        <v>0</v>
      </c>
      <c r="AT90" s="24"/>
      <c r="AU90" t="s" s="215">
        <f>IF(AS90=2,B90,"")</f>
      </c>
      <c r="AV90" t="s" s="215">
        <f>IF(AS90=2,D90,"")</f>
      </c>
      <c r="AW90" t="s" s="215">
        <f>IF(AS90=2,E90,"")</f>
      </c>
      <c r="AX90" t="s" s="215">
        <f>IF(AS90=2,G90,"")</f>
      </c>
      <c r="AY90" s="24"/>
      <c r="AZ90" t="s" s="215">
        <f>IF(AS90=2,IF(AW90&gt;AX90,AU90,IF(AX90&gt;AW90,AV90,"")),"")</f>
      </c>
      <c r="BA90" t="s" s="215">
        <f>IF(AS90=2,IF(AW90=AX90,AU90,""),"")</f>
      </c>
      <c r="BB90" t="s" s="215">
        <f>IF(AS90=2,IF(AW90=AX90,AV90,""),"")</f>
      </c>
      <c r="BC90" t="s" s="215">
        <f>IF(AS90=2,IF(AW90&gt;AX90,AV90,IF(AX90&gt;AW90,AU90,"")),"")</f>
      </c>
      <c r="BD90" s="24"/>
      <c r="BE90" s="220">
        <v>4</v>
      </c>
      <c r="BF90" t="s" s="225">
        <f>VLOOKUP(BE90,BE81:BF84,2,FALSE)</f>
        <v>175</v>
      </c>
      <c r="BG90" s="24"/>
      <c r="BH90" s="220">
        <f>_xlfn.COUNTIFS(AZ81:AZ116,BF90,BC81:BC116,BF89)</f>
        <v>0</v>
      </c>
      <c r="BI90" s="221">
        <f>RANK(BH90,BH87:BH90,0)</f>
        <v>1</v>
      </c>
      <c r="BJ90" s="24"/>
      <c r="BK90" s="24"/>
      <c r="BL90" s="24"/>
      <c r="BM90" s="24"/>
      <c r="BN90" s="24"/>
      <c r="BO90" s="24"/>
      <c r="BP90" s="24"/>
      <c r="BQ90" s="24"/>
      <c r="BR90" s="24"/>
      <c r="BS90" s="24"/>
      <c r="BT90" s="24"/>
      <c r="BU90" s="24"/>
      <c r="BV90" s="24"/>
      <c r="BW90" s="24"/>
      <c r="BX90" s="220">
        <f>COUNTIF(BV81:BV84,K90)</f>
        <v>0</v>
      </c>
      <c r="BY90" s="220">
        <f>COUNTIF(BV81:BV84,L90)</f>
        <v>0</v>
      </c>
      <c r="BZ90" s="220">
        <f>COUNTIF(BV81:BV84,M90)</f>
        <v>0</v>
      </c>
      <c r="CA90" s="220">
        <f>COUNTIF(BV81:BV84,N90)</f>
        <v>0</v>
      </c>
      <c r="CB90" s="220">
        <f>SUM(BX90:CA90)</f>
        <v>0</v>
      </c>
      <c r="CC90" s="24"/>
      <c r="CD90" t="s" s="215">
        <f>IF(CB90=2,B90,"")</f>
      </c>
      <c r="CE90" t="s" s="215">
        <f>IF(CB90=2,D90,"")</f>
      </c>
      <c r="CF90" t="s" s="215">
        <f>IF(CB90=2,E90,"")</f>
      </c>
      <c r="CG90" t="s" s="215">
        <f>IF(CB90=2,G90,"")</f>
      </c>
      <c r="CH90" s="24"/>
      <c r="CI90" t="s" s="215">
        <f>IF(CB90=2,IF(CF90&gt;CG90,CD90,IF(CG90&gt;CF90,CE90,"")),"")</f>
      </c>
      <c r="CJ90" t="s" s="215">
        <f>IF(CB90=2,IF(CF90=CG90,CD90,""),"")</f>
      </c>
      <c r="CK90" t="s" s="215">
        <f>IF(CB90=2,IF(CF90=CG90,CE90,""),"")</f>
      </c>
      <c r="CL90" t="s" s="215">
        <f>IF(CB90=2,IF(CF90&gt;CG90,CE90,IF(CG90&gt;CF90,CD90,"")),"")</f>
      </c>
      <c r="CM90" s="24"/>
      <c r="CN90" s="220">
        <v>4</v>
      </c>
      <c r="CO90" t="s" s="225">
        <f>VLOOKUP(CN90,CN81:CO84,2,FALSE)</f>
        <v>175</v>
      </c>
      <c r="CP90" s="24"/>
      <c r="CQ90" s="220">
        <f>_xlfn.COUNTIFS(CI81:CI116,CO90,CL81:CL116,CO89)</f>
        <v>0</v>
      </c>
      <c r="CR90" s="221">
        <f>RANK(CQ90,CQ87:CQ90,0)</f>
        <v>1</v>
      </c>
      <c r="CS90" s="24"/>
      <c r="CT90" s="24"/>
      <c r="CU90" s="24"/>
      <c r="CV90" s="24"/>
      <c r="CW90" s="24"/>
      <c r="CX90" s="24"/>
      <c r="CY90" s="24"/>
      <c r="CZ90" s="24"/>
      <c r="DA90" s="24"/>
      <c r="DB90" s="24"/>
      <c r="DC90" s="24"/>
      <c r="DD90" s="24"/>
      <c r="DE90" s="24"/>
      <c r="DF90" s="24"/>
      <c r="DG90" s="220">
        <f>COUNTIF(DE81:DE84,K90)</f>
        <v>0</v>
      </c>
      <c r="DH90" s="220">
        <f>COUNTIF(DE81:DE84,L90)</f>
        <v>0</v>
      </c>
      <c r="DI90" s="220">
        <f>COUNTIF(DE81:DE84,M90)</f>
        <v>0</v>
      </c>
      <c r="DJ90" s="220">
        <f>COUNTIF(DE81:DE84,N90)</f>
        <v>0</v>
      </c>
      <c r="DK90" s="220">
        <f>SUM(DG90:DJ90)</f>
        <v>0</v>
      </c>
      <c r="DL90" s="24"/>
      <c r="DM90" t="s" s="215">
        <f>IF(DK90=2,B90,"")</f>
      </c>
      <c r="DN90" t="s" s="215">
        <f>IF(DK90=2,D90,"")</f>
      </c>
      <c r="DO90" t="s" s="215">
        <f>IF(DK90=2,E90,"")</f>
      </c>
      <c r="DP90" t="s" s="215">
        <f>IF(DK90=2,G90,"")</f>
      </c>
      <c r="DQ90" s="24"/>
      <c r="DR90" t="s" s="215">
        <f>IF(DK90=2,IF(DO90&gt;DP90,DM90,IF(DP90&gt;DO90,DN90,"")),"")</f>
      </c>
      <c r="DS90" t="s" s="215">
        <f>IF(DK90=2,IF(DO90=DP90,DM90,""),"")</f>
      </c>
      <c r="DT90" t="s" s="215">
        <f>IF(DK90=2,IF(DO90=DP90,DN90,""),"")</f>
      </c>
      <c r="DU90" t="s" s="215">
        <f>IF(DK90=2,IF(DO90&gt;DP90,DN90,IF(DP90&gt;DO90,DM90,"")),"")</f>
      </c>
      <c r="DV90" s="24"/>
      <c r="DW90" s="220">
        <v>4</v>
      </c>
      <c r="DX90" t="s" s="225">
        <f>VLOOKUP(DW90,DW81:DX84,2,FALSE)</f>
        <v>175</v>
      </c>
      <c r="DY90" s="24"/>
      <c r="DZ90" s="220">
        <f>_xlfn.COUNTIFS(DR81:DR116,DX90,DU81:DU116,DX89)</f>
        <v>0</v>
      </c>
      <c r="EA90" s="221">
        <f>RANK(DZ90,DZ87:DZ90,0)</f>
        <v>1</v>
      </c>
      <c r="EB90" s="24"/>
      <c r="EC90" s="24"/>
      <c r="ED90" s="24"/>
      <c r="EE90" s="24"/>
      <c r="EF90" s="24"/>
      <c r="EG90" s="24"/>
      <c r="EH90" s="24"/>
      <c r="EI90" s="24"/>
      <c r="EJ90" s="24"/>
      <c r="EK90" s="24"/>
      <c r="EL90" s="25"/>
    </row>
    <row r="91" ht="13.65" customHeight="1">
      <c r="A91" s="15"/>
      <c r="B91" t="s" s="215">
        <f t="shared" si="855"/>
        <v>187</v>
      </c>
      <c r="C91" t="s" s="215">
        <v>64</v>
      </c>
      <c r="D91" t="s" s="215">
        <f t="shared" si="856"/>
        <v>188</v>
      </c>
      <c r="E91" s="220">
        <f t="shared" si="857"/>
        <v>0</v>
      </c>
      <c r="F91" t="s" s="215">
        <v>64</v>
      </c>
      <c r="G91" s="220">
        <f t="shared" si="858"/>
        <v>2</v>
      </c>
      <c r="H91" s="216"/>
      <c r="I91" t="s" s="215">
        <f t="shared" si="859"/>
        <v>165</v>
      </c>
      <c r="J91" s="24"/>
      <c r="K91" t="s" s="215">
        <f>IF(I91="H",B91,IF(I91="B",D91,""))</f>
        <v>188</v>
      </c>
      <c r="L91" t="s" s="215">
        <f>IF(I91="U",B91,"")</f>
      </c>
      <c r="M91" t="s" s="215">
        <f>IF(I91="U",D91,"")</f>
      </c>
      <c r="N91" t="s" s="215">
        <f>IF(I91="B",B91,IF(I91="H",D91,""))</f>
        <v>187</v>
      </c>
      <c r="O91" s="24"/>
      <c r="P91" s="221">
        <v>3</v>
      </c>
      <c r="Q91" t="s" s="222">
        <f>VLOOKUP(P91,P81:Y84,Q87,FALSE)</f>
        <v>175</v>
      </c>
      <c r="R91" s="223">
        <f>VLOOKUP(P91,P81:Y84,R87,FALSE)</f>
        <v>3</v>
      </c>
      <c r="S91" s="223">
        <f>VLOOKUP(P91,P81:Y84,S87,FALSE)</f>
        <v>0</v>
      </c>
      <c r="T91" s="223">
        <f>VLOOKUP(P91,P81:Y84,T87,FALSE)</f>
        <v>2</v>
      </c>
      <c r="U91" s="223">
        <f>VLOOKUP(P91,P81:Y84,U87,FALSE)</f>
        <v>1</v>
      </c>
      <c r="V91" s="223">
        <f>VLOOKUP(P91,P81:Y84,V87,FALSE)</f>
        <v>2</v>
      </c>
      <c r="W91" s="223">
        <f>VLOOKUP(P91,P81:Y84,W87,FALSE)</f>
        <v>4</v>
      </c>
      <c r="X91" s="223">
        <f>VLOOKUP(P91,P81:Y84,X87,FALSE)</f>
        <v>-2</v>
      </c>
      <c r="Y91" s="220">
        <f>VLOOKUP(P91,P81:Y84,Y87,FALSE)</f>
        <v>2</v>
      </c>
      <c r="Z91" s="24"/>
      <c r="AA91" s="220">
        <f>AA84/AA86</f>
        <v>3</v>
      </c>
      <c r="AB91" s="220">
        <f>AB84/AB86</f>
        <v>0</v>
      </c>
      <c r="AC91" s="220">
        <f>AC84/AC86</f>
        <v>0</v>
      </c>
      <c r="AD91" s="220">
        <f>AD84/AD86</f>
        <v>0</v>
      </c>
      <c r="AE91" s="216"/>
      <c r="AF91" s="220">
        <f>AF84/AF86</f>
        <v>0</v>
      </c>
      <c r="AG91" s="220">
        <f>AG84/AG86</f>
        <v>3e-05</v>
      </c>
      <c r="AH91" s="220">
        <f>AH84/AH86</f>
        <v>4e-06</v>
      </c>
      <c r="AI91" s="220">
        <f>AI84/AI86</f>
        <v>3e-07</v>
      </c>
      <c r="AJ91" s="220">
        <f>AJ84/AJ86</f>
        <v>4e-08</v>
      </c>
      <c r="AK91" s="221">
        <f>SUM(AA91:AJ91)</f>
        <v>3.00003434</v>
      </c>
      <c r="AL91" s="24"/>
      <c r="AM91" s="24"/>
      <c r="AN91" s="24"/>
      <c r="AO91" s="220">
        <f>COUNTIF(AM81:AM84,K91)</f>
        <v>0</v>
      </c>
      <c r="AP91" s="220">
        <f>COUNTIF(AM81:AM84,L91)</f>
        <v>0</v>
      </c>
      <c r="AQ91" s="220">
        <f>COUNTIF(AM81:AM84,M91)</f>
        <v>0</v>
      </c>
      <c r="AR91" s="220">
        <f>COUNTIF(AM81:AM84,N91)</f>
        <v>0</v>
      </c>
      <c r="AS91" s="220">
        <f>SUM(AO91:AR91)</f>
        <v>0</v>
      </c>
      <c r="AT91" s="24"/>
      <c r="AU91" t="s" s="215">
        <f>IF(AS91=2,B91,"")</f>
      </c>
      <c r="AV91" t="s" s="215">
        <f>IF(AS91=2,D91,"")</f>
      </c>
      <c r="AW91" t="s" s="215">
        <f>IF(AS91=2,E91,"")</f>
      </c>
      <c r="AX91" t="s" s="215">
        <f>IF(AS91=2,G91,"")</f>
      </c>
      <c r="AY91" s="24"/>
      <c r="AZ91" t="s" s="215">
        <f>IF(AS91=2,IF(AW91&gt;AX91,AU91,IF(AX91&gt;AW91,AV91,"")),"")</f>
      </c>
      <c r="BA91" t="s" s="215">
        <f>IF(AS91=2,IF(AW91=AX91,AU91,""),"")</f>
      </c>
      <c r="BB91" t="s" s="215">
        <f>IF(AS91=2,IF(AW91=AX91,AV91,""),"")</f>
      </c>
      <c r="BC91" t="s" s="215">
        <f>IF(AS91=2,IF(AW91&gt;AX91,AV91,IF(AX91&gt;AW91,AU91,"")),"")</f>
      </c>
      <c r="BD91" s="24"/>
      <c r="BE91" s="24"/>
      <c r="BF91" s="24"/>
      <c r="BG91" s="24"/>
      <c r="BH91" s="24"/>
      <c r="BI91" s="24"/>
      <c r="BJ91" s="24"/>
      <c r="BK91" s="24"/>
      <c r="BL91" s="24"/>
      <c r="BM91" s="24"/>
      <c r="BN91" s="24"/>
      <c r="BO91" s="24"/>
      <c r="BP91" s="24"/>
      <c r="BQ91" s="24"/>
      <c r="BR91" s="24"/>
      <c r="BS91" s="24"/>
      <c r="BT91" s="24"/>
      <c r="BU91" s="24"/>
      <c r="BV91" s="24"/>
      <c r="BW91" s="24"/>
      <c r="BX91" s="220">
        <f>COUNTIF(BV81:BV84,K91)</f>
        <v>0</v>
      </c>
      <c r="BY91" s="220">
        <f>COUNTIF(BV81:BV84,L91)</f>
        <v>0</v>
      </c>
      <c r="BZ91" s="220">
        <f>COUNTIF(BV81:BV84,M91)</f>
        <v>0</v>
      </c>
      <c r="CA91" s="220">
        <f>COUNTIF(BV81:BV84,N91)</f>
        <v>0</v>
      </c>
      <c r="CB91" s="220">
        <f>SUM(BX91:CA91)</f>
        <v>0</v>
      </c>
      <c r="CC91" s="24"/>
      <c r="CD91" t="s" s="215">
        <f>IF(CB91=2,B91,"")</f>
      </c>
      <c r="CE91" t="s" s="215">
        <f>IF(CB91=2,D91,"")</f>
      </c>
      <c r="CF91" t="s" s="215">
        <f>IF(CB91=2,E91,"")</f>
      </c>
      <c r="CG91" t="s" s="215">
        <f>IF(CB91=2,G91,"")</f>
      </c>
      <c r="CH91" s="24"/>
      <c r="CI91" t="s" s="215">
        <f>IF(CB91=2,IF(CF91&gt;CG91,CD91,IF(CG91&gt;CF91,CE91,"")),"")</f>
      </c>
      <c r="CJ91" t="s" s="215">
        <f>IF(CB91=2,IF(CF91=CG91,CD91,""),"")</f>
      </c>
      <c r="CK91" t="s" s="215">
        <f>IF(CB91=2,IF(CF91=CG91,CE91,""),"")</f>
      </c>
      <c r="CL91" t="s" s="215">
        <f>IF(CB91=2,IF(CF91&gt;CG91,CE91,IF(CG91&gt;CF91,CD91,"")),"")</f>
      </c>
      <c r="CM91" s="24"/>
      <c r="CN91" s="24"/>
      <c r="CO91" s="24"/>
      <c r="CP91" s="24"/>
      <c r="CQ91" s="24"/>
      <c r="CR91" s="24"/>
      <c r="CS91" s="24"/>
      <c r="CT91" s="24"/>
      <c r="CU91" s="24"/>
      <c r="CV91" s="24"/>
      <c r="CW91" s="24"/>
      <c r="CX91" s="24"/>
      <c r="CY91" s="24"/>
      <c r="CZ91" s="24"/>
      <c r="DA91" s="24"/>
      <c r="DB91" s="24"/>
      <c r="DC91" s="24"/>
      <c r="DD91" s="24"/>
      <c r="DE91" s="24"/>
      <c r="DF91" s="24"/>
      <c r="DG91" s="220">
        <f>COUNTIF(DE81:DE84,K91)</f>
        <v>0</v>
      </c>
      <c r="DH91" s="220">
        <f>COUNTIF(DE81:DE84,L91)</f>
        <v>0</v>
      </c>
      <c r="DI91" s="220">
        <f>COUNTIF(DE81:DE84,M91)</f>
        <v>0</v>
      </c>
      <c r="DJ91" s="220">
        <f>COUNTIF(DE81:DE84,N91)</f>
        <v>0</v>
      </c>
      <c r="DK91" s="220">
        <f>SUM(DG91:DJ91)</f>
        <v>0</v>
      </c>
      <c r="DL91" s="24"/>
      <c r="DM91" t="s" s="215">
        <f>IF(DK91=2,B91,"")</f>
      </c>
      <c r="DN91" t="s" s="215">
        <f>IF(DK91=2,D91,"")</f>
      </c>
      <c r="DO91" t="s" s="215">
        <f>IF(DK91=2,E91,"")</f>
      </c>
      <c r="DP91" t="s" s="215">
        <f>IF(DK91=2,G91,"")</f>
      </c>
      <c r="DQ91" s="24"/>
      <c r="DR91" t="s" s="215">
        <f>IF(DK91=2,IF(DO91&gt;DP91,DM91,IF(DP91&gt;DO91,DN91,"")),"")</f>
      </c>
      <c r="DS91" t="s" s="215">
        <f>IF(DK91=2,IF(DO91=DP91,DM91,""),"")</f>
      </c>
      <c r="DT91" t="s" s="215">
        <f>IF(DK91=2,IF(DO91=DP91,DN91,""),"")</f>
      </c>
      <c r="DU91" t="s" s="215">
        <f>IF(DK91=2,IF(DO91&gt;DP91,DN91,IF(DP91&gt;DO91,DM91,"")),"")</f>
      </c>
      <c r="DV91" s="24"/>
      <c r="DW91" s="24"/>
      <c r="DX91" s="24"/>
      <c r="DY91" s="24"/>
      <c r="DZ91" s="24"/>
      <c r="EA91" s="24"/>
      <c r="EB91" s="24"/>
      <c r="EC91" s="24"/>
      <c r="ED91" s="24"/>
      <c r="EE91" s="24"/>
      <c r="EF91" s="24"/>
      <c r="EG91" s="24"/>
      <c r="EH91" s="24"/>
      <c r="EI91" s="24"/>
      <c r="EJ91" s="24"/>
      <c r="EK91" s="24"/>
      <c r="EL91" s="25"/>
    </row>
    <row r="92" ht="13.65" customHeight="1">
      <c r="A92" s="15"/>
      <c r="B92" t="s" s="215">
        <f t="shared" si="922"/>
        <v>189</v>
      </c>
      <c r="C92" t="s" s="215">
        <v>64</v>
      </c>
      <c r="D92" t="s" s="215">
        <f t="shared" si="923"/>
        <v>190</v>
      </c>
      <c r="E92" s="220">
        <f t="shared" si="924"/>
        <v>3</v>
      </c>
      <c r="F92" t="s" s="215">
        <v>64</v>
      </c>
      <c r="G92" s="220">
        <f t="shared" si="925"/>
        <v>2</v>
      </c>
      <c r="H92" s="216"/>
      <c r="I92" t="s" s="215">
        <f t="shared" si="926"/>
        <v>170</v>
      </c>
      <c r="J92" s="24"/>
      <c r="K92" t="s" s="215">
        <f>IF(I92="H",B92,IF(I92="B",D92,""))</f>
        <v>189</v>
      </c>
      <c r="L92" t="s" s="215">
        <f>IF(I92="U",B92,"")</f>
      </c>
      <c r="M92" t="s" s="215">
        <f>IF(I92="U",D92,"")</f>
      </c>
      <c r="N92" t="s" s="215">
        <f>IF(I92="B",B92,IF(I92="H",D92,""))</f>
        <v>190</v>
      </c>
      <c r="O92" s="24"/>
      <c r="P92" s="221">
        <v>4</v>
      </c>
      <c r="Q92" t="s" s="222">
        <f>VLOOKUP(P92,P81:Y84,Q87,FALSE)</f>
        <v>180</v>
      </c>
      <c r="R92" s="223">
        <f>VLOOKUP(P92,P81:Y84,R87,FALSE)</f>
        <v>3</v>
      </c>
      <c r="S92" s="223">
        <f>VLOOKUP(P92,P81:Y84,S87,FALSE)</f>
        <v>0</v>
      </c>
      <c r="T92" s="223">
        <f>VLOOKUP(P92,P81:Y84,T87,FALSE)</f>
        <v>1</v>
      </c>
      <c r="U92" s="223">
        <f>VLOOKUP(P92,P81:Y84,U87,FALSE)</f>
        <v>2</v>
      </c>
      <c r="V92" s="223">
        <f>VLOOKUP(P92,P81:Y84,V87,FALSE)</f>
        <v>3</v>
      </c>
      <c r="W92" s="223">
        <f>VLOOKUP(P92,P81:Y84,W87,FALSE)</f>
        <v>6</v>
      </c>
      <c r="X92" s="223">
        <f>VLOOKUP(P92,P81:Y84,X87,FALSE)</f>
        <v>-3</v>
      </c>
      <c r="Y92" s="220">
        <f>VLOOKUP(P92,P81:Y84,Y87,FALSE)</f>
        <v>1</v>
      </c>
      <c r="Z92" s="24"/>
      <c r="AA92" s="24"/>
      <c r="AB92" s="24"/>
      <c r="AC92" s="24"/>
      <c r="AD92" s="24"/>
      <c r="AE92" s="24"/>
      <c r="AF92" s="24"/>
      <c r="AG92" s="24"/>
      <c r="AH92" s="24"/>
      <c r="AI92" s="24"/>
      <c r="AJ92" s="24"/>
      <c r="AK92" s="24"/>
      <c r="AL92" s="24"/>
      <c r="AM92" s="24"/>
      <c r="AN92" s="24"/>
      <c r="AO92" s="220">
        <f>COUNTIF(AM81:AM84,K92)</f>
        <v>0</v>
      </c>
      <c r="AP92" s="220">
        <f>COUNTIF(AM81:AM84,L92)</f>
        <v>0</v>
      </c>
      <c r="AQ92" s="220">
        <f>COUNTIF(AM81:AM84,M92)</f>
        <v>0</v>
      </c>
      <c r="AR92" s="220">
        <f>COUNTIF(AM81:AM84,N92)</f>
        <v>0</v>
      </c>
      <c r="AS92" s="220">
        <f>SUM(AO92:AR92)</f>
        <v>0</v>
      </c>
      <c r="AT92" s="24"/>
      <c r="AU92" t="s" s="215">
        <f>IF(AS92=2,B92,"")</f>
      </c>
      <c r="AV92" t="s" s="215">
        <f>IF(AS92=2,D92,"")</f>
      </c>
      <c r="AW92" t="s" s="215">
        <f>IF(AS92=2,E92,"")</f>
      </c>
      <c r="AX92" t="s" s="215">
        <f>IF(AS92=2,G92,"")</f>
      </c>
      <c r="AY92" s="24"/>
      <c r="AZ92" t="s" s="215">
        <f>IF(AS92=2,IF(AW92&gt;AX92,AU92,IF(AX92&gt;AW92,AV92,"")),"")</f>
      </c>
      <c r="BA92" t="s" s="215">
        <f>IF(AS92=2,IF(AW92=AX92,AU92,""),"")</f>
      </c>
      <c r="BB92" t="s" s="215">
        <f>IF(AS92=2,IF(AW92=AX92,AV92,""),"")</f>
      </c>
      <c r="BC92" t="s" s="215">
        <f>IF(AS92=2,IF(AW92&gt;AX92,AV92,IF(AX92&gt;AW92,AU92,"")),"")</f>
      </c>
      <c r="BD92" s="24"/>
      <c r="BE92" s="24"/>
      <c r="BF92" s="24"/>
      <c r="BG92" s="24"/>
      <c r="BH92" s="24"/>
      <c r="BI92" s="24"/>
      <c r="BJ92" s="24"/>
      <c r="BK92" s="24"/>
      <c r="BL92" s="24"/>
      <c r="BM92" s="24"/>
      <c r="BN92" s="24"/>
      <c r="BO92" s="24"/>
      <c r="BP92" s="24"/>
      <c r="BQ92" s="24"/>
      <c r="BR92" s="24"/>
      <c r="BS92" s="24"/>
      <c r="BT92" s="24"/>
      <c r="BU92" s="24"/>
      <c r="BV92" s="24"/>
      <c r="BW92" s="24"/>
      <c r="BX92" s="220">
        <f>COUNTIF(BV81:BV84,K92)</f>
        <v>0</v>
      </c>
      <c r="BY92" s="220">
        <f>COUNTIF(BV81:BV84,L92)</f>
        <v>0</v>
      </c>
      <c r="BZ92" s="220">
        <f>COUNTIF(BV81:BV84,M92)</f>
        <v>0</v>
      </c>
      <c r="CA92" s="220">
        <f>COUNTIF(BV81:BV84,N92)</f>
        <v>0</v>
      </c>
      <c r="CB92" s="220">
        <f>SUM(BX92:CA92)</f>
        <v>0</v>
      </c>
      <c r="CC92" s="24"/>
      <c r="CD92" t="s" s="215">
        <f>IF(CB92=2,B92,"")</f>
      </c>
      <c r="CE92" t="s" s="215">
        <f>IF(CB92=2,D92,"")</f>
      </c>
      <c r="CF92" t="s" s="215">
        <f>IF(CB92=2,E92,"")</f>
      </c>
      <c r="CG92" t="s" s="215">
        <f>IF(CB92=2,G92,"")</f>
      </c>
      <c r="CH92" s="24"/>
      <c r="CI92" t="s" s="215">
        <f>IF(CB92=2,IF(CF92&gt;CG92,CD92,IF(CG92&gt;CF92,CE92,"")),"")</f>
      </c>
      <c r="CJ92" t="s" s="215">
        <f>IF(CB92=2,IF(CF92=CG92,CD92,""),"")</f>
      </c>
      <c r="CK92" t="s" s="215">
        <f>IF(CB92=2,IF(CF92=CG92,CE92,""),"")</f>
      </c>
      <c r="CL92" t="s" s="215">
        <f>IF(CB92=2,IF(CF92&gt;CG92,CE92,IF(CG92&gt;CF92,CD92,"")),"")</f>
      </c>
      <c r="CM92" s="24"/>
      <c r="CN92" s="24"/>
      <c r="CO92" s="24"/>
      <c r="CP92" s="24"/>
      <c r="CQ92" s="24"/>
      <c r="CR92" s="24"/>
      <c r="CS92" s="24"/>
      <c r="CT92" s="24"/>
      <c r="CU92" s="24"/>
      <c r="CV92" s="24"/>
      <c r="CW92" s="24"/>
      <c r="CX92" s="24"/>
      <c r="CY92" s="24"/>
      <c r="CZ92" s="24"/>
      <c r="DA92" s="24"/>
      <c r="DB92" s="24"/>
      <c r="DC92" s="24"/>
      <c r="DD92" s="24"/>
      <c r="DE92" s="24"/>
      <c r="DF92" s="24"/>
      <c r="DG92" s="220">
        <f>COUNTIF(DE81:DE84,K92)</f>
        <v>0</v>
      </c>
      <c r="DH92" s="220">
        <f>COUNTIF(DE81:DE84,L92)</f>
        <v>0</v>
      </c>
      <c r="DI92" s="220">
        <f>COUNTIF(DE81:DE84,M92)</f>
        <v>0</v>
      </c>
      <c r="DJ92" s="220">
        <f>COUNTIF(DE81:DE84,N92)</f>
        <v>0</v>
      </c>
      <c r="DK92" s="220">
        <f>SUM(DG92:DJ92)</f>
        <v>0</v>
      </c>
      <c r="DL92" s="24"/>
      <c r="DM92" t="s" s="215">
        <f>IF(DK92=2,B92,"")</f>
      </c>
      <c r="DN92" t="s" s="215">
        <f>IF(DK92=2,D92,"")</f>
      </c>
      <c r="DO92" t="s" s="215">
        <f>IF(DK92=2,E92,"")</f>
      </c>
      <c r="DP92" t="s" s="215">
        <f>IF(DK92=2,G92,"")</f>
      </c>
      <c r="DQ92" s="24"/>
      <c r="DR92" t="s" s="215">
        <f>IF(DK92=2,IF(DO92&gt;DP92,DM92,IF(DP92&gt;DO92,DN92,"")),"")</f>
      </c>
      <c r="DS92" t="s" s="215">
        <f>IF(DK92=2,IF(DO92=DP92,DM92,""),"")</f>
      </c>
      <c r="DT92" t="s" s="215">
        <f>IF(DK92=2,IF(DO92=DP92,DN92,""),"")</f>
      </c>
      <c r="DU92" t="s" s="215">
        <f>IF(DK92=2,IF(DO92&gt;DP92,DN92,IF(DP92&gt;DO92,DM92,"")),"")</f>
      </c>
      <c r="DV92" s="24"/>
      <c r="DW92" s="24"/>
      <c r="DX92" s="24"/>
      <c r="DY92" s="24"/>
      <c r="DZ92" s="24"/>
      <c r="EA92" s="24"/>
      <c r="EB92" s="24"/>
      <c r="EC92" s="24"/>
      <c r="ED92" s="24"/>
      <c r="EE92" s="24"/>
      <c r="EF92" s="24"/>
      <c r="EG92" s="24"/>
      <c r="EH92" s="24"/>
      <c r="EI92" s="24"/>
      <c r="EJ92" s="24"/>
      <c r="EK92" s="24"/>
      <c r="EL92" s="25"/>
    </row>
    <row r="93" ht="13.65" customHeight="1">
      <c r="A93" s="15"/>
      <c r="B93" t="s" s="215">
        <f t="shared" si="979"/>
        <v>169</v>
      </c>
      <c r="C93" t="s" s="215">
        <v>64</v>
      </c>
      <c r="D93" t="s" s="215">
        <f t="shared" si="980"/>
        <v>172</v>
      </c>
      <c r="E93" s="220">
        <f t="shared" si="981"/>
        <v>2</v>
      </c>
      <c r="F93" t="s" s="215">
        <v>64</v>
      </c>
      <c r="G93" s="220">
        <f t="shared" si="982"/>
        <v>2</v>
      </c>
      <c r="H93" s="216"/>
      <c r="I93" t="s" s="215">
        <f t="shared" si="983"/>
        <v>177</v>
      </c>
      <c r="J93" s="24"/>
      <c r="K93" t="s" s="215">
        <f>IF(I93="H",B93,IF(I93="B",D93,""))</f>
      </c>
      <c r="L93" t="s" s="215">
        <f>IF(I93="U",B93,"")</f>
        <v>169</v>
      </c>
      <c r="M93" t="s" s="215">
        <f>IF(I93="U",D93,"")</f>
        <v>172</v>
      </c>
      <c r="N93" t="s" s="215">
        <f>IF(I93="B",B93,IF(I93="H",D93,""))</f>
      </c>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20">
        <f>COUNTIF(AM81:AM84,K93)</f>
        <v>0</v>
      </c>
      <c r="AP93" s="220">
        <f>COUNTIF(AM81:AM84,L93)</f>
        <v>0</v>
      </c>
      <c r="AQ93" s="220">
        <f>COUNTIF(AM81:AM84,M93)</f>
        <v>0</v>
      </c>
      <c r="AR93" s="220">
        <f>COUNTIF(AM81:AM84,N93)</f>
        <v>0</v>
      </c>
      <c r="AS93" s="220">
        <f>SUM(AO93:AR93)</f>
        <v>0</v>
      </c>
      <c r="AT93" s="24"/>
      <c r="AU93" t="s" s="215">
        <f>IF(AS93=2,B93,"")</f>
      </c>
      <c r="AV93" t="s" s="215">
        <f>IF(AS93=2,D93,"")</f>
      </c>
      <c r="AW93" t="s" s="215">
        <f>IF(AS93=2,E93,"")</f>
      </c>
      <c r="AX93" t="s" s="215">
        <f>IF(AS93=2,G93,"")</f>
      </c>
      <c r="AY93" s="24"/>
      <c r="AZ93" t="s" s="215">
        <f>IF(AS93=2,IF(AW93&gt;AX93,AU93,IF(AX93&gt;AW93,AV93,"")),"")</f>
      </c>
      <c r="BA93" t="s" s="215">
        <f>IF(AS93=2,IF(AW93=AX93,AU93,""),"")</f>
      </c>
      <c r="BB93" t="s" s="215">
        <f>IF(AS93=2,IF(AW93=AX93,AV93,""),"")</f>
      </c>
      <c r="BC93" t="s" s="215">
        <f>IF(AS93=2,IF(AW93&gt;AX93,AV93,IF(AX93&gt;AW93,AU93,"")),"")</f>
      </c>
      <c r="BD93" s="24"/>
      <c r="BE93" s="24"/>
      <c r="BF93" s="24"/>
      <c r="BG93" s="24"/>
      <c r="BH93" s="24"/>
      <c r="BI93" s="24"/>
      <c r="BJ93" s="24"/>
      <c r="BK93" s="24"/>
      <c r="BL93" s="24"/>
      <c r="BM93" s="24"/>
      <c r="BN93" s="24"/>
      <c r="BO93" s="24"/>
      <c r="BP93" s="24"/>
      <c r="BQ93" s="24"/>
      <c r="BR93" s="24"/>
      <c r="BS93" s="24"/>
      <c r="BT93" s="24"/>
      <c r="BU93" s="24"/>
      <c r="BV93" s="24"/>
      <c r="BW93" s="24"/>
      <c r="BX93" s="220">
        <f>COUNTIF(BV81:BV84,K93)</f>
        <v>0</v>
      </c>
      <c r="BY93" s="220">
        <f>COUNTIF(BV81:BV84,L93)</f>
        <v>0</v>
      </c>
      <c r="BZ93" s="220">
        <f>COUNTIF(BV81:BV84,M93)</f>
        <v>0</v>
      </c>
      <c r="CA93" s="220">
        <f>COUNTIF(BV81:BV84,N93)</f>
        <v>0</v>
      </c>
      <c r="CB93" s="220">
        <f>SUM(BX93:CA93)</f>
        <v>0</v>
      </c>
      <c r="CC93" s="24"/>
      <c r="CD93" t="s" s="215">
        <f>IF(CB93=2,B93,"")</f>
      </c>
      <c r="CE93" t="s" s="215">
        <f>IF(CB93=2,D93,"")</f>
      </c>
      <c r="CF93" t="s" s="215">
        <f>IF(CB93=2,E93,"")</f>
      </c>
      <c r="CG93" t="s" s="215">
        <f>IF(CB93=2,G93,"")</f>
      </c>
      <c r="CH93" s="24"/>
      <c r="CI93" t="s" s="215">
        <f>IF(CB93=2,IF(CF93&gt;CG93,CD93,IF(CG93&gt;CF93,CE93,"")),"")</f>
      </c>
      <c r="CJ93" t="s" s="215">
        <f>IF(CB93=2,IF(CF93=CG93,CD93,""),"")</f>
      </c>
      <c r="CK93" t="s" s="215">
        <f>IF(CB93=2,IF(CF93=CG93,CE93,""),"")</f>
      </c>
      <c r="CL93" t="s" s="215">
        <f>IF(CB93=2,IF(CF93&gt;CG93,CE93,IF(CG93&gt;CF93,CD93,"")),"")</f>
      </c>
      <c r="CM93" s="24"/>
      <c r="CN93" s="24"/>
      <c r="CO93" s="24"/>
      <c r="CP93" s="24"/>
      <c r="CQ93" s="24"/>
      <c r="CR93" s="24"/>
      <c r="CS93" s="24"/>
      <c r="CT93" s="24"/>
      <c r="CU93" s="24"/>
      <c r="CV93" s="24"/>
      <c r="CW93" s="24"/>
      <c r="CX93" s="24"/>
      <c r="CY93" s="24"/>
      <c r="CZ93" s="24"/>
      <c r="DA93" s="24"/>
      <c r="DB93" s="24"/>
      <c r="DC93" s="24"/>
      <c r="DD93" s="24"/>
      <c r="DE93" s="24"/>
      <c r="DF93" s="24"/>
      <c r="DG93" s="220">
        <f>COUNTIF(DE81:DE84,K93)</f>
        <v>0</v>
      </c>
      <c r="DH93" s="220">
        <f>COUNTIF(DE81:DE84,L93)</f>
        <v>0</v>
      </c>
      <c r="DI93" s="220">
        <f>COUNTIF(DE81:DE84,M93)</f>
        <v>0</v>
      </c>
      <c r="DJ93" s="220">
        <f>COUNTIF(DE81:DE84,N93)</f>
        <v>0</v>
      </c>
      <c r="DK93" s="220">
        <f>SUM(DG93:DJ93)</f>
        <v>0</v>
      </c>
      <c r="DL93" s="24"/>
      <c r="DM93" t="s" s="215">
        <f>IF(DK93=2,B93,"")</f>
      </c>
      <c r="DN93" t="s" s="215">
        <f>IF(DK93=2,D93,"")</f>
      </c>
      <c r="DO93" t="s" s="215">
        <f>IF(DK93=2,E93,"")</f>
      </c>
      <c r="DP93" t="s" s="215">
        <f>IF(DK93=2,G93,"")</f>
      </c>
      <c r="DQ93" s="24"/>
      <c r="DR93" t="s" s="215">
        <f>IF(DK93=2,IF(DO93&gt;DP93,DM93,IF(DP93&gt;DO93,DN93,"")),"")</f>
      </c>
      <c r="DS93" t="s" s="215">
        <f>IF(DK93=2,IF(DO93=DP93,DM93,""),"")</f>
      </c>
      <c r="DT93" t="s" s="215">
        <f>IF(DK93=2,IF(DO93=DP93,DN93,""),"")</f>
      </c>
      <c r="DU93" t="s" s="215">
        <f>IF(DK93=2,IF(DO93&gt;DP93,DN93,IF(DP93&gt;DO93,DM93,"")),"")</f>
      </c>
      <c r="DV93" s="24"/>
      <c r="DW93" s="24"/>
      <c r="DX93" s="24"/>
      <c r="DY93" s="24"/>
      <c r="DZ93" s="24"/>
      <c r="EA93" s="24"/>
      <c r="EB93" s="24"/>
      <c r="EC93" s="24"/>
      <c r="ED93" s="24"/>
      <c r="EE93" s="24"/>
      <c r="EF93" s="24"/>
      <c r="EG93" s="24"/>
      <c r="EH93" s="24"/>
      <c r="EI93" s="24"/>
      <c r="EJ93" s="24"/>
      <c r="EK93" s="24"/>
      <c r="EL93" s="25"/>
    </row>
    <row r="94" ht="13.65" customHeight="1">
      <c r="A94" s="15"/>
      <c r="B94" t="s" s="215">
        <f t="shared" si="1027"/>
        <v>163</v>
      </c>
      <c r="C94" t="s" s="215">
        <v>64</v>
      </c>
      <c r="D94" t="s" s="215">
        <f t="shared" si="1028"/>
        <v>166</v>
      </c>
      <c r="E94" s="220">
        <f t="shared" si="1029"/>
        <v>2</v>
      </c>
      <c r="F94" t="s" s="215">
        <v>64</v>
      </c>
      <c r="G94" s="220">
        <f t="shared" si="1030"/>
        <v>1</v>
      </c>
      <c r="H94" s="216"/>
      <c r="I94" t="s" s="215">
        <f t="shared" si="1031"/>
        <v>170</v>
      </c>
      <c r="J94" s="24"/>
      <c r="K94" t="s" s="215">
        <f>IF(I94="H",B94,IF(I94="B",D94,""))</f>
        <v>163</v>
      </c>
      <c r="L94" t="s" s="215">
        <f>IF(I94="U",B94,"")</f>
      </c>
      <c r="M94" t="s" s="215">
        <f>IF(I94="U",D94,"")</f>
      </c>
      <c r="N94" t="s" s="215">
        <f>IF(I94="B",B94,IF(I94="H",D94,""))</f>
        <v>166</v>
      </c>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20">
        <f>COUNTIF(AM81:AM84,K94)</f>
        <v>0</v>
      </c>
      <c r="AP94" s="220">
        <f>COUNTIF(AM81:AM84,L94)</f>
        <v>0</v>
      </c>
      <c r="AQ94" s="220">
        <f>COUNTIF(AM81:AM84,M94)</f>
        <v>0</v>
      </c>
      <c r="AR94" s="220">
        <f>COUNTIF(AM81:AM84,N94)</f>
        <v>0</v>
      </c>
      <c r="AS94" s="220">
        <f>SUM(AO94:AR94)</f>
        <v>0</v>
      </c>
      <c r="AT94" s="24"/>
      <c r="AU94" t="s" s="215">
        <f>IF(AS94=2,B94,"")</f>
      </c>
      <c r="AV94" t="s" s="215">
        <f>IF(AS94=2,D94,"")</f>
      </c>
      <c r="AW94" t="s" s="215">
        <f>IF(AS94=2,E94,"")</f>
      </c>
      <c r="AX94" t="s" s="215">
        <f>IF(AS94=2,G94,"")</f>
      </c>
      <c r="AY94" s="24"/>
      <c r="AZ94" t="s" s="215">
        <f>IF(AS94=2,IF(AW94&gt;AX94,AU94,IF(AX94&gt;AW94,AV94,"")),"")</f>
      </c>
      <c r="BA94" t="s" s="215">
        <f>IF(AS94=2,IF(AW94=AX94,AU94,""),"")</f>
      </c>
      <c r="BB94" t="s" s="215">
        <f>IF(AS94=2,IF(AW94=AX94,AV94,""),"")</f>
      </c>
      <c r="BC94" t="s" s="215">
        <f>IF(AS94=2,IF(AW94&gt;AX94,AV94,IF(AX94&gt;AW94,AU94,"")),"")</f>
      </c>
      <c r="BD94" s="24"/>
      <c r="BE94" s="24"/>
      <c r="BF94" s="24"/>
      <c r="BG94" s="24"/>
      <c r="BH94" s="24"/>
      <c r="BI94" s="24"/>
      <c r="BJ94" s="24"/>
      <c r="BK94" s="24"/>
      <c r="BL94" s="24"/>
      <c r="BM94" s="24"/>
      <c r="BN94" s="24"/>
      <c r="BO94" s="24"/>
      <c r="BP94" s="24"/>
      <c r="BQ94" s="24"/>
      <c r="BR94" s="24"/>
      <c r="BS94" s="24"/>
      <c r="BT94" s="24"/>
      <c r="BU94" s="24"/>
      <c r="BV94" s="24"/>
      <c r="BW94" s="24"/>
      <c r="BX94" s="220">
        <f>COUNTIF(BV81:BV84,K94)</f>
        <v>0</v>
      </c>
      <c r="BY94" s="220">
        <f>COUNTIF(BV81:BV84,L94)</f>
        <v>0</v>
      </c>
      <c r="BZ94" s="220">
        <f>COUNTIF(BV81:BV84,M94)</f>
        <v>0</v>
      </c>
      <c r="CA94" s="220">
        <f>COUNTIF(BV81:BV84,N94)</f>
        <v>0</v>
      </c>
      <c r="CB94" s="220">
        <f>SUM(BX94:CA94)</f>
        <v>0</v>
      </c>
      <c r="CC94" s="24"/>
      <c r="CD94" t="s" s="215">
        <f>IF(CB94=2,B94,"")</f>
      </c>
      <c r="CE94" t="s" s="215">
        <f>IF(CB94=2,D94,"")</f>
      </c>
      <c r="CF94" t="s" s="215">
        <f>IF(CB94=2,E94,"")</f>
      </c>
      <c r="CG94" t="s" s="215">
        <f>IF(CB94=2,G94,"")</f>
      </c>
      <c r="CH94" s="24"/>
      <c r="CI94" t="s" s="215">
        <f>IF(CB94=2,IF(CF94&gt;CG94,CD94,IF(CG94&gt;CF94,CE94,"")),"")</f>
      </c>
      <c r="CJ94" t="s" s="215">
        <f>IF(CB94=2,IF(CF94=CG94,CD94,""),"")</f>
      </c>
      <c r="CK94" t="s" s="215">
        <f>IF(CB94=2,IF(CF94=CG94,CE94,""),"")</f>
      </c>
      <c r="CL94" t="s" s="215">
        <f>IF(CB94=2,IF(CF94&gt;CG94,CE94,IF(CG94&gt;CF94,CD94,"")),"")</f>
      </c>
      <c r="CM94" s="24"/>
      <c r="CN94" s="24"/>
      <c r="CO94" s="24"/>
      <c r="CP94" s="24"/>
      <c r="CQ94" s="24"/>
      <c r="CR94" s="24"/>
      <c r="CS94" s="24"/>
      <c r="CT94" s="24"/>
      <c r="CU94" s="24"/>
      <c r="CV94" s="24"/>
      <c r="CW94" s="24"/>
      <c r="CX94" s="24"/>
      <c r="CY94" s="24"/>
      <c r="CZ94" s="24"/>
      <c r="DA94" s="24"/>
      <c r="DB94" s="24"/>
      <c r="DC94" s="24"/>
      <c r="DD94" s="24"/>
      <c r="DE94" s="24"/>
      <c r="DF94" s="24"/>
      <c r="DG94" s="220">
        <f>COUNTIF(DE81:DE84,K94)</f>
        <v>0</v>
      </c>
      <c r="DH94" s="220">
        <f>COUNTIF(DE81:DE84,L94)</f>
        <v>0</v>
      </c>
      <c r="DI94" s="220">
        <f>COUNTIF(DE81:DE84,M94)</f>
        <v>0</v>
      </c>
      <c r="DJ94" s="220">
        <f>COUNTIF(DE81:DE84,N94)</f>
        <v>0</v>
      </c>
      <c r="DK94" s="220">
        <f>SUM(DG94:DJ94)</f>
        <v>0</v>
      </c>
      <c r="DL94" s="24"/>
      <c r="DM94" t="s" s="215">
        <f>IF(DK94=2,B94,"")</f>
      </c>
      <c r="DN94" t="s" s="215">
        <f>IF(DK94=2,D94,"")</f>
      </c>
      <c r="DO94" t="s" s="215">
        <f>IF(DK94=2,E94,"")</f>
      </c>
      <c r="DP94" t="s" s="215">
        <f>IF(DK94=2,G94,"")</f>
      </c>
      <c r="DQ94" s="24"/>
      <c r="DR94" t="s" s="215">
        <f>IF(DK94=2,IF(DO94&gt;DP94,DM94,IF(DP94&gt;DO94,DN94,"")),"")</f>
      </c>
      <c r="DS94" t="s" s="215">
        <f>IF(DK94=2,IF(DO94=DP94,DM94,""),"")</f>
      </c>
      <c r="DT94" t="s" s="215">
        <f>IF(DK94=2,IF(DO94=DP94,DN94,""),"")</f>
      </c>
      <c r="DU94" t="s" s="215">
        <f>IF(DK94=2,IF(DO94&gt;DP94,DN94,IF(DP94&gt;DO94,DM94,"")),"")</f>
      </c>
      <c r="DV94" s="24"/>
      <c r="DW94" s="24"/>
      <c r="DX94" s="24"/>
      <c r="DY94" s="24"/>
      <c r="DZ94" s="24"/>
      <c r="EA94" s="24"/>
      <c r="EB94" s="24"/>
      <c r="EC94" s="24"/>
      <c r="ED94" s="24"/>
      <c r="EE94" s="24"/>
      <c r="EF94" s="24"/>
      <c r="EG94" s="24"/>
      <c r="EH94" s="24"/>
      <c r="EI94" s="24"/>
      <c r="EJ94" s="24"/>
      <c r="EK94" s="24"/>
      <c r="EL94" s="25"/>
    </row>
    <row r="95" ht="13.65" customHeight="1">
      <c r="A95" s="15"/>
      <c r="B95" t="s" s="215">
        <f t="shared" si="1075"/>
        <v>164</v>
      </c>
      <c r="C95" t="s" s="215">
        <v>64</v>
      </c>
      <c r="D95" t="s" s="215">
        <f t="shared" si="1076"/>
        <v>167</v>
      </c>
      <c r="E95" s="220">
        <f t="shared" si="1077"/>
        <v>2</v>
      </c>
      <c r="F95" t="s" s="215">
        <v>64</v>
      </c>
      <c r="G95" s="220">
        <f t="shared" si="1078"/>
        <v>0</v>
      </c>
      <c r="H95" s="216"/>
      <c r="I95" t="s" s="215">
        <f t="shared" si="1079"/>
        <v>170</v>
      </c>
      <c r="J95" s="24"/>
      <c r="K95" t="s" s="215">
        <f>IF(I95="H",B95,IF(I95="B",D95,""))</f>
        <v>164</v>
      </c>
      <c r="L95" t="s" s="215">
        <f>IF(I95="U",B95,"")</f>
      </c>
      <c r="M95" t="s" s="215">
        <f>IF(I95="U",D95,"")</f>
      </c>
      <c r="N95" t="s" s="215">
        <f>IF(I95="B",B95,IF(I95="H",D95,""))</f>
        <v>167</v>
      </c>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20">
        <f>COUNTIF(AM81:AM84,K95)</f>
        <v>0</v>
      </c>
      <c r="AP95" s="220">
        <f>COUNTIF(AM81:AM84,L95)</f>
        <v>0</v>
      </c>
      <c r="AQ95" s="220">
        <f>COUNTIF(AM81:AM84,M95)</f>
        <v>0</v>
      </c>
      <c r="AR95" s="220">
        <f>COUNTIF(AM81:AM84,N95)</f>
        <v>0</v>
      </c>
      <c r="AS95" s="220">
        <f>SUM(AO95:AR95)</f>
        <v>0</v>
      </c>
      <c r="AT95" s="24"/>
      <c r="AU95" t="s" s="215">
        <f>IF(AS95=2,B95,"")</f>
      </c>
      <c r="AV95" t="s" s="215">
        <f>IF(AS95=2,D95,"")</f>
      </c>
      <c r="AW95" t="s" s="215">
        <f>IF(AS95=2,E95,"")</f>
      </c>
      <c r="AX95" t="s" s="215">
        <f>IF(AS95=2,G95,"")</f>
      </c>
      <c r="AY95" s="24"/>
      <c r="AZ95" t="s" s="215">
        <f>IF(AS95=2,IF(AW95&gt;AX95,AU95,IF(AX95&gt;AW95,AV95,"")),"")</f>
      </c>
      <c r="BA95" t="s" s="215">
        <f>IF(AS95=2,IF(AW95=AX95,AU95,""),"")</f>
      </c>
      <c r="BB95" t="s" s="215">
        <f>IF(AS95=2,IF(AW95=AX95,AV95,""),"")</f>
      </c>
      <c r="BC95" t="s" s="215">
        <f>IF(AS95=2,IF(AW95&gt;AX95,AV95,IF(AX95&gt;AW95,AU95,"")),"")</f>
      </c>
      <c r="BD95" s="24"/>
      <c r="BE95" s="24"/>
      <c r="BF95" s="24"/>
      <c r="BG95" s="24"/>
      <c r="BH95" s="24"/>
      <c r="BI95" s="24"/>
      <c r="BJ95" s="24"/>
      <c r="BK95" s="24"/>
      <c r="BL95" s="24"/>
      <c r="BM95" s="24"/>
      <c r="BN95" s="24"/>
      <c r="BO95" s="24"/>
      <c r="BP95" s="24"/>
      <c r="BQ95" s="24"/>
      <c r="BR95" s="24"/>
      <c r="BS95" s="24"/>
      <c r="BT95" s="24"/>
      <c r="BU95" s="24"/>
      <c r="BV95" s="24"/>
      <c r="BW95" s="24"/>
      <c r="BX95" s="220">
        <f>COUNTIF(BV81:BV84,K95)</f>
        <v>0</v>
      </c>
      <c r="BY95" s="220">
        <f>COUNTIF(BV81:BV84,L95)</f>
        <v>0</v>
      </c>
      <c r="BZ95" s="220">
        <f>COUNTIF(BV81:BV84,M95)</f>
        <v>0</v>
      </c>
      <c r="CA95" s="220">
        <f>COUNTIF(BV81:BV84,N95)</f>
        <v>0</v>
      </c>
      <c r="CB95" s="220">
        <f>SUM(BX95:CA95)</f>
        <v>0</v>
      </c>
      <c r="CC95" s="24"/>
      <c r="CD95" t="s" s="215">
        <f>IF(CB95=2,B95,"")</f>
      </c>
      <c r="CE95" t="s" s="215">
        <f>IF(CB95=2,D95,"")</f>
      </c>
      <c r="CF95" t="s" s="215">
        <f>IF(CB95=2,E95,"")</f>
      </c>
      <c r="CG95" t="s" s="215">
        <f>IF(CB95=2,G95,"")</f>
      </c>
      <c r="CH95" s="24"/>
      <c r="CI95" t="s" s="215">
        <f>IF(CB95=2,IF(CF95&gt;CG95,CD95,IF(CG95&gt;CF95,CE95,"")),"")</f>
      </c>
      <c r="CJ95" t="s" s="215">
        <f>IF(CB95=2,IF(CF95=CG95,CD95,""),"")</f>
      </c>
      <c r="CK95" t="s" s="215">
        <f>IF(CB95=2,IF(CF95=CG95,CE95,""),"")</f>
      </c>
      <c r="CL95" t="s" s="215">
        <f>IF(CB95=2,IF(CF95&gt;CG95,CE95,IF(CG95&gt;CF95,CD95,"")),"")</f>
      </c>
      <c r="CM95" s="24"/>
      <c r="CN95" s="24"/>
      <c r="CO95" s="24"/>
      <c r="CP95" s="24"/>
      <c r="CQ95" s="24"/>
      <c r="CR95" s="24"/>
      <c r="CS95" s="24"/>
      <c r="CT95" s="24"/>
      <c r="CU95" s="24"/>
      <c r="CV95" s="24"/>
      <c r="CW95" s="24"/>
      <c r="CX95" s="24"/>
      <c r="CY95" s="24"/>
      <c r="CZ95" s="24"/>
      <c r="DA95" s="24"/>
      <c r="DB95" s="24"/>
      <c r="DC95" s="24"/>
      <c r="DD95" s="24"/>
      <c r="DE95" s="24"/>
      <c r="DF95" s="24"/>
      <c r="DG95" s="220">
        <f>COUNTIF(DE81:DE84,K95)</f>
        <v>0</v>
      </c>
      <c r="DH95" s="220">
        <f>COUNTIF(DE81:DE84,L95)</f>
        <v>0</v>
      </c>
      <c r="DI95" s="220">
        <f>COUNTIF(DE81:DE84,M95)</f>
        <v>0</v>
      </c>
      <c r="DJ95" s="220">
        <f>COUNTIF(DE81:DE84,N95)</f>
        <v>0</v>
      </c>
      <c r="DK95" s="220">
        <f>SUM(DG95:DJ95)</f>
        <v>0</v>
      </c>
      <c r="DL95" s="24"/>
      <c r="DM95" t="s" s="215">
        <f>IF(DK95=2,B95,"")</f>
      </c>
      <c r="DN95" t="s" s="215">
        <f>IF(DK95=2,D95,"")</f>
      </c>
      <c r="DO95" t="s" s="215">
        <f>IF(DK95=2,E95,"")</f>
      </c>
      <c r="DP95" t="s" s="215">
        <f>IF(DK95=2,G95,"")</f>
      </c>
      <c r="DQ95" s="24"/>
      <c r="DR95" t="s" s="215">
        <f>IF(DK95=2,IF(DO95&gt;DP95,DM95,IF(DP95&gt;DO95,DN95,"")),"")</f>
      </c>
      <c r="DS95" t="s" s="215">
        <f>IF(DK95=2,IF(DO95=DP95,DM95,""),"")</f>
      </c>
      <c r="DT95" t="s" s="215">
        <f>IF(DK95=2,IF(DO95=DP95,DN95,""),"")</f>
      </c>
      <c r="DU95" t="s" s="215">
        <f>IF(DK95=2,IF(DO95&gt;DP95,DN95,IF(DP95&gt;DO95,DM95,"")),"")</f>
      </c>
      <c r="DV95" s="24"/>
      <c r="DW95" s="24"/>
      <c r="DX95" s="24"/>
      <c r="DY95" s="24"/>
      <c r="DZ95" s="24"/>
      <c r="EA95" s="24"/>
      <c r="EB95" s="24"/>
      <c r="EC95" s="24"/>
      <c r="ED95" s="24"/>
      <c r="EE95" s="24"/>
      <c r="EF95" s="24"/>
      <c r="EG95" s="24"/>
      <c r="EH95" s="24"/>
      <c r="EI95" s="24"/>
      <c r="EJ95" s="24"/>
      <c r="EK95" s="24"/>
      <c r="EL95" s="25"/>
    </row>
    <row r="96" ht="13.65" customHeight="1">
      <c r="A96" s="15"/>
      <c r="B96" t="s" s="215">
        <f t="shared" si="1123"/>
        <v>180</v>
      </c>
      <c r="C96" t="s" s="215">
        <v>64</v>
      </c>
      <c r="D96" t="s" s="215">
        <f t="shared" si="1124"/>
        <v>176</v>
      </c>
      <c r="E96" s="220">
        <f t="shared" si="1125"/>
        <v>1</v>
      </c>
      <c r="F96" t="s" s="215">
        <v>64</v>
      </c>
      <c r="G96" s="220">
        <f t="shared" si="1126"/>
        <v>3</v>
      </c>
      <c r="H96" s="216"/>
      <c r="I96" t="s" s="215">
        <f t="shared" si="1127"/>
        <v>165</v>
      </c>
      <c r="J96" s="24"/>
      <c r="K96" t="s" s="215">
        <f>IF(I96="H",B96,IF(I96="B",D96,""))</f>
        <v>176</v>
      </c>
      <c r="L96" t="s" s="215">
        <f>IF(I96="U",B96,"")</f>
      </c>
      <c r="M96" t="s" s="215">
        <f>IF(I96="U",D96,"")</f>
      </c>
      <c r="N96" t="s" s="215">
        <f>IF(I96="B",B96,IF(I96="H",D96,""))</f>
        <v>180</v>
      </c>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20">
        <f>COUNTIF(AM81:AM84,K96)</f>
        <v>0</v>
      </c>
      <c r="AP96" s="220">
        <f>COUNTIF(AM81:AM84,L96)</f>
        <v>0</v>
      </c>
      <c r="AQ96" s="220">
        <f>COUNTIF(AM81:AM84,M96)</f>
        <v>0</v>
      </c>
      <c r="AR96" s="220">
        <f>COUNTIF(AM81:AM84,N96)</f>
        <v>0</v>
      </c>
      <c r="AS96" s="220">
        <f>SUM(AO96:AR96)</f>
        <v>0</v>
      </c>
      <c r="AT96" s="24"/>
      <c r="AU96" t="s" s="215">
        <f>IF(AS96=2,B96,"")</f>
      </c>
      <c r="AV96" t="s" s="215">
        <f>IF(AS96=2,D96,"")</f>
      </c>
      <c r="AW96" t="s" s="215">
        <f>IF(AS96=2,E96,"")</f>
      </c>
      <c r="AX96" t="s" s="215">
        <f>IF(AS96=2,G96,"")</f>
      </c>
      <c r="AY96" s="24"/>
      <c r="AZ96" t="s" s="215">
        <f>IF(AS96=2,IF(AW96&gt;AX96,AU96,IF(AX96&gt;AW96,AV96,"")),"")</f>
      </c>
      <c r="BA96" t="s" s="215">
        <f>IF(AS96=2,IF(AW96=AX96,AU96,""),"")</f>
      </c>
      <c r="BB96" t="s" s="215">
        <f>IF(AS96=2,IF(AW96=AX96,AV96,""),"")</f>
      </c>
      <c r="BC96" t="s" s="215">
        <f>IF(AS96=2,IF(AW96&gt;AX96,AV96,IF(AX96&gt;AW96,AU96,"")),"")</f>
      </c>
      <c r="BD96" s="24"/>
      <c r="BE96" s="24"/>
      <c r="BF96" s="24"/>
      <c r="BG96" s="24"/>
      <c r="BH96" s="24"/>
      <c r="BI96" s="24"/>
      <c r="BJ96" s="24"/>
      <c r="BK96" s="24"/>
      <c r="BL96" s="24"/>
      <c r="BM96" s="24"/>
      <c r="BN96" s="24"/>
      <c r="BO96" s="24"/>
      <c r="BP96" s="24"/>
      <c r="BQ96" s="24"/>
      <c r="BR96" s="24"/>
      <c r="BS96" s="24"/>
      <c r="BT96" s="24"/>
      <c r="BU96" s="24"/>
      <c r="BV96" s="24"/>
      <c r="BW96" s="24"/>
      <c r="BX96" s="220">
        <f>COUNTIF(BV81:BV84,K96)</f>
        <v>1</v>
      </c>
      <c r="BY96" s="220">
        <f>COUNTIF(BV81:BV84,L96)</f>
        <v>0</v>
      </c>
      <c r="BZ96" s="220">
        <f>COUNTIF(BV81:BV84,M96)</f>
        <v>0</v>
      </c>
      <c r="CA96" s="220">
        <f>COUNTIF(BV81:BV84,N96)</f>
        <v>0</v>
      </c>
      <c r="CB96" s="220">
        <f>SUM(BX96:CA96)</f>
        <v>1</v>
      </c>
      <c r="CC96" s="24"/>
      <c r="CD96" t="s" s="215">
        <f>IF(CB96=2,B96,"")</f>
      </c>
      <c r="CE96" t="s" s="215">
        <f>IF(CB96=2,D96,"")</f>
      </c>
      <c r="CF96" t="s" s="215">
        <f>IF(CB96=2,E96,"")</f>
      </c>
      <c r="CG96" t="s" s="215">
        <f>IF(CB96=2,G96,"")</f>
      </c>
      <c r="CH96" s="24"/>
      <c r="CI96" t="s" s="215">
        <f>IF(CB96=2,IF(CF96&gt;CG96,CD96,IF(CG96&gt;CF96,CE96,"")),"")</f>
      </c>
      <c r="CJ96" t="s" s="215">
        <f>IF(CB96=2,IF(CF96=CG96,CD96,""),"")</f>
      </c>
      <c r="CK96" t="s" s="215">
        <f>IF(CB96=2,IF(CF96=CG96,CE96,""),"")</f>
      </c>
      <c r="CL96" t="s" s="215">
        <f>IF(CB96=2,IF(CF96&gt;CG96,CE96,IF(CG96&gt;CF96,CD96,"")),"")</f>
      </c>
      <c r="CM96" s="24"/>
      <c r="CN96" s="24"/>
      <c r="CO96" s="24"/>
      <c r="CP96" s="24"/>
      <c r="CQ96" s="24"/>
      <c r="CR96" s="24"/>
      <c r="CS96" s="24"/>
      <c r="CT96" s="24"/>
      <c r="CU96" s="24"/>
      <c r="CV96" s="24"/>
      <c r="CW96" s="24"/>
      <c r="CX96" s="24"/>
      <c r="CY96" s="24"/>
      <c r="CZ96" s="24"/>
      <c r="DA96" s="24"/>
      <c r="DB96" s="24"/>
      <c r="DC96" s="24"/>
      <c r="DD96" s="24"/>
      <c r="DE96" s="24"/>
      <c r="DF96" s="24"/>
      <c r="DG96" s="220">
        <f>COUNTIF(DE81:DE84,K96)</f>
        <v>0</v>
      </c>
      <c r="DH96" s="220">
        <f>COUNTIF(DE81:DE84,L96)</f>
        <v>0</v>
      </c>
      <c r="DI96" s="220">
        <f>COUNTIF(DE81:DE84,M96)</f>
        <v>0</v>
      </c>
      <c r="DJ96" s="220">
        <f>COUNTIF(DE81:DE84,N96)</f>
        <v>0</v>
      </c>
      <c r="DK96" s="220">
        <f>SUM(DG96:DJ96)</f>
        <v>0</v>
      </c>
      <c r="DL96" s="24"/>
      <c r="DM96" t="s" s="215">
        <f>IF(DK96=2,B96,"")</f>
      </c>
      <c r="DN96" t="s" s="215">
        <f>IF(DK96=2,D96,"")</f>
      </c>
      <c r="DO96" t="s" s="215">
        <f>IF(DK96=2,E96,"")</f>
      </c>
      <c r="DP96" t="s" s="215">
        <f>IF(DK96=2,G96,"")</f>
      </c>
      <c r="DQ96" s="24"/>
      <c r="DR96" t="s" s="215">
        <f>IF(DK96=2,IF(DO96&gt;DP96,DM96,IF(DP96&gt;DO96,DN96,"")),"")</f>
      </c>
      <c r="DS96" t="s" s="215">
        <f>IF(DK96=2,IF(DO96=DP96,DM96,""),"")</f>
      </c>
      <c r="DT96" t="s" s="215">
        <f>IF(DK96=2,IF(DO96=DP96,DN96,""),"")</f>
      </c>
      <c r="DU96" t="s" s="215">
        <f>IF(DK96=2,IF(DO96&gt;DP96,DN96,IF(DP96&gt;DO96,DM96,"")),"")</f>
      </c>
      <c r="DV96" s="24"/>
      <c r="DW96" s="24"/>
      <c r="DX96" s="24"/>
      <c r="DY96" s="24"/>
      <c r="DZ96" s="24"/>
      <c r="EA96" s="24"/>
      <c r="EB96" s="24"/>
      <c r="EC96" s="24"/>
      <c r="ED96" s="24"/>
      <c r="EE96" s="24"/>
      <c r="EF96" s="24"/>
      <c r="EG96" s="24"/>
      <c r="EH96" s="24"/>
      <c r="EI96" s="24"/>
      <c r="EJ96" s="24"/>
      <c r="EK96" s="24"/>
      <c r="EL96" s="25"/>
    </row>
    <row r="97" ht="13.65" customHeight="1">
      <c r="A97" s="15"/>
      <c r="B97" t="s" s="215">
        <f t="shared" si="1171"/>
        <v>168</v>
      </c>
      <c r="C97" t="s" s="215">
        <v>64</v>
      </c>
      <c r="D97" t="s" s="215">
        <f t="shared" si="1172"/>
        <v>171</v>
      </c>
      <c r="E97" s="220">
        <f t="shared" si="1173"/>
        <v>1</v>
      </c>
      <c r="F97" t="s" s="215">
        <v>64</v>
      </c>
      <c r="G97" s="220">
        <f t="shared" si="1174"/>
        <v>2</v>
      </c>
      <c r="H97" s="216"/>
      <c r="I97" t="s" s="215">
        <f t="shared" si="1175"/>
        <v>165</v>
      </c>
      <c r="J97" s="24"/>
      <c r="K97" t="s" s="215">
        <f>IF(I97="H",B97,IF(I97="B",D97,""))</f>
        <v>171</v>
      </c>
      <c r="L97" t="s" s="215">
        <f>IF(I97="U",B97,"")</f>
      </c>
      <c r="M97" t="s" s="215">
        <f>IF(I97="U",D97,"")</f>
      </c>
      <c r="N97" t="s" s="215">
        <f>IF(I97="B",B97,IF(I97="H",D97,""))</f>
        <v>168</v>
      </c>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20">
        <f>COUNTIF(AM81:AM84,K97)</f>
        <v>0</v>
      </c>
      <c r="AP97" s="220">
        <f>COUNTIF(AM81:AM84,L97)</f>
        <v>0</v>
      </c>
      <c r="AQ97" s="220">
        <f>COUNTIF(AM81:AM84,M97)</f>
        <v>0</v>
      </c>
      <c r="AR97" s="220">
        <f>COUNTIF(AM81:AM84,N97)</f>
        <v>0</v>
      </c>
      <c r="AS97" s="220">
        <f>SUM(AO97:AR97)</f>
        <v>0</v>
      </c>
      <c r="AT97" s="24"/>
      <c r="AU97" t="s" s="215">
        <f>IF(AS97=2,B97,"")</f>
      </c>
      <c r="AV97" t="s" s="215">
        <f>IF(AS97=2,D97,"")</f>
      </c>
      <c r="AW97" t="s" s="215">
        <f>IF(AS97=2,E97,"")</f>
      </c>
      <c r="AX97" t="s" s="215">
        <f>IF(AS97=2,G97,"")</f>
      </c>
      <c r="AY97" s="24"/>
      <c r="AZ97" t="s" s="215">
        <f>IF(AS97=2,IF(AW97&gt;AX97,AU97,IF(AX97&gt;AW97,AV97,"")),"")</f>
      </c>
      <c r="BA97" t="s" s="215">
        <f>IF(AS97=2,IF(AW97=AX97,AU97,""),"")</f>
      </c>
      <c r="BB97" t="s" s="215">
        <f>IF(AS97=2,IF(AW97=AX97,AV97,""),"")</f>
      </c>
      <c r="BC97" t="s" s="215">
        <f>IF(AS97=2,IF(AW97&gt;AX97,AV97,IF(AX97&gt;AW97,AU97,"")),"")</f>
      </c>
      <c r="BD97" s="24"/>
      <c r="BE97" s="24"/>
      <c r="BF97" s="24"/>
      <c r="BG97" s="24"/>
      <c r="BH97" s="24"/>
      <c r="BI97" s="24"/>
      <c r="BJ97" s="24"/>
      <c r="BK97" s="24"/>
      <c r="BL97" s="24"/>
      <c r="BM97" s="24"/>
      <c r="BN97" s="24"/>
      <c r="BO97" s="24"/>
      <c r="BP97" s="24"/>
      <c r="BQ97" s="24"/>
      <c r="BR97" s="24"/>
      <c r="BS97" s="24"/>
      <c r="BT97" s="24"/>
      <c r="BU97" s="24"/>
      <c r="BV97" s="24"/>
      <c r="BW97" s="24"/>
      <c r="BX97" s="220">
        <f>COUNTIF(BV81:BV84,K97)</f>
        <v>0</v>
      </c>
      <c r="BY97" s="220">
        <f>COUNTIF(BV81:BV84,L97)</f>
        <v>0</v>
      </c>
      <c r="BZ97" s="220">
        <f>COUNTIF(BV81:BV84,M97)</f>
        <v>0</v>
      </c>
      <c r="CA97" s="220">
        <f>COUNTIF(BV81:BV84,N97)</f>
        <v>0</v>
      </c>
      <c r="CB97" s="220">
        <f>SUM(BX97:CA97)</f>
        <v>0</v>
      </c>
      <c r="CC97" s="24"/>
      <c r="CD97" t="s" s="215">
        <f>IF(CB97=2,B97,"")</f>
      </c>
      <c r="CE97" t="s" s="215">
        <f>IF(CB97=2,D97,"")</f>
      </c>
      <c r="CF97" t="s" s="215">
        <f>IF(CB97=2,E97,"")</f>
      </c>
      <c r="CG97" t="s" s="215">
        <f>IF(CB97=2,G97,"")</f>
      </c>
      <c r="CH97" s="24"/>
      <c r="CI97" t="s" s="215">
        <f>IF(CB97=2,IF(CF97&gt;CG97,CD97,IF(CG97&gt;CF97,CE97,"")),"")</f>
      </c>
      <c r="CJ97" t="s" s="215">
        <f>IF(CB97=2,IF(CF97=CG97,CD97,""),"")</f>
      </c>
      <c r="CK97" t="s" s="215">
        <f>IF(CB97=2,IF(CF97=CG97,CE97,""),"")</f>
      </c>
      <c r="CL97" t="s" s="215">
        <f>IF(CB97=2,IF(CF97&gt;CG97,CE97,IF(CG97&gt;CF97,CD97,"")),"")</f>
      </c>
      <c r="CM97" s="24"/>
      <c r="CN97" s="24"/>
      <c r="CO97" s="24"/>
      <c r="CP97" s="24"/>
      <c r="CQ97" s="24"/>
      <c r="CR97" s="24"/>
      <c r="CS97" s="24"/>
      <c r="CT97" s="24"/>
      <c r="CU97" s="24"/>
      <c r="CV97" s="24"/>
      <c r="CW97" s="24"/>
      <c r="CX97" s="24"/>
      <c r="CY97" s="24"/>
      <c r="CZ97" s="24"/>
      <c r="DA97" s="24"/>
      <c r="DB97" s="24"/>
      <c r="DC97" s="24"/>
      <c r="DD97" s="24"/>
      <c r="DE97" s="24"/>
      <c r="DF97" s="24"/>
      <c r="DG97" s="220">
        <f>COUNTIF(DE81:DE84,K97)</f>
        <v>0</v>
      </c>
      <c r="DH97" s="220">
        <f>COUNTIF(DE81:DE84,L97)</f>
        <v>0</v>
      </c>
      <c r="DI97" s="220">
        <f>COUNTIF(DE81:DE84,M97)</f>
        <v>0</v>
      </c>
      <c r="DJ97" s="220">
        <f>COUNTIF(DE81:DE84,N97)</f>
        <v>0</v>
      </c>
      <c r="DK97" s="220">
        <f>SUM(DG97:DJ97)</f>
        <v>0</v>
      </c>
      <c r="DL97" s="24"/>
      <c r="DM97" t="s" s="215">
        <f>IF(DK97=2,B97,"")</f>
      </c>
      <c r="DN97" t="s" s="215">
        <f>IF(DK97=2,D97,"")</f>
      </c>
      <c r="DO97" t="s" s="215">
        <f>IF(DK97=2,E97,"")</f>
      </c>
      <c r="DP97" t="s" s="215">
        <f>IF(DK97=2,G97,"")</f>
      </c>
      <c r="DQ97" s="24"/>
      <c r="DR97" t="s" s="215">
        <f>IF(DK97=2,IF(DO97&gt;DP97,DM97,IF(DP97&gt;DO97,DN97,"")),"")</f>
      </c>
      <c r="DS97" t="s" s="215">
        <f>IF(DK97=2,IF(DO97=DP97,DM97,""),"")</f>
      </c>
      <c r="DT97" t="s" s="215">
        <f>IF(DK97=2,IF(DO97=DP97,DN97,""),"")</f>
      </c>
      <c r="DU97" t="s" s="215">
        <f>IF(DK97=2,IF(DO97&gt;DP97,DN97,IF(DP97&gt;DO97,DM97,"")),"")</f>
      </c>
      <c r="DV97" s="24"/>
      <c r="DW97" s="24"/>
      <c r="DX97" s="24"/>
      <c r="DY97" s="24"/>
      <c r="DZ97" s="24"/>
      <c r="EA97" s="24"/>
      <c r="EB97" s="24"/>
      <c r="EC97" s="24"/>
      <c r="ED97" s="24"/>
      <c r="EE97" s="24"/>
      <c r="EF97" s="24"/>
      <c r="EG97" s="24"/>
      <c r="EH97" s="24"/>
      <c r="EI97" s="24"/>
      <c r="EJ97" s="24"/>
      <c r="EK97" s="24"/>
      <c r="EL97" s="25"/>
    </row>
    <row r="98" ht="13.65" customHeight="1">
      <c r="A98" s="15"/>
      <c r="B98" t="s" s="215">
        <f t="shared" si="1219"/>
        <v>179</v>
      </c>
      <c r="C98" t="s" s="215">
        <v>64</v>
      </c>
      <c r="D98" t="s" s="215">
        <f t="shared" si="1220"/>
        <v>175</v>
      </c>
      <c r="E98" s="220">
        <f t="shared" si="1221"/>
        <v>2</v>
      </c>
      <c r="F98" t="s" s="215">
        <v>64</v>
      </c>
      <c r="G98" s="220">
        <f t="shared" si="1222"/>
        <v>0</v>
      </c>
      <c r="H98" s="216"/>
      <c r="I98" t="s" s="215">
        <f t="shared" si="1223"/>
        <v>170</v>
      </c>
      <c r="J98" s="24"/>
      <c r="K98" t="s" s="215">
        <f>IF(I98="H",B98,IF(I98="B",D98,""))</f>
        <v>179</v>
      </c>
      <c r="L98" t="s" s="215">
        <f>IF(I98="U",B98,"")</f>
      </c>
      <c r="M98" t="s" s="215">
        <f>IF(I98="U",D98,"")</f>
      </c>
      <c r="N98" t="s" s="215">
        <f>IF(I98="B",B98,IF(I98="H",D98,""))</f>
        <v>175</v>
      </c>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20">
        <f>COUNTIF(AM81:AM84,K98)</f>
        <v>1</v>
      </c>
      <c r="AP98" s="220">
        <f>COUNTIF(AM81:AM84,L98)</f>
        <v>0</v>
      </c>
      <c r="AQ98" s="220">
        <f>COUNTIF(AM81:AM84,M98)</f>
        <v>0</v>
      </c>
      <c r="AR98" s="220">
        <f>COUNTIF(AM81:AM84,N98)</f>
        <v>0</v>
      </c>
      <c r="AS98" s="220">
        <f>SUM(AO98:AR98)</f>
        <v>1</v>
      </c>
      <c r="AT98" s="24"/>
      <c r="AU98" t="s" s="215">
        <f>IF(AS98=2,B98,"")</f>
      </c>
      <c r="AV98" t="s" s="215">
        <f>IF(AS98=2,D98,"")</f>
      </c>
      <c r="AW98" t="s" s="215">
        <f>IF(AS98=2,E98,"")</f>
      </c>
      <c r="AX98" t="s" s="215">
        <f>IF(AS98=2,G98,"")</f>
      </c>
      <c r="AY98" s="24"/>
      <c r="AZ98" t="s" s="215">
        <f>IF(AS98=2,IF(AW98&gt;AX98,AU98,IF(AX98&gt;AW98,AV98,"")),"")</f>
      </c>
      <c r="BA98" t="s" s="215">
        <f>IF(AS98=2,IF(AW98=AX98,AU98,""),"")</f>
      </c>
      <c r="BB98" t="s" s="215">
        <f>IF(AS98=2,IF(AW98=AX98,AV98,""),"")</f>
      </c>
      <c r="BC98" t="s" s="215">
        <f>IF(AS98=2,IF(AW98&gt;AX98,AV98,IF(AX98&gt;AW98,AU98,"")),"")</f>
      </c>
      <c r="BD98" s="24"/>
      <c r="BE98" s="24"/>
      <c r="BF98" s="24"/>
      <c r="BG98" s="24"/>
      <c r="BH98" s="24"/>
      <c r="BI98" s="24"/>
      <c r="BJ98" s="24"/>
      <c r="BK98" s="24"/>
      <c r="BL98" s="24"/>
      <c r="BM98" s="24"/>
      <c r="BN98" s="24"/>
      <c r="BO98" s="24"/>
      <c r="BP98" s="24"/>
      <c r="BQ98" s="24"/>
      <c r="BR98" s="24"/>
      <c r="BS98" s="24"/>
      <c r="BT98" s="24"/>
      <c r="BU98" s="24"/>
      <c r="BV98" s="24"/>
      <c r="BW98" s="24"/>
      <c r="BX98" s="220">
        <f>COUNTIF(BV81:BV84,K98)</f>
        <v>0</v>
      </c>
      <c r="BY98" s="220">
        <f>COUNTIF(BV81:BV84,L98)</f>
        <v>0</v>
      </c>
      <c r="BZ98" s="220">
        <f>COUNTIF(BV81:BV84,M98)</f>
        <v>0</v>
      </c>
      <c r="CA98" s="220">
        <f>COUNTIF(BV81:BV84,N98)</f>
        <v>0</v>
      </c>
      <c r="CB98" s="220">
        <f>SUM(BX98:CA98)</f>
        <v>0</v>
      </c>
      <c r="CC98" s="24"/>
      <c r="CD98" t="s" s="215">
        <f>IF(CB98=2,B98,"")</f>
      </c>
      <c r="CE98" t="s" s="215">
        <f>IF(CB98=2,D98,"")</f>
      </c>
      <c r="CF98" t="s" s="215">
        <f>IF(CB98=2,E98,"")</f>
      </c>
      <c r="CG98" t="s" s="215">
        <f>IF(CB98=2,G98,"")</f>
      </c>
      <c r="CH98" s="24"/>
      <c r="CI98" t="s" s="215">
        <f>IF(CB98=2,IF(CF98&gt;CG98,CD98,IF(CG98&gt;CF98,CE98,"")),"")</f>
      </c>
      <c r="CJ98" t="s" s="215">
        <f>IF(CB98=2,IF(CF98=CG98,CD98,""),"")</f>
      </c>
      <c r="CK98" t="s" s="215">
        <f>IF(CB98=2,IF(CF98=CG98,CE98,""),"")</f>
      </c>
      <c r="CL98" t="s" s="215">
        <f>IF(CB98=2,IF(CF98&gt;CG98,CE98,IF(CG98&gt;CF98,CD98,"")),"")</f>
      </c>
      <c r="CM98" s="24"/>
      <c r="CN98" s="24"/>
      <c r="CO98" s="24"/>
      <c r="CP98" s="24"/>
      <c r="CQ98" s="24"/>
      <c r="CR98" s="24"/>
      <c r="CS98" s="24"/>
      <c r="CT98" s="24"/>
      <c r="CU98" s="24"/>
      <c r="CV98" s="24"/>
      <c r="CW98" s="24"/>
      <c r="CX98" s="24"/>
      <c r="CY98" s="24"/>
      <c r="CZ98" s="24"/>
      <c r="DA98" s="24"/>
      <c r="DB98" s="24"/>
      <c r="DC98" s="24"/>
      <c r="DD98" s="24"/>
      <c r="DE98" s="24"/>
      <c r="DF98" s="24"/>
      <c r="DG98" s="220">
        <f>COUNTIF(DE81:DE84,K98)</f>
        <v>0</v>
      </c>
      <c r="DH98" s="220">
        <f>COUNTIF(DE81:DE84,L98)</f>
        <v>0</v>
      </c>
      <c r="DI98" s="220">
        <f>COUNTIF(DE81:DE84,M98)</f>
        <v>0</v>
      </c>
      <c r="DJ98" s="220">
        <f>COUNTIF(DE81:DE84,N98)</f>
        <v>1</v>
      </c>
      <c r="DK98" s="220">
        <f>SUM(DG98:DJ98)</f>
        <v>1</v>
      </c>
      <c r="DL98" s="24"/>
      <c r="DM98" t="s" s="215">
        <f>IF(DK98=2,B98,"")</f>
      </c>
      <c r="DN98" t="s" s="215">
        <f>IF(DK98=2,D98,"")</f>
      </c>
      <c r="DO98" t="s" s="215">
        <f>IF(DK98=2,E98,"")</f>
      </c>
      <c r="DP98" t="s" s="215">
        <f>IF(DK98=2,G98,"")</f>
      </c>
      <c r="DQ98" s="24"/>
      <c r="DR98" t="s" s="215">
        <f>IF(DK98=2,IF(DO98&gt;DP98,DM98,IF(DP98&gt;DO98,DN98,"")),"")</f>
      </c>
      <c r="DS98" t="s" s="215">
        <f>IF(DK98=2,IF(DO98=DP98,DM98,""),"")</f>
      </c>
      <c r="DT98" t="s" s="215">
        <f>IF(DK98=2,IF(DO98=DP98,DN98,""),"")</f>
      </c>
      <c r="DU98" t="s" s="215">
        <f>IF(DK98=2,IF(DO98&gt;DP98,DN98,IF(DP98&gt;DO98,DM98,"")),"")</f>
      </c>
      <c r="DV98" s="24"/>
      <c r="DW98" s="24"/>
      <c r="DX98" s="24"/>
      <c r="DY98" s="24"/>
      <c r="DZ98" s="24"/>
      <c r="EA98" s="24"/>
      <c r="EB98" s="24"/>
      <c r="EC98" s="24"/>
      <c r="ED98" s="24"/>
      <c r="EE98" s="24"/>
      <c r="EF98" s="24"/>
      <c r="EG98" s="24"/>
      <c r="EH98" s="24"/>
      <c r="EI98" s="24"/>
      <c r="EJ98" s="24"/>
      <c r="EK98" s="24"/>
      <c r="EL98" s="25"/>
    </row>
    <row r="99" ht="13.65" customHeight="1">
      <c r="A99" s="15"/>
      <c r="B99" t="s" s="215">
        <f t="shared" si="1267"/>
        <v>186</v>
      </c>
      <c r="C99" t="s" s="215">
        <v>64</v>
      </c>
      <c r="D99" t="s" s="215">
        <f t="shared" si="1268"/>
        <v>184</v>
      </c>
      <c r="E99" s="220">
        <f t="shared" si="1269"/>
        <v>3</v>
      </c>
      <c r="F99" t="s" s="215">
        <v>64</v>
      </c>
      <c r="G99" s="220">
        <f t="shared" si="1270"/>
        <v>0</v>
      </c>
      <c r="H99" s="216"/>
      <c r="I99" t="s" s="215">
        <f t="shared" si="1271"/>
        <v>170</v>
      </c>
      <c r="J99" s="24"/>
      <c r="K99" t="s" s="215">
        <f>IF(I99="H",B99,IF(I99="B",D99,""))</f>
        <v>186</v>
      </c>
      <c r="L99" t="s" s="215">
        <f>IF(I99="U",B99,"")</f>
      </c>
      <c r="M99" t="s" s="215">
        <f>IF(I99="U",D99,"")</f>
      </c>
      <c r="N99" t="s" s="215">
        <f>IF(I99="B",B99,IF(I99="H",D99,""))</f>
        <v>184</v>
      </c>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20">
        <f>COUNTIF(AM81:AM84,K99)</f>
        <v>0</v>
      </c>
      <c r="AP99" s="220">
        <f>COUNTIF(AM81:AM84,L99)</f>
        <v>0</v>
      </c>
      <c r="AQ99" s="220">
        <f>COUNTIF(AM81:AM84,M99)</f>
        <v>0</v>
      </c>
      <c r="AR99" s="220">
        <f>COUNTIF(AM81:AM84,N99)</f>
        <v>0</v>
      </c>
      <c r="AS99" s="220">
        <f>SUM(AO99:AR99)</f>
        <v>0</v>
      </c>
      <c r="AT99" s="24"/>
      <c r="AU99" t="s" s="215">
        <f>IF(AS99=2,B99,"")</f>
      </c>
      <c r="AV99" t="s" s="215">
        <f>IF(AS99=2,D99,"")</f>
      </c>
      <c r="AW99" t="s" s="215">
        <f>IF(AS99=2,E99,"")</f>
      </c>
      <c r="AX99" t="s" s="215">
        <f>IF(AS99=2,G99,"")</f>
      </c>
      <c r="AY99" s="24"/>
      <c r="AZ99" t="s" s="215">
        <f>IF(AS99=2,IF(AW99&gt;AX99,AU99,IF(AX99&gt;AW99,AV99,"")),"")</f>
      </c>
      <c r="BA99" t="s" s="215">
        <f>IF(AS99=2,IF(AW99=AX99,AU99,""),"")</f>
      </c>
      <c r="BB99" t="s" s="215">
        <f>IF(AS99=2,IF(AW99=AX99,AV99,""),"")</f>
      </c>
      <c r="BC99" t="s" s="215">
        <f>IF(AS99=2,IF(AW99&gt;AX99,AV99,IF(AX99&gt;AW99,AU99,"")),"")</f>
      </c>
      <c r="BD99" s="24"/>
      <c r="BE99" s="24"/>
      <c r="BF99" s="24"/>
      <c r="BG99" s="24"/>
      <c r="BH99" s="24"/>
      <c r="BI99" s="24"/>
      <c r="BJ99" s="24"/>
      <c r="BK99" s="24"/>
      <c r="BL99" s="24"/>
      <c r="BM99" s="24"/>
      <c r="BN99" s="24"/>
      <c r="BO99" s="24"/>
      <c r="BP99" s="24"/>
      <c r="BQ99" s="24"/>
      <c r="BR99" s="24"/>
      <c r="BS99" s="24"/>
      <c r="BT99" s="24"/>
      <c r="BU99" s="24"/>
      <c r="BV99" s="24"/>
      <c r="BW99" s="24"/>
      <c r="BX99" s="220">
        <f>COUNTIF(BV81:BV84,K99)</f>
        <v>0</v>
      </c>
      <c r="BY99" s="220">
        <f>COUNTIF(BV81:BV84,L99)</f>
        <v>0</v>
      </c>
      <c r="BZ99" s="220">
        <f>COUNTIF(BV81:BV84,M99)</f>
        <v>0</v>
      </c>
      <c r="CA99" s="220">
        <f>COUNTIF(BV81:BV84,N99)</f>
        <v>0</v>
      </c>
      <c r="CB99" s="220">
        <f>SUM(BX99:CA99)</f>
        <v>0</v>
      </c>
      <c r="CC99" s="24"/>
      <c r="CD99" t="s" s="215">
        <f>IF(CB99=2,B99,"")</f>
      </c>
      <c r="CE99" t="s" s="215">
        <f>IF(CB99=2,D99,"")</f>
      </c>
      <c r="CF99" t="s" s="215">
        <f>IF(CB99=2,E99,"")</f>
      </c>
      <c r="CG99" t="s" s="215">
        <f>IF(CB99=2,G99,"")</f>
      </c>
      <c r="CH99" s="24"/>
      <c r="CI99" t="s" s="215">
        <f>IF(CB99=2,IF(CF99&gt;CG99,CD99,IF(CG99&gt;CF99,CE99,"")),"")</f>
      </c>
      <c r="CJ99" t="s" s="215">
        <f>IF(CB99=2,IF(CF99=CG99,CD99,""),"")</f>
      </c>
      <c r="CK99" t="s" s="215">
        <f>IF(CB99=2,IF(CF99=CG99,CE99,""),"")</f>
      </c>
      <c r="CL99" t="s" s="215">
        <f>IF(CB99=2,IF(CF99&gt;CG99,CE99,IF(CG99&gt;CF99,CD99,"")),"")</f>
      </c>
      <c r="CM99" s="24"/>
      <c r="CN99" s="24"/>
      <c r="CO99" s="24"/>
      <c r="CP99" s="24"/>
      <c r="CQ99" s="24"/>
      <c r="CR99" s="24"/>
      <c r="CS99" s="24"/>
      <c r="CT99" s="24"/>
      <c r="CU99" s="24"/>
      <c r="CV99" s="24"/>
      <c r="CW99" s="24"/>
      <c r="CX99" s="24"/>
      <c r="CY99" s="24"/>
      <c r="CZ99" s="24"/>
      <c r="DA99" s="24"/>
      <c r="DB99" s="24"/>
      <c r="DC99" s="24"/>
      <c r="DD99" s="24"/>
      <c r="DE99" s="24"/>
      <c r="DF99" s="24"/>
      <c r="DG99" s="220">
        <f>COUNTIF(DE81:DE84,K99)</f>
        <v>0</v>
      </c>
      <c r="DH99" s="220">
        <f>COUNTIF(DE81:DE84,L99)</f>
        <v>0</v>
      </c>
      <c r="DI99" s="220">
        <f>COUNTIF(DE81:DE84,M99)</f>
        <v>0</v>
      </c>
      <c r="DJ99" s="220">
        <f>COUNTIF(DE81:DE84,N99)</f>
        <v>0</v>
      </c>
      <c r="DK99" s="220">
        <f>SUM(DG99:DJ99)</f>
        <v>0</v>
      </c>
      <c r="DL99" s="24"/>
      <c r="DM99" t="s" s="215">
        <f>IF(DK99=2,B99,"")</f>
      </c>
      <c r="DN99" t="s" s="215">
        <f>IF(DK99=2,D99,"")</f>
      </c>
      <c r="DO99" t="s" s="215">
        <f>IF(DK99=2,E99,"")</f>
      </c>
      <c r="DP99" t="s" s="215">
        <f>IF(DK99=2,G99,"")</f>
      </c>
      <c r="DQ99" s="24"/>
      <c r="DR99" t="s" s="215">
        <f>IF(DK99=2,IF(DO99&gt;DP99,DM99,IF(DP99&gt;DO99,DN99,"")),"")</f>
      </c>
      <c r="DS99" t="s" s="215">
        <f>IF(DK99=2,IF(DO99=DP99,DM99,""),"")</f>
      </c>
      <c r="DT99" t="s" s="215">
        <f>IF(DK99=2,IF(DO99=DP99,DN99,""),"")</f>
      </c>
      <c r="DU99" t="s" s="215">
        <f>IF(DK99=2,IF(DO99&gt;DP99,DN99,IF(DP99&gt;DO99,DM99,"")),"")</f>
      </c>
      <c r="DV99" s="24"/>
      <c r="DW99" s="24"/>
      <c r="DX99" s="24"/>
      <c r="DY99" s="24"/>
      <c r="DZ99" s="24"/>
      <c r="EA99" s="24"/>
      <c r="EB99" s="24"/>
      <c r="EC99" s="24"/>
      <c r="ED99" s="24"/>
      <c r="EE99" s="24"/>
      <c r="EF99" s="24"/>
      <c r="EG99" s="24"/>
      <c r="EH99" s="24"/>
      <c r="EI99" s="24"/>
      <c r="EJ99" s="24"/>
      <c r="EK99" s="24"/>
      <c r="EL99" s="25"/>
    </row>
    <row r="100" ht="13.65" customHeight="1">
      <c r="A100" s="15"/>
      <c r="B100" t="s" s="215">
        <f t="shared" si="1315"/>
        <v>174</v>
      </c>
      <c r="C100" t="s" s="215">
        <v>64</v>
      </c>
      <c r="D100" t="s" s="215">
        <f t="shared" si="1316"/>
        <v>182</v>
      </c>
      <c r="E100" s="220">
        <f t="shared" si="1317"/>
        <v>1</v>
      </c>
      <c r="F100" t="s" s="215">
        <v>64</v>
      </c>
      <c r="G100" s="220">
        <f t="shared" si="1318"/>
        <v>1</v>
      </c>
      <c r="H100" s="216"/>
      <c r="I100" t="s" s="215">
        <f t="shared" si="1319"/>
        <v>177</v>
      </c>
      <c r="J100" s="24"/>
      <c r="K100" t="s" s="215">
        <f>IF(I100="H",B100,IF(I100="B",D100,""))</f>
      </c>
      <c r="L100" t="s" s="215">
        <f>IF(I100="U",B100,"")</f>
        <v>174</v>
      </c>
      <c r="M100" t="s" s="215">
        <f>IF(I100="U",D100,"")</f>
        <v>182</v>
      </c>
      <c r="N100" t="s" s="215">
        <f>IF(I100="B",B100,IF(I100="H",D100,""))</f>
      </c>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20">
        <f>COUNTIF(AM81:AM84,K100)</f>
        <v>0</v>
      </c>
      <c r="AP100" s="220">
        <f>COUNTIF(AM81:AM84,L100)</f>
        <v>0</v>
      </c>
      <c r="AQ100" s="220">
        <f>COUNTIF(AM81:AM84,M100)</f>
        <v>0</v>
      </c>
      <c r="AR100" s="220">
        <f>COUNTIF(AM81:AM84,N100)</f>
        <v>0</v>
      </c>
      <c r="AS100" s="220">
        <f>SUM(AO100:AR100)</f>
        <v>0</v>
      </c>
      <c r="AT100" s="24"/>
      <c r="AU100" t="s" s="215">
        <f>IF(AS100=2,B100,"")</f>
      </c>
      <c r="AV100" t="s" s="215">
        <f>IF(AS100=2,D100,"")</f>
      </c>
      <c r="AW100" t="s" s="215">
        <f>IF(AS100=2,E100,"")</f>
      </c>
      <c r="AX100" t="s" s="215">
        <f>IF(AS100=2,G100,"")</f>
      </c>
      <c r="AY100" s="24"/>
      <c r="AZ100" t="s" s="215">
        <f>IF(AS100=2,IF(AW100&gt;AX100,AU100,IF(AX100&gt;AW100,AV100,"")),"")</f>
      </c>
      <c r="BA100" t="s" s="215">
        <f>IF(AS100=2,IF(AW100=AX100,AU100,""),"")</f>
      </c>
      <c r="BB100" t="s" s="215">
        <f>IF(AS100=2,IF(AW100=AX100,AV100,""),"")</f>
      </c>
      <c r="BC100" t="s" s="215">
        <f>IF(AS100=2,IF(AW100&gt;AX100,AV100,IF(AX100&gt;AW100,AU100,"")),"")</f>
      </c>
      <c r="BD100" s="24"/>
      <c r="BE100" s="24"/>
      <c r="BF100" s="24"/>
      <c r="BG100" s="24"/>
      <c r="BH100" s="24"/>
      <c r="BI100" s="24"/>
      <c r="BJ100" s="24"/>
      <c r="BK100" s="24"/>
      <c r="BL100" s="24"/>
      <c r="BM100" s="24"/>
      <c r="BN100" s="24"/>
      <c r="BO100" s="24"/>
      <c r="BP100" s="24"/>
      <c r="BQ100" s="24"/>
      <c r="BR100" s="24"/>
      <c r="BS100" s="24"/>
      <c r="BT100" s="24"/>
      <c r="BU100" s="24"/>
      <c r="BV100" s="24"/>
      <c r="BW100" s="24"/>
      <c r="BX100" s="220">
        <f>COUNTIF(BV81:BV84,K100)</f>
        <v>0</v>
      </c>
      <c r="BY100" s="220">
        <f>COUNTIF(BV81:BV84,L100)</f>
        <v>0</v>
      </c>
      <c r="BZ100" s="220">
        <f>COUNTIF(BV81:BV84,M100)</f>
        <v>0</v>
      </c>
      <c r="CA100" s="220">
        <f>COUNTIF(BV81:BV84,N100)</f>
        <v>0</v>
      </c>
      <c r="CB100" s="220">
        <f>SUM(BX100:CA100)</f>
        <v>0</v>
      </c>
      <c r="CC100" s="24"/>
      <c r="CD100" t="s" s="215">
        <f>IF(CB100=2,B100,"")</f>
      </c>
      <c r="CE100" t="s" s="215">
        <f>IF(CB100=2,D100,"")</f>
      </c>
      <c r="CF100" t="s" s="215">
        <f>IF(CB100=2,E100,"")</f>
      </c>
      <c r="CG100" t="s" s="215">
        <f>IF(CB100=2,G100,"")</f>
      </c>
      <c r="CH100" s="24"/>
      <c r="CI100" t="s" s="215">
        <f>IF(CB100=2,IF(CF100&gt;CG100,CD100,IF(CG100&gt;CF100,CE100,"")),"")</f>
      </c>
      <c r="CJ100" t="s" s="215">
        <f>IF(CB100=2,IF(CF100=CG100,CD100,""),"")</f>
      </c>
      <c r="CK100" t="s" s="215">
        <f>IF(CB100=2,IF(CF100=CG100,CE100,""),"")</f>
      </c>
      <c r="CL100" t="s" s="215">
        <f>IF(CB100=2,IF(CF100&gt;CG100,CE100,IF(CG100&gt;CF100,CD100,"")),"")</f>
      </c>
      <c r="CM100" s="24"/>
      <c r="CN100" s="24"/>
      <c r="CO100" s="24"/>
      <c r="CP100" s="24"/>
      <c r="CQ100" s="24"/>
      <c r="CR100" s="24"/>
      <c r="CS100" s="24"/>
      <c r="CT100" s="24"/>
      <c r="CU100" s="24"/>
      <c r="CV100" s="24"/>
      <c r="CW100" s="24"/>
      <c r="CX100" s="24"/>
      <c r="CY100" s="24"/>
      <c r="CZ100" s="24"/>
      <c r="DA100" s="24"/>
      <c r="DB100" s="24"/>
      <c r="DC100" s="24"/>
      <c r="DD100" s="24"/>
      <c r="DE100" s="24"/>
      <c r="DF100" s="24"/>
      <c r="DG100" s="220">
        <f>COUNTIF(DE81:DE84,K100)</f>
        <v>0</v>
      </c>
      <c r="DH100" s="220">
        <f>COUNTIF(DE81:DE84,L100)</f>
        <v>0</v>
      </c>
      <c r="DI100" s="220">
        <f>COUNTIF(DE81:DE84,M100)</f>
        <v>0</v>
      </c>
      <c r="DJ100" s="220">
        <f>COUNTIF(DE81:DE84,N100)</f>
        <v>0</v>
      </c>
      <c r="DK100" s="220">
        <f>SUM(DG100:DJ100)</f>
        <v>0</v>
      </c>
      <c r="DL100" s="24"/>
      <c r="DM100" t="s" s="215">
        <f>IF(DK100=2,B100,"")</f>
      </c>
      <c r="DN100" t="s" s="215">
        <f>IF(DK100=2,D100,"")</f>
      </c>
      <c r="DO100" t="s" s="215">
        <f>IF(DK100=2,E100,"")</f>
      </c>
      <c r="DP100" t="s" s="215">
        <f>IF(DK100=2,G100,"")</f>
      </c>
      <c r="DQ100" s="24"/>
      <c r="DR100" t="s" s="215">
        <f>IF(DK100=2,IF(DO100&gt;DP100,DM100,IF(DP100&gt;DO100,DN100,"")),"")</f>
      </c>
      <c r="DS100" t="s" s="215">
        <f>IF(DK100=2,IF(DO100=DP100,DM100,""),"")</f>
      </c>
      <c r="DT100" t="s" s="215">
        <f>IF(DK100=2,IF(DO100=DP100,DN100,""),"")</f>
      </c>
      <c r="DU100" t="s" s="215">
        <f>IF(DK100=2,IF(DO100&gt;DP100,DN100,IF(DP100&gt;DO100,DM100,"")),"")</f>
      </c>
      <c r="DV100" s="24"/>
      <c r="DW100" s="24"/>
      <c r="DX100" s="24"/>
      <c r="DY100" s="24"/>
      <c r="DZ100" s="24"/>
      <c r="EA100" s="24"/>
      <c r="EB100" s="24"/>
      <c r="EC100" s="24"/>
      <c r="ED100" s="24"/>
      <c r="EE100" s="24"/>
      <c r="EF100" s="24"/>
      <c r="EG100" s="24"/>
      <c r="EH100" s="24"/>
      <c r="EI100" s="24"/>
      <c r="EJ100" s="24"/>
      <c r="EK100" s="24"/>
      <c r="EL100" s="25"/>
    </row>
    <row r="101" ht="13.65" customHeight="1">
      <c r="A101" s="15"/>
      <c r="B101" t="s" s="215">
        <f t="shared" si="1363"/>
        <v>173</v>
      </c>
      <c r="C101" t="s" s="215">
        <v>64</v>
      </c>
      <c r="D101" t="s" s="215">
        <f t="shared" si="1364"/>
        <v>181</v>
      </c>
      <c r="E101" s="220">
        <f t="shared" si="1365"/>
        <v>4</v>
      </c>
      <c r="F101" t="s" s="215">
        <v>64</v>
      </c>
      <c r="G101" s="220">
        <f t="shared" si="1366"/>
        <v>1</v>
      </c>
      <c r="H101" s="216"/>
      <c r="I101" t="s" s="215">
        <f t="shared" si="1367"/>
        <v>170</v>
      </c>
      <c r="J101" s="24"/>
      <c r="K101" t="s" s="215">
        <f>IF(I101="H",B101,IF(I101="B",D101,""))</f>
        <v>173</v>
      </c>
      <c r="L101" t="s" s="215">
        <f>IF(I101="U",B101,"")</f>
      </c>
      <c r="M101" t="s" s="215">
        <f>IF(I101="U",D101,"")</f>
      </c>
      <c r="N101" t="s" s="215">
        <f>IF(I101="B",B101,IF(I101="H",D101,""))</f>
        <v>181</v>
      </c>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20">
        <f>COUNTIF(AM81:AM84,K101)</f>
        <v>0</v>
      </c>
      <c r="AP101" s="220">
        <f>COUNTIF(AM81:AM84,L101)</f>
        <v>0</v>
      </c>
      <c r="AQ101" s="220">
        <f>COUNTIF(AM81:AM84,M101)</f>
        <v>0</v>
      </c>
      <c r="AR101" s="220">
        <f>COUNTIF(AM81:AM84,N101)</f>
        <v>0</v>
      </c>
      <c r="AS101" s="220">
        <f>SUM(AO101:AR101)</f>
        <v>0</v>
      </c>
      <c r="AT101" s="24"/>
      <c r="AU101" t="s" s="215">
        <f>IF(AS101=2,B101,"")</f>
      </c>
      <c r="AV101" t="s" s="215">
        <f>IF(AS101=2,D101,"")</f>
      </c>
      <c r="AW101" t="s" s="215">
        <f>IF(AS101=2,E101,"")</f>
      </c>
      <c r="AX101" t="s" s="215">
        <f>IF(AS101=2,G101,"")</f>
      </c>
      <c r="AY101" s="24"/>
      <c r="AZ101" t="s" s="215">
        <f>IF(AS101=2,IF(AW101&gt;AX101,AU101,IF(AX101&gt;AW101,AV101,"")),"")</f>
      </c>
      <c r="BA101" t="s" s="215">
        <f>IF(AS101=2,IF(AW101=AX101,AU101,""),"")</f>
      </c>
      <c r="BB101" t="s" s="215">
        <f>IF(AS101=2,IF(AW101=AX101,AV101,""),"")</f>
      </c>
      <c r="BC101" t="s" s="215">
        <f>IF(AS101=2,IF(AW101&gt;AX101,AV101,IF(AX101&gt;AW101,AU101,"")),"")</f>
      </c>
      <c r="BD101" s="24"/>
      <c r="BE101" s="24"/>
      <c r="BF101" s="24"/>
      <c r="BG101" s="24"/>
      <c r="BH101" s="24"/>
      <c r="BI101" s="24"/>
      <c r="BJ101" s="24"/>
      <c r="BK101" s="24"/>
      <c r="BL101" s="24"/>
      <c r="BM101" s="24"/>
      <c r="BN101" s="24"/>
      <c r="BO101" s="24"/>
      <c r="BP101" s="24"/>
      <c r="BQ101" s="24"/>
      <c r="BR101" s="24"/>
      <c r="BS101" s="24"/>
      <c r="BT101" s="24"/>
      <c r="BU101" s="24"/>
      <c r="BV101" s="24"/>
      <c r="BW101" s="24"/>
      <c r="BX101" s="220">
        <f>COUNTIF(BV81:BV84,K101)</f>
        <v>0</v>
      </c>
      <c r="BY101" s="220">
        <f>COUNTIF(BV81:BV84,L101)</f>
        <v>0</v>
      </c>
      <c r="BZ101" s="220">
        <f>COUNTIF(BV81:BV84,M101)</f>
        <v>0</v>
      </c>
      <c r="CA101" s="220">
        <f>COUNTIF(BV81:BV84,N101)</f>
        <v>0</v>
      </c>
      <c r="CB101" s="220">
        <f>SUM(BX101:CA101)</f>
        <v>0</v>
      </c>
      <c r="CC101" s="24"/>
      <c r="CD101" t="s" s="215">
        <f>IF(CB101=2,B101,"")</f>
      </c>
      <c r="CE101" t="s" s="215">
        <f>IF(CB101=2,D101,"")</f>
      </c>
      <c r="CF101" t="s" s="215">
        <f>IF(CB101=2,E101,"")</f>
      </c>
      <c r="CG101" t="s" s="215">
        <f>IF(CB101=2,G101,"")</f>
      </c>
      <c r="CH101" s="24"/>
      <c r="CI101" t="s" s="215">
        <f>IF(CB101=2,IF(CF101&gt;CG101,CD101,IF(CG101&gt;CF101,CE101,"")),"")</f>
      </c>
      <c r="CJ101" t="s" s="215">
        <f>IF(CB101=2,IF(CF101=CG101,CD101,""),"")</f>
      </c>
      <c r="CK101" t="s" s="215">
        <f>IF(CB101=2,IF(CF101=CG101,CE101,""),"")</f>
      </c>
      <c r="CL101" t="s" s="215">
        <f>IF(CB101=2,IF(CF101&gt;CG101,CE101,IF(CG101&gt;CF101,CD101,"")),"")</f>
      </c>
      <c r="CM101" s="24"/>
      <c r="CN101" s="24"/>
      <c r="CO101" s="24"/>
      <c r="CP101" s="24"/>
      <c r="CQ101" s="24"/>
      <c r="CR101" s="24"/>
      <c r="CS101" s="24"/>
      <c r="CT101" s="24"/>
      <c r="CU101" s="24"/>
      <c r="CV101" s="24"/>
      <c r="CW101" s="24"/>
      <c r="CX101" s="24"/>
      <c r="CY101" s="24"/>
      <c r="CZ101" s="24"/>
      <c r="DA101" s="24"/>
      <c r="DB101" s="24"/>
      <c r="DC101" s="24"/>
      <c r="DD101" s="24"/>
      <c r="DE101" s="24"/>
      <c r="DF101" s="24"/>
      <c r="DG101" s="220">
        <f>COUNTIF(DE81:DE84,K101)</f>
        <v>0</v>
      </c>
      <c r="DH101" s="220">
        <f>COUNTIF(DE81:DE84,L101)</f>
        <v>0</v>
      </c>
      <c r="DI101" s="220">
        <f>COUNTIF(DE81:DE84,M101)</f>
        <v>0</v>
      </c>
      <c r="DJ101" s="220">
        <f>COUNTIF(DE81:DE84,N101)</f>
        <v>0</v>
      </c>
      <c r="DK101" s="220">
        <f>SUM(DG101:DJ101)</f>
        <v>0</v>
      </c>
      <c r="DL101" s="24"/>
      <c r="DM101" t="s" s="215">
        <f>IF(DK101=2,B101,"")</f>
      </c>
      <c r="DN101" t="s" s="215">
        <f>IF(DK101=2,D101,"")</f>
      </c>
      <c r="DO101" t="s" s="215">
        <f>IF(DK101=2,E101,"")</f>
      </c>
      <c r="DP101" t="s" s="215">
        <f>IF(DK101=2,G101,"")</f>
      </c>
      <c r="DQ101" s="24"/>
      <c r="DR101" t="s" s="215">
        <f>IF(DK101=2,IF(DO101&gt;DP101,DM101,IF(DP101&gt;DO101,DN101,"")),"")</f>
      </c>
      <c r="DS101" t="s" s="215">
        <f>IF(DK101=2,IF(DO101=DP101,DM101,""),"")</f>
      </c>
      <c r="DT101" t="s" s="215">
        <f>IF(DK101=2,IF(DO101=DP101,DN101,""),"")</f>
      </c>
      <c r="DU101" t="s" s="215">
        <f>IF(DK101=2,IF(DO101&gt;DP101,DN101,IF(DP101&gt;DO101,DM101,"")),"")</f>
      </c>
      <c r="DV101" s="24"/>
      <c r="DW101" s="24"/>
      <c r="DX101" s="24"/>
      <c r="DY101" s="24"/>
      <c r="DZ101" s="24"/>
      <c r="EA101" s="24"/>
      <c r="EB101" s="24"/>
      <c r="EC101" s="24"/>
      <c r="ED101" s="24"/>
      <c r="EE101" s="24"/>
      <c r="EF101" s="24"/>
      <c r="EG101" s="24"/>
      <c r="EH101" s="24"/>
      <c r="EI101" s="24"/>
      <c r="EJ101" s="24"/>
      <c r="EK101" s="24"/>
      <c r="EL101" s="25"/>
    </row>
    <row r="102" ht="13.65" customHeight="1">
      <c r="A102" s="15"/>
      <c r="B102" t="s" s="215">
        <f t="shared" si="1411"/>
        <v>187</v>
      </c>
      <c r="C102" t="s" s="215">
        <v>64</v>
      </c>
      <c r="D102" t="s" s="215">
        <f t="shared" si="1412"/>
        <v>189</v>
      </c>
      <c r="E102" s="220">
        <f t="shared" si="1413"/>
        <v>1</v>
      </c>
      <c r="F102" t="s" s="215">
        <v>64</v>
      </c>
      <c r="G102" s="220">
        <f t="shared" si="1414"/>
        <v>3</v>
      </c>
      <c r="H102" s="216"/>
      <c r="I102" t="s" s="215">
        <f t="shared" si="1415"/>
        <v>165</v>
      </c>
      <c r="J102" s="24"/>
      <c r="K102" t="s" s="215">
        <f>IF(I102="H",B102,IF(I102="B",D102,""))</f>
        <v>189</v>
      </c>
      <c r="L102" t="s" s="215">
        <f>IF(I102="U",B102,"")</f>
      </c>
      <c r="M102" t="s" s="215">
        <f>IF(I102="U",D102,"")</f>
      </c>
      <c r="N102" t="s" s="215">
        <f>IF(I102="B",B102,IF(I102="H",D102,""))</f>
        <v>187</v>
      </c>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20">
        <f>COUNTIF(AM81:AM84,K102)</f>
        <v>0</v>
      </c>
      <c r="AP102" s="220">
        <f>COUNTIF(AM81:AM84,L102)</f>
        <v>0</v>
      </c>
      <c r="AQ102" s="220">
        <f>COUNTIF(AM81:AM84,M102)</f>
        <v>0</v>
      </c>
      <c r="AR102" s="220">
        <f>COUNTIF(AM81:AM84,N102)</f>
        <v>0</v>
      </c>
      <c r="AS102" s="220">
        <f>SUM(AO102:AR102)</f>
        <v>0</v>
      </c>
      <c r="AT102" s="24"/>
      <c r="AU102" t="s" s="215">
        <f>IF(AS102=2,B102,"")</f>
      </c>
      <c r="AV102" t="s" s="215">
        <f>IF(AS102=2,D102,"")</f>
      </c>
      <c r="AW102" t="s" s="215">
        <f>IF(AS102=2,E102,"")</f>
      </c>
      <c r="AX102" t="s" s="215">
        <f>IF(AS102=2,G102,"")</f>
      </c>
      <c r="AY102" s="24"/>
      <c r="AZ102" t="s" s="215">
        <f>IF(AS102=2,IF(AW102&gt;AX102,AU102,IF(AX102&gt;AW102,AV102,"")),"")</f>
      </c>
      <c r="BA102" t="s" s="215">
        <f>IF(AS102=2,IF(AW102=AX102,AU102,""),"")</f>
      </c>
      <c r="BB102" t="s" s="215">
        <f>IF(AS102=2,IF(AW102=AX102,AV102,""),"")</f>
      </c>
      <c r="BC102" t="s" s="215">
        <f>IF(AS102=2,IF(AW102&gt;AX102,AV102,IF(AX102&gt;AW102,AU102,"")),"")</f>
      </c>
      <c r="BD102" s="24"/>
      <c r="BE102" s="24"/>
      <c r="BF102" s="24"/>
      <c r="BG102" s="24"/>
      <c r="BH102" s="24"/>
      <c r="BI102" s="24"/>
      <c r="BJ102" s="24"/>
      <c r="BK102" s="24"/>
      <c r="BL102" s="24"/>
      <c r="BM102" s="24"/>
      <c r="BN102" s="24"/>
      <c r="BO102" s="24"/>
      <c r="BP102" s="24"/>
      <c r="BQ102" s="24"/>
      <c r="BR102" s="24"/>
      <c r="BS102" s="24"/>
      <c r="BT102" s="24"/>
      <c r="BU102" s="24"/>
      <c r="BV102" s="24"/>
      <c r="BW102" s="24"/>
      <c r="BX102" s="220">
        <f>COUNTIF(BV81:BV84,K102)</f>
        <v>0</v>
      </c>
      <c r="BY102" s="220">
        <f>COUNTIF(BV81:BV84,L102)</f>
        <v>0</v>
      </c>
      <c r="BZ102" s="220">
        <f>COUNTIF(BV81:BV84,M102)</f>
        <v>0</v>
      </c>
      <c r="CA102" s="220">
        <f>COUNTIF(BV81:BV84,N102)</f>
        <v>0</v>
      </c>
      <c r="CB102" s="220">
        <f>SUM(BX102:CA102)</f>
        <v>0</v>
      </c>
      <c r="CC102" s="24"/>
      <c r="CD102" t="s" s="215">
        <f>IF(CB102=2,B102,"")</f>
      </c>
      <c r="CE102" t="s" s="215">
        <f>IF(CB102=2,D102,"")</f>
      </c>
      <c r="CF102" t="s" s="215">
        <f>IF(CB102=2,E102,"")</f>
      </c>
      <c r="CG102" t="s" s="215">
        <f>IF(CB102=2,G102,"")</f>
      </c>
      <c r="CH102" s="24"/>
      <c r="CI102" t="s" s="215">
        <f>IF(CB102=2,IF(CF102&gt;CG102,CD102,IF(CG102&gt;CF102,CE102,"")),"")</f>
      </c>
      <c r="CJ102" t="s" s="215">
        <f>IF(CB102=2,IF(CF102=CG102,CD102,""),"")</f>
      </c>
      <c r="CK102" t="s" s="215">
        <f>IF(CB102=2,IF(CF102=CG102,CE102,""),"")</f>
      </c>
      <c r="CL102" t="s" s="215">
        <f>IF(CB102=2,IF(CF102&gt;CG102,CE102,IF(CG102&gt;CF102,CD102,"")),"")</f>
      </c>
      <c r="CM102" s="24"/>
      <c r="CN102" s="24"/>
      <c r="CO102" s="24"/>
      <c r="CP102" s="24"/>
      <c r="CQ102" s="24"/>
      <c r="CR102" s="24"/>
      <c r="CS102" s="24"/>
      <c r="CT102" s="24"/>
      <c r="CU102" s="24"/>
      <c r="CV102" s="24"/>
      <c r="CW102" s="24"/>
      <c r="CX102" s="24"/>
      <c r="CY102" s="24"/>
      <c r="CZ102" s="24"/>
      <c r="DA102" s="24"/>
      <c r="DB102" s="24"/>
      <c r="DC102" s="24"/>
      <c r="DD102" s="24"/>
      <c r="DE102" s="24"/>
      <c r="DF102" s="24"/>
      <c r="DG102" s="220">
        <f>COUNTIF(DE81:DE84,K102)</f>
        <v>0</v>
      </c>
      <c r="DH102" s="220">
        <f>COUNTIF(DE81:DE84,L102)</f>
        <v>0</v>
      </c>
      <c r="DI102" s="220">
        <f>COUNTIF(DE81:DE84,M102)</f>
        <v>0</v>
      </c>
      <c r="DJ102" s="220">
        <f>COUNTIF(DE81:DE84,N102)</f>
        <v>0</v>
      </c>
      <c r="DK102" s="220">
        <f>SUM(DG102:DJ102)</f>
        <v>0</v>
      </c>
      <c r="DL102" s="24"/>
      <c r="DM102" t="s" s="215">
        <f>IF(DK102=2,B102,"")</f>
      </c>
      <c r="DN102" t="s" s="215">
        <f>IF(DK102=2,D102,"")</f>
      </c>
      <c r="DO102" t="s" s="215">
        <f>IF(DK102=2,E102,"")</f>
      </c>
      <c r="DP102" t="s" s="215">
        <f>IF(DK102=2,G102,"")</f>
      </c>
      <c r="DQ102" s="24"/>
      <c r="DR102" t="s" s="215">
        <f>IF(DK102=2,IF(DO102&gt;DP102,DM102,IF(DP102&gt;DO102,DN102,"")),"")</f>
      </c>
      <c r="DS102" t="s" s="215">
        <f>IF(DK102=2,IF(DO102=DP102,DM102,""),"")</f>
      </c>
      <c r="DT102" t="s" s="215">
        <f>IF(DK102=2,IF(DO102=DP102,DN102,""),"")</f>
      </c>
      <c r="DU102" t="s" s="215">
        <f>IF(DK102=2,IF(DO102&gt;DP102,DN102,IF(DP102&gt;DO102,DM102,"")),"")</f>
      </c>
      <c r="DV102" s="24"/>
      <c r="DW102" s="24"/>
      <c r="DX102" s="24"/>
      <c r="DY102" s="24"/>
      <c r="DZ102" s="24"/>
      <c r="EA102" s="24"/>
      <c r="EB102" s="24"/>
      <c r="EC102" s="24"/>
      <c r="ED102" s="24"/>
      <c r="EE102" s="24"/>
      <c r="EF102" s="24"/>
      <c r="EG102" s="24"/>
      <c r="EH102" s="24"/>
      <c r="EI102" s="24"/>
      <c r="EJ102" s="24"/>
      <c r="EK102" s="24"/>
      <c r="EL102" s="25"/>
    </row>
    <row r="103" ht="13.65" customHeight="1">
      <c r="A103" s="15"/>
      <c r="B103" t="s" s="215">
        <f t="shared" si="1459"/>
        <v>188</v>
      </c>
      <c r="C103" t="s" s="215">
        <v>64</v>
      </c>
      <c r="D103" t="s" s="215">
        <f t="shared" si="1460"/>
        <v>190</v>
      </c>
      <c r="E103" s="220">
        <f t="shared" si="1461"/>
        <v>2</v>
      </c>
      <c r="F103" t="s" s="215">
        <v>64</v>
      </c>
      <c r="G103" s="220">
        <f t="shared" si="1462"/>
        <v>1</v>
      </c>
      <c r="H103" s="216"/>
      <c r="I103" t="s" s="215">
        <f t="shared" si="1463"/>
        <v>170</v>
      </c>
      <c r="J103" s="24"/>
      <c r="K103" t="s" s="215">
        <f>IF(I103="H",B103,IF(I103="B",D103,""))</f>
        <v>188</v>
      </c>
      <c r="L103" t="s" s="215">
        <f>IF(I103="U",B103,"")</f>
      </c>
      <c r="M103" t="s" s="215">
        <f>IF(I103="U",D103,"")</f>
      </c>
      <c r="N103" t="s" s="215">
        <f>IF(I103="B",B103,IF(I103="H",D103,""))</f>
        <v>190</v>
      </c>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20">
        <f>COUNTIF(AM81:AM84,K103)</f>
        <v>0</v>
      </c>
      <c r="AP103" s="220">
        <f>COUNTIF(AM81:AM84,L103)</f>
        <v>0</v>
      </c>
      <c r="AQ103" s="220">
        <f>COUNTIF(AM81:AM84,M103)</f>
        <v>0</v>
      </c>
      <c r="AR103" s="220">
        <f>COUNTIF(AM81:AM84,N103)</f>
        <v>0</v>
      </c>
      <c r="AS103" s="220">
        <f>SUM(AO103:AR103)</f>
        <v>0</v>
      </c>
      <c r="AT103" s="24"/>
      <c r="AU103" t="s" s="215">
        <f>IF(AS103=2,B103,"")</f>
      </c>
      <c r="AV103" t="s" s="215">
        <f>IF(AS103=2,D103,"")</f>
      </c>
      <c r="AW103" t="s" s="215">
        <f>IF(AS103=2,E103,"")</f>
      </c>
      <c r="AX103" t="s" s="215">
        <f>IF(AS103=2,G103,"")</f>
      </c>
      <c r="AY103" s="24"/>
      <c r="AZ103" t="s" s="215">
        <f>IF(AS103=2,IF(AW103&gt;AX103,AU103,IF(AX103&gt;AW103,AV103,"")),"")</f>
      </c>
      <c r="BA103" t="s" s="215">
        <f>IF(AS103=2,IF(AW103=AX103,AU103,""),"")</f>
      </c>
      <c r="BB103" t="s" s="215">
        <f>IF(AS103=2,IF(AW103=AX103,AV103,""),"")</f>
      </c>
      <c r="BC103" t="s" s="215">
        <f>IF(AS103=2,IF(AW103&gt;AX103,AV103,IF(AX103&gt;AW103,AU103,"")),"")</f>
      </c>
      <c r="BD103" s="24"/>
      <c r="BE103" s="24"/>
      <c r="BF103" s="24"/>
      <c r="BG103" s="24"/>
      <c r="BH103" s="24"/>
      <c r="BI103" s="24"/>
      <c r="BJ103" s="24"/>
      <c r="BK103" s="24"/>
      <c r="BL103" s="24"/>
      <c r="BM103" s="24"/>
      <c r="BN103" s="24"/>
      <c r="BO103" s="24"/>
      <c r="BP103" s="24"/>
      <c r="BQ103" s="24"/>
      <c r="BR103" s="24"/>
      <c r="BS103" s="24"/>
      <c r="BT103" s="24"/>
      <c r="BU103" s="24"/>
      <c r="BV103" s="24"/>
      <c r="BW103" s="24"/>
      <c r="BX103" s="220">
        <f>COUNTIF(BV81:BV84,K103)</f>
        <v>0</v>
      </c>
      <c r="BY103" s="220">
        <f>COUNTIF(BV81:BV84,L103)</f>
        <v>0</v>
      </c>
      <c r="BZ103" s="220">
        <f>COUNTIF(BV81:BV84,M103)</f>
        <v>0</v>
      </c>
      <c r="CA103" s="220">
        <f>COUNTIF(BV81:BV84,N103)</f>
        <v>0</v>
      </c>
      <c r="CB103" s="220">
        <f>SUM(BX103:CA103)</f>
        <v>0</v>
      </c>
      <c r="CC103" s="24"/>
      <c r="CD103" t="s" s="215">
        <f>IF(CB103=2,B103,"")</f>
      </c>
      <c r="CE103" t="s" s="215">
        <f>IF(CB103=2,D103,"")</f>
      </c>
      <c r="CF103" t="s" s="215">
        <f>IF(CB103=2,E103,"")</f>
      </c>
      <c r="CG103" t="s" s="215">
        <f>IF(CB103=2,G103,"")</f>
      </c>
      <c r="CH103" s="24"/>
      <c r="CI103" t="s" s="215">
        <f>IF(CB103=2,IF(CF103&gt;CG103,CD103,IF(CG103&gt;CF103,CE103,"")),"")</f>
      </c>
      <c r="CJ103" t="s" s="215">
        <f>IF(CB103=2,IF(CF103=CG103,CD103,""),"")</f>
      </c>
      <c r="CK103" t="s" s="215">
        <f>IF(CB103=2,IF(CF103=CG103,CE103,""),"")</f>
      </c>
      <c r="CL103" t="s" s="215">
        <f>IF(CB103=2,IF(CF103&gt;CG103,CE103,IF(CG103&gt;CF103,CD103,"")),"")</f>
      </c>
      <c r="CM103" s="24"/>
      <c r="CN103" s="24"/>
      <c r="CO103" s="24"/>
      <c r="CP103" s="24"/>
      <c r="CQ103" s="24"/>
      <c r="CR103" s="24"/>
      <c r="CS103" s="24"/>
      <c r="CT103" s="24"/>
      <c r="CU103" s="24"/>
      <c r="CV103" s="24"/>
      <c r="CW103" s="24"/>
      <c r="CX103" s="24"/>
      <c r="CY103" s="24"/>
      <c r="CZ103" s="24"/>
      <c r="DA103" s="24"/>
      <c r="DB103" s="24"/>
      <c r="DC103" s="24"/>
      <c r="DD103" s="24"/>
      <c r="DE103" s="24"/>
      <c r="DF103" s="24"/>
      <c r="DG103" s="220">
        <f>COUNTIF(DE81:DE84,K103)</f>
        <v>0</v>
      </c>
      <c r="DH103" s="220">
        <f>COUNTIF(DE81:DE84,L103)</f>
        <v>0</v>
      </c>
      <c r="DI103" s="220">
        <f>COUNTIF(DE81:DE84,M103)</f>
        <v>0</v>
      </c>
      <c r="DJ103" s="220">
        <f>COUNTIF(DE81:DE84,N103)</f>
        <v>0</v>
      </c>
      <c r="DK103" s="220">
        <f>SUM(DG103:DJ103)</f>
        <v>0</v>
      </c>
      <c r="DL103" s="24"/>
      <c r="DM103" t="s" s="215">
        <f>IF(DK103=2,B103,"")</f>
      </c>
      <c r="DN103" t="s" s="215">
        <f>IF(DK103=2,D103,"")</f>
      </c>
      <c r="DO103" t="s" s="215">
        <f>IF(DK103=2,E103,"")</f>
      </c>
      <c r="DP103" t="s" s="215">
        <f>IF(DK103=2,G103,"")</f>
      </c>
      <c r="DQ103" s="24"/>
      <c r="DR103" t="s" s="215">
        <f>IF(DK103=2,IF(DO103&gt;DP103,DM103,IF(DP103&gt;DO103,DN103,"")),"")</f>
      </c>
      <c r="DS103" t="s" s="215">
        <f>IF(DK103=2,IF(DO103=DP103,DM103,""),"")</f>
      </c>
      <c r="DT103" t="s" s="215">
        <f>IF(DK103=2,IF(DO103=DP103,DN103,""),"")</f>
      </c>
      <c r="DU103" t="s" s="215">
        <f>IF(DK103=2,IF(DO103&gt;DP103,DN103,IF(DP103&gt;DO103,DM103,"")),"")</f>
      </c>
      <c r="DV103" s="24"/>
      <c r="DW103" s="24"/>
      <c r="DX103" s="24"/>
      <c r="DY103" s="24"/>
      <c r="DZ103" s="24"/>
      <c r="EA103" s="24"/>
      <c r="EB103" s="24"/>
      <c r="EC103" s="24"/>
      <c r="ED103" s="24"/>
      <c r="EE103" s="24"/>
      <c r="EF103" s="24"/>
      <c r="EG103" s="24"/>
      <c r="EH103" s="24"/>
      <c r="EI103" s="24"/>
      <c r="EJ103" s="24"/>
      <c r="EK103" s="24"/>
      <c r="EL103" s="25"/>
    </row>
    <row r="104" ht="13.65" customHeight="1">
      <c r="A104" s="15"/>
      <c r="B104" t="s" s="215">
        <f t="shared" si="1507"/>
        <v>185</v>
      </c>
      <c r="C104" t="s" s="215">
        <v>64</v>
      </c>
      <c r="D104" t="s" s="215">
        <f t="shared" si="1508"/>
        <v>183</v>
      </c>
      <c r="E104" s="220">
        <f t="shared" si="1509"/>
        <v>2</v>
      </c>
      <c r="F104" t="s" s="215">
        <v>64</v>
      </c>
      <c r="G104" s="220">
        <f t="shared" si="1510"/>
        <v>0</v>
      </c>
      <c r="H104" s="216"/>
      <c r="I104" t="s" s="215">
        <f t="shared" si="1511"/>
        <v>170</v>
      </c>
      <c r="J104" s="24"/>
      <c r="K104" t="s" s="215">
        <f>IF(I104="H",B104,IF(I104="B",D104,""))</f>
        <v>185</v>
      </c>
      <c r="L104" t="s" s="215">
        <f>IF(I104="U",B104,"")</f>
      </c>
      <c r="M104" t="s" s="215">
        <f>IF(I104="U",D104,"")</f>
      </c>
      <c r="N104" t="s" s="215">
        <f>IF(I104="B",B104,IF(I104="H",D104,""))</f>
        <v>183</v>
      </c>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20">
        <f>COUNTIF(AM81:AM84,K104)</f>
        <v>0</v>
      </c>
      <c r="AP104" s="220">
        <f>COUNTIF(AM81:AM84,L104)</f>
        <v>0</v>
      </c>
      <c r="AQ104" s="220">
        <f>COUNTIF(AM81:AM84,M104)</f>
        <v>0</v>
      </c>
      <c r="AR104" s="220">
        <f>COUNTIF(AM81:AM84,N104)</f>
        <v>0</v>
      </c>
      <c r="AS104" s="220">
        <f>SUM(AO104:AR104)</f>
        <v>0</v>
      </c>
      <c r="AT104" s="24"/>
      <c r="AU104" t="s" s="215">
        <f>IF(AS104=2,B104,"")</f>
      </c>
      <c r="AV104" t="s" s="215">
        <f>IF(AS104=2,D104,"")</f>
      </c>
      <c r="AW104" t="s" s="215">
        <f>IF(AS104=2,E104,"")</f>
      </c>
      <c r="AX104" t="s" s="215">
        <f>IF(AS104=2,G104,"")</f>
      </c>
      <c r="AY104" s="24"/>
      <c r="AZ104" t="s" s="215">
        <f>IF(AS104=2,IF(AW104&gt;AX104,AU104,IF(AX104&gt;AW104,AV104,"")),"")</f>
      </c>
      <c r="BA104" t="s" s="215">
        <f>IF(AS104=2,IF(AW104=AX104,AU104,""),"")</f>
      </c>
      <c r="BB104" t="s" s="215">
        <f>IF(AS104=2,IF(AW104=AX104,AV104,""),"")</f>
      </c>
      <c r="BC104" t="s" s="215">
        <f>IF(AS104=2,IF(AW104&gt;AX104,AV104,IF(AX104&gt;AW104,AU104,"")),"")</f>
      </c>
      <c r="BD104" s="24"/>
      <c r="BE104" s="24"/>
      <c r="BF104" s="24"/>
      <c r="BG104" s="24"/>
      <c r="BH104" s="24"/>
      <c r="BI104" s="24"/>
      <c r="BJ104" s="24"/>
      <c r="BK104" s="24"/>
      <c r="BL104" s="24"/>
      <c r="BM104" s="24"/>
      <c r="BN104" s="24"/>
      <c r="BO104" s="24"/>
      <c r="BP104" s="24"/>
      <c r="BQ104" s="24"/>
      <c r="BR104" s="24"/>
      <c r="BS104" s="24"/>
      <c r="BT104" s="24"/>
      <c r="BU104" s="24"/>
      <c r="BV104" s="24"/>
      <c r="BW104" s="24"/>
      <c r="BX104" s="220">
        <f>COUNTIF(BV81:BV84,K104)</f>
        <v>0</v>
      </c>
      <c r="BY104" s="220">
        <f>COUNTIF(BV81:BV84,L104)</f>
        <v>0</v>
      </c>
      <c r="BZ104" s="220">
        <f>COUNTIF(BV81:BV84,M104)</f>
        <v>0</v>
      </c>
      <c r="CA104" s="220">
        <f>COUNTIF(BV81:BV84,N104)</f>
        <v>0</v>
      </c>
      <c r="CB104" s="220">
        <f>SUM(BX104:CA104)</f>
        <v>0</v>
      </c>
      <c r="CC104" s="24"/>
      <c r="CD104" t="s" s="215">
        <f>IF(CB104=2,B104,"")</f>
      </c>
      <c r="CE104" t="s" s="215">
        <f>IF(CB104=2,D104,"")</f>
      </c>
      <c r="CF104" t="s" s="215">
        <f>IF(CB104=2,E104,"")</f>
      </c>
      <c r="CG104" t="s" s="215">
        <f>IF(CB104=2,G104,"")</f>
      </c>
      <c r="CH104" s="24"/>
      <c r="CI104" t="s" s="215">
        <f>IF(CB104=2,IF(CF104&gt;CG104,CD104,IF(CG104&gt;CF104,CE104,"")),"")</f>
      </c>
      <c r="CJ104" t="s" s="215">
        <f>IF(CB104=2,IF(CF104=CG104,CD104,""),"")</f>
      </c>
      <c r="CK104" t="s" s="215">
        <f>IF(CB104=2,IF(CF104=CG104,CE104,""),"")</f>
      </c>
      <c r="CL104" t="s" s="215">
        <f>IF(CB104=2,IF(CF104&gt;CG104,CE104,IF(CG104&gt;CF104,CD104,"")),"")</f>
      </c>
      <c r="CM104" s="24"/>
      <c r="CN104" s="24"/>
      <c r="CO104" s="24"/>
      <c r="CP104" s="24"/>
      <c r="CQ104" s="24"/>
      <c r="CR104" s="24"/>
      <c r="CS104" s="24"/>
      <c r="CT104" s="24"/>
      <c r="CU104" s="24"/>
      <c r="CV104" s="24"/>
      <c r="CW104" s="24"/>
      <c r="CX104" s="24"/>
      <c r="CY104" s="24"/>
      <c r="CZ104" s="24"/>
      <c r="DA104" s="24"/>
      <c r="DB104" s="24"/>
      <c r="DC104" s="24"/>
      <c r="DD104" s="24"/>
      <c r="DE104" s="24"/>
      <c r="DF104" s="24"/>
      <c r="DG104" s="220">
        <f>COUNTIF(DE81:DE84,K104)</f>
        <v>0</v>
      </c>
      <c r="DH104" s="220">
        <f>COUNTIF(DE81:DE84,L104)</f>
        <v>0</v>
      </c>
      <c r="DI104" s="220">
        <f>COUNTIF(DE81:DE84,M104)</f>
        <v>0</v>
      </c>
      <c r="DJ104" s="220">
        <f>COUNTIF(DE81:DE84,N104)</f>
        <v>0</v>
      </c>
      <c r="DK104" s="220">
        <f>SUM(DG104:DJ104)</f>
        <v>0</v>
      </c>
      <c r="DL104" s="24"/>
      <c r="DM104" t="s" s="215">
        <f>IF(DK104=2,B104,"")</f>
      </c>
      <c r="DN104" t="s" s="215">
        <f>IF(DK104=2,D104,"")</f>
      </c>
      <c r="DO104" t="s" s="215">
        <f>IF(DK104=2,E104,"")</f>
      </c>
      <c r="DP104" t="s" s="215">
        <f>IF(DK104=2,G104,"")</f>
      </c>
      <c r="DQ104" s="24"/>
      <c r="DR104" t="s" s="215">
        <f>IF(DK104=2,IF(DO104&gt;DP104,DM104,IF(DP104&gt;DO104,DN104,"")),"")</f>
      </c>
      <c r="DS104" t="s" s="215">
        <f>IF(DK104=2,IF(DO104=DP104,DM104,""),"")</f>
      </c>
      <c r="DT104" t="s" s="215">
        <f>IF(DK104=2,IF(DO104=DP104,DN104,""),"")</f>
      </c>
      <c r="DU104" t="s" s="215">
        <f>IF(DK104=2,IF(DO104&gt;DP104,DN104,IF(DP104&gt;DO104,DM104,"")),"")</f>
      </c>
      <c r="DV104" s="24"/>
      <c r="DW104" s="24"/>
      <c r="DX104" s="24"/>
      <c r="DY104" s="24"/>
      <c r="DZ104" s="24"/>
      <c r="EA104" s="24"/>
      <c r="EB104" s="24"/>
      <c r="EC104" s="24"/>
      <c r="ED104" s="24"/>
      <c r="EE104" s="24"/>
      <c r="EF104" s="24"/>
      <c r="EG104" s="24"/>
      <c r="EH104" s="24"/>
      <c r="EI104" s="24"/>
      <c r="EJ104" s="24"/>
      <c r="EK104" s="24"/>
      <c r="EL104" s="25"/>
    </row>
    <row r="105" ht="13.65" customHeight="1">
      <c r="A105" s="15"/>
      <c r="B105" t="s" s="215">
        <f t="shared" si="1555"/>
        <v>167</v>
      </c>
      <c r="C105" t="s" s="215">
        <v>64</v>
      </c>
      <c r="D105" t="s" s="215">
        <f t="shared" si="1556"/>
        <v>163</v>
      </c>
      <c r="E105" s="220">
        <f t="shared" si="1557"/>
        <v>1</v>
      </c>
      <c r="F105" t="s" s="215">
        <v>64</v>
      </c>
      <c r="G105" s="220">
        <f t="shared" si="1558"/>
        <v>1</v>
      </c>
      <c r="H105" s="216"/>
      <c r="I105" t="s" s="215">
        <f t="shared" si="1559"/>
        <v>177</v>
      </c>
      <c r="J105" s="24"/>
      <c r="K105" t="s" s="215">
        <f>IF(I105="H",B105,IF(I105="B",D105,""))</f>
      </c>
      <c r="L105" t="s" s="215">
        <f>IF(I105="U",B105,"")</f>
        <v>167</v>
      </c>
      <c r="M105" t="s" s="215">
        <f>IF(I105="U",D105,"")</f>
        <v>163</v>
      </c>
      <c r="N105" t="s" s="215">
        <f>IF(I105="B",B105,IF(I105="H",D105,""))</f>
      </c>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20">
        <f>COUNTIF(AM81:AM84,K105)</f>
        <v>0</v>
      </c>
      <c r="AP105" s="220">
        <f>COUNTIF(AM81:AM84,L105)</f>
        <v>0</v>
      </c>
      <c r="AQ105" s="220">
        <f>COUNTIF(AM81:AM84,M105)</f>
        <v>0</v>
      </c>
      <c r="AR105" s="220">
        <f>COUNTIF(AM81:AM84,N105)</f>
        <v>0</v>
      </c>
      <c r="AS105" s="220">
        <f>SUM(AO105:AR105)</f>
        <v>0</v>
      </c>
      <c r="AT105" s="24"/>
      <c r="AU105" t="s" s="215">
        <f>IF(AS105=2,B105,"")</f>
      </c>
      <c r="AV105" t="s" s="215">
        <f>IF(AS105=2,D105,"")</f>
      </c>
      <c r="AW105" t="s" s="215">
        <f>IF(AS105=2,E105,"")</f>
      </c>
      <c r="AX105" t="s" s="215">
        <f>IF(AS105=2,G105,"")</f>
      </c>
      <c r="AY105" s="24"/>
      <c r="AZ105" t="s" s="215">
        <f>IF(AS105=2,IF(AW105&gt;AX105,AU105,IF(AX105&gt;AW105,AV105,"")),"")</f>
      </c>
      <c r="BA105" t="s" s="215">
        <f>IF(AS105=2,IF(AW105=AX105,AU105,""),"")</f>
      </c>
      <c r="BB105" t="s" s="215">
        <f>IF(AS105=2,IF(AW105=AX105,AV105,""),"")</f>
      </c>
      <c r="BC105" t="s" s="215">
        <f>IF(AS105=2,IF(AW105&gt;AX105,AV105,IF(AX105&gt;AW105,AU105,"")),"")</f>
      </c>
      <c r="BD105" s="24"/>
      <c r="BE105" s="24"/>
      <c r="BF105" s="24"/>
      <c r="BG105" s="24"/>
      <c r="BH105" s="24"/>
      <c r="BI105" s="24"/>
      <c r="BJ105" s="24"/>
      <c r="BK105" s="24"/>
      <c r="BL105" s="24"/>
      <c r="BM105" s="24"/>
      <c r="BN105" s="24"/>
      <c r="BO105" s="24"/>
      <c r="BP105" s="24"/>
      <c r="BQ105" s="24"/>
      <c r="BR105" s="24"/>
      <c r="BS105" s="24"/>
      <c r="BT105" s="24"/>
      <c r="BU105" s="24"/>
      <c r="BV105" s="24"/>
      <c r="BW105" s="24"/>
      <c r="BX105" s="220">
        <f>COUNTIF(BV81:BV84,K105)</f>
        <v>0</v>
      </c>
      <c r="BY105" s="220">
        <f>COUNTIF(BV81:BV84,L105)</f>
        <v>0</v>
      </c>
      <c r="BZ105" s="220">
        <f>COUNTIF(BV81:BV84,M105)</f>
        <v>0</v>
      </c>
      <c r="CA105" s="220">
        <f>COUNTIF(BV81:BV84,N105)</f>
        <v>0</v>
      </c>
      <c r="CB105" s="220">
        <f>SUM(BX105:CA105)</f>
        <v>0</v>
      </c>
      <c r="CC105" s="24"/>
      <c r="CD105" t="s" s="215">
        <f>IF(CB105=2,B105,"")</f>
      </c>
      <c r="CE105" t="s" s="215">
        <f>IF(CB105=2,D105,"")</f>
      </c>
      <c r="CF105" t="s" s="215">
        <f>IF(CB105=2,E105,"")</f>
      </c>
      <c r="CG105" t="s" s="215">
        <f>IF(CB105=2,G105,"")</f>
      </c>
      <c r="CH105" s="24"/>
      <c r="CI105" t="s" s="215">
        <f>IF(CB105=2,IF(CF105&gt;CG105,CD105,IF(CG105&gt;CF105,CE105,"")),"")</f>
      </c>
      <c r="CJ105" t="s" s="215">
        <f>IF(CB105=2,IF(CF105=CG105,CD105,""),"")</f>
      </c>
      <c r="CK105" t="s" s="215">
        <f>IF(CB105=2,IF(CF105=CG105,CE105,""),"")</f>
      </c>
      <c r="CL105" t="s" s="215">
        <f>IF(CB105=2,IF(CF105&gt;CG105,CE105,IF(CG105&gt;CF105,CD105,"")),"")</f>
      </c>
      <c r="CM105" s="24"/>
      <c r="CN105" s="24"/>
      <c r="CO105" s="24"/>
      <c r="CP105" s="24"/>
      <c r="CQ105" s="24"/>
      <c r="CR105" s="24"/>
      <c r="CS105" s="24"/>
      <c r="CT105" s="24"/>
      <c r="CU105" s="24"/>
      <c r="CV105" s="24"/>
      <c r="CW105" s="24"/>
      <c r="CX105" s="24"/>
      <c r="CY105" s="24"/>
      <c r="CZ105" s="24"/>
      <c r="DA105" s="24"/>
      <c r="DB105" s="24"/>
      <c r="DC105" s="24"/>
      <c r="DD105" s="24"/>
      <c r="DE105" s="24"/>
      <c r="DF105" s="24"/>
      <c r="DG105" s="220">
        <f>COUNTIF(DE81:DE84,K105)</f>
        <v>0</v>
      </c>
      <c r="DH105" s="220">
        <f>COUNTIF(DE81:DE84,L105)</f>
        <v>0</v>
      </c>
      <c r="DI105" s="220">
        <f>COUNTIF(DE81:DE84,M105)</f>
        <v>0</v>
      </c>
      <c r="DJ105" s="220">
        <f>COUNTIF(DE81:DE84,N105)</f>
        <v>0</v>
      </c>
      <c r="DK105" s="220">
        <f>SUM(DG105:DJ105)</f>
        <v>0</v>
      </c>
      <c r="DL105" s="24"/>
      <c r="DM105" t="s" s="215">
        <f>IF(DK105=2,B105,"")</f>
      </c>
      <c r="DN105" t="s" s="215">
        <f>IF(DK105=2,D105,"")</f>
      </c>
      <c r="DO105" t="s" s="215">
        <f>IF(DK105=2,E105,"")</f>
      </c>
      <c r="DP105" t="s" s="215">
        <f>IF(DK105=2,G105,"")</f>
      </c>
      <c r="DQ105" s="24"/>
      <c r="DR105" t="s" s="215">
        <f>IF(DK105=2,IF(DO105&gt;DP105,DM105,IF(DP105&gt;DO105,DN105,"")),"")</f>
      </c>
      <c r="DS105" t="s" s="215">
        <f>IF(DK105=2,IF(DO105=DP105,DM105,""),"")</f>
      </c>
      <c r="DT105" t="s" s="215">
        <f>IF(DK105=2,IF(DO105=DP105,DN105,""),"")</f>
      </c>
      <c r="DU105" t="s" s="215">
        <f>IF(DK105=2,IF(DO105&gt;DP105,DN105,IF(DP105&gt;DO105,DM105,"")),"")</f>
      </c>
      <c r="DV105" s="24"/>
      <c r="DW105" s="24"/>
      <c r="DX105" s="24"/>
      <c r="DY105" s="24"/>
      <c r="DZ105" s="24"/>
      <c r="EA105" s="24"/>
      <c r="EB105" s="24"/>
      <c r="EC105" s="24"/>
      <c r="ED105" s="24"/>
      <c r="EE105" s="24"/>
      <c r="EF105" s="24"/>
      <c r="EG105" s="24"/>
      <c r="EH105" s="24"/>
      <c r="EI105" s="24"/>
      <c r="EJ105" s="24"/>
      <c r="EK105" s="24"/>
      <c r="EL105" s="25"/>
    </row>
    <row r="106" ht="13.65" customHeight="1">
      <c r="A106" s="15"/>
      <c r="B106" t="s" s="215">
        <f t="shared" si="1603"/>
        <v>164</v>
      </c>
      <c r="C106" t="s" s="215">
        <v>64</v>
      </c>
      <c r="D106" t="s" s="215">
        <f t="shared" si="1604"/>
        <v>166</v>
      </c>
      <c r="E106" s="220">
        <f t="shared" si="1605"/>
        <v>2</v>
      </c>
      <c r="F106" t="s" s="215">
        <v>64</v>
      </c>
      <c r="G106" s="220">
        <f t="shared" si="1606"/>
        <v>0</v>
      </c>
      <c r="H106" s="216"/>
      <c r="I106" t="s" s="215">
        <f t="shared" si="1607"/>
        <v>170</v>
      </c>
      <c r="J106" s="24"/>
      <c r="K106" t="s" s="215">
        <f>IF(I106="H",B106,IF(I106="B",D106,""))</f>
        <v>164</v>
      </c>
      <c r="L106" t="s" s="215">
        <f>IF(I106="U",B106,"")</f>
      </c>
      <c r="M106" t="s" s="215">
        <f>IF(I106="U",D106,"")</f>
      </c>
      <c r="N106" t="s" s="215">
        <f>IF(I106="B",B106,IF(I106="H",D106,""))</f>
        <v>166</v>
      </c>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20">
        <f>COUNTIF(AM81:AM84,K106)</f>
        <v>0</v>
      </c>
      <c r="AP106" s="220">
        <f>COUNTIF(AM81:AM84,L106)</f>
        <v>0</v>
      </c>
      <c r="AQ106" s="220">
        <f>COUNTIF(AM81:AM84,M106)</f>
        <v>0</v>
      </c>
      <c r="AR106" s="220">
        <f>COUNTIF(AM81:AM84,N106)</f>
        <v>0</v>
      </c>
      <c r="AS106" s="220">
        <f>SUM(AO106:AR106)</f>
        <v>0</v>
      </c>
      <c r="AT106" s="24"/>
      <c r="AU106" t="s" s="215">
        <f>IF(AS106=2,B106,"")</f>
      </c>
      <c r="AV106" t="s" s="215">
        <f>IF(AS106=2,D106,"")</f>
      </c>
      <c r="AW106" t="s" s="215">
        <f>IF(AS106=2,E106,"")</f>
      </c>
      <c r="AX106" t="s" s="215">
        <f>IF(AS106=2,G106,"")</f>
      </c>
      <c r="AY106" s="24"/>
      <c r="AZ106" t="s" s="215">
        <f>IF(AS106=2,IF(AW106&gt;AX106,AU106,IF(AX106&gt;AW106,AV106,"")),"")</f>
      </c>
      <c r="BA106" t="s" s="215">
        <f>IF(AS106=2,IF(AW106=AX106,AU106,""),"")</f>
      </c>
      <c r="BB106" t="s" s="215">
        <f>IF(AS106=2,IF(AW106=AX106,AV106,""),"")</f>
      </c>
      <c r="BC106" t="s" s="215">
        <f>IF(AS106=2,IF(AW106&gt;AX106,AV106,IF(AX106&gt;AW106,AU106,"")),"")</f>
      </c>
      <c r="BD106" s="24"/>
      <c r="BE106" s="24"/>
      <c r="BF106" s="24"/>
      <c r="BG106" s="24"/>
      <c r="BH106" s="24"/>
      <c r="BI106" s="24"/>
      <c r="BJ106" s="24"/>
      <c r="BK106" s="24"/>
      <c r="BL106" s="24"/>
      <c r="BM106" s="24"/>
      <c r="BN106" s="24"/>
      <c r="BO106" s="24"/>
      <c r="BP106" s="24"/>
      <c r="BQ106" s="24"/>
      <c r="BR106" s="24"/>
      <c r="BS106" s="24"/>
      <c r="BT106" s="24"/>
      <c r="BU106" s="24"/>
      <c r="BV106" s="24"/>
      <c r="BW106" s="24"/>
      <c r="BX106" s="220">
        <f>COUNTIF(BV81:BV84,K106)</f>
        <v>0</v>
      </c>
      <c r="BY106" s="220">
        <f>COUNTIF(BV81:BV84,L106)</f>
        <v>0</v>
      </c>
      <c r="BZ106" s="220">
        <f>COUNTIF(BV81:BV84,M106)</f>
        <v>0</v>
      </c>
      <c r="CA106" s="220">
        <f>COUNTIF(BV81:BV84,N106)</f>
        <v>0</v>
      </c>
      <c r="CB106" s="220">
        <f>SUM(BX106:CA106)</f>
        <v>0</v>
      </c>
      <c r="CC106" s="24"/>
      <c r="CD106" t="s" s="215">
        <f>IF(CB106=2,B106,"")</f>
      </c>
      <c r="CE106" t="s" s="215">
        <f>IF(CB106=2,D106,"")</f>
      </c>
      <c r="CF106" t="s" s="215">
        <f>IF(CB106=2,E106,"")</f>
      </c>
      <c r="CG106" t="s" s="215">
        <f>IF(CB106=2,G106,"")</f>
      </c>
      <c r="CH106" s="24"/>
      <c r="CI106" t="s" s="215">
        <f>IF(CB106=2,IF(CF106&gt;CG106,CD106,IF(CG106&gt;CF106,CE106,"")),"")</f>
      </c>
      <c r="CJ106" t="s" s="215">
        <f>IF(CB106=2,IF(CF106=CG106,CD106,""),"")</f>
      </c>
      <c r="CK106" t="s" s="215">
        <f>IF(CB106=2,IF(CF106=CG106,CE106,""),"")</f>
      </c>
      <c r="CL106" t="s" s="215">
        <f>IF(CB106=2,IF(CF106&gt;CG106,CE106,IF(CG106&gt;CF106,CD106,"")),"")</f>
      </c>
      <c r="CM106" s="24"/>
      <c r="CN106" s="24"/>
      <c r="CO106" s="24"/>
      <c r="CP106" s="24"/>
      <c r="CQ106" s="24"/>
      <c r="CR106" s="24"/>
      <c r="CS106" s="24"/>
      <c r="CT106" s="24"/>
      <c r="CU106" s="24"/>
      <c r="CV106" s="24"/>
      <c r="CW106" s="24"/>
      <c r="CX106" s="24"/>
      <c r="CY106" s="24"/>
      <c r="CZ106" s="24"/>
      <c r="DA106" s="24"/>
      <c r="DB106" s="24"/>
      <c r="DC106" s="24"/>
      <c r="DD106" s="24"/>
      <c r="DE106" s="24"/>
      <c r="DF106" s="24"/>
      <c r="DG106" s="220">
        <f>COUNTIF(DE81:DE84,K106)</f>
        <v>0</v>
      </c>
      <c r="DH106" s="220">
        <f>COUNTIF(DE81:DE84,L106)</f>
        <v>0</v>
      </c>
      <c r="DI106" s="220">
        <f>COUNTIF(DE81:DE84,M106)</f>
        <v>0</v>
      </c>
      <c r="DJ106" s="220">
        <f>COUNTIF(DE81:DE84,N106)</f>
        <v>0</v>
      </c>
      <c r="DK106" s="220">
        <f>SUM(DG106:DJ106)</f>
        <v>0</v>
      </c>
      <c r="DL106" s="24"/>
      <c r="DM106" t="s" s="215">
        <f>IF(DK106=2,B106,"")</f>
      </c>
      <c r="DN106" t="s" s="215">
        <f>IF(DK106=2,D106,"")</f>
      </c>
      <c r="DO106" t="s" s="215">
        <f>IF(DK106=2,E106,"")</f>
      </c>
      <c r="DP106" t="s" s="215">
        <f>IF(DK106=2,G106,"")</f>
      </c>
      <c r="DQ106" s="24"/>
      <c r="DR106" t="s" s="215">
        <f>IF(DK106=2,IF(DO106&gt;DP106,DM106,IF(DP106&gt;DO106,DN106,"")),"")</f>
      </c>
      <c r="DS106" t="s" s="215">
        <f>IF(DK106=2,IF(DO106=DP106,DM106,""),"")</f>
      </c>
      <c r="DT106" t="s" s="215">
        <f>IF(DK106=2,IF(DO106=DP106,DN106,""),"")</f>
      </c>
      <c r="DU106" t="s" s="215">
        <f>IF(DK106=2,IF(DO106&gt;DP106,DN106,IF(DP106&gt;DO106,DM106,"")),"")</f>
      </c>
      <c r="DV106" s="24"/>
      <c r="DW106" s="24"/>
      <c r="DX106" s="24"/>
      <c r="DY106" s="24"/>
      <c r="DZ106" s="24"/>
      <c r="EA106" s="24"/>
      <c r="EB106" s="24"/>
      <c r="EC106" s="24"/>
      <c r="ED106" s="24"/>
      <c r="EE106" s="24"/>
      <c r="EF106" s="24"/>
      <c r="EG106" s="24"/>
      <c r="EH106" s="24"/>
      <c r="EI106" s="24"/>
      <c r="EJ106" s="24"/>
      <c r="EK106" s="24"/>
      <c r="EL106" s="25"/>
    </row>
    <row r="107" ht="13.65" customHeight="1">
      <c r="A107" s="15"/>
      <c r="B107" t="s" s="215">
        <f t="shared" si="1651"/>
        <v>176</v>
      </c>
      <c r="C107" t="s" s="215">
        <v>64</v>
      </c>
      <c r="D107" t="s" s="215">
        <f t="shared" si="1652"/>
        <v>179</v>
      </c>
      <c r="E107" s="220">
        <f t="shared" si="1653"/>
        <v>0</v>
      </c>
      <c r="F107" t="s" s="215">
        <v>64</v>
      </c>
      <c r="G107" s="220">
        <f t="shared" si="1654"/>
        <v>3</v>
      </c>
      <c r="H107" s="216"/>
      <c r="I107" t="s" s="215">
        <f t="shared" si="1655"/>
        <v>165</v>
      </c>
      <c r="J107" s="24"/>
      <c r="K107" t="s" s="215">
        <f>IF(I107="H",B107,IF(I107="B",D107,""))</f>
        <v>179</v>
      </c>
      <c r="L107" t="s" s="215">
        <f>IF(I107="U",B107,"")</f>
      </c>
      <c r="M107" t="s" s="215">
        <f>IF(I107="U",D107,"")</f>
      </c>
      <c r="N107" t="s" s="215">
        <f>IF(I107="B",B107,IF(I107="H",D107,""))</f>
        <v>176</v>
      </c>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20">
        <f>COUNTIF(AM81:AM84,K107)</f>
        <v>1</v>
      </c>
      <c r="AP107" s="220">
        <f>COUNTIF(AM81:AM84,L107)</f>
        <v>0</v>
      </c>
      <c r="AQ107" s="220">
        <f>COUNTIF(AM81:AM84,M107)</f>
        <v>0</v>
      </c>
      <c r="AR107" s="220">
        <f>COUNTIF(AM81:AM84,N107)</f>
        <v>0</v>
      </c>
      <c r="AS107" s="220">
        <f>SUM(AO107:AR107)</f>
        <v>1</v>
      </c>
      <c r="AT107" s="24"/>
      <c r="AU107" t="s" s="215">
        <f>IF(AS107=2,B107,"")</f>
      </c>
      <c r="AV107" t="s" s="215">
        <f>IF(AS107=2,D107,"")</f>
      </c>
      <c r="AW107" t="s" s="215">
        <f>IF(AS107=2,E107,"")</f>
      </c>
      <c r="AX107" t="s" s="215">
        <f>IF(AS107=2,G107,"")</f>
      </c>
      <c r="AY107" s="24"/>
      <c r="AZ107" t="s" s="215">
        <f>IF(AS107=2,IF(AW107&gt;AX107,AU107,IF(AX107&gt;AW107,AV107,"")),"")</f>
      </c>
      <c r="BA107" t="s" s="215">
        <f>IF(AS107=2,IF(AW107=AX107,AU107,""),"")</f>
      </c>
      <c r="BB107" t="s" s="215">
        <f>IF(AS107=2,IF(AW107=AX107,AV107,""),"")</f>
      </c>
      <c r="BC107" t="s" s="215">
        <f>IF(AS107=2,IF(AW107&gt;AX107,AV107,IF(AX107&gt;AW107,AU107,"")),"")</f>
      </c>
      <c r="BD107" s="24"/>
      <c r="BE107" s="24"/>
      <c r="BF107" s="24"/>
      <c r="BG107" s="24"/>
      <c r="BH107" s="24"/>
      <c r="BI107" s="24"/>
      <c r="BJ107" s="24"/>
      <c r="BK107" s="24"/>
      <c r="BL107" s="24"/>
      <c r="BM107" s="24"/>
      <c r="BN107" s="24"/>
      <c r="BO107" s="24"/>
      <c r="BP107" s="24"/>
      <c r="BQ107" s="24"/>
      <c r="BR107" s="24"/>
      <c r="BS107" s="24"/>
      <c r="BT107" s="24"/>
      <c r="BU107" s="24"/>
      <c r="BV107" s="24"/>
      <c r="BW107" s="24"/>
      <c r="BX107" s="220">
        <f>COUNTIF(BV81:BV84,K107)</f>
        <v>0</v>
      </c>
      <c r="BY107" s="220">
        <f>COUNTIF(BV81:BV84,L107)</f>
        <v>0</v>
      </c>
      <c r="BZ107" s="220">
        <f>COUNTIF(BV81:BV84,M107)</f>
        <v>0</v>
      </c>
      <c r="CA107" s="220">
        <f>COUNTIF(BV81:BV84,N107)</f>
        <v>1</v>
      </c>
      <c r="CB107" s="220">
        <f>SUM(BX107:CA107)</f>
        <v>1</v>
      </c>
      <c r="CC107" s="24"/>
      <c r="CD107" t="s" s="215">
        <f>IF(CB107=2,B107,"")</f>
      </c>
      <c r="CE107" t="s" s="215">
        <f>IF(CB107=2,D107,"")</f>
      </c>
      <c r="CF107" t="s" s="215">
        <f>IF(CB107=2,E107,"")</f>
      </c>
      <c r="CG107" t="s" s="215">
        <f>IF(CB107=2,G107,"")</f>
      </c>
      <c r="CH107" s="24"/>
      <c r="CI107" t="s" s="215">
        <f>IF(CB107=2,IF(CF107&gt;CG107,CD107,IF(CG107&gt;CF107,CE107,"")),"")</f>
      </c>
      <c r="CJ107" t="s" s="215">
        <f>IF(CB107=2,IF(CF107=CG107,CD107,""),"")</f>
      </c>
      <c r="CK107" t="s" s="215">
        <f>IF(CB107=2,IF(CF107=CG107,CE107,""),"")</f>
      </c>
      <c r="CL107" t="s" s="215">
        <f>IF(CB107=2,IF(CF107&gt;CG107,CE107,IF(CG107&gt;CF107,CD107,"")),"")</f>
      </c>
      <c r="CM107" s="24"/>
      <c r="CN107" s="24"/>
      <c r="CO107" s="24"/>
      <c r="CP107" s="24"/>
      <c r="CQ107" s="24"/>
      <c r="CR107" s="24"/>
      <c r="CS107" s="24"/>
      <c r="CT107" s="24"/>
      <c r="CU107" s="24"/>
      <c r="CV107" s="24"/>
      <c r="CW107" s="24"/>
      <c r="CX107" s="24"/>
      <c r="CY107" s="24"/>
      <c r="CZ107" s="24"/>
      <c r="DA107" s="24"/>
      <c r="DB107" s="24"/>
      <c r="DC107" s="24"/>
      <c r="DD107" s="24"/>
      <c r="DE107" s="24"/>
      <c r="DF107" s="24"/>
      <c r="DG107" s="220">
        <f>COUNTIF(DE81:DE84,K107)</f>
        <v>0</v>
      </c>
      <c r="DH107" s="220">
        <f>COUNTIF(DE81:DE84,L107)</f>
        <v>0</v>
      </c>
      <c r="DI107" s="220">
        <f>COUNTIF(DE81:DE84,M107)</f>
        <v>0</v>
      </c>
      <c r="DJ107" s="220">
        <f>COUNTIF(DE81:DE84,N107)</f>
        <v>0</v>
      </c>
      <c r="DK107" s="220">
        <f>SUM(DG107:DJ107)</f>
        <v>0</v>
      </c>
      <c r="DL107" s="24"/>
      <c r="DM107" t="s" s="215">
        <f>IF(DK107=2,B107,"")</f>
      </c>
      <c r="DN107" t="s" s="215">
        <f>IF(DK107=2,D107,"")</f>
      </c>
      <c r="DO107" t="s" s="215">
        <f>IF(DK107=2,E107,"")</f>
      </c>
      <c r="DP107" t="s" s="215">
        <f>IF(DK107=2,G107,"")</f>
      </c>
      <c r="DQ107" s="24"/>
      <c r="DR107" t="s" s="215">
        <f>IF(DK107=2,IF(DO107&gt;DP107,DM107,IF(DP107&gt;DO107,DN107,"")),"")</f>
      </c>
      <c r="DS107" t="s" s="215">
        <f>IF(DK107=2,IF(DO107=DP107,DM107,""),"")</f>
      </c>
      <c r="DT107" t="s" s="215">
        <f>IF(DK107=2,IF(DO107=DP107,DN107,""),"")</f>
      </c>
      <c r="DU107" t="s" s="215">
        <f>IF(DK107=2,IF(DO107&gt;DP107,DN107,IF(DP107&gt;DO107,DM107,"")),"")</f>
      </c>
      <c r="DV107" s="24"/>
      <c r="DW107" s="24"/>
      <c r="DX107" s="24"/>
      <c r="DY107" s="24"/>
      <c r="DZ107" s="24"/>
      <c r="EA107" s="24"/>
      <c r="EB107" s="24"/>
      <c r="EC107" s="24"/>
      <c r="ED107" s="24"/>
      <c r="EE107" s="24"/>
      <c r="EF107" s="24"/>
      <c r="EG107" s="24"/>
      <c r="EH107" s="24"/>
      <c r="EI107" s="24"/>
      <c r="EJ107" s="24"/>
      <c r="EK107" s="24"/>
      <c r="EL107" s="25"/>
    </row>
    <row r="108" ht="13.65" customHeight="1">
      <c r="A108" s="15"/>
      <c r="B108" t="s" s="215">
        <f t="shared" si="1699"/>
        <v>180</v>
      </c>
      <c r="C108" t="s" s="215">
        <v>64</v>
      </c>
      <c r="D108" t="s" s="215">
        <f t="shared" si="1700"/>
        <v>175</v>
      </c>
      <c r="E108" s="220">
        <f t="shared" si="1701"/>
        <v>1</v>
      </c>
      <c r="F108" t="s" s="215">
        <v>64</v>
      </c>
      <c r="G108" s="220">
        <f t="shared" si="1702"/>
        <v>1</v>
      </c>
      <c r="H108" s="216"/>
      <c r="I108" t="s" s="215">
        <f t="shared" si="1703"/>
        <v>177</v>
      </c>
      <c r="J108" s="24"/>
      <c r="K108" t="s" s="215">
        <f>IF(I108="H",B108,IF(I108="B",D108,""))</f>
      </c>
      <c r="L108" t="s" s="215">
        <f>IF(I108="U",B108,"")</f>
        <v>180</v>
      </c>
      <c r="M108" t="s" s="215">
        <f>IF(I108="U",D108,"")</f>
        <v>175</v>
      </c>
      <c r="N108" t="s" s="215">
        <f>IF(I108="B",B108,IF(I108="H",D108,""))</f>
      </c>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20">
        <f>COUNTIF(AM81:AM84,K108)</f>
        <v>0</v>
      </c>
      <c r="AP108" s="220">
        <f>COUNTIF(AM81:AM84,L108)</f>
        <v>0</v>
      </c>
      <c r="AQ108" s="220">
        <f>COUNTIF(AM81:AM84,M108)</f>
        <v>0</v>
      </c>
      <c r="AR108" s="220">
        <f>COUNTIF(AM81:AM84,N108)</f>
        <v>0</v>
      </c>
      <c r="AS108" s="220">
        <f>SUM(AO108:AR108)</f>
        <v>0</v>
      </c>
      <c r="AT108" s="24"/>
      <c r="AU108" t="s" s="215">
        <f>IF(AS108=2,B108,"")</f>
      </c>
      <c r="AV108" t="s" s="215">
        <f>IF(AS108=2,D108,"")</f>
      </c>
      <c r="AW108" t="s" s="215">
        <f>IF(AS108=2,E108,"")</f>
      </c>
      <c r="AX108" t="s" s="215">
        <f>IF(AS108=2,G108,"")</f>
      </c>
      <c r="AY108" s="24"/>
      <c r="AZ108" t="s" s="215">
        <f>IF(AS108=2,IF(AW108&gt;AX108,AU108,IF(AX108&gt;AW108,AV108,"")),"")</f>
      </c>
      <c r="BA108" t="s" s="215">
        <f>IF(AS108=2,IF(AW108=AX108,AU108,""),"")</f>
      </c>
      <c r="BB108" t="s" s="215">
        <f>IF(AS108=2,IF(AW108=AX108,AV108,""),"")</f>
      </c>
      <c r="BC108" t="s" s="215">
        <f>IF(AS108=2,IF(AW108&gt;AX108,AV108,IF(AX108&gt;AW108,AU108,"")),"")</f>
      </c>
      <c r="BD108" s="24"/>
      <c r="BE108" s="24"/>
      <c r="BF108" s="24"/>
      <c r="BG108" s="24"/>
      <c r="BH108" s="24"/>
      <c r="BI108" s="24"/>
      <c r="BJ108" s="24"/>
      <c r="BK108" s="24"/>
      <c r="BL108" s="24"/>
      <c r="BM108" s="24"/>
      <c r="BN108" s="24"/>
      <c r="BO108" s="24"/>
      <c r="BP108" s="24"/>
      <c r="BQ108" s="24"/>
      <c r="BR108" s="24"/>
      <c r="BS108" s="24"/>
      <c r="BT108" s="24"/>
      <c r="BU108" s="24"/>
      <c r="BV108" s="24"/>
      <c r="BW108" s="24"/>
      <c r="BX108" s="220">
        <f>COUNTIF(BV81:BV84,K108)</f>
        <v>0</v>
      </c>
      <c r="BY108" s="220">
        <f>COUNTIF(BV81:BV84,L108)</f>
        <v>0</v>
      </c>
      <c r="BZ108" s="220">
        <f>COUNTIF(BV81:BV84,M108)</f>
        <v>0</v>
      </c>
      <c r="CA108" s="220">
        <f>COUNTIF(BV81:BV84,N108)</f>
        <v>0</v>
      </c>
      <c r="CB108" s="220">
        <f>SUM(BX108:CA108)</f>
        <v>0</v>
      </c>
      <c r="CC108" s="24"/>
      <c r="CD108" t="s" s="215">
        <f>IF(CB108=2,B108,"")</f>
      </c>
      <c r="CE108" t="s" s="215">
        <f>IF(CB108=2,D108,"")</f>
      </c>
      <c r="CF108" t="s" s="215">
        <f>IF(CB108=2,E108,"")</f>
      </c>
      <c r="CG108" t="s" s="215">
        <f>IF(CB108=2,G108,"")</f>
      </c>
      <c r="CH108" s="24"/>
      <c r="CI108" t="s" s="215">
        <f>IF(CB108=2,IF(CF108&gt;CG108,CD108,IF(CG108&gt;CF108,CE108,"")),"")</f>
      </c>
      <c r="CJ108" t="s" s="215">
        <f>IF(CB108=2,IF(CF108=CG108,CD108,""),"")</f>
      </c>
      <c r="CK108" t="s" s="215">
        <f>IF(CB108=2,IF(CF108=CG108,CE108,""),"")</f>
      </c>
      <c r="CL108" t="s" s="215">
        <f>IF(CB108=2,IF(CF108&gt;CG108,CE108,IF(CG108&gt;CF108,CD108,"")),"")</f>
      </c>
      <c r="CM108" s="24"/>
      <c r="CN108" s="24"/>
      <c r="CO108" s="24"/>
      <c r="CP108" s="24"/>
      <c r="CQ108" s="24"/>
      <c r="CR108" s="24"/>
      <c r="CS108" s="24"/>
      <c r="CT108" s="24"/>
      <c r="CU108" s="24"/>
      <c r="CV108" s="24"/>
      <c r="CW108" s="24"/>
      <c r="CX108" s="24"/>
      <c r="CY108" s="24"/>
      <c r="CZ108" s="24"/>
      <c r="DA108" s="24"/>
      <c r="DB108" s="24"/>
      <c r="DC108" s="24"/>
      <c r="DD108" s="24"/>
      <c r="DE108" s="24"/>
      <c r="DF108" s="24"/>
      <c r="DG108" s="220">
        <f>COUNTIF(DE81:DE84,K108)</f>
        <v>0</v>
      </c>
      <c r="DH108" s="220">
        <f>COUNTIF(DE81:DE84,L108)</f>
        <v>0</v>
      </c>
      <c r="DI108" s="220">
        <f>COUNTIF(DE81:DE84,M108)</f>
        <v>1</v>
      </c>
      <c r="DJ108" s="220">
        <f>COUNTIF(DE81:DE84,N108)</f>
        <v>0</v>
      </c>
      <c r="DK108" s="220">
        <f>SUM(DG108:DJ108)</f>
        <v>1</v>
      </c>
      <c r="DL108" s="24"/>
      <c r="DM108" t="s" s="215">
        <f>IF(DK108=2,B108,"")</f>
      </c>
      <c r="DN108" t="s" s="215">
        <f>IF(DK108=2,D108,"")</f>
      </c>
      <c r="DO108" t="s" s="215">
        <f>IF(DK108=2,E108,"")</f>
      </c>
      <c r="DP108" t="s" s="215">
        <f>IF(DK108=2,G108,"")</f>
      </c>
      <c r="DQ108" s="24"/>
      <c r="DR108" t="s" s="215">
        <f>IF(DK108=2,IF(DO108&gt;DP108,DM108,IF(DP108&gt;DO108,DN108,"")),"")</f>
      </c>
      <c r="DS108" t="s" s="215">
        <f>IF(DK108=2,IF(DO108=DP108,DM108,""),"")</f>
      </c>
      <c r="DT108" t="s" s="215">
        <f>IF(DK108=2,IF(DO108=DP108,DN108,""),"")</f>
      </c>
      <c r="DU108" t="s" s="215">
        <f>IF(DK108=2,IF(DO108&gt;DP108,DN108,IF(DP108&gt;DO108,DM108,"")),"")</f>
      </c>
      <c r="DV108" s="24"/>
      <c r="DW108" s="24"/>
      <c r="DX108" s="24"/>
      <c r="DY108" s="24"/>
      <c r="DZ108" s="24"/>
      <c r="EA108" s="24"/>
      <c r="EB108" s="24"/>
      <c r="EC108" s="24"/>
      <c r="ED108" s="24"/>
      <c r="EE108" s="24"/>
      <c r="EF108" s="24"/>
      <c r="EG108" s="24"/>
      <c r="EH108" s="24"/>
      <c r="EI108" s="24"/>
      <c r="EJ108" s="24"/>
      <c r="EK108" s="24"/>
      <c r="EL108" s="25"/>
    </row>
    <row r="109" ht="13.65" customHeight="1">
      <c r="A109" s="15"/>
      <c r="B109" t="s" s="215">
        <f t="shared" si="1747"/>
        <v>172</v>
      </c>
      <c r="C109" t="s" s="215">
        <v>64</v>
      </c>
      <c r="D109" t="s" s="215">
        <f t="shared" si="1748"/>
        <v>168</v>
      </c>
      <c r="E109" s="220">
        <f t="shared" si="1749"/>
        <v>1</v>
      </c>
      <c r="F109" t="s" s="215">
        <v>64</v>
      </c>
      <c r="G109" s="220">
        <f t="shared" si="1750"/>
        <v>3</v>
      </c>
      <c r="H109" s="216"/>
      <c r="I109" t="s" s="215">
        <f t="shared" si="1751"/>
        <v>165</v>
      </c>
      <c r="J109" s="24"/>
      <c r="K109" t="s" s="215">
        <f>IF(I109="H",B109,IF(I109="B",D109,""))</f>
        <v>168</v>
      </c>
      <c r="L109" t="s" s="215">
        <f>IF(I109="U",B109,"")</f>
      </c>
      <c r="M109" t="s" s="215">
        <f>IF(I109="U",D109,"")</f>
      </c>
      <c r="N109" t="s" s="215">
        <f>IF(I109="B",B109,IF(I109="H",D109,""))</f>
        <v>172</v>
      </c>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20">
        <f>COUNTIF(AM81:AM84,K109)</f>
        <v>0</v>
      </c>
      <c r="AP109" s="220">
        <f>COUNTIF(AM81:AM84,L109)</f>
        <v>0</v>
      </c>
      <c r="AQ109" s="220">
        <f>COUNTIF(AM81:AM84,M109)</f>
        <v>0</v>
      </c>
      <c r="AR109" s="220">
        <f>COUNTIF(AM81:AM84,N109)</f>
        <v>0</v>
      </c>
      <c r="AS109" s="220">
        <f>SUM(AO109:AR109)</f>
        <v>0</v>
      </c>
      <c r="AT109" s="24"/>
      <c r="AU109" t="s" s="215">
        <f>IF(AS109=2,B109,"")</f>
      </c>
      <c r="AV109" t="s" s="215">
        <f>IF(AS109=2,D109,"")</f>
      </c>
      <c r="AW109" t="s" s="215">
        <f>IF(AS109=2,E109,"")</f>
      </c>
      <c r="AX109" t="s" s="215">
        <f>IF(AS109=2,G109,"")</f>
      </c>
      <c r="AY109" s="24"/>
      <c r="AZ109" t="s" s="215">
        <f>IF(AS109=2,IF(AW109&gt;AX109,AU109,IF(AX109&gt;AW109,AV109,"")),"")</f>
      </c>
      <c r="BA109" t="s" s="215">
        <f>IF(AS109=2,IF(AW109=AX109,AU109,""),"")</f>
      </c>
      <c r="BB109" t="s" s="215">
        <f>IF(AS109=2,IF(AW109=AX109,AV109,""),"")</f>
      </c>
      <c r="BC109" t="s" s="215">
        <f>IF(AS109=2,IF(AW109&gt;AX109,AV109,IF(AX109&gt;AW109,AU109,"")),"")</f>
      </c>
      <c r="BD109" s="24"/>
      <c r="BE109" s="24"/>
      <c r="BF109" s="24"/>
      <c r="BG109" s="24"/>
      <c r="BH109" s="24"/>
      <c r="BI109" s="24"/>
      <c r="BJ109" s="24"/>
      <c r="BK109" s="24"/>
      <c r="BL109" s="24"/>
      <c r="BM109" s="24"/>
      <c r="BN109" s="24"/>
      <c r="BO109" s="24"/>
      <c r="BP109" s="24"/>
      <c r="BQ109" s="24"/>
      <c r="BR109" s="24"/>
      <c r="BS109" s="24"/>
      <c r="BT109" s="24"/>
      <c r="BU109" s="24"/>
      <c r="BV109" s="24"/>
      <c r="BW109" s="24"/>
      <c r="BX109" s="220">
        <f>COUNTIF(BV81:BV84,K109)</f>
        <v>0</v>
      </c>
      <c r="BY109" s="220">
        <f>COUNTIF(BV81:BV84,L109)</f>
        <v>0</v>
      </c>
      <c r="BZ109" s="220">
        <f>COUNTIF(BV81:BV84,M109)</f>
        <v>0</v>
      </c>
      <c r="CA109" s="220">
        <f>COUNTIF(BV81:BV84,N109)</f>
        <v>0</v>
      </c>
      <c r="CB109" s="220">
        <f>SUM(BX109:CA109)</f>
        <v>0</v>
      </c>
      <c r="CC109" s="24"/>
      <c r="CD109" t="s" s="215">
        <f>IF(CB109=2,B109,"")</f>
      </c>
      <c r="CE109" t="s" s="215">
        <f>IF(CB109=2,D109,"")</f>
      </c>
      <c r="CF109" t="s" s="215">
        <f>IF(CB109=2,E109,"")</f>
      </c>
      <c r="CG109" t="s" s="215">
        <f>IF(CB109=2,G109,"")</f>
      </c>
      <c r="CH109" s="24"/>
      <c r="CI109" t="s" s="215">
        <f>IF(CB109=2,IF(CF109&gt;CG109,CD109,IF(CG109&gt;CF109,CE109,"")),"")</f>
      </c>
      <c r="CJ109" t="s" s="215">
        <f>IF(CB109=2,IF(CF109=CG109,CD109,""),"")</f>
      </c>
      <c r="CK109" t="s" s="215">
        <f>IF(CB109=2,IF(CF109=CG109,CE109,""),"")</f>
      </c>
      <c r="CL109" t="s" s="215">
        <f>IF(CB109=2,IF(CF109&gt;CG109,CE109,IF(CG109&gt;CF109,CD109,"")),"")</f>
      </c>
      <c r="CM109" s="24"/>
      <c r="CN109" s="24"/>
      <c r="CO109" s="24"/>
      <c r="CP109" s="24"/>
      <c r="CQ109" s="24"/>
      <c r="CR109" s="24"/>
      <c r="CS109" s="24"/>
      <c r="CT109" s="24"/>
      <c r="CU109" s="24"/>
      <c r="CV109" s="24"/>
      <c r="CW109" s="24"/>
      <c r="CX109" s="24"/>
      <c r="CY109" s="24"/>
      <c r="CZ109" s="24"/>
      <c r="DA109" s="24"/>
      <c r="DB109" s="24"/>
      <c r="DC109" s="24"/>
      <c r="DD109" s="24"/>
      <c r="DE109" s="24"/>
      <c r="DF109" s="24"/>
      <c r="DG109" s="220">
        <f>COUNTIF(DE81:DE84,K109)</f>
        <v>0</v>
      </c>
      <c r="DH109" s="220">
        <f>COUNTIF(DE81:DE84,L109)</f>
        <v>0</v>
      </c>
      <c r="DI109" s="220">
        <f>COUNTIF(DE81:DE84,M109)</f>
        <v>0</v>
      </c>
      <c r="DJ109" s="220">
        <f>COUNTIF(DE81:DE84,N109)</f>
        <v>0</v>
      </c>
      <c r="DK109" s="220">
        <f>SUM(DG109:DJ109)</f>
        <v>0</v>
      </c>
      <c r="DL109" s="24"/>
      <c r="DM109" t="s" s="215">
        <f>IF(DK109=2,B109,"")</f>
      </c>
      <c r="DN109" t="s" s="215">
        <f>IF(DK109=2,D109,"")</f>
      </c>
      <c r="DO109" t="s" s="215">
        <f>IF(DK109=2,E109,"")</f>
      </c>
      <c r="DP109" t="s" s="215">
        <f>IF(DK109=2,G109,"")</f>
      </c>
      <c r="DQ109" s="24"/>
      <c r="DR109" t="s" s="215">
        <f>IF(DK109=2,IF(DO109&gt;DP109,DM109,IF(DP109&gt;DO109,DN109,"")),"")</f>
      </c>
      <c r="DS109" t="s" s="215">
        <f>IF(DK109=2,IF(DO109=DP109,DM109,""),"")</f>
      </c>
      <c r="DT109" t="s" s="215">
        <f>IF(DK109=2,IF(DO109=DP109,DN109,""),"")</f>
      </c>
      <c r="DU109" t="s" s="215">
        <f>IF(DK109=2,IF(DO109&gt;DP109,DN109,IF(DP109&gt;DO109,DM109,"")),"")</f>
      </c>
      <c r="DV109" s="24"/>
      <c r="DW109" s="24"/>
      <c r="DX109" s="24"/>
      <c r="DY109" s="24"/>
      <c r="DZ109" s="24"/>
      <c r="EA109" s="24"/>
      <c r="EB109" s="24"/>
      <c r="EC109" s="24"/>
      <c r="ED109" s="24"/>
      <c r="EE109" s="24"/>
      <c r="EF109" s="24"/>
      <c r="EG109" s="24"/>
      <c r="EH109" s="24"/>
      <c r="EI109" s="24"/>
      <c r="EJ109" s="24"/>
      <c r="EK109" s="24"/>
      <c r="EL109" s="25"/>
    </row>
    <row r="110" ht="13.65" customHeight="1">
      <c r="A110" s="15"/>
      <c r="B110" t="s" s="215">
        <f t="shared" si="1795"/>
        <v>169</v>
      </c>
      <c r="C110" t="s" s="215">
        <v>64</v>
      </c>
      <c r="D110" t="s" s="215">
        <f t="shared" si="1796"/>
        <v>171</v>
      </c>
      <c r="E110" s="220">
        <f t="shared" si="1797"/>
        <v>0</v>
      </c>
      <c r="F110" t="s" s="215">
        <v>64</v>
      </c>
      <c r="G110" s="220">
        <f t="shared" si="1798"/>
        <v>2</v>
      </c>
      <c r="H110" s="216"/>
      <c r="I110" t="s" s="215">
        <f t="shared" si="1799"/>
        <v>165</v>
      </c>
      <c r="J110" s="24"/>
      <c r="K110" t="s" s="215">
        <f>IF(I110="H",B110,IF(I110="B",D110,""))</f>
        <v>171</v>
      </c>
      <c r="L110" t="s" s="215">
        <f>IF(I110="U",B110,"")</f>
      </c>
      <c r="M110" t="s" s="215">
        <f>IF(I110="U",D110,"")</f>
      </c>
      <c r="N110" t="s" s="215">
        <f>IF(I110="B",B110,IF(I110="H",D110,""))</f>
        <v>169</v>
      </c>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20">
        <f>COUNTIF(AM81:AM84,K110)</f>
        <v>0</v>
      </c>
      <c r="AP110" s="220">
        <f>COUNTIF(AM81:AM84,L110)</f>
        <v>0</v>
      </c>
      <c r="AQ110" s="220">
        <f>COUNTIF(AM81:AM84,M110)</f>
        <v>0</v>
      </c>
      <c r="AR110" s="220">
        <f>COUNTIF(AM81:AM84,N110)</f>
        <v>0</v>
      </c>
      <c r="AS110" s="220">
        <f>SUM(AO110:AR110)</f>
        <v>0</v>
      </c>
      <c r="AT110" s="24"/>
      <c r="AU110" t="s" s="215">
        <f>IF(AS110=2,B110,"")</f>
      </c>
      <c r="AV110" t="s" s="215">
        <f>IF(AS110=2,D110,"")</f>
      </c>
      <c r="AW110" t="s" s="215">
        <f>IF(AS110=2,E110,"")</f>
      </c>
      <c r="AX110" t="s" s="215">
        <f>IF(AS110=2,G110,"")</f>
      </c>
      <c r="AY110" s="24"/>
      <c r="AZ110" t="s" s="215">
        <f>IF(AS110=2,IF(AW110&gt;AX110,AU110,IF(AX110&gt;AW110,AV110,"")),"")</f>
      </c>
      <c r="BA110" t="s" s="215">
        <f>IF(AS110=2,IF(AW110=AX110,AU110,""),"")</f>
      </c>
      <c r="BB110" t="s" s="215">
        <f>IF(AS110=2,IF(AW110=AX110,AV110,""),"")</f>
      </c>
      <c r="BC110" t="s" s="215">
        <f>IF(AS110=2,IF(AW110&gt;AX110,AV110,IF(AX110&gt;AW110,AU110,"")),"")</f>
      </c>
      <c r="BD110" s="24"/>
      <c r="BE110" s="24"/>
      <c r="BF110" s="24"/>
      <c r="BG110" s="24"/>
      <c r="BH110" s="24"/>
      <c r="BI110" s="24"/>
      <c r="BJ110" s="24"/>
      <c r="BK110" s="24"/>
      <c r="BL110" s="24"/>
      <c r="BM110" s="24"/>
      <c r="BN110" s="24"/>
      <c r="BO110" s="24"/>
      <c r="BP110" s="24"/>
      <c r="BQ110" s="24"/>
      <c r="BR110" s="24"/>
      <c r="BS110" s="24"/>
      <c r="BT110" s="24"/>
      <c r="BU110" s="24"/>
      <c r="BV110" s="24"/>
      <c r="BW110" s="24"/>
      <c r="BX110" s="220">
        <f>COUNTIF(BV81:BV84,K110)</f>
        <v>0</v>
      </c>
      <c r="BY110" s="220">
        <f>COUNTIF(BV81:BV84,L110)</f>
        <v>0</v>
      </c>
      <c r="BZ110" s="220">
        <f>COUNTIF(BV81:BV84,M110)</f>
        <v>0</v>
      </c>
      <c r="CA110" s="220">
        <f>COUNTIF(BV81:BV84,N110)</f>
        <v>0</v>
      </c>
      <c r="CB110" s="220">
        <f>SUM(BX110:CA110)</f>
        <v>0</v>
      </c>
      <c r="CC110" s="24"/>
      <c r="CD110" t="s" s="215">
        <f>IF(CB110=2,B110,"")</f>
      </c>
      <c r="CE110" t="s" s="215">
        <f>IF(CB110=2,D110,"")</f>
      </c>
      <c r="CF110" t="s" s="215">
        <f>IF(CB110=2,E110,"")</f>
      </c>
      <c r="CG110" t="s" s="215">
        <f>IF(CB110=2,G110,"")</f>
      </c>
      <c r="CH110" s="24"/>
      <c r="CI110" t="s" s="215">
        <f>IF(CB110=2,IF(CF110&gt;CG110,CD110,IF(CG110&gt;CF110,CE110,"")),"")</f>
      </c>
      <c r="CJ110" t="s" s="215">
        <f>IF(CB110=2,IF(CF110=CG110,CD110,""),"")</f>
      </c>
      <c r="CK110" t="s" s="215">
        <f>IF(CB110=2,IF(CF110=CG110,CE110,""),"")</f>
      </c>
      <c r="CL110" t="s" s="215">
        <f>IF(CB110=2,IF(CF110&gt;CG110,CE110,IF(CG110&gt;CF110,CD110,"")),"")</f>
      </c>
      <c r="CM110" s="24"/>
      <c r="CN110" s="24"/>
      <c r="CO110" s="24"/>
      <c r="CP110" s="24"/>
      <c r="CQ110" s="24"/>
      <c r="CR110" s="24"/>
      <c r="CS110" s="24"/>
      <c r="CT110" s="24"/>
      <c r="CU110" s="24"/>
      <c r="CV110" s="24"/>
      <c r="CW110" s="24"/>
      <c r="CX110" s="24"/>
      <c r="CY110" s="24"/>
      <c r="CZ110" s="24"/>
      <c r="DA110" s="24"/>
      <c r="DB110" s="24"/>
      <c r="DC110" s="24"/>
      <c r="DD110" s="24"/>
      <c r="DE110" s="24"/>
      <c r="DF110" s="24"/>
      <c r="DG110" s="220">
        <f>COUNTIF(DE81:DE84,K110)</f>
        <v>0</v>
      </c>
      <c r="DH110" s="220">
        <f>COUNTIF(DE81:DE84,L110)</f>
        <v>0</v>
      </c>
      <c r="DI110" s="220">
        <f>COUNTIF(DE81:DE84,M110)</f>
        <v>0</v>
      </c>
      <c r="DJ110" s="220">
        <f>COUNTIF(DE81:DE84,N110)</f>
        <v>0</v>
      </c>
      <c r="DK110" s="220">
        <f>SUM(DG110:DJ110)</f>
        <v>0</v>
      </c>
      <c r="DL110" s="24"/>
      <c r="DM110" t="s" s="215">
        <f>IF(DK110=2,B110,"")</f>
      </c>
      <c r="DN110" t="s" s="215">
        <f>IF(DK110=2,D110,"")</f>
      </c>
      <c r="DO110" t="s" s="215">
        <f>IF(DK110=2,E110,"")</f>
      </c>
      <c r="DP110" t="s" s="215">
        <f>IF(DK110=2,G110,"")</f>
      </c>
      <c r="DQ110" s="24"/>
      <c r="DR110" t="s" s="215">
        <f>IF(DK110=2,IF(DO110&gt;DP110,DM110,IF(DP110&gt;DO110,DN110,"")),"")</f>
      </c>
      <c r="DS110" t="s" s="215">
        <f>IF(DK110=2,IF(DO110=DP110,DM110,""),"")</f>
      </c>
      <c r="DT110" t="s" s="215">
        <f>IF(DK110=2,IF(DO110=DP110,DN110,""),"")</f>
      </c>
      <c r="DU110" t="s" s="215">
        <f>IF(DK110=2,IF(DO110&gt;DP110,DN110,IF(DP110&gt;DO110,DM110,"")),"")</f>
      </c>
      <c r="DV110" s="24"/>
      <c r="DW110" s="24"/>
      <c r="DX110" s="24"/>
      <c r="DY110" s="24"/>
      <c r="DZ110" s="24"/>
      <c r="EA110" s="24"/>
      <c r="EB110" s="24"/>
      <c r="EC110" s="24"/>
      <c r="ED110" s="24"/>
      <c r="EE110" s="24"/>
      <c r="EF110" s="24"/>
      <c r="EG110" s="24"/>
      <c r="EH110" s="24"/>
      <c r="EI110" s="24"/>
      <c r="EJ110" s="24"/>
      <c r="EK110" s="24"/>
      <c r="EL110" s="25"/>
    </row>
    <row r="111" ht="13.65" customHeight="1">
      <c r="A111" s="15"/>
      <c r="B111" t="s" s="215">
        <f t="shared" si="1843"/>
        <v>174</v>
      </c>
      <c r="C111" t="s" s="215">
        <v>64</v>
      </c>
      <c r="D111" t="s" s="215">
        <f t="shared" si="1844"/>
        <v>181</v>
      </c>
      <c r="E111" s="220">
        <f t="shared" si="1845"/>
        <v>0</v>
      </c>
      <c r="F111" t="s" s="215">
        <v>64</v>
      </c>
      <c r="G111" s="220">
        <f t="shared" si="1846"/>
        <v>0</v>
      </c>
      <c r="H111" s="216"/>
      <c r="I111" t="s" s="215">
        <f t="shared" si="1847"/>
        <v>177</v>
      </c>
      <c r="J111" s="24"/>
      <c r="K111" t="s" s="215">
        <f>IF(I111="H",B111,IF(I111="B",D111,""))</f>
      </c>
      <c r="L111" t="s" s="215">
        <f>IF(I111="U",B111,"")</f>
        <v>174</v>
      </c>
      <c r="M111" t="s" s="215">
        <f>IF(I111="U",D111,"")</f>
        <v>181</v>
      </c>
      <c r="N111" t="s" s="215">
        <f>IF(I111="B",B111,IF(I111="H",D111,""))</f>
      </c>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20">
        <f>COUNTIF(AM81:AM84,K111)</f>
        <v>0</v>
      </c>
      <c r="AP111" s="220">
        <f>COUNTIF(AM81:AM84,L111)</f>
        <v>0</v>
      </c>
      <c r="AQ111" s="220">
        <f>COUNTIF(AM81:AM84,M111)</f>
        <v>0</v>
      </c>
      <c r="AR111" s="220">
        <f>COUNTIF(AM81:AM84,N111)</f>
        <v>0</v>
      </c>
      <c r="AS111" s="220">
        <f>SUM(AO111:AR111)</f>
        <v>0</v>
      </c>
      <c r="AT111" s="24"/>
      <c r="AU111" t="s" s="215">
        <f>IF(AS111=2,B111,"")</f>
      </c>
      <c r="AV111" t="s" s="215">
        <f>IF(AS111=2,D111,"")</f>
      </c>
      <c r="AW111" t="s" s="215">
        <f>IF(AS111=2,E111,"")</f>
      </c>
      <c r="AX111" t="s" s="215">
        <f>IF(AS111=2,G111,"")</f>
      </c>
      <c r="AY111" s="24"/>
      <c r="AZ111" t="s" s="215">
        <f>IF(AS111=2,IF(AW111&gt;AX111,AU111,IF(AX111&gt;AW111,AV111,"")),"")</f>
      </c>
      <c r="BA111" t="s" s="215">
        <f>IF(AS111=2,IF(AW111=AX111,AU111,""),"")</f>
      </c>
      <c r="BB111" t="s" s="215">
        <f>IF(AS111=2,IF(AW111=AX111,AV111,""),"")</f>
      </c>
      <c r="BC111" t="s" s="215">
        <f>IF(AS111=2,IF(AW111&gt;AX111,AV111,IF(AX111&gt;AW111,AU111,"")),"")</f>
      </c>
      <c r="BD111" s="24"/>
      <c r="BE111" s="24"/>
      <c r="BF111" s="24"/>
      <c r="BG111" s="24"/>
      <c r="BH111" s="24"/>
      <c r="BI111" s="24"/>
      <c r="BJ111" s="24"/>
      <c r="BK111" s="24"/>
      <c r="BL111" s="24"/>
      <c r="BM111" s="24"/>
      <c r="BN111" s="24"/>
      <c r="BO111" s="24"/>
      <c r="BP111" s="24"/>
      <c r="BQ111" s="24"/>
      <c r="BR111" s="24"/>
      <c r="BS111" s="24"/>
      <c r="BT111" s="24"/>
      <c r="BU111" s="24"/>
      <c r="BV111" s="24"/>
      <c r="BW111" s="24"/>
      <c r="BX111" s="220">
        <f>COUNTIF(BV81:BV84,K111)</f>
        <v>0</v>
      </c>
      <c r="BY111" s="220">
        <f>COUNTIF(BV81:BV84,L111)</f>
        <v>0</v>
      </c>
      <c r="BZ111" s="220">
        <f>COUNTIF(BV81:BV84,M111)</f>
        <v>0</v>
      </c>
      <c r="CA111" s="220">
        <f>COUNTIF(BV81:BV84,N111)</f>
        <v>0</v>
      </c>
      <c r="CB111" s="220">
        <f>SUM(BX111:CA111)</f>
        <v>0</v>
      </c>
      <c r="CC111" s="24"/>
      <c r="CD111" t="s" s="215">
        <f>IF(CB111=2,B111,"")</f>
      </c>
      <c r="CE111" t="s" s="215">
        <f>IF(CB111=2,D111,"")</f>
      </c>
      <c r="CF111" t="s" s="215">
        <f>IF(CB111=2,E111,"")</f>
      </c>
      <c r="CG111" t="s" s="215">
        <f>IF(CB111=2,G111,"")</f>
      </c>
      <c r="CH111" s="24"/>
      <c r="CI111" t="s" s="215">
        <f>IF(CB111=2,IF(CF111&gt;CG111,CD111,IF(CG111&gt;CF111,CE111,"")),"")</f>
      </c>
      <c r="CJ111" t="s" s="215">
        <f>IF(CB111=2,IF(CF111=CG111,CD111,""),"")</f>
      </c>
      <c r="CK111" t="s" s="215">
        <f>IF(CB111=2,IF(CF111=CG111,CE111,""),"")</f>
      </c>
      <c r="CL111" t="s" s="215">
        <f>IF(CB111=2,IF(CF111&gt;CG111,CE111,IF(CG111&gt;CF111,CD111,"")),"")</f>
      </c>
      <c r="CM111" s="24"/>
      <c r="CN111" s="24"/>
      <c r="CO111" s="24"/>
      <c r="CP111" s="24"/>
      <c r="CQ111" s="24"/>
      <c r="CR111" s="24"/>
      <c r="CS111" s="24"/>
      <c r="CT111" s="24"/>
      <c r="CU111" s="24"/>
      <c r="CV111" s="24"/>
      <c r="CW111" s="24"/>
      <c r="CX111" s="24"/>
      <c r="CY111" s="24"/>
      <c r="CZ111" s="24"/>
      <c r="DA111" s="24"/>
      <c r="DB111" s="24"/>
      <c r="DC111" s="24"/>
      <c r="DD111" s="24"/>
      <c r="DE111" s="24"/>
      <c r="DF111" s="24"/>
      <c r="DG111" s="220">
        <f>COUNTIF(DE81:DE84,K111)</f>
        <v>0</v>
      </c>
      <c r="DH111" s="220">
        <f>COUNTIF(DE81:DE84,L111)</f>
        <v>0</v>
      </c>
      <c r="DI111" s="220">
        <f>COUNTIF(DE81:DE84,M111)</f>
        <v>0</v>
      </c>
      <c r="DJ111" s="220">
        <f>COUNTIF(DE81:DE84,N111)</f>
        <v>0</v>
      </c>
      <c r="DK111" s="220">
        <f>SUM(DG111:DJ111)</f>
        <v>0</v>
      </c>
      <c r="DL111" s="24"/>
      <c r="DM111" t="s" s="215">
        <f>IF(DK111=2,B111,"")</f>
      </c>
      <c r="DN111" t="s" s="215">
        <f>IF(DK111=2,D111,"")</f>
      </c>
      <c r="DO111" t="s" s="215">
        <f>IF(DK111=2,E111,"")</f>
      </c>
      <c r="DP111" t="s" s="215">
        <f>IF(DK111=2,G111,"")</f>
      </c>
      <c r="DQ111" s="24"/>
      <c r="DR111" t="s" s="215">
        <f>IF(DK111=2,IF(DO111&gt;DP111,DM111,IF(DP111&gt;DO111,DN111,"")),"")</f>
      </c>
      <c r="DS111" t="s" s="215">
        <f>IF(DK111=2,IF(DO111=DP111,DM111,""),"")</f>
      </c>
      <c r="DT111" t="s" s="215">
        <f>IF(DK111=2,IF(DO111=DP111,DN111,""),"")</f>
      </c>
      <c r="DU111" t="s" s="215">
        <f>IF(DK111=2,IF(DO111&gt;DP111,DN111,IF(DP111&gt;DO111,DM111,"")),"")</f>
      </c>
      <c r="DV111" s="24"/>
      <c r="DW111" s="24"/>
      <c r="DX111" s="24"/>
      <c r="DY111" s="24"/>
      <c r="DZ111" s="24"/>
      <c r="EA111" s="24"/>
      <c r="EB111" s="24"/>
      <c r="EC111" s="24"/>
      <c r="ED111" s="24"/>
      <c r="EE111" s="24"/>
      <c r="EF111" s="24"/>
      <c r="EG111" s="24"/>
      <c r="EH111" s="24"/>
      <c r="EI111" s="24"/>
      <c r="EJ111" s="24"/>
      <c r="EK111" s="24"/>
      <c r="EL111" s="25"/>
    </row>
    <row r="112" ht="13.65" customHeight="1">
      <c r="A112" s="15"/>
      <c r="B112" t="s" s="215">
        <f t="shared" si="1891"/>
        <v>182</v>
      </c>
      <c r="C112" t="s" s="215">
        <v>64</v>
      </c>
      <c r="D112" t="s" s="215">
        <f t="shared" si="1892"/>
        <v>173</v>
      </c>
      <c r="E112" s="220">
        <f t="shared" si="1893"/>
        <v>1</v>
      </c>
      <c r="F112" t="s" s="215">
        <v>64</v>
      </c>
      <c r="G112" s="220">
        <f t="shared" si="1894"/>
        <v>2</v>
      </c>
      <c r="H112" s="216"/>
      <c r="I112" t="s" s="215">
        <f t="shared" si="1895"/>
        <v>165</v>
      </c>
      <c r="J112" s="24"/>
      <c r="K112" t="s" s="215">
        <f>IF(I112="H",B112,IF(I112="B",D112,""))</f>
        <v>173</v>
      </c>
      <c r="L112" t="s" s="215">
        <f>IF(I112="U",B112,"")</f>
      </c>
      <c r="M112" t="s" s="215">
        <f>IF(I112="U",D112,"")</f>
      </c>
      <c r="N112" t="s" s="215">
        <f>IF(I112="B",B112,IF(I112="H",D112,""))</f>
        <v>182</v>
      </c>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20">
        <f>COUNTIF(AM81:AM84,K112)</f>
        <v>0</v>
      </c>
      <c r="AP112" s="220">
        <f>COUNTIF(AM81:AM84,L112)</f>
        <v>0</v>
      </c>
      <c r="AQ112" s="220">
        <f>COUNTIF(AM81:AM84,M112)</f>
        <v>0</v>
      </c>
      <c r="AR112" s="220">
        <f>COUNTIF(AM81:AM84,N112)</f>
        <v>0</v>
      </c>
      <c r="AS112" s="220">
        <f>SUM(AO112:AR112)</f>
        <v>0</v>
      </c>
      <c r="AT112" s="24"/>
      <c r="AU112" t="s" s="215">
        <f>IF(AS112=2,B112,"")</f>
      </c>
      <c r="AV112" t="s" s="215">
        <f>IF(AS112=2,D112,"")</f>
      </c>
      <c r="AW112" t="s" s="215">
        <f>IF(AS112=2,E112,"")</f>
      </c>
      <c r="AX112" t="s" s="215">
        <f>IF(AS112=2,G112,"")</f>
      </c>
      <c r="AY112" s="24"/>
      <c r="AZ112" t="s" s="215">
        <f>IF(AS112=2,IF(AW112&gt;AX112,AU112,IF(AX112&gt;AW112,AV112,"")),"")</f>
      </c>
      <c r="BA112" t="s" s="215">
        <f>IF(AS112=2,IF(AW112=AX112,AU112,""),"")</f>
      </c>
      <c r="BB112" t="s" s="215">
        <f>IF(AS112=2,IF(AW112=AX112,AV112,""),"")</f>
      </c>
      <c r="BC112" t="s" s="215">
        <f>IF(AS112=2,IF(AW112&gt;AX112,AV112,IF(AX112&gt;AW112,AU112,"")),"")</f>
      </c>
      <c r="BD112" s="24"/>
      <c r="BE112" s="24"/>
      <c r="BF112" s="24"/>
      <c r="BG112" s="24"/>
      <c r="BH112" s="24"/>
      <c r="BI112" s="24"/>
      <c r="BJ112" s="24"/>
      <c r="BK112" s="24"/>
      <c r="BL112" s="24"/>
      <c r="BM112" s="24"/>
      <c r="BN112" s="24"/>
      <c r="BO112" s="24"/>
      <c r="BP112" s="24"/>
      <c r="BQ112" s="24"/>
      <c r="BR112" s="24"/>
      <c r="BS112" s="24"/>
      <c r="BT112" s="24"/>
      <c r="BU112" s="24"/>
      <c r="BV112" s="24"/>
      <c r="BW112" s="24"/>
      <c r="BX112" s="220">
        <f>COUNTIF(BV81:BV84,K112)</f>
        <v>0</v>
      </c>
      <c r="BY112" s="220">
        <f>COUNTIF(BV81:BV84,L112)</f>
        <v>0</v>
      </c>
      <c r="BZ112" s="220">
        <f>COUNTIF(BV81:BV84,M112)</f>
        <v>0</v>
      </c>
      <c r="CA112" s="220">
        <f>COUNTIF(BV81:BV84,N112)</f>
        <v>0</v>
      </c>
      <c r="CB112" s="220">
        <f>SUM(BX112:CA112)</f>
        <v>0</v>
      </c>
      <c r="CC112" s="24"/>
      <c r="CD112" t="s" s="215">
        <f>IF(CB112=2,B112,"")</f>
      </c>
      <c r="CE112" t="s" s="215">
        <f>IF(CB112=2,D112,"")</f>
      </c>
      <c r="CF112" t="s" s="215">
        <f>IF(CB112=2,E112,"")</f>
      </c>
      <c r="CG112" t="s" s="215">
        <f>IF(CB112=2,G112,"")</f>
      </c>
      <c r="CH112" s="24"/>
      <c r="CI112" t="s" s="215">
        <f>IF(CB112=2,IF(CF112&gt;CG112,CD112,IF(CG112&gt;CF112,CE112,"")),"")</f>
      </c>
      <c r="CJ112" t="s" s="215">
        <f>IF(CB112=2,IF(CF112=CG112,CD112,""),"")</f>
      </c>
      <c r="CK112" t="s" s="215">
        <f>IF(CB112=2,IF(CF112=CG112,CE112,""),"")</f>
      </c>
      <c r="CL112" t="s" s="215">
        <f>IF(CB112=2,IF(CF112&gt;CG112,CE112,IF(CG112&gt;CF112,CD112,"")),"")</f>
      </c>
      <c r="CM112" s="24"/>
      <c r="CN112" s="24"/>
      <c r="CO112" s="24"/>
      <c r="CP112" s="24"/>
      <c r="CQ112" s="24"/>
      <c r="CR112" s="24"/>
      <c r="CS112" s="24"/>
      <c r="CT112" s="24"/>
      <c r="CU112" s="24"/>
      <c r="CV112" s="24"/>
      <c r="CW112" s="24"/>
      <c r="CX112" s="24"/>
      <c r="CY112" s="24"/>
      <c r="CZ112" s="24"/>
      <c r="DA112" s="24"/>
      <c r="DB112" s="24"/>
      <c r="DC112" s="24"/>
      <c r="DD112" s="24"/>
      <c r="DE112" s="24"/>
      <c r="DF112" s="24"/>
      <c r="DG112" s="220">
        <f>COUNTIF(DE81:DE84,K112)</f>
        <v>0</v>
      </c>
      <c r="DH112" s="220">
        <f>COUNTIF(DE81:DE84,L112)</f>
        <v>0</v>
      </c>
      <c r="DI112" s="220">
        <f>COUNTIF(DE81:DE84,M112)</f>
        <v>0</v>
      </c>
      <c r="DJ112" s="220">
        <f>COUNTIF(DE81:DE84,N112)</f>
        <v>0</v>
      </c>
      <c r="DK112" s="220">
        <f>SUM(DG112:DJ112)</f>
        <v>0</v>
      </c>
      <c r="DL112" s="24"/>
      <c r="DM112" t="s" s="215">
        <f>IF(DK112=2,B112,"")</f>
      </c>
      <c r="DN112" t="s" s="215">
        <f>IF(DK112=2,D112,"")</f>
      </c>
      <c r="DO112" t="s" s="215">
        <f>IF(DK112=2,E112,"")</f>
      </c>
      <c r="DP112" t="s" s="215">
        <f>IF(DK112=2,G112,"")</f>
      </c>
      <c r="DQ112" s="24"/>
      <c r="DR112" t="s" s="215">
        <f>IF(DK112=2,IF(DO112&gt;DP112,DM112,IF(DP112&gt;DO112,DN112,"")),"")</f>
      </c>
      <c r="DS112" t="s" s="215">
        <f>IF(DK112=2,IF(DO112=DP112,DM112,""),"")</f>
      </c>
      <c r="DT112" t="s" s="215">
        <f>IF(DK112=2,IF(DO112=DP112,DN112,""),"")</f>
      </c>
      <c r="DU112" t="s" s="215">
        <f>IF(DK112=2,IF(DO112&gt;DP112,DN112,IF(DP112&gt;DO112,DM112,"")),"")</f>
      </c>
      <c r="DV112" s="24"/>
      <c r="DW112" s="24"/>
      <c r="DX112" s="24"/>
      <c r="DY112" s="24"/>
      <c r="DZ112" s="24"/>
      <c r="EA112" s="24"/>
      <c r="EB112" s="24"/>
      <c r="EC112" s="24"/>
      <c r="ED112" s="24"/>
      <c r="EE112" s="24"/>
      <c r="EF112" s="24"/>
      <c r="EG112" s="24"/>
      <c r="EH112" s="24"/>
      <c r="EI112" s="24"/>
      <c r="EJ112" s="24"/>
      <c r="EK112" s="24"/>
      <c r="EL112" s="25"/>
    </row>
    <row r="113" ht="13.65" customHeight="1">
      <c r="A113" s="15"/>
      <c r="B113" t="s" s="215">
        <f t="shared" si="1939"/>
        <v>186</v>
      </c>
      <c r="C113" t="s" s="215">
        <v>64</v>
      </c>
      <c r="D113" t="s" s="215">
        <f t="shared" si="1940"/>
        <v>183</v>
      </c>
      <c r="E113" s="220">
        <f t="shared" si="1941"/>
        <v>2</v>
      </c>
      <c r="F113" t="s" s="215">
        <v>64</v>
      </c>
      <c r="G113" s="220">
        <f t="shared" si="1942"/>
        <v>2</v>
      </c>
      <c r="H113" s="216"/>
      <c r="I113" t="s" s="215">
        <f t="shared" si="1943"/>
        <v>177</v>
      </c>
      <c r="J113" s="24"/>
      <c r="K113" t="s" s="215">
        <f>IF(I113="H",B113,IF(I113="B",D113,""))</f>
      </c>
      <c r="L113" t="s" s="215">
        <f>IF(I113="U",B113,"")</f>
        <v>186</v>
      </c>
      <c r="M113" t="s" s="215">
        <f>IF(I113="U",D113,"")</f>
        <v>183</v>
      </c>
      <c r="N113" t="s" s="215">
        <f>IF(I113="B",B113,IF(I113="H",D113,""))</f>
      </c>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20">
        <f>COUNTIF(AM81:AM84,K113)</f>
        <v>0</v>
      </c>
      <c r="AP113" s="220">
        <f>COUNTIF(AM81:AM84,L113)</f>
        <v>0</v>
      </c>
      <c r="AQ113" s="220">
        <f>COUNTIF(AM81:AM84,M113)</f>
        <v>0</v>
      </c>
      <c r="AR113" s="220">
        <f>COUNTIF(AM81:AM84,N113)</f>
        <v>0</v>
      </c>
      <c r="AS113" s="220">
        <f>SUM(AO113:AR113)</f>
        <v>0</v>
      </c>
      <c r="AT113" s="24"/>
      <c r="AU113" t="s" s="215">
        <f>IF(AS113=2,B113,"")</f>
      </c>
      <c r="AV113" t="s" s="215">
        <f>IF(AS113=2,D113,"")</f>
      </c>
      <c r="AW113" t="s" s="215">
        <f>IF(AS113=2,E113,"")</f>
      </c>
      <c r="AX113" t="s" s="215">
        <f>IF(AS113=2,G113,"")</f>
      </c>
      <c r="AY113" s="24"/>
      <c r="AZ113" t="s" s="215">
        <f>IF(AS113=2,IF(AW113&gt;AX113,AU113,IF(AX113&gt;AW113,AV113,"")),"")</f>
      </c>
      <c r="BA113" t="s" s="215">
        <f>IF(AS113=2,IF(AW113=AX113,AU113,""),"")</f>
      </c>
      <c r="BB113" t="s" s="215">
        <f>IF(AS113=2,IF(AW113=AX113,AV113,""),"")</f>
      </c>
      <c r="BC113" t="s" s="215">
        <f>IF(AS113=2,IF(AW113&gt;AX113,AV113,IF(AX113&gt;AW113,AU113,"")),"")</f>
      </c>
      <c r="BD113" s="24"/>
      <c r="BE113" s="24"/>
      <c r="BF113" s="24"/>
      <c r="BG113" s="24"/>
      <c r="BH113" s="24"/>
      <c r="BI113" s="24"/>
      <c r="BJ113" s="24"/>
      <c r="BK113" s="24"/>
      <c r="BL113" s="24"/>
      <c r="BM113" s="24"/>
      <c r="BN113" s="24"/>
      <c r="BO113" s="24"/>
      <c r="BP113" s="24"/>
      <c r="BQ113" s="24"/>
      <c r="BR113" s="24"/>
      <c r="BS113" s="24"/>
      <c r="BT113" s="24"/>
      <c r="BU113" s="24"/>
      <c r="BV113" s="24"/>
      <c r="BW113" s="24"/>
      <c r="BX113" s="220">
        <f>COUNTIF(BV81:BV84,K113)</f>
        <v>0</v>
      </c>
      <c r="BY113" s="220">
        <f>COUNTIF(BV81:BV84,L113)</f>
        <v>0</v>
      </c>
      <c r="BZ113" s="220">
        <f>COUNTIF(BV81:BV84,M113)</f>
        <v>0</v>
      </c>
      <c r="CA113" s="220">
        <f>COUNTIF(BV81:BV84,N113)</f>
        <v>0</v>
      </c>
      <c r="CB113" s="220">
        <f>SUM(BX113:CA113)</f>
        <v>0</v>
      </c>
      <c r="CC113" s="24"/>
      <c r="CD113" t="s" s="215">
        <f>IF(CB113=2,B113,"")</f>
      </c>
      <c r="CE113" t="s" s="215">
        <f>IF(CB113=2,D113,"")</f>
      </c>
      <c r="CF113" t="s" s="215">
        <f>IF(CB113=2,E113,"")</f>
      </c>
      <c r="CG113" t="s" s="215">
        <f>IF(CB113=2,G113,"")</f>
      </c>
      <c r="CH113" s="24"/>
      <c r="CI113" t="s" s="215">
        <f>IF(CB113=2,IF(CF113&gt;CG113,CD113,IF(CG113&gt;CF113,CE113,"")),"")</f>
      </c>
      <c r="CJ113" t="s" s="215">
        <f>IF(CB113=2,IF(CF113=CG113,CD113,""),"")</f>
      </c>
      <c r="CK113" t="s" s="215">
        <f>IF(CB113=2,IF(CF113=CG113,CE113,""),"")</f>
      </c>
      <c r="CL113" t="s" s="215">
        <f>IF(CB113=2,IF(CF113&gt;CG113,CE113,IF(CG113&gt;CF113,CD113,"")),"")</f>
      </c>
      <c r="CM113" s="24"/>
      <c r="CN113" s="24"/>
      <c r="CO113" s="24"/>
      <c r="CP113" s="24"/>
      <c r="CQ113" s="24"/>
      <c r="CR113" s="24"/>
      <c r="CS113" s="24"/>
      <c r="CT113" s="24"/>
      <c r="CU113" s="24"/>
      <c r="CV113" s="24"/>
      <c r="CW113" s="24"/>
      <c r="CX113" s="24"/>
      <c r="CY113" s="24"/>
      <c r="CZ113" s="24"/>
      <c r="DA113" s="24"/>
      <c r="DB113" s="24"/>
      <c r="DC113" s="24"/>
      <c r="DD113" s="24"/>
      <c r="DE113" s="24"/>
      <c r="DF113" s="24"/>
      <c r="DG113" s="220">
        <f>COUNTIF(DE81:DE84,K113)</f>
        <v>0</v>
      </c>
      <c r="DH113" s="220">
        <f>COUNTIF(DE81:DE84,L113)</f>
        <v>0</v>
      </c>
      <c r="DI113" s="220">
        <f>COUNTIF(DE81:DE84,M113)</f>
        <v>0</v>
      </c>
      <c r="DJ113" s="220">
        <f>COUNTIF(DE81:DE84,N113)</f>
        <v>0</v>
      </c>
      <c r="DK113" s="220">
        <f>SUM(DG113:DJ113)</f>
        <v>0</v>
      </c>
      <c r="DL113" s="24"/>
      <c r="DM113" t="s" s="215">
        <f>IF(DK113=2,B113,"")</f>
      </c>
      <c r="DN113" t="s" s="215">
        <f>IF(DK113=2,D113,"")</f>
      </c>
      <c r="DO113" t="s" s="215">
        <f>IF(DK113=2,E113,"")</f>
      </c>
      <c r="DP113" t="s" s="215">
        <f>IF(DK113=2,G113,"")</f>
      </c>
      <c r="DQ113" s="24"/>
      <c r="DR113" t="s" s="215">
        <f>IF(DK113=2,IF(DO113&gt;DP113,DM113,IF(DP113&gt;DO113,DN113,"")),"")</f>
      </c>
      <c r="DS113" t="s" s="215">
        <f>IF(DK113=2,IF(DO113=DP113,DM113,""),"")</f>
      </c>
      <c r="DT113" t="s" s="215">
        <f>IF(DK113=2,IF(DO113=DP113,DN113,""),"")</f>
      </c>
      <c r="DU113" t="s" s="215">
        <f>IF(DK113=2,IF(DO113&gt;DP113,DN113,IF(DP113&gt;DO113,DM113,"")),"")</f>
      </c>
      <c r="DV113" s="24"/>
      <c r="DW113" s="24"/>
      <c r="DX113" s="24"/>
      <c r="DY113" s="24"/>
      <c r="DZ113" s="24"/>
      <c r="EA113" s="24"/>
      <c r="EB113" s="24"/>
      <c r="EC113" s="24"/>
      <c r="ED113" s="24"/>
      <c r="EE113" s="24"/>
      <c r="EF113" s="24"/>
      <c r="EG113" s="24"/>
      <c r="EH113" s="24"/>
      <c r="EI113" s="24"/>
      <c r="EJ113" s="24"/>
      <c r="EK113" s="24"/>
      <c r="EL113" s="25"/>
    </row>
    <row r="114" ht="13.65" customHeight="1">
      <c r="A114" s="15"/>
      <c r="B114" t="s" s="215">
        <f t="shared" si="1987"/>
        <v>184</v>
      </c>
      <c r="C114" t="s" s="215">
        <v>64</v>
      </c>
      <c r="D114" t="s" s="215">
        <f t="shared" si="1988"/>
        <v>185</v>
      </c>
      <c r="E114" s="220">
        <f t="shared" si="1989"/>
        <v>3</v>
      </c>
      <c r="F114" t="s" s="215">
        <v>64</v>
      </c>
      <c r="G114" s="220">
        <f t="shared" si="1990"/>
        <v>0</v>
      </c>
      <c r="H114" s="216"/>
      <c r="I114" t="s" s="215">
        <f t="shared" si="1991"/>
        <v>170</v>
      </c>
      <c r="J114" s="24"/>
      <c r="K114" t="s" s="215">
        <f>IF(I114="H",B114,IF(I114="B",D114,""))</f>
        <v>184</v>
      </c>
      <c r="L114" t="s" s="215">
        <f>IF(I114="U",B114,"")</f>
      </c>
      <c r="M114" t="s" s="215">
        <f>IF(I114="U",D114,"")</f>
      </c>
      <c r="N114" t="s" s="215">
        <f>IF(I114="B",B114,IF(I114="H",D114,""))</f>
        <v>185</v>
      </c>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20">
        <f>COUNTIF(AM81:AM84,K114)</f>
        <v>0</v>
      </c>
      <c r="AP114" s="220">
        <f>COUNTIF(AM81:AM84,L114)</f>
        <v>0</v>
      </c>
      <c r="AQ114" s="220">
        <f>COUNTIF(AM81:AM84,M114)</f>
        <v>0</v>
      </c>
      <c r="AR114" s="220">
        <f>COUNTIF(AM81:AM84,N114)</f>
        <v>0</v>
      </c>
      <c r="AS114" s="220">
        <f>SUM(AO114:AR114)</f>
        <v>0</v>
      </c>
      <c r="AT114" s="24"/>
      <c r="AU114" t="s" s="215">
        <f>IF(AS114=2,B114,"")</f>
      </c>
      <c r="AV114" t="s" s="215">
        <f>IF(AS114=2,D114,"")</f>
      </c>
      <c r="AW114" t="s" s="215">
        <f>IF(AS114=2,E114,"")</f>
      </c>
      <c r="AX114" t="s" s="215">
        <f>IF(AS114=2,G114,"")</f>
      </c>
      <c r="AY114" s="24"/>
      <c r="AZ114" t="s" s="215">
        <f>IF(AS114=2,IF(AW114&gt;AX114,AU114,IF(AX114&gt;AW114,AV114,"")),"")</f>
      </c>
      <c r="BA114" t="s" s="215">
        <f>IF(AS114=2,IF(AW114=AX114,AU114,""),"")</f>
      </c>
      <c r="BB114" t="s" s="215">
        <f>IF(AS114=2,IF(AW114=AX114,AV114,""),"")</f>
      </c>
      <c r="BC114" t="s" s="215">
        <f>IF(AS114=2,IF(AW114&gt;AX114,AV114,IF(AX114&gt;AW114,AU114,"")),"")</f>
      </c>
      <c r="BD114" s="24"/>
      <c r="BE114" s="24"/>
      <c r="BF114" s="24"/>
      <c r="BG114" s="24"/>
      <c r="BH114" s="24"/>
      <c r="BI114" s="24"/>
      <c r="BJ114" s="24"/>
      <c r="BK114" s="24"/>
      <c r="BL114" s="24"/>
      <c r="BM114" s="24"/>
      <c r="BN114" s="24"/>
      <c r="BO114" s="24"/>
      <c r="BP114" s="24"/>
      <c r="BQ114" s="24"/>
      <c r="BR114" s="24"/>
      <c r="BS114" s="24"/>
      <c r="BT114" s="24"/>
      <c r="BU114" s="24"/>
      <c r="BV114" s="24"/>
      <c r="BW114" s="24"/>
      <c r="BX114" s="220">
        <f>COUNTIF(BV81:BV84,K114)</f>
        <v>0</v>
      </c>
      <c r="BY114" s="220">
        <f>COUNTIF(BV81:BV84,L114)</f>
        <v>0</v>
      </c>
      <c r="BZ114" s="220">
        <f>COUNTIF(BV81:BV84,M114)</f>
        <v>0</v>
      </c>
      <c r="CA114" s="220">
        <f>COUNTIF(BV81:BV84,N114)</f>
        <v>0</v>
      </c>
      <c r="CB114" s="220">
        <f>SUM(BX114:CA114)</f>
        <v>0</v>
      </c>
      <c r="CC114" s="24"/>
      <c r="CD114" t="s" s="215">
        <f>IF(CB114=2,B114,"")</f>
      </c>
      <c r="CE114" t="s" s="215">
        <f>IF(CB114=2,D114,"")</f>
      </c>
      <c r="CF114" t="s" s="215">
        <f>IF(CB114=2,E114,"")</f>
      </c>
      <c r="CG114" t="s" s="215">
        <f>IF(CB114=2,G114,"")</f>
      </c>
      <c r="CH114" s="24"/>
      <c r="CI114" t="s" s="215">
        <f>IF(CB114=2,IF(CF114&gt;CG114,CD114,IF(CG114&gt;CF114,CE114,"")),"")</f>
      </c>
      <c r="CJ114" t="s" s="215">
        <f>IF(CB114=2,IF(CF114=CG114,CD114,""),"")</f>
      </c>
      <c r="CK114" t="s" s="215">
        <f>IF(CB114=2,IF(CF114=CG114,CE114,""),"")</f>
      </c>
      <c r="CL114" t="s" s="215">
        <f>IF(CB114=2,IF(CF114&gt;CG114,CE114,IF(CG114&gt;CF114,CD114,"")),"")</f>
      </c>
      <c r="CM114" s="24"/>
      <c r="CN114" s="24"/>
      <c r="CO114" s="24"/>
      <c r="CP114" s="24"/>
      <c r="CQ114" s="24"/>
      <c r="CR114" s="24"/>
      <c r="CS114" s="24"/>
      <c r="CT114" s="24"/>
      <c r="CU114" s="24"/>
      <c r="CV114" s="24"/>
      <c r="CW114" s="24"/>
      <c r="CX114" s="24"/>
      <c r="CY114" s="24"/>
      <c r="CZ114" s="24"/>
      <c r="DA114" s="24"/>
      <c r="DB114" s="24"/>
      <c r="DC114" s="24"/>
      <c r="DD114" s="24"/>
      <c r="DE114" s="24"/>
      <c r="DF114" s="24"/>
      <c r="DG114" s="220">
        <f>COUNTIF(DE81:DE84,K114)</f>
        <v>0</v>
      </c>
      <c r="DH114" s="220">
        <f>COUNTIF(DE81:DE84,L114)</f>
        <v>0</v>
      </c>
      <c r="DI114" s="220">
        <f>COUNTIF(DE81:DE84,M114)</f>
        <v>0</v>
      </c>
      <c r="DJ114" s="220">
        <f>COUNTIF(DE81:DE84,N114)</f>
        <v>0</v>
      </c>
      <c r="DK114" s="220">
        <f>SUM(DG114:DJ114)</f>
        <v>0</v>
      </c>
      <c r="DL114" s="24"/>
      <c r="DM114" t="s" s="215">
        <f>IF(DK114=2,B114,"")</f>
      </c>
      <c r="DN114" t="s" s="215">
        <f>IF(DK114=2,D114,"")</f>
      </c>
      <c r="DO114" t="s" s="215">
        <f>IF(DK114=2,E114,"")</f>
      </c>
      <c r="DP114" t="s" s="215">
        <f>IF(DK114=2,G114,"")</f>
      </c>
      <c r="DQ114" s="24"/>
      <c r="DR114" t="s" s="215">
        <f>IF(DK114=2,IF(DO114&gt;DP114,DM114,IF(DP114&gt;DO114,DN114,"")),"")</f>
      </c>
      <c r="DS114" t="s" s="215">
        <f>IF(DK114=2,IF(DO114=DP114,DM114,""),"")</f>
      </c>
      <c r="DT114" t="s" s="215">
        <f>IF(DK114=2,IF(DO114=DP114,DN114,""),"")</f>
      </c>
      <c r="DU114" t="s" s="215">
        <f>IF(DK114=2,IF(DO114&gt;DP114,DN114,IF(DP114&gt;DO114,DM114,"")),"")</f>
      </c>
      <c r="DV114" s="24"/>
      <c r="DW114" s="24"/>
      <c r="DX114" s="24"/>
      <c r="DY114" s="24"/>
      <c r="DZ114" s="24"/>
      <c r="EA114" s="24"/>
      <c r="EB114" s="24"/>
      <c r="EC114" s="24"/>
      <c r="ED114" s="24"/>
      <c r="EE114" s="24"/>
      <c r="EF114" s="24"/>
      <c r="EG114" s="24"/>
      <c r="EH114" s="24"/>
      <c r="EI114" s="24"/>
      <c r="EJ114" s="24"/>
      <c r="EK114" s="24"/>
      <c r="EL114" s="25"/>
    </row>
    <row r="115" ht="13.65" customHeight="1">
      <c r="A115" s="15"/>
      <c r="B115" t="s" s="215">
        <f t="shared" si="2035"/>
        <v>188</v>
      </c>
      <c r="C115" t="s" s="215">
        <v>64</v>
      </c>
      <c r="D115" t="s" s="215">
        <f t="shared" si="2036"/>
        <v>189</v>
      </c>
      <c r="E115" s="220">
        <f t="shared" si="2037"/>
        <v>2</v>
      </c>
      <c r="F115" t="s" s="215">
        <v>64</v>
      </c>
      <c r="G115" s="220">
        <f t="shared" si="2038"/>
        <v>1</v>
      </c>
      <c r="H115" s="216"/>
      <c r="I115" t="s" s="215">
        <f t="shared" si="2039"/>
        <v>170</v>
      </c>
      <c r="J115" s="24"/>
      <c r="K115" t="s" s="215">
        <f>IF(I115="H",B115,IF(I115="B",D115,""))</f>
        <v>188</v>
      </c>
      <c r="L115" t="s" s="215">
        <f>IF(I115="U",B115,"")</f>
      </c>
      <c r="M115" t="s" s="215">
        <f>IF(I115="U",D115,"")</f>
      </c>
      <c r="N115" t="s" s="215">
        <f>IF(I115="B",B115,IF(I115="H",D115,""))</f>
        <v>189</v>
      </c>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20">
        <f>COUNTIF(AM81:AM84,K115)</f>
        <v>0</v>
      </c>
      <c r="AP115" s="220">
        <f>COUNTIF(AM81:AM84,L115)</f>
        <v>0</v>
      </c>
      <c r="AQ115" s="220">
        <f>COUNTIF(AM81:AM84,M115)</f>
        <v>0</v>
      </c>
      <c r="AR115" s="220">
        <f>COUNTIF(AM81:AM84,N115)</f>
        <v>0</v>
      </c>
      <c r="AS115" s="220">
        <f>SUM(AO115:AR115)</f>
        <v>0</v>
      </c>
      <c r="AT115" s="24"/>
      <c r="AU115" t="s" s="215">
        <f>IF(AS115=2,B115,"")</f>
      </c>
      <c r="AV115" t="s" s="215">
        <f>IF(AS115=2,D115,"")</f>
      </c>
      <c r="AW115" t="s" s="215">
        <f>IF(AS115=2,E115,"")</f>
      </c>
      <c r="AX115" t="s" s="215">
        <f>IF(AS115=2,G115,"")</f>
      </c>
      <c r="AY115" s="24"/>
      <c r="AZ115" t="s" s="215">
        <f>IF(AS115=2,IF(AW115&gt;AX115,AU115,IF(AX115&gt;AW115,AV115,"")),"")</f>
      </c>
      <c r="BA115" t="s" s="215">
        <f>IF(AS115=2,IF(AW115=AX115,AU115,""),"")</f>
      </c>
      <c r="BB115" t="s" s="215">
        <f>IF(AS115=2,IF(AW115=AX115,AV115,""),"")</f>
      </c>
      <c r="BC115" t="s" s="215">
        <f>IF(AS115=2,IF(AW115&gt;AX115,AV115,IF(AX115&gt;AW115,AU115,"")),"")</f>
      </c>
      <c r="BD115" s="24"/>
      <c r="BE115" s="24"/>
      <c r="BF115" s="24"/>
      <c r="BG115" s="24"/>
      <c r="BH115" s="24"/>
      <c r="BI115" s="24"/>
      <c r="BJ115" s="24"/>
      <c r="BK115" s="24"/>
      <c r="BL115" s="24"/>
      <c r="BM115" s="24"/>
      <c r="BN115" s="24"/>
      <c r="BO115" s="24"/>
      <c r="BP115" s="24"/>
      <c r="BQ115" s="24"/>
      <c r="BR115" s="24"/>
      <c r="BS115" s="24"/>
      <c r="BT115" s="24"/>
      <c r="BU115" s="24"/>
      <c r="BV115" s="24"/>
      <c r="BW115" s="24"/>
      <c r="BX115" s="220">
        <f>COUNTIF(BV81:BV84,K115)</f>
        <v>0</v>
      </c>
      <c r="BY115" s="220">
        <f>COUNTIF(BV81:BV84,L115)</f>
        <v>0</v>
      </c>
      <c r="BZ115" s="220">
        <f>COUNTIF(BV81:BV84,M115)</f>
        <v>0</v>
      </c>
      <c r="CA115" s="220">
        <f>COUNTIF(BV81:BV84,N115)</f>
        <v>0</v>
      </c>
      <c r="CB115" s="220">
        <f>SUM(BX115:CA115)</f>
        <v>0</v>
      </c>
      <c r="CC115" s="24"/>
      <c r="CD115" t="s" s="215">
        <f>IF(CB115=2,B115,"")</f>
      </c>
      <c r="CE115" t="s" s="215">
        <f>IF(CB115=2,D115,"")</f>
      </c>
      <c r="CF115" t="s" s="215">
        <f>IF(CB115=2,E115,"")</f>
      </c>
      <c r="CG115" t="s" s="215">
        <f>IF(CB115=2,G115,"")</f>
      </c>
      <c r="CH115" s="24"/>
      <c r="CI115" t="s" s="215">
        <f>IF(CB115=2,IF(CF115&gt;CG115,CD115,IF(CG115&gt;CF115,CE115,"")),"")</f>
      </c>
      <c r="CJ115" t="s" s="215">
        <f>IF(CB115=2,IF(CF115=CG115,CD115,""),"")</f>
      </c>
      <c r="CK115" t="s" s="215">
        <f>IF(CB115=2,IF(CF115=CG115,CE115,""),"")</f>
      </c>
      <c r="CL115" t="s" s="215">
        <f>IF(CB115=2,IF(CF115&gt;CG115,CE115,IF(CG115&gt;CF115,CD115,"")),"")</f>
      </c>
      <c r="CM115" s="24"/>
      <c r="CN115" s="24"/>
      <c r="CO115" s="24"/>
      <c r="CP115" s="24"/>
      <c r="CQ115" s="24"/>
      <c r="CR115" s="24"/>
      <c r="CS115" s="24"/>
      <c r="CT115" s="24"/>
      <c r="CU115" s="24"/>
      <c r="CV115" s="24"/>
      <c r="CW115" s="24"/>
      <c r="CX115" s="24"/>
      <c r="CY115" s="24"/>
      <c r="CZ115" s="24"/>
      <c r="DA115" s="24"/>
      <c r="DB115" s="24"/>
      <c r="DC115" s="24"/>
      <c r="DD115" s="24"/>
      <c r="DE115" s="24"/>
      <c r="DF115" s="24"/>
      <c r="DG115" s="220">
        <f>COUNTIF(DE81:DE84,K115)</f>
        <v>0</v>
      </c>
      <c r="DH115" s="220">
        <f>COUNTIF(DE81:DE84,L115)</f>
        <v>0</v>
      </c>
      <c r="DI115" s="220">
        <f>COUNTIF(DE81:DE84,M115)</f>
        <v>0</v>
      </c>
      <c r="DJ115" s="220">
        <f>COUNTIF(DE81:DE84,N115)</f>
        <v>0</v>
      </c>
      <c r="DK115" s="220">
        <f>SUM(DG115:DJ115)</f>
        <v>0</v>
      </c>
      <c r="DL115" s="24"/>
      <c r="DM115" t="s" s="215">
        <f>IF(DK115=2,B115,"")</f>
      </c>
      <c r="DN115" t="s" s="215">
        <f>IF(DK115=2,D115,"")</f>
      </c>
      <c r="DO115" t="s" s="215">
        <f>IF(DK115=2,E115,"")</f>
      </c>
      <c r="DP115" t="s" s="215">
        <f>IF(DK115=2,G115,"")</f>
      </c>
      <c r="DQ115" s="24"/>
      <c r="DR115" t="s" s="215">
        <f>IF(DK115=2,IF(DO115&gt;DP115,DM115,IF(DP115&gt;DO115,DN115,"")),"")</f>
      </c>
      <c r="DS115" t="s" s="215">
        <f>IF(DK115=2,IF(DO115=DP115,DM115,""),"")</f>
      </c>
      <c r="DT115" t="s" s="215">
        <f>IF(DK115=2,IF(DO115=DP115,DN115,""),"")</f>
      </c>
      <c r="DU115" t="s" s="215">
        <f>IF(DK115=2,IF(DO115&gt;DP115,DN115,IF(DP115&gt;DO115,DM115,"")),"")</f>
      </c>
      <c r="DV115" s="24"/>
      <c r="DW115" s="24"/>
      <c r="DX115" s="24"/>
      <c r="DY115" s="24"/>
      <c r="DZ115" s="24"/>
      <c r="EA115" s="24"/>
      <c r="EB115" s="24"/>
      <c r="EC115" s="24"/>
      <c r="ED115" s="24"/>
      <c r="EE115" s="24"/>
      <c r="EF115" s="24"/>
      <c r="EG115" s="24"/>
      <c r="EH115" s="24"/>
      <c r="EI115" s="24"/>
      <c r="EJ115" s="24"/>
      <c r="EK115" s="24"/>
      <c r="EL115" s="25"/>
    </row>
    <row r="116" ht="13.65" customHeight="1">
      <c r="A116" s="15"/>
      <c r="B116" t="s" s="215">
        <f t="shared" si="2083"/>
        <v>190</v>
      </c>
      <c r="C116" t="s" s="215">
        <v>64</v>
      </c>
      <c r="D116" t="s" s="215">
        <f t="shared" si="2084"/>
        <v>187</v>
      </c>
      <c r="E116" s="220">
        <f t="shared" si="2085"/>
        <v>1</v>
      </c>
      <c r="F116" t="s" s="215">
        <v>64</v>
      </c>
      <c r="G116" s="220">
        <f t="shared" si="2086"/>
        <v>0</v>
      </c>
      <c r="H116" s="216"/>
      <c r="I116" t="s" s="215">
        <f t="shared" si="2087"/>
        <v>170</v>
      </c>
      <c r="J116" s="24"/>
      <c r="K116" t="s" s="215">
        <f>IF(I116="H",B116,IF(I116="B",D116,""))</f>
        <v>190</v>
      </c>
      <c r="L116" t="s" s="215">
        <f>IF(I116="U",B116,"")</f>
      </c>
      <c r="M116" t="s" s="215">
        <f>IF(I116="U",D116,"")</f>
      </c>
      <c r="N116" t="s" s="215">
        <f>IF(I116="B",B116,IF(I116="H",D116,""))</f>
        <v>187</v>
      </c>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20">
        <f>COUNTIF(AM81:AM84,K116)</f>
        <v>0</v>
      </c>
      <c r="AP116" s="220">
        <f>COUNTIF(AM81:AM84,L116)</f>
        <v>0</v>
      </c>
      <c r="AQ116" s="220">
        <f>COUNTIF(AM81:AM84,M116)</f>
        <v>0</v>
      </c>
      <c r="AR116" s="220">
        <f>COUNTIF(AM81:AM84,N116)</f>
        <v>0</v>
      </c>
      <c r="AS116" s="220">
        <f>SUM(AO116:AR116)</f>
        <v>0</v>
      </c>
      <c r="AT116" s="24"/>
      <c r="AU116" t="s" s="215">
        <f>IF(AS116=2,B116,"")</f>
      </c>
      <c r="AV116" t="s" s="215">
        <f>IF(AS116=2,D116,"")</f>
      </c>
      <c r="AW116" t="s" s="215">
        <f>IF(AS116=2,E116,"")</f>
      </c>
      <c r="AX116" t="s" s="215">
        <f>IF(AS116=2,G116,"")</f>
      </c>
      <c r="AY116" s="24"/>
      <c r="AZ116" t="s" s="215">
        <f>IF(AS116=2,IF(AW116&gt;AX116,AU116,IF(AX116&gt;AW116,AV116,"")),"")</f>
      </c>
      <c r="BA116" t="s" s="215">
        <f>IF(AS116=2,IF(AW116=AX116,AU116,""),"")</f>
      </c>
      <c r="BB116" t="s" s="215">
        <f>IF(AS116=2,IF(AW116=AX116,AV116,""),"")</f>
      </c>
      <c r="BC116" t="s" s="215">
        <f>IF(AS116=2,IF(AW116&gt;AX116,AV116,IF(AX116&gt;AW116,AU116,"")),"")</f>
      </c>
      <c r="BD116" s="24"/>
      <c r="BE116" s="24"/>
      <c r="BF116" s="24"/>
      <c r="BG116" s="24"/>
      <c r="BH116" s="24"/>
      <c r="BI116" s="24"/>
      <c r="BJ116" s="24"/>
      <c r="BK116" s="24"/>
      <c r="BL116" s="24"/>
      <c r="BM116" s="24"/>
      <c r="BN116" s="24"/>
      <c r="BO116" s="24"/>
      <c r="BP116" s="24"/>
      <c r="BQ116" s="24"/>
      <c r="BR116" s="24"/>
      <c r="BS116" s="24"/>
      <c r="BT116" s="24"/>
      <c r="BU116" s="24"/>
      <c r="BV116" s="24"/>
      <c r="BW116" s="24"/>
      <c r="BX116" s="220">
        <f>COUNTIF(BV81:BV84,K116)</f>
        <v>0</v>
      </c>
      <c r="BY116" s="220">
        <f>COUNTIF(BV81:BV84,L116)</f>
        <v>0</v>
      </c>
      <c r="BZ116" s="220">
        <f>COUNTIF(BV81:BV84,M116)</f>
        <v>0</v>
      </c>
      <c r="CA116" s="220">
        <f>COUNTIF(BV81:BV84,N116)</f>
        <v>0</v>
      </c>
      <c r="CB116" s="220">
        <f>SUM(BX116:CA116)</f>
        <v>0</v>
      </c>
      <c r="CC116" s="24"/>
      <c r="CD116" t="s" s="215">
        <f>IF(CB116=2,B116,"")</f>
      </c>
      <c r="CE116" t="s" s="215">
        <f>IF(CB116=2,D116,"")</f>
      </c>
      <c r="CF116" t="s" s="215">
        <f>IF(CB116=2,E116,"")</f>
      </c>
      <c r="CG116" t="s" s="215">
        <f>IF(CB116=2,G116,"")</f>
      </c>
      <c r="CH116" s="24"/>
      <c r="CI116" t="s" s="215">
        <f>IF(CB116=2,IF(CF116&gt;CG116,CD116,IF(CG116&gt;CF116,CE116,"")),"")</f>
      </c>
      <c r="CJ116" t="s" s="215">
        <f>IF(CB116=2,IF(CF116=CG116,CD116,""),"")</f>
      </c>
      <c r="CK116" t="s" s="215">
        <f>IF(CB116=2,IF(CF116=CG116,CE116,""),"")</f>
      </c>
      <c r="CL116" t="s" s="215">
        <f>IF(CB116=2,IF(CF116&gt;CG116,CE116,IF(CG116&gt;CF116,CD116,"")),"")</f>
      </c>
      <c r="CM116" s="24"/>
      <c r="CN116" s="24"/>
      <c r="CO116" s="24"/>
      <c r="CP116" s="24"/>
      <c r="CQ116" s="24"/>
      <c r="CR116" s="24"/>
      <c r="CS116" s="24"/>
      <c r="CT116" s="24"/>
      <c r="CU116" s="24"/>
      <c r="CV116" s="24"/>
      <c r="CW116" s="24"/>
      <c r="CX116" s="24"/>
      <c r="CY116" s="24"/>
      <c r="CZ116" s="24"/>
      <c r="DA116" s="24"/>
      <c r="DB116" s="24"/>
      <c r="DC116" s="24"/>
      <c r="DD116" s="24"/>
      <c r="DE116" s="24"/>
      <c r="DF116" s="24"/>
      <c r="DG116" s="220">
        <f>COUNTIF(DE81:DE84,K116)</f>
        <v>0</v>
      </c>
      <c r="DH116" s="220">
        <f>COUNTIF(DE81:DE84,L116)</f>
        <v>0</v>
      </c>
      <c r="DI116" s="220">
        <f>COUNTIF(DE81:DE84,M116)</f>
        <v>0</v>
      </c>
      <c r="DJ116" s="220">
        <f>COUNTIF(DE81:DE84,N116)</f>
        <v>0</v>
      </c>
      <c r="DK116" s="220">
        <f>SUM(DG116:DJ116)</f>
        <v>0</v>
      </c>
      <c r="DL116" s="24"/>
      <c r="DM116" t="s" s="215">
        <f>IF(DK116=2,B116,"")</f>
      </c>
      <c r="DN116" t="s" s="215">
        <f>IF(DK116=2,D116,"")</f>
      </c>
      <c r="DO116" t="s" s="215">
        <f>IF(DK116=2,E116,"")</f>
      </c>
      <c r="DP116" t="s" s="215">
        <f>IF(DK116=2,G116,"")</f>
      </c>
      <c r="DQ116" s="24"/>
      <c r="DR116" t="s" s="215">
        <f>IF(DK116=2,IF(DO116&gt;DP116,DM116,IF(DP116&gt;DO116,DN116,"")),"")</f>
      </c>
      <c r="DS116" t="s" s="215">
        <f>IF(DK116=2,IF(DO116=DP116,DM116,""),"")</f>
      </c>
      <c r="DT116" t="s" s="215">
        <f>IF(DK116=2,IF(DO116=DP116,DN116,""),"")</f>
      </c>
      <c r="DU116" t="s" s="215">
        <f>IF(DK116=2,IF(DO116&gt;DP116,DN116,IF(DP116&gt;DO116,DM116,"")),"")</f>
      </c>
      <c r="DV116" s="24"/>
      <c r="DW116" s="24"/>
      <c r="DX116" s="24"/>
      <c r="DY116" s="24"/>
      <c r="DZ116" s="24"/>
      <c r="EA116" s="24"/>
      <c r="EB116" s="24"/>
      <c r="EC116" s="24"/>
      <c r="ED116" s="24"/>
      <c r="EE116" s="24"/>
      <c r="EF116" s="24"/>
      <c r="EG116" s="24"/>
      <c r="EH116" s="24"/>
      <c r="EI116" s="24"/>
      <c r="EJ116" s="24"/>
      <c r="EK116" s="24"/>
      <c r="EL116" s="25"/>
    </row>
    <row r="117" ht="13.55" customHeight="1">
      <c r="A117" s="15"/>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c r="BA117" s="24"/>
      <c r="BB117" s="24"/>
      <c r="BC117" s="24"/>
      <c r="BD117" s="24"/>
      <c r="BE117" s="24"/>
      <c r="BF117" s="24"/>
      <c r="BG117" s="24"/>
      <c r="BH117" s="24"/>
      <c r="BI117" s="24"/>
      <c r="BJ117" s="24"/>
      <c r="BK117" s="24"/>
      <c r="BL117" s="24"/>
      <c r="BM117" s="24"/>
      <c r="BN117" s="24"/>
      <c r="BO117" s="24"/>
      <c r="BP117" s="24"/>
      <c r="BQ117" s="24"/>
      <c r="BR117" s="24"/>
      <c r="BS117" s="24"/>
      <c r="BT117" s="24"/>
      <c r="BU117" s="24"/>
      <c r="BV117" s="24"/>
      <c r="BW117" s="24"/>
      <c r="BX117" s="24"/>
      <c r="BY117" s="24"/>
      <c r="BZ117" s="24"/>
      <c r="CA117" s="24"/>
      <c r="CB117" s="24"/>
      <c r="CC117" s="24"/>
      <c r="CD117" s="24"/>
      <c r="CE117" s="24"/>
      <c r="CF117" s="24"/>
      <c r="CG117" s="24"/>
      <c r="CH117" s="24"/>
      <c r="CI117" s="24"/>
      <c r="CJ117" s="24"/>
      <c r="CK117" s="24"/>
      <c r="CL117" s="24"/>
      <c r="CM117" s="24"/>
      <c r="CN117" s="24"/>
      <c r="CO117" s="24"/>
      <c r="CP117" s="24"/>
      <c r="CQ117" s="24"/>
      <c r="CR117" s="24"/>
      <c r="CS117" s="24"/>
      <c r="CT117" s="24"/>
      <c r="CU117" s="24"/>
      <c r="CV117" s="24"/>
      <c r="CW117" s="24"/>
      <c r="CX117" s="24"/>
      <c r="CY117" s="24"/>
      <c r="CZ117" s="24"/>
      <c r="DA117" s="24"/>
      <c r="DB117" s="24"/>
      <c r="DC117" s="24"/>
      <c r="DD117" s="24"/>
      <c r="DE117" s="24"/>
      <c r="DF117" s="24"/>
      <c r="DG117" s="24"/>
      <c r="DH117" s="24"/>
      <c r="DI117" s="24"/>
      <c r="DJ117" s="24"/>
      <c r="DK117" s="24"/>
      <c r="DL117" s="24"/>
      <c r="DM117" s="24"/>
      <c r="DN117" s="24"/>
      <c r="DO117" s="24"/>
      <c r="DP117" s="24"/>
      <c r="DQ117" s="24"/>
      <c r="DR117" s="24"/>
      <c r="DS117" s="24"/>
      <c r="DT117" s="24"/>
      <c r="DU117" s="24"/>
      <c r="DV117" s="24"/>
      <c r="DW117" s="24"/>
      <c r="DX117" s="24"/>
      <c r="DY117" s="24"/>
      <c r="DZ117" s="24"/>
      <c r="EA117" s="24"/>
      <c r="EB117" s="24"/>
      <c r="EC117" s="24"/>
      <c r="ED117" s="24"/>
      <c r="EE117" s="24"/>
      <c r="EF117" s="24"/>
      <c r="EG117" s="24"/>
      <c r="EH117" s="24"/>
      <c r="EI117" s="24"/>
      <c r="EJ117" s="24"/>
      <c r="EK117" s="24"/>
      <c r="EL117" s="25"/>
    </row>
    <row r="118" ht="13.55" customHeight="1">
      <c r="A118" s="15"/>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c r="AY118" s="24"/>
      <c r="AZ118" s="24"/>
      <c r="BA118" s="24"/>
      <c r="BB118" s="24"/>
      <c r="BC118" s="24"/>
      <c r="BD118" s="24"/>
      <c r="BE118" s="24"/>
      <c r="BF118" s="24"/>
      <c r="BG118" s="24"/>
      <c r="BH118" s="24"/>
      <c r="BI118" s="24"/>
      <c r="BJ118" s="24"/>
      <c r="BK118" s="24"/>
      <c r="BL118" s="24"/>
      <c r="BM118" s="24"/>
      <c r="BN118" s="24"/>
      <c r="BO118" s="24"/>
      <c r="BP118" s="24"/>
      <c r="BQ118" s="24"/>
      <c r="BR118" s="24"/>
      <c r="BS118" s="24"/>
      <c r="BT118" s="24"/>
      <c r="BU118" s="24"/>
      <c r="BV118" s="24"/>
      <c r="BW118" s="24"/>
      <c r="BX118" s="24"/>
      <c r="BY118" s="24"/>
      <c r="BZ118" s="24"/>
      <c r="CA118" s="24"/>
      <c r="CB118" s="24"/>
      <c r="CC118" s="24"/>
      <c r="CD118" s="24"/>
      <c r="CE118" s="24"/>
      <c r="CF118" s="24"/>
      <c r="CG118" s="24"/>
      <c r="CH118" s="24"/>
      <c r="CI118" s="24"/>
      <c r="CJ118" s="24"/>
      <c r="CK118" s="24"/>
      <c r="CL118" s="24"/>
      <c r="CM118" s="24"/>
      <c r="CN118" s="24"/>
      <c r="CO118" s="24"/>
      <c r="CP118" s="24"/>
      <c r="CQ118" s="24"/>
      <c r="CR118" s="24"/>
      <c r="CS118" s="24"/>
      <c r="CT118" s="24"/>
      <c r="CU118" s="24"/>
      <c r="CV118" s="24"/>
      <c r="CW118" s="24"/>
      <c r="CX118" s="24"/>
      <c r="CY118" s="24"/>
      <c r="CZ118" s="24"/>
      <c r="DA118" s="24"/>
      <c r="DB118" s="24"/>
      <c r="DC118" s="24"/>
      <c r="DD118" s="24"/>
      <c r="DE118" s="24"/>
      <c r="DF118" s="24"/>
      <c r="DG118" s="24"/>
      <c r="DH118" s="24"/>
      <c r="DI118" s="24"/>
      <c r="DJ118" s="24"/>
      <c r="DK118" s="24"/>
      <c r="DL118" s="24"/>
      <c r="DM118" s="24"/>
      <c r="DN118" s="24"/>
      <c r="DO118" s="24"/>
      <c r="DP118" s="24"/>
      <c r="DQ118" s="24"/>
      <c r="DR118" s="24"/>
      <c r="DS118" s="24"/>
      <c r="DT118" s="24"/>
      <c r="DU118" s="24"/>
      <c r="DV118" s="24"/>
      <c r="DW118" s="24"/>
      <c r="DX118" s="24"/>
      <c r="DY118" s="24"/>
      <c r="DZ118" s="24"/>
      <c r="EA118" s="24"/>
      <c r="EB118" s="24"/>
      <c r="EC118" s="24"/>
      <c r="ED118" s="24"/>
      <c r="EE118" s="24"/>
      <c r="EF118" s="24"/>
      <c r="EG118" s="24"/>
      <c r="EH118" s="24"/>
      <c r="EI118" s="24"/>
      <c r="EJ118" s="24"/>
      <c r="EK118" s="24"/>
      <c r="EL118" s="25"/>
    </row>
    <row r="119" ht="13.65" customHeight="1">
      <c r="A119" s="15"/>
      <c r="B119" s="24"/>
      <c r="C119" s="24"/>
      <c r="D119" s="24"/>
      <c r="E119" s="24"/>
      <c r="F119" s="24"/>
      <c r="G119" s="24"/>
      <c r="H119" s="24"/>
      <c r="I119" s="24"/>
      <c r="J119" s="24"/>
      <c r="K119" t="s" s="215">
        <v>143</v>
      </c>
      <c r="L119" t="s" s="215">
        <v>144</v>
      </c>
      <c r="M119" t="s" s="215">
        <v>144</v>
      </c>
      <c r="N119" t="s" s="215">
        <v>145</v>
      </c>
      <c r="O119" s="24"/>
      <c r="P119" s="24"/>
      <c r="Q119" s="24"/>
      <c r="R119" t="s" s="215">
        <v>50</v>
      </c>
      <c r="S119" t="s" s="215">
        <v>51</v>
      </c>
      <c r="T119" t="s" s="215">
        <v>52</v>
      </c>
      <c r="U119" t="s" s="215">
        <v>53</v>
      </c>
      <c r="V119" s="216"/>
      <c r="W119" s="216"/>
      <c r="X119" s="216"/>
      <c r="Y119" s="216"/>
      <c r="Z119" s="216"/>
      <c r="AA119" t="s" s="215">
        <v>146</v>
      </c>
      <c r="AB119" t="s" s="215">
        <v>147</v>
      </c>
      <c r="AC119" t="s" s="215">
        <v>148</v>
      </c>
      <c r="AD119" t="s" s="215">
        <v>149</v>
      </c>
      <c r="AE119" t="s" s="217">
        <v>150</v>
      </c>
      <c r="AF119" t="s" s="215">
        <v>151</v>
      </c>
      <c r="AG119" t="s" s="215">
        <v>152</v>
      </c>
      <c r="AH119" t="s" s="215">
        <v>153</v>
      </c>
      <c r="AI119" t="s" s="215">
        <v>154</v>
      </c>
      <c r="AJ119" t="s" s="217">
        <v>155</v>
      </c>
      <c r="AK119" s="216"/>
      <c r="AL119" s="24"/>
      <c r="AM119" s="218">
        <v>1</v>
      </c>
      <c r="AN119" s="219"/>
      <c r="AO119" t="s" s="215">
        <v>143</v>
      </c>
      <c r="AP119" t="s" s="215">
        <v>144</v>
      </c>
      <c r="AQ119" t="s" s="215">
        <v>144</v>
      </c>
      <c r="AR119" t="s" s="215">
        <v>145</v>
      </c>
      <c r="AS119" s="24"/>
      <c r="AT119" s="24"/>
      <c r="AU119" t="s" s="215">
        <v>62</v>
      </c>
      <c r="AV119" t="s" s="215">
        <v>41</v>
      </c>
      <c r="AW119" t="s" s="215">
        <v>156</v>
      </c>
      <c r="AX119" t="s" s="215">
        <v>157</v>
      </c>
      <c r="AY119" s="219"/>
      <c r="AZ119" t="s" s="215">
        <v>143</v>
      </c>
      <c r="BA119" t="s" s="215">
        <v>144</v>
      </c>
      <c r="BB119" t="s" s="215">
        <v>144</v>
      </c>
      <c r="BC119" t="s" s="215">
        <v>145</v>
      </c>
      <c r="BD119" s="24"/>
      <c r="BE119" s="24"/>
      <c r="BF119" s="24"/>
      <c r="BG119" t="s" s="215">
        <v>50</v>
      </c>
      <c r="BH119" t="s" s="215">
        <v>51</v>
      </c>
      <c r="BI119" t="s" s="215">
        <v>52</v>
      </c>
      <c r="BJ119" t="s" s="215">
        <v>53</v>
      </c>
      <c r="BK119" t="s" s="215">
        <v>55</v>
      </c>
      <c r="BL119" t="s" s="215">
        <v>158</v>
      </c>
      <c r="BM119" t="s" s="215">
        <v>159</v>
      </c>
      <c r="BN119" t="s" s="215">
        <v>56</v>
      </c>
      <c r="BO119" t="s" s="215">
        <v>160</v>
      </c>
      <c r="BP119" t="s" s="215">
        <v>161</v>
      </c>
      <c r="BQ119" t="s" s="215">
        <v>162</v>
      </c>
      <c r="BR119" t="s" s="215">
        <v>150</v>
      </c>
      <c r="BS119" s="219"/>
      <c r="BT119" s="24"/>
      <c r="BU119" s="219"/>
      <c r="BV119" s="218">
        <v>2</v>
      </c>
      <c r="BW119" s="24"/>
      <c r="BX119" t="s" s="215">
        <v>143</v>
      </c>
      <c r="BY119" t="s" s="215">
        <v>144</v>
      </c>
      <c r="BZ119" t="s" s="215">
        <v>144</v>
      </c>
      <c r="CA119" t="s" s="215">
        <v>145</v>
      </c>
      <c r="CB119" s="24"/>
      <c r="CC119" s="24"/>
      <c r="CD119" t="s" s="215">
        <v>62</v>
      </c>
      <c r="CE119" t="s" s="215">
        <v>41</v>
      </c>
      <c r="CF119" t="s" s="215">
        <v>156</v>
      </c>
      <c r="CG119" t="s" s="215">
        <v>157</v>
      </c>
      <c r="CH119" s="24"/>
      <c r="CI119" t="s" s="215">
        <v>143</v>
      </c>
      <c r="CJ119" t="s" s="215">
        <v>144</v>
      </c>
      <c r="CK119" t="s" s="215">
        <v>144</v>
      </c>
      <c r="CL119" t="s" s="215">
        <v>145</v>
      </c>
      <c r="CM119" s="24"/>
      <c r="CN119" s="24"/>
      <c r="CO119" s="24"/>
      <c r="CP119" t="s" s="215">
        <v>50</v>
      </c>
      <c r="CQ119" t="s" s="215">
        <v>51</v>
      </c>
      <c r="CR119" t="s" s="215">
        <v>52</v>
      </c>
      <c r="CS119" t="s" s="215">
        <v>53</v>
      </c>
      <c r="CT119" t="s" s="215">
        <v>55</v>
      </c>
      <c r="CU119" t="s" s="215">
        <v>158</v>
      </c>
      <c r="CV119" t="s" s="215">
        <v>159</v>
      </c>
      <c r="CW119" t="s" s="215">
        <v>56</v>
      </c>
      <c r="CX119" t="s" s="215">
        <v>160</v>
      </c>
      <c r="CY119" t="s" s="215">
        <v>161</v>
      </c>
      <c r="CZ119" t="s" s="215">
        <v>162</v>
      </c>
      <c r="DA119" t="s" s="215">
        <v>150</v>
      </c>
      <c r="DB119" s="219"/>
      <c r="DC119" s="24"/>
      <c r="DD119" s="24"/>
      <c r="DE119" s="218">
        <v>3</v>
      </c>
      <c r="DF119" s="219"/>
      <c r="DG119" t="s" s="215">
        <v>143</v>
      </c>
      <c r="DH119" t="s" s="215">
        <v>144</v>
      </c>
      <c r="DI119" t="s" s="215">
        <v>144</v>
      </c>
      <c r="DJ119" t="s" s="215">
        <v>145</v>
      </c>
      <c r="DK119" s="24"/>
      <c r="DL119" s="24"/>
      <c r="DM119" t="s" s="215">
        <v>62</v>
      </c>
      <c r="DN119" t="s" s="215">
        <v>41</v>
      </c>
      <c r="DO119" t="s" s="215">
        <v>156</v>
      </c>
      <c r="DP119" t="s" s="215">
        <v>157</v>
      </c>
      <c r="DQ119" s="219"/>
      <c r="DR119" t="s" s="215">
        <v>143</v>
      </c>
      <c r="DS119" t="s" s="215">
        <v>144</v>
      </c>
      <c r="DT119" t="s" s="215">
        <v>144</v>
      </c>
      <c r="DU119" t="s" s="215">
        <v>145</v>
      </c>
      <c r="DV119" s="219"/>
      <c r="DW119" s="24"/>
      <c r="DX119" s="24"/>
      <c r="DY119" t="s" s="215">
        <v>50</v>
      </c>
      <c r="DZ119" t="s" s="215">
        <v>51</v>
      </c>
      <c r="EA119" t="s" s="215">
        <v>52</v>
      </c>
      <c r="EB119" t="s" s="215">
        <v>53</v>
      </c>
      <c r="EC119" t="s" s="215">
        <v>55</v>
      </c>
      <c r="ED119" t="s" s="215">
        <v>158</v>
      </c>
      <c r="EE119" t="s" s="215">
        <v>159</v>
      </c>
      <c r="EF119" t="s" s="215">
        <v>56</v>
      </c>
      <c r="EG119" t="s" s="215">
        <v>160</v>
      </c>
      <c r="EH119" t="s" s="215">
        <v>161</v>
      </c>
      <c r="EI119" t="s" s="215">
        <v>162</v>
      </c>
      <c r="EJ119" t="s" s="215">
        <v>150</v>
      </c>
      <c r="EK119" s="219"/>
      <c r="EL119" s="25"/>
    </row>
    <row r="120" ht="13.65" customHeight="1">
      <c r="A120" s="15"/>
      <c r="B120" t="s" s="215">
        <f t="shared" si="0"/>
        <v>163</v>
      </c>
      <c r="C120" t="s" s="215">
        <v>64</v>
      </c>
      <c r="D120" t="s" s="215">
        <f t="shared" si="1"/>
        <v>164</v>
      </c>
      <c r="E120" s="220">
        <f t="shared" si="2"/>
        <v>1</v>
      </c>
      <c r="F120" t="s" s="215">
        <v>64</v>
      </c>
      <c r="G120" s="220">
        <f t="shared" si="3"/>
        <v>2</v>
      </c>
      <c r="H120" s="216"/>
      <c r="I120" t="s" s="215">
        <f t="shared" si="4"/>
        <v>165</v>
      </c>
      <c r="J120" s="24"/>
      <c r="K120" t="s" s="215">
        <f>IF(I120="H",B120,IF(I120="B",D120,""))</f>
        <v>164</v>
      </c>
      <c r="L120" t="s" s="215">
        <f>IF(I120="U",B120,"")</f>
      </c>
      <c r="M120" t="s" s="215">
        <f>IF(I120="U",D120,"")</f>
      </c>
      <c r="N120" t="s" s="215">
        <f>IF(I120="B",B120,IF(I120="H",D120,""))</f>
        <v>163</v>
      </c>
      <c r="O120" s="24"/>
      <c r="P120" s="221">
        <f>RANK(AK127,AK127:AK130,1)</f>
        <v>3</v>
      </c>
      <c r="Q120" t="s" s="222">
        <f>'Ark2'!B20</f>
        <v>75</v>
      </c>
      <c r="R120" s="223">
        <f>COUNTIF(K120:N155,Q120)</f>
        <v>3</v>
      </c>
      <c r="S120" s="223">
        <f>COUNTIF(K120:K155,Q120)</f>
        <v>0</v>
      </c>
      <c r="T120" s="223">
        <f>COUNTIF(L120:M155,Q120)</f>
        <v>2</v>
      </c>
      <c r="U120" s="223">
        <f>COUNTIF(N120:N155,Q120)</f>
        <v>1</v>
      </c>
      <c r="V120" s="223">
        <f>_xlfn.SUMIFS(E120:E155,B120:B155,Q120)+_xlfn.SUMIFS(G120:G155,D120:D155,Q120)</f>
        <v>2</v>
      </c>
      <c r="W120" s="223">
        <f>_xlfn.SUMIFS(G120:G155,B120:B155,Q120)+_xlfn.SUMIFS(E120:E155,D120:D155,Q120)</f>
        <v>3</v>
      </c>
      <c r="X120" s="223">
        <f>V120-W120</f>
        <v>-1</v>
      </c>
      <c r="Y120" s="220">
        <f>S120*3+T120*1</f>
        <v>2</v>
      </c>
      <c r="Z120" s="216"/>
      <c r="AA120" s="220">
        <f>RANK(Y120,Y120:Y123,0)</f>
        <v>3</v>
      </c>
      <c r="AB120" s="220">
        <f>IF(COUNTIF(AA120:AA123,AA120)=1,0,IF(AA120=1,RANK(BN120,BN120:BN123,0),IF(AA120=2,RANK(CW120,CW120:CW123,0),IF(AA120=3,RANK(EF120,EF120:EF123,0)))))</f>
        <v>0</v>
      </c>
      <c r="AC120" s="220">
        <f>IF(COUNTIF(AA120:AA123,AA120)=1,0,IF(AA120=1,RANK(BM120,BM120:BM123,0),IF(AA120=2,RANK(CV120,CV120:CV123,0),IF(AA120=3,RANK(EE120,EE120:EE123,0)))))</f>
        <v>0</v>
      </c>
      <c r="AD120" s="220">
        <f>IF(COUNTIF(AA120:AA123,AA120)=1,0,IF(AA120=1,RANK(BK120,BK120:BK123,0),IF(AA120=2,RANK(CT120,CT120:CT123,0),IF(AA120=3,RANK(EC120,EC120:EC123,0)))))</f>
        <v>0</v>
      </c>
      <c r="AE120" s="223">
        <f>SUM(AA127:AD127)</f>
        <v>3</v>
      </c>
      <c r="AF120" s="220">
        <f>IF(COUNTIF(AE120:AE123,AE120)=3,1,IF(COUNTIF(AA120:AA123,AA120)=1,0,IF(COUNTIF(AE120:AE123,AE120)=1,0,IF(AA120=1,VLOOKUP(Q120,BF126:BI129,4,FALSE),IF(AA120=2,VLOOKUP(Q120,CO126:CR129,4,FALSE),IF(AA120=3,VLOOKUP(Q120,DX126:EA129,4,FALSE)))))))</f>
        <v>0</v>
      </c>
      <c r="AG120" s="220">
        <f>RANK(X120,X120:X123)</f>
        <v>3</v>
      </c>
      <c r="AH120" s="220">
        <f>RANK(V120,V120:V123,0)</f>
        <v>3</v>
      </c>
      <c r="AI120" s="220">
        <f>RANK(S120,S120:S123,0)</f>
        <v>3</v>
      </c>
      <c r="AJ120" s="221">
        <f>(COUNTIF(Q120:Q123,"&lt;"&amp;Q120)+1)</f>
        <v>2</v>
      </c>
      <c r="AK120" s="216"/>
      <c r="AL120" s="24"/>
      <c r="AM120" t="b" s="221">
        <f>IF(AA120=AM119,Q120)</f>
        <v>0</v>
      </c>
      <c r="AN120" s="24"/>
      <c r="AO120" s="220">
        <f>COUNTIF(AM120:AM123,K120)</f>
        <v>0</v>
      </c>
      <c r="AP120" s="220">
        <f>COUNTIF(AM120:AM123,L120)</f>
        <v>0</v>
      </c>
      <c r="AQ120" s="220">
        <f>COUNTIF(AM120:AM123,M120)</f>
        <v>0</v>
      </c>
      <c r="AR120" s="220">
        <f>COUNTIF(AM120:AM123,N120)</f>
        <v>0</v>
      </c>
      <c r="AS120" s="220">
        <f>SUM(AO120:AR120)</f>
        <v>0</v>
      </c>
      <c r="AT120" s="24"/>
      <c r="AU120" t="s" s="215">
        <f>IF(AS120=2,B120,"")</f>
      </c>
      <c r="AV120" t="s" s="215">
        <f>IF(AS120=2,D120,"")</f>
      </c>
      <c r="AW120" t="s" s="215">
        <f>IF(AS120=2,E120,"")</f>
      </c>
      <c r="AX120" t="s" s="215">
        <f>IF(AS120=2,G120,"")</f>
      </c>
      <c r="AY120" s="24"/>
      <c r="AZ120" t="s" s="215">
        <f>IF(AS120=2,IF(AW120&gt;AX120,AU120,IF(AX120&gt;AW120,AV120,"")),"")</f>
      </c>
      <c r="BA120" t="s" s="215">
        <f>IF(AS120=2,IF(AW120=AX120,AU120,""),"")</f>
      </c>
      <c r="BB120" t="s" s="215">
        <f>IF(AS120=2,IF(AW120=AX120,AV120,""),"")</f>
      </c>
      <c r="BC120" t="s" s="215">
        <f>IF(AS120=2,IF(AW120&gt;AX120,AV120,IF(AX120&gt;AW120,AU120,"")),"")</f>
      </c>
      <c r="BD120" s="24"/>
      <c r="BE120" s="220">
        <f>RANK(BT120,BT120:BT123,1)</f>
        <v>2</v>
      </c>
      <c r="BF120" t="s" s="222">
        <f>Q120</f>
        <v>174</v>
      </c>
      <c r="BG120" s="223">
        <f>COUNTIF(AZ120:BC155,BF120)</f>
        <v>0</v>
      </c>
      <c r="BH120" s="223">
        <f>COUNTIF(AZ120:AZ155,BF120)</f>
        <v>0</v>
      </c>
      <c r="BI120" s="223">
        <f>COUNTIF(BA120:BB155,BF120)</f>
        <v>0</v>
      </c>
      <c r="BJ120" s="223">
        <f>COUNTIF(BC120:BC155,BF120)</f>
        <v>0</v>
      </c>
      <c r="BK120" s="223">
        <f>_xlfn.SUMIFS(AW120:AW155,AU120:AU155,BF120)+_xlfn.SUMIFS(AX120:AX155,AV120:AV155,BF120)</f>
        <v>0</v>
      </c>
      <c r="BL120" s="223">
        <f>_xlfn.SUMIFS(AX120:AX155,AU120:AU155,BF120)+_xlfn.SUMIFS(AW120:AW155,AV120:AV155,BF120)</f>
        <v>0</v>
      </c>
      <c r="BM120" s="223">
        <f>BK120-BL120</f>
        <v>0</v>
      </c>
      <c r="BN120" s="220">
        <f>BH120*3+BI120*1</f>
        <v>0</v>
      </c>
      <c r="BO120" t="s" s="215">
        <f>IF(BG120=0,"-",RANK(BN120,BN120:BN123))</f>
        <v>64</v>
      </c>
      <c r="BP120" t="s" s="215">
        <f>IF(BG120=0,"-",RANK(BM120,BM120:BM123))</f>
        <v>64</v>
      </c>
      <c r="BQ120" t="s" s="215">
        <f>IF(BG120=0,"-",RANK(BK120,BK120:BK123))</f>
        <v>64</v>
      </c>
      <c r="BR120" t="s" s="215">
        <f>IF(BG120=0,"-",SUM(BO120:BQ120))</f>
        <v>64</v>
      </c>
      <c r="BS120" s="221">
        <f>(COUNTIF(BF120:BF123,"&lt;"&amp;BF120)+1)/1000</f>
        <v>0.002</v>
      </c>
      <c r="BT120" s="221">
        <f>IF(BG120=0,1000+BS120,IF(COUNTIF(BR120:BR123,BR120)&gt;1,BR120+BS120,100))</f>
        <v>1000.002</v>
      </c>
      <c r="BU120" s="24"/>
      <c r="BV120" t="b" s="221">
        <f>IF(AA120=BV119,Q120)</f>
        <v>0</v>
      </c>
      <c r="BW120" s="24"/>
      <c r="BX120" s="220">
        <f>COUNTIF(BV120:BV123,K120)</f>
        <v>0</v>
      </c>
      <c r="BY120" s="220">
        <f>COUNTIF(BV120:BV123,L120)</f>
        <v>0</v>
      </c>
      <c r="BZ120" s="220">
        <f>COUNTIF(BV120:BV123,M120)</f>
        <v>0</v>
      </c>
      <c r="CA120" s="220">
        <f>COUNTIF(BV120:BV123,N120)</f>
        <v>0</v>
      </c>
      <c r="CB120" s="220">
        <f>SUM(BX120:CA120)</f>
        <v>0</v>
      </c>
      <c r="CC120" s="24"/>
      <c r="CD120" t="s" s="215">
        <f>IF(CB120=2,B120,"")</f>
      </c>
      <c r="CE120" t="s" s="215">
        <f>IF(CB120=2,D120,"")</f>
      </c>
      <c r="CF120" t="s" s="215">
        <f>IF(CB120=2,E120,"")</f>
      </c>
      <c r="CG120" t="s" s="215">
        <f>IF(CB120=2,G120,"")</f>
      </c>
      <c r="CH120" s="24"/>
      <c r="CI120" t="s" s="215">
        <f>IF(CB120=2,IF(CF120&gt;CG120,CD120,IF(CG120&gt;CF120,CE120,"")),"")</f>
      </c>
      <c r="CJ120" t="s" s="215">
        <f>IF(CB120=2,IF(CF120=CG120,CD120,""),"")</f>
      </c>
      <c r="CK120" t="s" s="215">
        <f>IF(CB120=2,IF(CF120=CG120,CE120,""),"")</f>
      </c>
      <c r="CL120" t="s" s="215">
        <f>IF(CB120=2,IF(CF120&gt;CG120,CE120,IF(CG120&gt;CF120,CD120,"")),"")</f>
      </c>
      <c r="CM120" s="24"/>
      <c r="CN120" s="220">
        <f>RANK(DC120,DC120:DC123,1)</f>
        <v>2</v>
      </c>
      <c r="CO120" t="s" s="222">
        <f>Q120</f>
        <v>174</v>
      </c>
      <c r="CP120" s="223">
        <f>COUNTIF(CI120:CL155,CO120)</f>
        <v>0</v>
      </c>
      <c r="CQ120" s="223">
        <f>COUNTIF(CI120:CI155,CO120)</f>
        <v>0</v>
      </c>
      <c r="CR120" s="223">
        <f>COUNTIF(CJ120:CK155,CO120)</f>
        <v>0</v>
      </c>
      <c r="CS120" s="223">
        <f>COUNTIF(CL120:CL155,CO120)</f>
        <v>0</v>
      </c>
      <c r="CT120" s="223">
        <f>_xlfn.SUMIFS(CF120:CF155,CD120:CD155,CO120)+_xlfn.SUMIFS(CG120:CG155,CE120:CE155,CO120)</f>
        <v>0</v>
      </c>
      <c r="CU120" s="223">
        <f>_xlfn.SUMIFS(CG120:CG155,CD120:CD155,CO120)+_xlfn.SUMIFS(CF120:CF155,CE120:CE155,CO120)</f>
        <v>0</v>
      </c>
      <c r="CV120" s="223">
        <f>CT120-CU120</f>
        <v>0</v>
      </c>
      <c r="CW120" s="220">
        <f>CQ120*3+CR120*1</f>
        <v>0</v>
      </c>
      <c r="CX120" t="s" s="215">
        <f>IF(CP120=0,"-",RANK(CW120,CW120:CW123))</f>
        <v>64</v>
      </c>
      <c r="CY120" t="s" s="215">
        <f>IF(CP120=0,"-",RANK(CV120,CV120:CV123))</f>
        <v>64</v>
      </c>
      <c r="CZ120" t="s" s="215">
        <f>IF(CP120=0,"-",RANK(CT120,CT120:CT123))</f>
        <v>64</v>
      </c>
      <c r="DA120" t="s" s="215">
        <f>IF(CP120=0,"-",SUM(CX120:CZ120))</f>
        <v>64</v>
      </c>
      <c r="DB120" s="221">
        <f>(COUNTIF(CO120:CO123,"&lt;"&amp;CO120)+1)/1000</f>
        <v>0.002</v>
      </c>
      <c r="DC120" s="221">
        <f>IF(CP120=0,1000+DB120,IF(COUNTIF(DA120:DA123,DA120)&gt;1,DA120+DB120,100))</f>
        <v>1000.002</v>
      </c>
      <c r="DD120" s="24"/>
      <c r="DE120" t="s" s="225">
        <f>IF(AA120=DE119,Q120)</f>
        <v>174</v>
      </c>
      <c r="DF120" s="24"/>
      <c r="DG120" s="220">
        <f>COUNTIF(DE120:DE123,K120)</f>
        <v>0</v>
      </c>
      <c r="DH120" s="220">
        <f>COUNTIF(DE120:DE123,L120)</f>
        <v>0</v>
      </c>
      <c r="DI120" s="220">
        <f>COUNTIF(DE120:DE123,M120)</f>
        <v>0</v>
      </c>
      <c r="DJ120" s="220">
        <f>COUNTIF(DE120:DE123,N120)</f>
        <v>0</v>
      </c>
      <c r="DK120" s="220">
        <f>SUM(DG120:DJ120)</f>
        <v>0</v>
      </c>
      <c r="DL120" s="24"/>
      <c r="DM120" t="s" s="215">
        <f>IF(DK120=2,B120,"")</f>
      </c>
      <c r="DN120" t="s" s="215">
        <f>IF(DK120=2,D120,"")</f>
      </c>
      <c r="DO120" t="s" s="215">
        <f>IF(DK120=2,E120,"")</f>
      </c>
      <c r="DP120" t="s" s="215">
        <f>IF(DK120=2,G120,"")</f>
      </c>
      <c r="DQ120" s="24"/>
      <c r="DR120" t="s" s="215">
        <f>IF(DK120=2,IF(DO120&gt;DP120,DM120,IF(DP120&gt;DO120,DN120,"")),"")</f>
      </c>
      <c r="DS120" t="s" s="215">
        <f>IF(DK120=2,IF(DO120=DP120,DM120,""),"")</f>
      </c>
      <c r="DT120" t="s" s="215">
        <f>IF(DK120=2,IF(DO120=DP120,DN120,""),"")</f>
      </c>
      <c r="DU120" t="s" s="215">
        <f>IF(DK120=2,IF(DO120&gt;DP120,DN120,IF(DP120&gt;DO120,DM120,"")),"")</f>
      </c>
      <c r="DV120" s="24"/>
      <c r="DW120" s="220">
        <f>RANK(EL120,EL120:EL123,1)</f>
        <v>2</v>
      </c>
      <c r="DX120" t="s" s="222">
        <f>Q120</f>
        <v>174</v>
      </c>
      <c r="DY120" s="223">
        <f>COUNTIF(DR120:DU155,DX120)</f>
        <v>0</v>
      </c>
      <c r="DZ120" s="223">
        <f>COUNTIF(DR120:DR155,DX120)</f>
        <v>0</v>
      </c>
      <c r="EA120" s="223">
        <f>COUNTIF(DS120:DT155,DX120)</f>
        <v>0</v>
      </c>
      <c r="EB120" s="223">
        <f>COUNTIF(DU120:DU155,DX120)</f>
        <v>0</v>
      </c>
      <c r="EC120" s="223">
        <f>_xlfn.SUMIFS(DO120:DO155,DM120:DM155,DX120)+_xlfn.SUMIFS(DP120:DP155,DN120:DN155,DX120)</f>
        <v>0</v>
      </c>
      <c r="ED120" s="223">
        <f>_xlfn.SUMIFS(DP120:DP155,DM120:DM155,DX120)+_xlfn.SUMIFS(DO120:DO155,DN120:DN155,DX120)</f>
        <v>0</v>
      </c>
      <c r="EE120" s="223">
        <f>EC120-ED120</f>
        <v>0</v>
      </c>
      <c r="EF120" s="220">
        <f>DZ120*3+EA120*1</f>
        <v>0</v>
      </c>
      <c r="EG120" t="s" s="215">
        <f>IF(DY120=0,"-",RANK(EF120,EF120:EF123))</f>
        <v>64</v>
      </c>
      <c r="EH120" t="s" s="215">
        <f>IF(DY120=0,"-",RANK(EE120,EE120:EE123))</f>
        <v>64</v>
      </c>
      <c r="EI120" t="s" s="215">
        <f>IF(DY120=0,"-",RANK(EC120,EC120:EC123))</f>
        <v>64</v>
      </c>
      <c r="EJ120" t="s" s="215">
        <f>IF(DY120=0,"-",SUM(EG120:EI120))</f>
        <v>64</v>
      </c>
      <c r="EK120" s="221">
        <f>(COUNTIF(DX120:DX123,"&lt;"&amp;DX120)+1)/1000</f>
        <v>0.002</v>
      </c>
      <c r="EL120" s="224">
        <f>IF(DY120=0,1000+EK120,IF(COUNTIF(EJ120:EJ123,EJ120)&gt;1,EJ120+EK120,100))</f>
        <v>1000.002</v>
      </c>
    </row>
    <row r="121" ht="13.65" customHeight="1">
      <c r="A121" s="15"/>
      <c r="B121" t="s" s="215">
        <f t="shared" si="119"/>
        <v>166</v>
      </c>
      <c r="C121" t="s" s="215">
        <v>64</v>
      </c>
      <c r="D121" t="s" s="215">
        <f t="shared" si="120"/>
        <v>167</v>
      </c>
      <c r="E121" s="220">
        <f t="shared" si="121"/>
        <v>0</v>
      </c>
      <c r="F121" t="s" s="215">
        <v>64</v>
      </c>
      <c r="G121" s="220">
        <f t="shared" si="122"/>
        <v>1</v>
      </c>
      <c r="H121" s="216"/>
      <c r="I121" t="s" s="215">
        <f t="shared" si="123"/>
        <v>165</v>
      </c>
      <c r="J121" s="24"/>
      <c r="K121" t="s" s="215">
        <f>IF(I121="H",B121,IF(I121="B",D121,""))</f>
        <v>167</v>
      </c>
      <c r="L121" t="s" s="215">
        <f>IF(I121="U",B121,"")</f>
      </c>
      <c r="M121" t="s" s="215">
        <f>IF(I121="U",D121,"")</f>
      </c>
      <c r="N121" t="s" s="215">
        <f>IF(I121="B",B121,IF(I121="H",D121,""))</f>
        <v>166</v>
      </c>
      <c r="O121" s="24"/>
      <c r="P121" s="221">
        <f>RANK(AK128,AK127:AK130,1)</f>
        <v>1</v>
      </c>
      <c r="Q121" t="s" s="222">
        <f>'Ark2'!B21</f>
        <v>74</v>
      </c>
      <c r="R121" s="223">
        <f>COUNTIF(K120:N155,Q121)</f>
        <v>3</v>
      </c>
      <c r="S121" s="223">
        <f>COUNTIF(K120:K155,Q121)</f>
        <v>3</v>
      </c>
      <c r="T121" s="223">
        <f>COUNTIF(L120:M155,Q121)</f>
        <v>0</v>
      </c>
      <c r="U121" s="223">
        <f>COUNTIF(N120:N155,Q121)</f>
        <v>0</v>
      </c>
      <c r="V121" s="223">
        <f>_xlfn.SUMIFS(E120:E155,B120:B155,Q121)+_xlfn.SUMIFS(G120:G155,D120:D155,Q121)</f>
        <v>8</v>
      </c>
      <c r="W121" s="223">
        <f>_xlfn.SUMIFS(G120:G155,B120:B155,Q121)+_xlfn.SUMIFS(E120:E155,D120:D155,Q121)</f>
        <v>3</v>
      </c>
      <c r="X121" s="223">
        <f>V121-W121</f>
        <v>5</v>
      </c>
      <c r="Y121" s="220">
        <f>S121*3+T121*1</f>
        <v>9</v>
      </c>
      <c r="Z121" s="216"/>
      <c r="AA121" s="220">
        <f>RANK(Y121,Y120:Y123,0)</f>
        <v>1</v>
      </c>
      <c r="AB121" s="220">
        <f>IF(COUNTIF(AA120:AA123,AA121)=1,0,IF(AA121=1,RANK(BN121,BN120:BN123,0),IF(AA121=2,RANK(CW121,CW120:CW123,0),IF(AA121=3,RANK(EF121,EF120:EF123,0)))))</f>
        <v>0</v>
      </c>
      <c r="AC121" s="220">
        <f>IF(COUNTIF(AA120:AA123,AA121)=1,0,IF(AA121=1,RANK(BM121,BM120:BM123,0),IF(AA121=2,RANK(CV121,CV120:CV123,0),IF(AA121=3,RANK(EE121,EE120:EE123,0)))))</f>
        <v>0</v>
      </c>
      <c r="AD121" s="220">
        <f>IF(COUNTIF(AA120:AA123,AA121)=1,0,IF(AA121=1,RANK(BK121,BK120:BK123,0),IF(AA121=2,RANK(CT121,CT120:CT123,0),IF(AA121=3,RANK(EC121,EC120:EC123,0)))))</f>
        <v>0</v>
      </c>
      <c r="AE121" s="223">
        <f>SUM(AA128:AD128)</f>
        <v>1</v>
      </c>
      <c r="AF121" s="220">
        <f>IF(COUNTIF(AE120:AE123,AE121)=3,1,IF(COUNTIF(AA120:AA123,AA121)=1,0,IF(COUNTIF(AE120:AE123,AE121)=1,0,IF(AA121=1,VLOOKUP(Q121,BF126:BI129,4,FALSE),IF(AA121=2,VLOOKUP(Q121,CO126:CR129,4,FALSE),IF(AA121=3,VLOOKUP(Q121,DX126:EA129,4,FALSE)))))))</f>
        <v>0</v>
      </c>
      <c r="AG121" s="220">
        <f>RANK(X121,X120:X123)</f>
        <v>1</v>
      </c>
      <c r="AH121" s="220">
        <f>RANK(V121,V120:V123,0)</f>
        <v>1</v>
      </c>
      <c r="AI121" s="220">
        <f>RANK(S121,S120:S123,0)</f>
        <v>1</v>
      </c>
      <c r="AJ121" s="221">
        <f>(COUNTIF(Q120:Q123,"&lt;"&amp;Q121)+1)</f>
        <v>1</v>
      </c>
      <c r="AK121" s="216"/>
      <c r="AL121" s="24"/>
      <c r="AM121" t="s" s="225">
        <f>IF(AA121=AM119,Q121)</f>
        <v>173</v>
      </c>
      <c r="AN121" s="24"/>
      <c r="AO121" s="220">
        <f>COUNTIF(AM120:AM123,K121)</f>
        <v>0</v>
      </c>
      <c r="AP121" s="220">
        <f>COUNTIF(AM120:AM123,L121)</f>
        <v>0</v>
      </c>
      <c r="AQ121" s="220">
        <f>COUNTIF(AM120:AM123,M121)</f>
        <v>0</v>
      </c>
      <c r="AR121" s="220">
        <f>COUNTIF(AM120:AM123,N121)</f>
        <v>0</v>
      </c>
      <c r="AS121" s="220">
        <f>SUM(AO121:AR121)</f>
        <v>0</v>
      </c>
      <c r="AT121" s="24"/>
      <c r="AU121" t="s" s="215">
        <f>IF(AS121=2,B121,"")</f>
      </c>
      <c r="AV121" t="s" s="215">
        <f>IF(AS121=2,D121,"")</f>
      </c>
      <c r="AW121" t="s" s="215">
        <f>IF(AS121=2,E121,"")</f>
      </c>
      <c r="AX121" t="s" s="215">
        <f>IF(AS121=2,G121,"")</f>
      </c>
      <c r="AY121" s="24"/>
      <c r="AZ121" t="s" s="215">
        <f>IF(AS121=2,IF(AW121&gt;AX121,AU121,IF(AX121&gt;AW121,AV121,"")),"")</f>
      </c>
      <c r="BA121" t="s" s="215">
        <f>IF(AS121=2,IF(AW121=AX121,AU121,""),"")</f>
      </c>
      <c r="BB121" t="s" s="215">
        <f>IF(AS121=2,IF(AW121=AX121,AV121,""),"")</f>
      </c>
      <c r="BC121" t="s" s="215">
        <f>IF(AS121=2,IF(AW121&gt;AX121,AV121,IF(AX121&gt;AW121,AU121,"")),"")</f>
      </c>
      <c r="BD121" s="24"/>
      <c r="BE121" s="220">
        <f>RANK(BT121,BT120:BT123,1)</f>
        <v>1</v>
      </c>
      <c r="BF121" t="s" s="222">
        <f>Q121</f>
        <v>173</v>
      </c>
      <c r="BG121" s="223">
        <f>COUNTIF(AZ120:BC155,BF121)</f>
        <v>0</v>
      </c>
      <c r="BH121" s="223">
        <f>COUNTIF(AZ120:AZ155,BF121)</f>
        <v>0</v>
      </c>
      <c r="BI121" s="223">
        <f>COUNTIF(BA120:BB155,BF121)</f>
        <v>0</v>
      </c>
      <c r="BJ121" s="223">
        <f>COUNTIF(BC120:BC155,BF121)</f>
        <v>0</v>
      </c>
      <c r="BK121" s="223">
        <f>_xlfn.SUMIFS(AW120:AW155,AU120:AU155,BF121)+_xlfn.SUMIFS(AX120:AX155,AV120:AV155,BF121)</f>
        <v>0</v>
      </c>
      <c r="BL121" s="223">
        <f>_xlfn.SUMIFS(AX120:AX155,AU120:AU155,BF121)+_xlfn.SUMIFS(AW120:AW155,AV120:AV155,BF121)</f>
        <v>0</v>
      </c>
      <c r="BM121" s="223">
        <f>BK121-BL121</f>
        <v>0</v>
      </c>
      <c r="BN121" s="220">
        <f>BH121*3+BI121*1</f>
        <v>0</v>
      </c>
      <c r="BO121" t="s" s="215">
        <f>IF(BG121=0,"-",RANK(BN121,BN120:BN123))</f>
        <v>64</v>
      </c>
      <c r="BP121" t="s" s="215">
        <f>IF(BG121=0,"-",RANK(BM121,BM120:BM123))</f>
        <v>64</v>
      </c>
      <c r="BQ121" t="s" s="215">
        <f>IF(BG121=0,"-",RANK(BK121,BK120:BK123))</f>
        <v>64</v>
      </c>
      <c r="BR121" t="s" s="215">
        <f>IF(BG121=0,"-",SUM(BO121:BQ121))</f>
        <v>64</v>
      </c>
      <c r="BS121" s="221">
        <f>(COUNTIF(BF120:BF123,"&lt;"&amp;BF121)+1)/1000</f>
        <v>0.001</v>
      </c>
      <c r="BT121" s="221">
        <f>IF(BG121=0,1000+BS121,IF(COUNTIF(BR120:BR123,BR121)&gt;1,BR121+BS121,100))</f>
        <v>1000.001</v>
      </c>
      <c r="BU121" s="24"/>
      <c r="BV121" t="b" s="221">
        <f>IF(AA121=BV119,Q121)</f>
        <v>0</v>
      </c>
      <c r="BW121" s="24"/>
      <c r="BX121" s="220">
        <f>COUNTIF(BV120:BV123,K121)</f>
        <v>0</v>
      </c>
      <c r="BY121" s="220">
        <f>COUNTIF(BV120:BV123,L121)</f>
        <v>0</v>
      </c>
      <c r="BZ121" s="220">
        <f>COUNTIF(BV120:BV123,M121)</f>
        <v>0</v>
      </c>
      <c r="CA121" s="220">
        <f>COUNTIF(BV120:BV123,N121)</f>
        <v>0</v>
      </c>
      <c r="CB121" s="220">
        <f>SUM(BX121:CA121)</f>
        <v>0</v>
      </c>
      <c r="CC121" s="24"/>
      <c r="CD121" t="s" s="215">
        <f>IF(CB121=2,B121,"")</f>
      </c>
      <c r="CE121" t="s" s="215">
        <f>IF(CB121=2,D121,"")</f>
      </c>
      <c r="CF121" t="s" s="215">
        <f>IF(CB121=2,E121,"")</f>
      </c>
      <c r="CG121" t="s" s="215">
        <f>IF(CB121=2,G121,"")</f>
      </c>
      <c r="CH121" s="24"/>
      <c r="CI121" t="s" s="215">
        <f>IF(CB121=2,IF(CF121&gt;CG121,CD121,IF(CG121&gt;CF121,CE121,"")),"")</f>
      </c>
      <c r="CJ121" t="s" s="215">
        <f>IF(CB121=2,IF(CF121=CG121,CD121,""),"")</f>
      </c>
      <c r="CK121" t="s" s="215">
        <f>IF(CB121=2,IF(CF121=CG121,CE121,""),"")</f>
      </c>
      <c r="CL121" t="s" s="215">
        <f>IF(CB121=2,IF(CF121&gt;CG121,CE121,IF(CG121&gt;CF121,CD121,"")),"")</f>
      </c>
      <c r="CM121" s="24"/>
      <c r="CN121" s="220">
        <f>RANK(DC121,DC120:DC123,1)</f>
        <v>1</v>
      </c>
      <c r="CO121" t="s" s="222">
        <f>Q121</f>
        <v>173</v>
      </c>
      <c r="CP121" s="223">
        <f>COUNTIF(CI120:CL155,CO121)</f>
        <v>0</v>
      </c>
      <c r="CQ121" s="223">
        <f>COUNTIF(CI120:CI155,CO121)</f>
        <v>0</v>
      </c>
      <c r="CR121" s="223">
        <f>COUNTIF(CJ120:CK155,CO121)</f>
        <v>0</v>
      </c>
      <c r="CS121" s="223">
        <f>COUNTIF(CL120:CL155,CO121)</f>
        <v>0</v>
      </c>
      <c r="CT121" s="223">
        <f>_xlfn.SUMIFS(CF120:CF155,CD120:CD155,CO121)+_xlfn.SUMIFS(CG120:CG155,CE120:CE155,CO121)</f>
        <v>0</v>
      </c>
      <c r="CU121" s="223">
        <f>_xlfn.SUMIFS(CG120:CG155,CD120:CD155,CO121)+_xlfn.SUMIFS(CF120:CF155,CE120:CE155,CO121)</f>
        <v>0</v>
      </c>
      <c r="CV121" s="223">
        <f>CT121-CU121</f>
        <v>0</v>
      </c>
      <c r="CW121" s="220">
        <f>CQ121*3+CR121*1</f>
        <v>0</v>
      </c>
      <c r="CX121" t="s" s="215">
        <f>IF(CP121=0,"-",RANK(CW121,CW120:CW123))</f>
        <v>64</v>
      </c>
      <c r="CY121" t="s" s="215">
        <f>IF(CP121=0,"-",RANK(CV121,CV120:CV123))</f>
        <v>64</v>
      </c>
      <c r="CZ121" t="s" s="215">
        <f>IF(CP121=0,"-",RANK(CT121,CT120:CT123))</f>
        <v>64</v>
      </c>
      <c r="DA121" t="s" s="215">
        <f>IF(CP121=0,"-",SUM(CX121:CZ121))</f>
        <v>64</v>
      </c>
      <c r="DB121" s="221">
        <f>(COUNTIF(CO120:CO123,"&lt;"&amp;CO121)+1)/1000</f>
        <v>0.001</v>
      </c>
      <c r="DC121" s="221">
        <f>IF(CP121=0,1000+DB121,IF(COUNTIF(DA120:DA123,DA121)&gt;1,DA121+DB121,100))</f>
        <v>1000.001</v>
      </c>
      <c r="DD121" s="24"/>
      <c r="DE121" t="b" s="221">
        <f>IF(AA121=DE119,Q121)</f>
        <v>0</v>
      </c>
      <c r="DF121" s="24"/>
      <c r="DG121" s="220">
        <f>COUNTIF(DE120:DE123,K121)</f>
        <v>0</v>
      </c>
      <c r="DH121" s="220">
        <f>COUNTIF(DE120:DE123,L121)</f>
        <v>0</v>
      </c>
      <c r="DI121" s="220">
        <f>COUNTIF(DE120:DE123,M121)</f>
        <v>0</v>
      </c>
      <c r="DJ121" s="220">
        <f>COUNTIF(DE120:DE123,N121)</f>
        <v>0</v>
      </c>
      <c r="DK121" s="220">
        <f>SUM(DG121:DJ121)</f>
        <v>0</v>
      </c>
      <c r="DL121" s="24"/>
      <c r="DM121" t="s" s="215">
        <f>IF(DK121=2,B121,"")</f>
      </c>
      <c r="DN121" t="s" s="215">
        <f>IF(DK121=2,D121,"")</f>
      </c>
      <c r="DO121" t="s" s="215">
        <f>IF(DK121=2,E121,"")</f>
      </c>
      <c r="DP121" t="s" s="215">
        <f>IF(DK121=2,G121,"")</f>
      </c>
      <c r="DQ121" s="24"/>
      <c r="DR121" t="s" s="215">
        <f>IF(DK121=2,IF(DO121&gt;DP121,DM121,IF(DP121&gt;DO121,DN121,"")),"")</f>
      </c>
      <c r="DS121" t="s" s="215">
        <f>IF(DK121=2,IF(DO121=DP121,DM121,""),"")</f>
      </c>
      <c r="DT121" t="s" s="215">
        <f>IF(DK121=2,IF(DO121=DP121,DN121,""),"")</f>
      </c>
      <c r="DU121" t="s" s="215">
        <f>IF(DK121=2,IF(DO121&gt;DP121,DN121,IF(DP121&gt;DO121,DM121,"")),"")</f>
      </c>
      <c r="DV121" s="24"/>
      <c r="DW121" s="220">
        <f>RANK(EL121,EL120:EL123,1)</f>
        <v>1</v>
      </c>
      <c r="DX121" t="s" s="222">
        <f>Q121</f>
        <v>173</v>
      </c>
      <c r="DY121" s="223">
        <f>COUNTIF(DR120:DU155,DX121)</f>
        <v>0</v>
      </c>
      <c r="DZ121" s="223">
        <f>COUNTIF(DR120:DR155,DX121)</f>
        <v>0</v>
      </c>
      <c r="EA121" s="223">
        <f>COUNTIF(DS120:DT155,DX121)</f>
        <v>0</v>
      </c>
      <c r="EB121" s="223">
        <f>COUNTIF(DU120:DU155,DX121)</f>
        <v>0</v>
      </c>
      <c r="EC121" s="223">
        <f>_xlfn.SUMIFS(DO120:DO155,DM120:DM155,DX121)+_xlfn.SUMIFS(DP120:DP155,DN120:DN155,DX121)</f>
        <v>0</v>
      </c>
      <c r="ED121" s="223">
        <f>_xlfn.SUMIFS(DP120:DP155,DM120:DM155,DX121)+_xlfn.SUMIFS(DO120:DO155,DN120:DN155,DX121)</f>
        <v>0</v>
      </c>
      <c r="EE121" s="223">
        <f>EC121-ED121</f>
        <v>0</v>
      </c>
      <c r="EF121" s="220">
        <f>DZ121*3+EA121*1</f>
        <v>0</v>
      </c>
      <c r="EG121" t="s" s="215">
        <f>IF(DY121=0,"-",RANK(EF121,EF120:EF123))</f>
        <v>64</v>
      </c>
      <c r="EH121" t="s" s="215">
        <f>IF(DY121=0,"-",RANK(EE121,EE120:EE123))</f>
        <v>64</v>
      </c>
      <c r="EI121" t="s" s="215">
        <f>IF(DY121=0,"-",RANK(EC121,EC120:EC123))</f>
        <v>64</v>
      </c>
      <c r="EJ121" t="s" s="215">
        <f>IF(DY121=0,"-",SUM(EG121:EI121))</f>
        <v>64</v>
      </c>
      <c r="EK121" s="221">
        <f>(COUNTIF(DX120:DX123,"&lt;"&amp;DX121)+1)/1000</f>
        <v>0.001</v>
      </c>
      <c r="EL121" s="224">
        <f>IF(DY121=0,1000+EK121,IF(COUNTIF(EJ120:EJ123,EJ121)&gt;1,EJ121+EK121,100))</f>
        <v>1000.001</v>
      </c>
    </row>
    <row r="122" ht="13.65" customHeight="1">
      <c r="A122" s="15"/>
      <c r="B122" t="s" s="215">
        <f t="shared" si="238"/>
        <v>168</v>
      </c>
      <c r="C122" t="s" s="215">
        <v>64</v>
      </c>
      <c r="D122" t="s" s="215">
        <f t="shared" si="239"/>
        <v>169</v>
      </c>
      <c r="E122" s="220">
        <f t="shared" si="240"/>
        <v>2</v>
      </c>
      <c r="F122" t="s" s="215">
        <v>64</v>
      </c>
      <c r="G122" s="220">
        <f t="shared" si="241"/>
        <v>0</v>
      </c>
      <c r="H122" s="216"/>
      <c r="I122" t="s" s="215">
        <f t="shared" si="242"/>
        <v>170</v>
      </c>
      <c r="J122" s="24"/>
      <c r="K122" t="s" s="215">
        <f>IF(I122="H",B122,IF(I122="B",D122,""))</f>
        <v>168</v>
      </c>
      <c r="L122" t="s" s="215">
        <f>IF(I122="U",B122,"")</f>
      </c>
      <c r="M122" t="s" s="215">
        <f>IF(I122="U",D122,"")</f>
      </c>
      <c r="N122" t="s" s="215">
        <f>IF(I122="B",B122,IF(I122="H",D122,""))</f>
        <v>169</v>
      </c>
      <c r="O122" s="24"/>
      <c r="P122" s="221">
        <f>RANK(AK129,AK127:AK130,1)</f>
        <v>2</v>
      </c>
      <c r="Q122" t="s" s="222">
        <f>'Ark2'!B22</f>
        <v>91</v>
      </c>
      <c r="R122" s="223">
        <f>COUNTIF(K120:N155,Q122)</f>
        <v>3</v>
      </c>
      <c r="S122" s="223">
        <f>COUNTIF(K120:K155,Q122)</f>
        <v>1</v>
      </c>
      <c r="T122" s="223">
        <f>COUNTIF(L120:M155,Q122)</f>
        <v>1</v>
      </c>
      <c r="U122" s="223">
        <f>COUNTIF(N120:N155,Q122)</f>
        <v>1</v>
      </c>
      <c r="V122" s="223">
        <f>_xlfn.SUMIFS(E120:E155,B120:B155,Q122)+_xlfn.SUMIFS(G120:G155,D120:D155,Q122)</f>
        <v>3</v>
      </c>
      <c r="W122" s="223">
        <f>_xlfn.SUMIFS(G120:G155,B120:B155,Q122)+_xlfn.SUMIFS(E120:E155,D120:D155,Q122)</f>
        <v>3</v>
      </c>
      <c r="X122" s="223">
        <f>V122-W122</f>
        <v>0</v>
      </c>
      <c r="Y122" s="220">
        <f>S122*3+T122*1</f>
        <v>4</v>
      </c>
      <c r="Z122" s="216"/>
      <c r="AA122" s="220">
        <f>RANK(Y122,Y120:Y123,0)</f>
        <v>2</v>
      </c>
      <c r="AB122" s="220">
        <f>IF(COUNTIF(AA120:AA123,AA122)=1,0,IF(AA122=1,RANK(BN122,BN120:BN123,0),IF(AA122=2,RANK(CW122,CW120:CW123,0),IF(AA122=3,RANK(EF122,EF120:EF123,0)))))</f>
        <v>0</v>
      </c>
      <c r="AC122" s="220">
        <f>IF(COUNTIF(AA120:AA123,AA122)=1,0,IF(AA122=1,RANK(BM122,BM120:BM123,0),IF(AA122=2,RANK(CV122,CV120:CV123,0),IF(AA122=3,RANK(EE122,EE120:EE123,0)))))</f>
        <v>0</v>
      </c>
      <c r="AD122" s="220">
        <f>IF(COUNTIF(AA120:AA123,AA122)=1,0,IF(AA122=1,RANK(BK122,BK120:BK123,0),IF(AA122=2,RANK(CT122,CT120:CT123,0),IF(AA122=3,RANK(EC122,EC120:EC123,0)))))</f>
        <v>0</v>
      </c>
      <c r="AE122" s="223">
        <f>SUM(AA129:AD129)</f>
        <v>2</v>
      </c>
      <c r="AF122" s="220">
        <f>IF(COUNTIF(AE120:AE123,AE122)=3,1,IF(COUNTIF(AA120:AA123,AA122)=1,0,IF(COUNTIF(AE120:AE123,AE122)=1,0,IF(AA122=1,VLOOKUP(Q122,BF126:BI129,4,FALSE),IF(AA122=2,VLOOKUP(Q122,CO126:CR129,4,FALSE),IF(AA122=3,VLOOKUP(Q122,DX126:EA129,4,FALSE)))))))</f>
        <v>0</v>
      </c>
      <c r="AG122" s="220">
        <f>RANK(X122,X120:X123)</f>
        <v>2</v>
      </c>
      <c r="AH122" s="220">
        <f>RANK(V122,V120:V123,0)</f>
        <v>2</v>
      </c>
      <c r="AI122" s="220">
        <f>RANK(S122,S120:S123,0)</f>
        <v>2</v>
      </c>
      <c r="AJ122" s="221">
        <f>(COUNTIF(Q120:Q123,"&lt;"&amp;Q122)+1)</f>
        <v>4</v>
      </c>
      <c r="AK122" s="216"/>
      <c r="AL122" s="24"/>
      <c r="AM122" t="b" s="221">
        <f>IF(AA122=AM119,Q122)</f>
        <v>0</v>
      </c>
      <c r="AN122" s="24"/>
      <c r="AO122" s="220">
        <f>COUNTIF(AM120:AM123,K122)</f>
        <v>0</v>
      </c>
      <c r="AP122" s="220">
        <f>COUNTIF(AM120:AM123,L122)</f>
        <v>0</v>
      </c>
      <c r="AQ122" s="220">
        <f>COUNTIF(AM120:AM123,M122)</f>
        <v>0</v>
      </c>
      <c r="AR122" s="220">
        <f>COUNTIF(AM120:AM123,N122)</f>
        <v>0</v>
      </c>
      <c r="AS122" s="220">
        <f>SUM(AO122:AR122)</f>
        <v>0</v>
      </c>
      <c r="AT122" s="24"/>
      <c r="AU122" t="s" s="215">
        <f>IF(AS122=2,B122,"")</f>
      </c>
      <c r="AV122" t="s" s="215">
        <f>IF(AS122=2,D122,"")</f>
      </c>
      <c r="AW122" t="s" s="215">
        <f>IF(AS122=2,E122,"")</f>
      </c>
      <c r="AX122" t="s" s="215">
        <f>IF(AS122=2,G122,"")</f>
      </c>
      <c r="AY122" s="24"/>
      <c r="AZ122" t="s" s="215">
        <f>IF(AS122=2,IF(AW122&gt;AX122,AU122,IF(AX122&gt;AW122,AV122,"")),"")</f>
      </c>
      <c r="BA122" t="s" s="215">
        <f>IF(AS122=2,IF(AW122=AX122,AU122,""),"")</f>
      </c>
      <c r="BB122" t="s" s="215">
        <f>IF(AS122=2,IF(AW122=AX122,AV122,""),"")</f>
      </c>
      <c r="BC122" t="s" s="215">
        <f>IF(AS122=2,IF(AW122&gt;AX122,AV122,IF(AX122&gt;AW122,AU122,"")),"")</f>
      </c>
      <c r="BD122" s="24"/>
      <c r="BE122" s="220">
        <f>RANK(BT122,BT120:BT123,1)</f>
        <v>4</v>
      </c>
      <c r="BF122" t="s" s="222">
        <f>Q122</f>
        <v>182</v>
      </c>
      <c r="BG122" s="223">
        <f>COUNTIF(AZ120:BC155,BF122)</f>
        <v>0</v>
      </c>
      <c r="BH122" s="223">
        <f>COUNTIF(AZ120:AZ155,BF122)</f>
        <v>0</v>
      </c>
      <c r="BI122" s="223">
        <f>COUNTIF(BA120:BB155,BF122)</f>
        <v>0</v>
      </c>
      <c r="BJ122" s="223">
        <f>COUNTIF(BC120:BC155,BF122)</f>
        <v>0</v>
      </c>
      <c r="BK122" s="223">
        <f>_xlfn.SUMIFS(AW120:AW155,AU120:AU155,BF122)+_xlfn.SUMIFS(AX120:AX155,AV120:AV155,BF122)</f>
        <v>0</v>
      </c>
      <c r="BL122" s="223">
        <f>_xlfn.SUMIFS(AX120:AX155,AU120:AU155,BF122)+_xlfn.SUMIFS(AW120:AW155,AV120:AV155,BF122)</f>
        <v>0</v>
      </c>
      <c r="BM122" s="223">
        <f>BK122-BL122</f>
        <v>0</v>
      </c>
      <c r="BN122" s="220">
        <f>BH122*3+BI122*1</f>
        <v>0</v>
      </c>
      <c r="BO122" t="s" s="215">
        <f>IF(BG122=0,"-",RANK(BN122,BN120:BN123))</f>
        <v>64</v>
      </c>
      <c r="BP122" t="s" s="215">
        <f>IF(BG122=0,"-",RANK(BM122,BM120:BM123))</f>
        <v>64</v>
      </c>
      <c r="BQ122" t="s" s="215">
        <f>IF(BG122=0,"-",RANK(BK122,BK120:BK123))</f>
        <v>64</v>
      </c>
      <c r="BR122" t="s" s="215">
        <f>IF(BG122=0,"-",SUM(BO122:BQ122))</f>
        <v>64</v>
      </c>
      <c r="BS122" s="221">
        <f>(COUNTIF(BF120:BF123,"&lt;"&amp;BF122)+1)/1000</f>
        <v>0.004</v>
      </c>
      <c r="BT122" s="221">
        <f>IF(BG122=0,1000+BS122,IF(COUNTIF(BR120:BR123,BR122)&gt;1,BR122+BS122,100))</f>
        <v>1000.004</v>
      </c>
      <c r="BU122" s="24"/>
      <c r="BV122" t="s" s="225">
        <f>IF(AA122=BV119,Q122)</f>
        <v>182</v>
      </c>
      <c r="BW122" s="24"/>
      <c r="BX122" s="220">
        <f>COUNTIF(BV120:BV123,K122)</f>
        <v>0</v>
      </c>
      <c r="BY122" s="220">
        <f>COUNTIF(BV120:BV123,L122)</f>
        <v>0</v>
      </c>
      <c r="BZ122" s="220">
        <f>COUNTIF(BV120:BV123,M122)</f>
        <v>0</v>
      </c>
      <c r="CA122" s="220">
        <f>COUNTIF(BV120:BV123,N122)</f>
        <v>0</v>
      </c>
      <c r="CB122" s="220">
        <f>SUM(BX122:CA122)</f>
        <v>0</v>
      </c>
      <c r="CC122" s="24"/>
      <c r="CD122" t="s" s="215">
        <f>IF(CB122=2,B122,"")</f>
      </c>
      <c r="CE122" t="s" s="215">
        <f>IF(CB122=2,D122,"")</f>
      </c>
      <c r="CF122" t="s" s="215">
        <f>IF(CB122=2,E122,"")</f>
      </c>
      <c r="CG122" t="s" s="215">
        <f>IF(CB122=2,G122,"")</f>
      </c>
      <c r="CH122" s="24"/>
      <c r="CI122" t="s" s="215">
        <f>IF(CB122=2,IF(CF122&gt;CG122,CD122,IF(CG122&gt;CF122,CE122,"")),"")</f>
      </c>
      <c r="CJ122" t="s" s="215">
        <f>IF(CB122=2,IF(CF122=CG122,CD122,""),"")</f>
      </c>
      <c r="CK122" t="s" s="215">
        <f>IF(CB122=2,IF(CF122=CG122,CE122,""),"")</f>
      </c>
      <c r="CL122" t="s" s="215">
        <f>IF(CB122=2,IF(CF122&gt;CG122,CE122,IF(CG122&gt;CF122,CD122,"")),"")</f>
      </c>
      <c r="CM122" s="24"/>
      <c r="CN122" s="220">
        <f>RANK(DC122,DC120:DC123,1)</f>
        <v>4</v>
      </c>
      <c r="CO122" t="s" s="222">
        <f>Q122</f>
        <v>182</v>
      </c>
      <c r="CP122" s="223">
        <f>COUNTIF(CI120:CL155,CO122)</f>
        <v>0</v>
      </c>
      <c r="CQ122" s="223">
        <f>COUNTIF(CI120:CI155,CO122)</f>
        <v>0</v>
      </c>
      <c r="CR122" s="223">
        <f>COUNTIF(CJ120:CK155,CO122)</f>
        <v>0</v>
      </c>
      <c r="CS122" s="223">
        <f>COUNTIF(CL120:CL155,CO122)</f>
        <v>0</v>
      </c>
      <c r="CT122" s="223">
        <f>_xlfn.SUMIFS(CF120:CF155,CD120:CD155,CO122)+_xlfn.SUMIFS(CG120:CG155,CE120:CE155,CO122)</f>
        <v>0</v>
      </c>
      <c r="CU122" s="223">
        <f>_xlfn.SUMIFS(CG120:CG155,CD120:CD155,CO122)+_xlfn.SUMIFS(CF120:CF155,CE120:CE155,CO122)</f>
        <v>0</v>
      </c>
      <c r="CV122" s="223">
        <f>CT122-CU122</f>
        <v>0</v>
      </c>
      <c r="CW122" s="220">
        <f>CQ122*3+CR122*1</f>
        <v>0</v>
      </c>
      <c r="CX122" t="s" s="215">
        <f>IF(CP122=0,"-",RANK(CW122,CW120:CW123))</f>
        <v>64</v>
      </c>
      <c r="CY122" t="s" s="215">
        <f>IF(CP122=0,"-",RANK(CV122,CV120:CV123))</f>
        <v>64</v>
      </c>
      <c r="CZ122" t="s" s="215">
        <f>IF(CP122=0,"-",RANK(CT122,CT120:CT123))</f>
        <v>64</v>
      </c>
      <c r="DA122" t="s" s="215">
        <f>IF(CP122=0,"-",SUM(CX122:CZ122))</f>
        <v>64</v>
      </c>
      <c r="DB122" s="221">
        <f>(COUNTIF(CO120:CO123,"&lt;"&amp;CO122)+1)/1000</f>
        <v>0.004</v>
      </c>
      <c r="DC122" s="221">
        <f>IF(CP122=0,1000+DB122,IF(COUNTIF(DA120:DA123,DA122)&gt;1,DA122+DB122,100))</f>
        <v>1000.004</v>
      </c>
      <c r="DD122" s="24"/>
      <c r="DE122" t="b" s="221">
        <f>IF(AA122=DE119,Q122)</f>
        <v>0</v>
      </c>
      <c r="DF122" s="24"/>
      <c r="DG122" s="220">
        <f>COUNTIF(DE120:DE123,K122)</f>
        <v>0</v>
      </c>
      <c r="DH122" s="220">
        <f>COUNTIF(DE120:DE123,L122)</f>
        <v>0</v>
      </c>
      <c r="DI122" s="220">
        <f>COUNTIF(DE120:DE123,M122)</f>
        <v>0</v>
      </c>
      <c r="DJ122" s="220">
        <f>COUNTIF(DE120:DE123,N122)</f>
        <v>0</v>
      </c>
      <c r="DK122" s="220">
        <f>SUM(DG122:DJ122)</f>
        <v>0</v>
      </c>
      <c r="DL122" s="24"/>
      <c r="DM122" t="s" s="215">
        <f>IF(DK122=2,B122,"")</f>
      </c>
      <c r="DN122" t="s" s="215">
        <f>IF(DK122=2,D122,"")</f>
      </c>
      <c r="DO122" t="s" s="215">
        <f>IF(DK122=2,E122,"")</f>
      </c>
      <c r="DP122" t="s" s="215">
        <f>IF(DK122=2,G122,"")</f>
      </c>
      <c r="DQ122" s="24"/>
      <c r="DR122" t="s" s="215">
        <f>IF(DK122=2,IF(DO122&gt;DP122,DM122,IF(DP122&gt;DO122,DN122,"")),"")</f>
      </c>
      <c r="DS122" t="s" s="215">
        <f>IF(DK122=2,IF(DO122=DP122,DM122,""),"")</f>
      </c>
      <c r="DT122" t="s" s="215">
        <f>IF(DK122=2,IF(DO122=DP122,DN122,""),"")</f>
      </c>
      <c r="DU122" t="s" s="215">
        <f>IF(DK122=2,IF(DO122&gt;DP122,DN122,IF(DP122&gt;DO122,DM122,"")),"")</f>
      </c>
      <c r="DV122" s="24"/>
      <c r="DW122" s="220">
        <f>RANK(EL122,EL120:EL123,1)</f>
        <v>4</v>
      </c>
      <c r="DX122" t="s" s="222">
        <f>Q122</f>
        <v>182</v>
      </c>
      <c r="DY122" s="223">
        <f>COUNTIF(DR120:DU155,DX122)</f>
        <v>0</v>
      </c>
      <c r="DZ122" s="223">
        <f>COUNTIF(DR120:DR155,DX122)</f>
        <v>0</v>
      </c>
      <c r="EA122" s="223">
        <f>COUNTIF(DS120:DT155,DX122)</f>
        <v>0</v>
      </c>
      <c r="EB122" s="223">
        <f>COUNTIF(DU120:DU155,DX122)</f>
        <v>0</v>
      </c>
      <c r="EC122" s="223">
        <f>_xlfn.SUMIFS(DO120:DO155,DM120:DM155,DX122)+_xlfn.SUMIFS(DP120:DP155,DN120:DN155,DX122)</f>
        <v>0</v>
      </c>
      <c r="ED122" s="223">
        <f>_xlfn.SUMIFS(DP120:DP155,DM120:DM155,DX122)+_xlfn.SUMIFS(DO120:DO155,DN120:DN155,DX122)</f>
        <v>0</v>
      </c>
      <c r="EE122" s="223">
        <f>EC122-ED122</f>
        <v>0</v>
      </c>
      <c r="EF122" s="220">
        <f>DZ122*3+EA122*1</f>
        <v>0</v>
      </c>
      <c r="EG122" t="s" s="215">
        <f>IF(DY122=0,"-",RANK(EF122,EF120:EF123))</f>
        <v>64</v>
      </c>
      <c r="EH122" t="s" s="215">
        <f>IF(DY122=0,"-",RANK(EE122,EE120:EE123))</f>
        <v>64</v>
      </c>
      <c r="EI122" t="s" s="215">
        <f>IF(DY122=0,"-",RANK(EC122,EC120:EC123))</f>
        <v>64</v>
      </c>
      <c r="EJ122" t="s" s="215">
        <f>IF(DY122=0,"-",SUM(EG122:EI122))</f>
        <v>64</v>
      </c>
      <c r="EK122" s="221">
        <f>(COUNTIF(DX120:DX123,"&lt;"&amp;DX122)+1)/1000</f>
        <v>0.004</v>
      </c>
      <c r="EL122" s="224">
        <f>IF(DY122=0,1000+EK122,IF(COUNTIF(EJ120:EJ123,EJ122)&gt;1,EJ122+EK122,100))</f>
        <v>1000.004</v>
      </c>
    </row>
    <row r="123" ht="13.65" customHeight="1">
      <c r="A123" s="15"/>
      <c r="B123" t="s" s="215">
        <f t="shared" si="357"/>
        <v>171</v>
      </c>
      <c r="C123" t="s" s="215">
        <v>64</v>
      </c>
      <c r="D123" t="s" s="215">
        <f t="shared" si="358"/>
        <v>172</v>
      </c>
      <c r="E123" s="220">
        <f t="shared" si="359"/>
        <v>3</v>
      </c>
      <c r="F123" t="s" s="215">
        <v>64</v>
      </c>
      <c r="G123" s="220">
        <f t="shared" si="360"/>
        <v>0</v>
      </c>
      <c r="H123" s="216"/>
      <c r="I123" t="s" s="215">
        <f t="shared" si="361"/>
        <v>170</v>
      </c>
      <c r="J123" s="24"/>
      <c r="K123" t="s" s="215">
        <f>IF(I123="H",B123,IF(I123="B",D123,""))</f>
        <v>171</v>
      </c>
      <c r="L123" t="s" s="215">
        <f>IF(I123="U",B123,"")</f>
      </c>
      <c r="M123" t="s" s="215">
        <f>IF(I123="U",D123,"")</f>
      </c>
      <c r="N123" t="s" s="215">
        <f>IF(I123="B",B123,IF(I123="H",D123,""))</f>
        <v>172</v>
      </c>
      <c r="O123" s="24"/>
      <c r="P123" s="221">
        <f>RANK(AK130,AK127:AK130,1)</f>
        <v>4</v>
      </c>
      <c r="Q123" t="s" s="222">
        <f>'Ark2'!B23</f>
        <v>90</v>
      </c>
      <c r="R123" s="223">
        <f>COUNTIF(K120:N155,Q123)</f>
        <v>3</v>
      </c>
      <c r="S123" s="223">
        <f>COUNTIF(K120:K155,Q123)</f>
        <v>0</v>
      </c>
      <c r="T123" s="223">
        <f>COUNTIF(L120:M155,Q123)</f>
        <v>1</v>
      </c>
      <c r="U123" s="223">
        <f>COUNTIF(N120:N155,Q123)</f>
        <v>2</v>
      </c>
      <c r="V123" s="223">
        <f>_xlfn.SUMIFS(E120:E155,B120:B155,Q123)+_xlfn.SUMIFS(G120:G155,D120:D155,Q123)</f>
        <v>1</v>
      </c>
      <c r="W123" s="223">
        <f>_xlfn.SUMIFS(G120:G155,B120:B155,Q123)+_xlfn.SUMIFS(E120:E155,D120:D155,Q123)</f>
        <v>5</v>
      </c>
      <c r="X123" s="223">
        <f>V123-W123</f>
        <v>-4</v>
      </c>
      <c r="Y123" s="220">
        <f>S123*3+T123*1</f>
        <v>1</v>
      </c>
      <c r="Z123" s="216"/>
      <c r="AA123" s="220">
        <f>RANK(Y123,Y120:Y123,0)</f>
        <v>4</v>
      </c>
      <c r="AB123" s="220">
        <f>IF(COUNTIF(AA120:AA123,AA123)=1,0,IF(AA123=1,RANK(BN123,BN120:BN123,0),IF(AA123=2,RANK(CW123,CW120:CW123,0),IF(AA123=3,RANK(EF123,EF120:EF123,0)))))</f>
        <v>0</v>
      </c>
      <c r="AC123" s="220">
        <f>IF(COUNTIF(AA120:AA123,AA123)=1,0,IF(AA123=1,RANK(BM123,BM120:BM123,0),IF(AA123=2,RANK(CV123,CV120:CV123,0),IF(AA123=3,RANK(EE123,EE120:EE123,0)))))</f>
        <v>0</v>
      </c>
      <c r="AD123" s="220">
        <f>IF(COUNTIF(AA120:AA123,AA123)=1,0,IF(AA123=1,RANK(BK123,BK120:BK123,0),IF(AA123=2,RANK(CT123,CT120:CT123,0),IF(AA123=3,RANK(EC123,EC120:EC123,0)))))</f>
        <v>0</v>
      </c>
      <c r="AE123" s="223">
        <f>SUM(AA130:AD130)</f>
        <v>4</v>
      </c>
      <c r="AF123" s="220">
        <f>IF(COUNTIF(AE120:AE123,AE123)=3,1,IF(COUNTIF(AA120:AA123,AA123)=1,0,IF(COUNTIF(AE120:AE123,AE123)=1,0,IF(AA123=1,VLOOKUP(Q123,BF126:BI129,4,FALSE),IF(AA123=2,VLOOKUP(Q123,CO126:CR129,4,FALSE),IF(AA123=3,VLOOKUP(Q123,DX126:EA129,4,FALSE)))))))</f>
        <v>0</v>
      </c>
      <c r="AG123" s="220">
        <f>RANK(X123,X120:X123)</f>
        <v>4</v>
      </c>
      <c r="AH123" s="220">
        <f>RANK(V123,V120:V123,0)</f>
        <v>4</v>
      </c>
      <c r="AI123" s="220">
        <f>RANK(S123,S120:S123,0)</f>
        <v>3</v>
      </c>
      <c r="AJ123" s="221">
        <f>(COUNTIF(Q120:Q123,"&lt;"&amp;Q123)+1)</f>
        <v>3</v>
      </c>
      <c r="AK123" s="216"/>
      <c r="AL123" s="24"/>
      <c r="AM123" t="b" s="221">
        <f>IF(AA123=AM119,Q123)</f>
        <v>0</v>
      </c>
      <c r="AN123" s="24"/>
      <c r="AO123" s="220">
        <f>COUNTIF(AM120:AM123,K123)</f>
        <v>0</v>
      </c>
      <c r="AP123" s="220">
        <f>COUNTIF(AM120:AM123,L123)</f>
        <v>0</v>
      </c>
      <c r="AQ123" s="220">
        <f>COUNTIF(AM120:AM123,M123)</f>
        <v>0</v>
      </c>
      <c r="AR123" s="220">
        <f>COUNTIF(AM120:AM123,N123)</f>
        <v>0</v>
      </c>
      <c r="AS123" s="220">
        <f>SUM(AO123:AR123)</f>
        <v>0</v>
      </c>
      <c r="AT123" s="24"/>
      <c r="AU123" t="s" s="215">
        <f>IF(AS123=2,B123,"")</f>
      </c>
      <c r="AV123" t="s" s="215">
        <f>IF(AS123=2,D123,"")</f>
      </c>
      <c r="AW123" t="s" s="215">
        <f>IF(AS123=2,E123,"")</f>
      </c>
      <c r="AX123" t="s" s="215">
        <f>IF(AS123=2,G123,"")</f>
      </c>
      <c r="AY123" s="24"/>
      <c r="AZ123" t="s" s="215">
        <f>IF(AS123=2,IF(AW123&gt;AX123,AU123,IF(AX123&gt;AW123,AV123,"")),"")</f>
      </c>
      <c r="BA123" t="s" s="215">
        <f>IF(AS123=2,IF(AW123=AX123,AU123,""),"")</f>
      </c>
      <c r="BB123" t="s" s="215">
        <f>IF(AS123=2,IF(AW123=AX123,AV123,""),"")</f>
      </c>
      <c r="BC123" t="s" s="215">
        <f>IF(AS123=2,IF(AW123&gt;AX123,AV123,IF(AX123&gt;AW123,AU123,"")),"")</f>
      </c>
      <c r="BD123" s="24"/>
      <c r="BE123" s="220">
        <f>RANK(BT123,BT120:BT123,1)</f>
        <v>3</v>
      </c>
      <c r="BF123" t="s" s="222">
        <f>Q123</f>
        <v>181</v>
      </c>
      <c r="BG123" s="223">
        <f>COUNTIF(AZ120:BC155,BF123)</f>
        <v>0</v>
      </c>
      <c r="BH123" s="223">
        <f>COUNTIF(AZ120:AZ155,BF123)</f>
        <v>0</v>
      </c>
      <c r="BI123" s="223">
        <f>COUNTIF(BA120:BB155,BF123)</f>
        <v>0</v>
      </c>
      <c r="BJ123" s="223">
        <f>COUNTIF(BC120:BC155,BF123)</f>
        <v>0</v>
      </c>
      <c r="BK123" s="223">
        <f>_xlfn.SUMIFS(AW120:AW155,AU120:AU155,BF123)+_xlfn.SUMIFS(AX120:AX155,AV120:AV155,BF123)</f>
        <v>0</v>
      </c>
      <c r="BL123" s="223">
        <f>_xlfn.SUMIFS(AX120:AX155,AU120:AU155,BF123)+_xlfn.SUMIFS(AW120:AW155,AV120:AV155,BF123)</f>
        <v>0</v>
      </c>
      <c r="BM123" s="223">
        <f>BK123-BL123</f>
        <v>0</v>
      </c>
      <c r="BN123" s="220">
        <f>BH123*3+BI123*1</f>
        <v>0</v>
      </c>
      <c r="BO123" t="s" s="215">
        <f>IF(BG123=0,"-",RANK(BN123,BN120:BN123))</f>
        <v>64</v>
      </c>
      <c r="BP123" t="s" s="215">
        <f>IF(BG123=0,"-",RANK(BM123,BM120:BM123))</f>
        <v>64</v>
      </c>
      <c r="BQ123" t="s" s="215">
        <f>IF(BG123=0,"-",RANK(BK123,BK120:BK123))</f>
        <v>64</v>
      </c>
      <c r="BR123" t="s" s="215">
        <f>IF(BG123=0,"-",SUM(BO123:BQ123))</f>
        <v>64</v>
      </c>
      <c r="BS123" s="221">
        <f>(COUNTIF(BF120:BF123,"&lt;"&amp;BF123)+1)/1000</f>
        <v>0.003</v>
      </c>
      <c r="BT123" s="221">
        <f>IF(BG123=0,1000+BS123,IF(COUNTIF(BR120:BR123,BR123)&gt;1,BR123+BS123,100))</f>
        <v>1000.003</v>
      </c>
      <c r="BU123" s="24"/>
      <c r="BV123" t="b" s="221">
        <f>IF(AA123=BV119,Q123)</f>
        <v>0</v>
      </c>
      <c r="BW123" s="24"/>
      <c r="BX123" s="220">
        <f>COUNTIF(BV120:BV123,K123)</f>
        <v>0</v>
      </c>
      <c r="BY123" s="220">
        <f>COUNTIF(BV120:BV123,L123)</f>
        <v>0</v>
      </c>
      <c r="BZ123" s="220">
        <f>COUNTIF(BV120:BV123,M123)</f>
        <v>0</v>
      </c>
      <c r="CA123" s="220">
        <f>COUNTIF(BV120:BV123,N123)</f>
        <v>0</v>
      </c>
      <c r="CB123" s="220">
        <f>SUM(BX123:CA123)</f>
        <v>0</v>
      </c>
      <c r="CC123" s="24"/>
      <c r="CD123" t="s" s="215">
        <f>IF(CB123=2,B123,"")</f>
      </c>
      <c r="CE123" t="s" s="215">
        <f>IF(CB123=2,D123,"")</f>
      </c>
      <c r="CF123" t="s" s="215">
        <f>IF(CB123=2,E123,"")</f>
      </c>
      <c r="CG123" t="s" s="215">
        <f>IF(CB123=2,G123,"")</f>
      </c>
      <c r="CH123" s="24"/>
      <c r="CI123" t="s" s="215">
        <f>IF(CB123=2,IF(CF123&gt;CG123,CD123,IF(CG123&gt;CF123,CE123,"")),"")</f>
      </c>
      <c r="CJ123" t="s" s="215">
        <f>IF(CB123=2,IF(CF123=CG123,CD123,""),"")</f>
      </c>
      <c r="CK123" t="s" s="215">
        <f>IF(CB123=2,IF(CF123=CG123,CE123,""),"")</f>
      </c>
      <c r="CL123" t="s" s="215">
        <f>IF(CB123=2,IF(CF123&gt;CG123,CE123,IF(CG123&gt;CF123,CD123,"")),"")</f>
      </c>
      <c r="CM123" s="24"/>
      <c r="CN123" s="220">
        <f>RANK(DC123,DC120:DC123,1)</f>
        <v>3</v>
      </c>
      <c r="CO123" t="s" s="222">
        <f>Q123</f>
        <v>181</v>
      </c>
      <c r="CP123" s="223">
        <f>COUNTIF(CI120:CL155,CO123)</f>
        <v>0</v>
      </c>
      <c r="CQ123" s="223">
        <f>COUNTIF(CI120:CI155,CO123)</f>
        <v>0</v>
      </c>
      <c r="CR123" s="223">
        <f>COUNTIF(CJ120:CK155,CO123)</f>
        <v>0</v>
      </c>
      <c r="CS123" s="223">
        <f>COUNTIF(CL120:CL155,CO123)</f>
        <v>0</v>
      </c>
      <c r="CT123" s="223">
        <f>_xlfn.SUMIFS(CF120:CF155,CD120:CD155,CO123)+_xlfn.SUMIFS(CG120:CG155,CE120:CE155,CO123)</f>
        <v>0</v>
      </c>
      <c r="CU123" s="223">
        <f>_xlfn.SUMIFS(CG120:CG155,CD120:CD155,CO123)+_xlfn.SUMIFS(CF120:CF155,CE120:CE155,CO123)</f>
        <v>0</v>
      </c>
      <c r="CV123" s="223">
        <f>CT123-CU123</f>
        <v>0</v>
      </c>
      <c r="CW123" s="220">
        <f>CQ123*3+CR123*1</f>
        <v>0</v>
      </c>
      <c r="CX123" t="s" s="215">
        <f>IF(CP123=0,"-",RANK(CW123,CW120:CW123))</f>
        <v>64</v>
      </c>
      <c r="CY123" t="s" s="215">
        <f>IF(CP123=0,"-",RANK(CV123,CV120:CV123))</f>
        <v>64</v>
      </c>
      <c r="CZ123" t="s" s="215">
        <f>IF(CP123=0,"-",RANK(CT123,CT120:CT123))</f>
        <v>64</v>
      </c>
      <c r="DA123" t="s" s="215">
        <f>IF(CP123=0,"-",SUM(CX123:CZ123))</f>
        <v>64</v>
      </c>
      <c r="DB123" s="221">
        <f>(COUNTIF(CO120:CO123,"&lt;"&amp;CO123)+1)/1000</f>
        <v>0.003</v>
      </c>
      <c r="DC123" s="221">
        <f>IF(CP123=0,1000+DB123,IF(COUNTIF(DA120:DA123,DA123)&gt;1,DA123+DB123,100))</f>
        <v>1000.003</v>
      </c>
      <c r="DD123" s="24"/>
      <c r="DE123" t="b" s="221">
        <f>IF(AA123=DE119,Q123)</f>
        <v>0</v>
      </c>
      <c r="DF123" s="24"/>
      <c r="DG123" s="220">
        <f>COUNTIF(DE120:DE123,K123)</f>
        <v>0</v>
      </c>
      <c r="DH123" s="220">
        <f>COUNTIF(DE120:DE123,L123)</f>
        <v>0</v>
      </c>
      <c r="DI123" s="220">
        <f>COUNTIF(DE120:DE123,M123)</f>
        <v>0</v>
      </c>
      <c r="DJ123" s="220">
        <f>COUNTIF(DE120:DE123,N123)</f>
        <v>0</v>
      </c>
      <c r="DK123" s="220">
        <f>SUM(DG123:DJ123)</f>
        <v>0</v>
      </c>
      <c r="DL123" s="24"/>
      <c r="DM123" t="s" s="215">
        <f>IF(DK123=2,B123,"")</f>
      </c>
      <c r="DN123" t="s" s="215">
        <f>IF(DK123=2,D123,"")</f>
      </c>
      <c r="DO123" t="s" s="215">
        <f>IF(DK123=2,E123,"")</f>
      </c>
      <c r="DP123" t="s" s="215">
        <f>IF(DK123=2,G123,"")</f>
      </c>
      <c r="DQ123" s="24"/>
      <c r="DR123" t="s" s="215">
        <f>IF(DK123=2,IF(DO123&gt;DP123,DM123,IF(DP123&gt;DO123,DN123,"")),"")</f>
      </c>
      <c r="DS123" t="s" s="215">
        <f>IF(DK123=2,IF(DO123=DP123,DM123,""),"")</f>
      </c>
      <c r="DT123" t="s" s="215">
        <f>IF(DK123=2,IF(DO123=DP123,DN123,""),"")</f>
      </c>
      <c r="DU123" t="s" s="215">
        <f>IF(DK123=2,IF(DO123&gt;DP123,DN123,IF(DP123&gt;DO123,DM123,"")),"")</f>
      </c>
      <c r="DV123" s="24"/>
      <c r="DW123" s="220">
        <f>RANK(EL123,EL120:EL123,1)</f>
        <v>3</v>
      </c>
      <c r="DX123" t="s" s="222">
        <f>Q123</f>
        <v>181</v>
      </c>
      <c r="DY123" s="223">
        <f>COUNTIF(DR120:DU155,DX123)</f>
        <v>0</v>
      </c>
      <c r="DZ123" s="223">
        <f>COUNTIF(DR120:DR155,DX123)</f>
        <v>0</v>
      </c>
      <c r="EA123" s="223">
        <f>COUNTIF(DS120:DT155,DX123)</f>
        <v>0</v>
      </c>
      <c r="EB123" s="223">
        <f>COUNTIF(DU120:DU155,DX123)</f>
        <v>0</v>
      </c>
      <c r="EC123" s="223">
        <f>_xlfn.SUMIFS(DO120:DO155,DM120:DM155,DX123)+_xlfn.SUMIFS(DP120:DP155,DN120:DN155,DX123)</f>
        <v>0</v>
      </c>
      <c r="ED123" s="223">
        <f>_xlfn.SUMIFS(DP120:DP155,DM120:DM155,DX123)+_xlfn.SUMIFS(DO120:DO155,DN120:DN155,DX123)</f>
        <v>0</v>
      </c>
      <c r="EE123" s="223">
        <f>EC123-ED123</f>
        <v>0</v>
      </c>
      <c r="EF123" s="220">
        <f>DZ123*3+EA123*1</f>
        <v>0</v>
      </c>
      <c r="EG123" t="s" s="215">
        <f>IF(DY123=0,"-",RANK(EF123,EF120:EF123))</f>
        <v>64</v>
      </c>
      <c r="EH123" t="s" s="215">
        <f>IF(DY123=0,"-",RANK(EE123,EE120:EE123))</f>
        <v>64</v>
      </c>
      <c r="EI123" t="s" s="215">
        <f>IF(DY123=0,"-",RANK(EC123,EC120:EC123))</f>
        <v>64</v>
      </c>
      <c r="EJ123" t="s" s="215">
        <f>IF(DY123=0,"-",SUM(EG123:EI123))</f>
        <v>64</v>
      </c>
      <c r="EK123" s="221">
        <f>(COUNTIF(DX120:DX123,"&lt;"&amp;DX123)+1)/1000</f>
        <v>0.003</v>
      </c>
      <c r="EL123" s="224">
        <f>IF(DY123=0,1000+EK123,IF(COUNTIF(EJ120:EJ123,EJ123)&gt;1,EJ123+EK123,100))</f>
        <v>1000.003</v>
      </c>
    </row>
    <row r="124" ht="13.65" customHeight="1">
      <c r="A124" s="15"/>
      <c r="B124" t="s" s="215">
        <f t="shared" si="476"/>
        <v>173</v>
      </c>
      <c r="C124" t="s" s="215">
        <v>64</v>
      </c>
      <c r="D124" t="s" s="215">
        <f t="shared" si="477"/>
        <v>174</v>
      </c>
      <c r="E124" s="220">
        <f t="shared" si="478"/>
        <v>2</v>
      </c>
      <c r="F124" t="s" s="215">
        <v>64</v>
      </c>
      <c r="G124" s="220">
        <f t="shared" si="479"/>
        <v>1</v>
      </c>
      <c r="H124" s="216"/>
      <c r="I124" t="s" s="215">
        <f t="shared" si="480"/>
        <v>170</v>
      </c>
      <c r="J124" s="24"/>
      <c r="K124" t="s" s="215">
        <f>IF(I124="H",B124,IF(I124="B",D124,""))</f>
        <v>173</v>
      </c>
      <c r="L124" t="s" s="215">
        <f>IF(I124="U",B124,"")</f>
      </c>
      <c r="M124" t="s" s="215">
        <f>IF(I124="U",D124,"")</f>
      </c>
      <c r="N124" t="s" s="215">
        <f>IF(I124="B",B124,IF(I124="H",D124,""))</f>
        <v>174</v>
      </c>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20">
        <f>COUNTIF(AM120:AM123,K124)</f>
        <v>1</v>
      </c>
      <c r="AP124" s="220">
        <f>COUNTIF(AM120:AM123,L124)</f>
        <v>0</v>
      </c>
      <c r="AQ124" s="220">
        <f>COUNTIF(AM120:AM123,M124)</f>
        <v>0</v>
      </c>
      <c r="AR124" s="220">
        <f>COUNTIF(AM120:AM123,N124)</f>
        <v>0</v>
      </c>
      <c r="AS124" s="220">
        <f>SUM(AO124:AR124)</f>
        <v>1</v>
      </c>
      <c r="AT124" s="24"/>
      <c r="AU124" t="s" s="215">
        <f>IF(AS124=2,B124,"")</f>
      </c>
      <c r="AV124" t="s" s="215">
        <f>IF(AS124=2,D124,"")</f>
      </c>
      <c r="AW124" t="s" s="215">
        <f>IF(AS124=2,E124,"")</f>
      </c>
      <c r="AX124" t="s" s="215">
        <f>IF(AS124=2,G124,"")</f>
      </c>
      <c r="AY124" s="24"/>
      <c r="AZ124" t="s" s="215">
        <f>IF(AS124=2,IF(AW124&gt;AX124,AU124,IF(AX124&gt;AW124,AV124,"")),"")</f>
      </c>
      <c r="BA124" t="s" s="215">
        <f>IF(AS124=2,IF(AW124=AX124,AU124,""),"")</f>
      </c>
      <c r="BB124" t="s" s="215">
        <f>IF(AS124=2,IF(AW124=AX124,AV124,""),"")</f>
      </c>
      <c r="BC124" t="s" s="215">
        <f>IF(AS124=2,IF(AW124&gt;AX124,AV124,IF(AX124&gt;AW124,AU124,"")),"")</f>
      </c>
      <c r="BD124" s="24"/>
      <c r="BE124" s="216"/>
      <c r="BF124" s="24"/>
      <c r="BG124" s="24"/>
      <c r="BH124" s="24"/>
      <c r="BI124" s="24"/>
      <c r="BJ124" s="24"/>
      <c r="BK124" s="24"/>
      <c r="BL124" s="24"/>
      <c r="BM124" s="24"/>
      <c r="BN124" s="24"/>
      <c r="BO124" s="24"/>
      <c r="BP124" s="24"/>
      <c r="BQ124" s="24"/>
      <c r="BR124" s="24"/>
      <c r="BS124" s="24"/>
      <c r="BT124" s="24"/>
      <c r="BU124" s="24"/>
      <c r="BV124" s="24"/>
      <c r="BW124" s="24"/>
      <c r="BX124" s="220">
        <f>COUNTIF(BV120:BV123,K124)</f>
        <v>0</v>
      </c>
      <c r="BY124" s="220">
        <f>COUNTIF(BV120:BV123,L124)</f>
        <v>0</v>
      </c>
      <c r="BZ124" s="220">
        <f>COUNTIF(BV120:BV123,M124)</f>
        <v>0</v>
      </c>
      <c r="CA124" s="220">
        <f>COUNTIF(BV120:BV123,N124)</f>
        <v>0</v>
      </c>
      <c r="CB124" s="220">
        <f>SUM(BX124:CA124)</f>
        <v>0</v>
      </c>
      <c r="CC124" s="24"/>
      <c r="CD124" t="s" s="215">
        <f>IF(CB124=2,B124,"")</f>
      </c>
      <c r="CE124" t="s" s="215">
        <f>IF(CB124=2,D124,"")</f>
      </c>
      <c r="CF124" t="s" s="215">
        <f>IF(CB124=2,E124,"")</f>
      </c>
      <c r="CG124" t="s" s="215">
        <f>IF(CB124=2,G124,"")</f>
      </c>
      <c r="CH124" s="24"/>
      <c r="CI124" t="s" s="215">
        <f>IF(CB124=2,IF(CF124&gt;CG124,CD124,IF(CG124&gt;CF124,CE124,"")),"")</f>
      </c>
      <c r="CJ124" t="s" s="215">
        <f>IF(CB124=2,IF(CF124=CG124,CD124,""),"")</f>
      </c>
      <c r="CK124" t="s" s="215">
        <f>IF(CB124=2,IF(CF124=CG124,CE124,""),"")</f>
      </c>
      <c r="CL124" t="s" s="215">
        <f>IF(CB124=2,IF(CF124&gt;CG124,CE124,IF(CG124&gt;CF124,CD124,"")),"")</f>
      </c>
      <c r="CM124" s="24"/>
      <c r="CN124" s="216"/>
      <c r="CO124" s="24"/>
      <c r="CP124" s="24"/>
      <c r="CQ124" s="24"/>
      <c r="CR124" s="24"/>
      <c r="CS124" s="24"/>
      <c r="CT124" s="24"/>
      <c r="CU124" s="24"/>
      <c r="CV124" s="24"/>
      <c r="CW124" s="24"/>
      <c r="CX124" s="24"/>
      <c r="CY124" s="24"/>
      <c r="CZ124" s="24"/>
      <c r="DA124" s="24"/>
      <c r="DB124" s="24"/>
      <c r="DC124" s="24"/>
      <c r="DD124" s="24"/>
      <c r="DE124" s="24"/>
      <c r="DF124" s="24"/>
      <c r="DG124" s="220">
        <f>COUNTIF(DE120:DE123,K124)</f>
        <v>0</v>
      </c>
      <c r="DH124" s="220">
        <f>COUNTIF(DE120:DE123,L124)</f>
        <v>0</v>
      </c>
      <c r="DI124" s="220">
        <f>COUNTIF(DE120:DE123,M124)</f>
        <v>0</v>
      </c>
      <c r="DJ124" s="220">
        <f>COUNTIF(DE120:DE123,N124)</f>
        <v>1</v>
      </c>
      <c r="DK124" s="220">
        <f>SUM(DG124:DJ124)</f>
        <v>1</v>
      </c>
      <c r="DL124" s="24"/>
      <c r="DM124" t="s" s="215">
        <f>IF(DK124=2,B124,"")</f>
      </c>
      <c r="DN124" t="s" s="215">
        <f>IF(DK124=2,D124,"")</f>
      </c>
      <c r="DO124" t="s" s="215">
        <f>IF(DK124=2,E124,"")</f>
      </c>
      <c r="DP124" t="s" s="215">
        <f>IF(DK124=2,G124,"")</f>
      </c>
      <c r="DQ124" s="24"/>
      <c r="DR124" t="s" s="215">
        <f>IF(DK124=2,IF(DO124&gt;DP124,DM124,IF(DP124&gt;DO124,DN124,"")),"")</f>
      </c>
      <c r="DS124" t="s" s="215">
        <f>IF(DK124=2,IF(DO124=DP124,DM124,""),"")</f>
      </c>
      <c r="DT124" t="s" s="215">
        <f>IF(DK124=2,IF(DO124=DP124,DN124,""),"")</f>
      </c>
      <c r="DU124" t="s" s="215">
        <f>IF(DK124=2,IF(DO124&gt;DP124,DN124,IF(DP124&gt;DO124,DM124,"")),"")</f>
      </c>
      <c r="DV124" s="24"/>
      <c r="DW124" s="216"/>
      <c r="DX124" s="24"/>
      <c r="DY124" s="24"/>
      <c r="DZ124" s="24"/>
      <c r="EA124" s="24"/>
      <c r="EB124" s="24"/>
      <c r="EC124" s="24"/>
      <c r="ED124" s="24"/>
      <c r="EE124" s="24"/>
      <c r="EF124" s="24"/>
      <c r="EG124" s="24"/>
      <c r="EH124" s="24"/>
      <c r="EI124" s="24"/>
      <c r="EJ124" s="24"/>
      <c r="EK124" s="24"/>
      <c r="EL124" s="25"/>
    </row>
    <row r="125" ht="13.65" customHeight="1">
      <c r="A125" s="15"/>
      <c r="B125" t="s" s="215">
        <f t="shared" si="524"/>
        <v>175</v>
      </c>
      <c r="C125" t="s" s="215">
        <v>64</v>
      </c>
      <c r="D125" t="s" s="215">
        <f t="shared" si="525"/>
        <v>176</v>
      </c>
      <c r="E125" s="220">
        <f t="shared" si="526"/>
        <v>1</v>
      </c>
      <c r="F125" t="s" s="215">
        <v>64</v>
      </c>
      <c r="G125" s="220">
        <f t="shared" si="527"/>
        <v>1</v>
      </c>
      <c r="H125" s="216"/>
      <c r="I125" t="s" s="215">
        <f t="shared" si="528"/>
        <v>177</v>
      </c>
      <c r="J125" s="24"/>
      <c r="K125" t="s" s="215">
        <f>IF(I125="H",B125,IF(I125="B",D125,""))</f>
      </c>
      <c r="L125" t="s" s="215">
        <f>IF(I125="U",B125,"")</f>
        <v>175</v>
      </c>
      <c r="M125" t="s" s="215">
        <f>IF(I125="U",D125,"")</f>
        <v>176</v>
      </c>
      <c r="N125" t="s" s="215">
        <f>IF(I125="B",B125,IF(I125="H",D125,""))</f>
      </c>
      <c r="O125" s="24"/>
      <c r="P125" s="24"/>
      <c r="Q125" s="24"/>
      <c r="R125" s="24"/>
      <c r="S125" s="24"/>
      <c r="T125" s="24"/>
      <c r="U125" s="24"/>
      <c r="V125" s="24"/>
      <c r="W125" s="24"/>
      <c r="X125" s="24"/>
      <c r="Y125" s="24"/>
      <c r="Z125" s="24"/>
      <c r="AA125" s="221">
        <v>1</v>
      </c>
      <c r="AB125" s="223">
        <v>10</v>
      </c>
      <c r="AC125" s="223">
        <f>AB125*10</f>
        <v>100</v>
      </c>
      <c r="AD125" s="223">
        <f>AC125*10</f>
        <v>1000</v>
      </c>
      <c r="AE125" s="226"/>
      <c r="AF125" s="223">
        <f>AD125*10</f>
        <v>10000</v>
      </c>
      <c r="AG125" s="223">
        <f>AF125*10</f>
        <v>100000</v>
      </c>
      <c r="AH125" s="223">
        <f>AG125*10</f>
        <v>1000000</v>
      </c>
      <c r="AI125" s="223">
        <f>AH125*10</f>
        <v>10000000</v>
      </c>
      <c r="AJ125" s="223">
        <f>AI125*10</f>
        <v>100000000</v>
      </c>
      <c r="AK125" s="226"/>
      <c r="AL125" s="24"/>
      <c r="AM125" s="24"/>
      <c r="AN125" s="24"/>
      <c r="AO125" s="220">
        <f>COUNTIF(AM120:AM123,K125)</f>
        <v>0</v>
      </c>
      <c r="AP125" s="220">
        <f>COUNTIF(AM120:AM123,L125)</f>
        <v>0</v>
      </c>
      <c r="AQ125" s="220">
        <f>COUNTIF(AM120:AM123,M125)</f>
        <v>0</v>
      </c>
      <c r="AR125" s="220">
        <f>COUNTIF(AM120:AM123,N125)</f>
        <v>0</v>
      </c>
      <c r="AS125" s="220">
        <f>SUM(AO125:AR125)</f>
        <v>0</v>
      </c>
      <c r="AT125" s="24"/>
      <c r="AU125" t="s" s="215">
        <f>IF(AS125=2,B125,"")</f>
      </c>
      <c r="AV125" t="s" s="215">
        <f>IF(AS125=2,D125,"")</f>
      </c>
      <c r="AW125" t="s" s="215">
        <f>IF(AS125=2,E125,"")</f>
      </c>
      <c r="AX125" t="s" s="215">
        <f>IF(AS125=2,G125,"")</f>
      </c>
      <c r="AY125" s="24"/>
      <c r="AZ125" t="s" s="215">
        <f>IF(AS125=2,IF(AW125&gt;AX125,AU125,IF(AX125&gt;AW125,AV125,"")),"")</f>
      </c>
      <c r="BA125" t="s" s="215">
        <f>IF(AS125=2,IF(AW125=AX125,AU125,""),"")</f>
      </c>
      <c r="BB125" t="s" s="215">
        <f>IF(AS125=2,IF(AW125=AX125,AV125,""),"")</f>
      </c>
      <c r="BC125" t="s" s="215">
        <f>IF(AS125=2,IF(AW125&gt;AX125,AV125,IF(AX125&gt;AW125,AU125,"")),"")</f>
      </c>
      <c r="BD125" s="24"/>
      <c r="BE125" s="216"/>
      <c r="BF125" s="24"/>
      <c r="BG125" s="24"/>
      <c r="BH125" t="s" s="215">
        <v>51</v>
      </c>
      <c r="BI125" t="s" s="215">
        <v>178</v>
      </c>
      <c r="BJ125" s="24"/>
      <c r="BK125" s="24"/>
      <c r="BL125" s="24"/>
      <c r="BM125" s="24"/>
      <c r="BN125" s="24"/>
      <c r="BO125" s="24"/>
      <c r="BP125" s="24"/>
      <c r="BQ125" s="24"/>
      <c r="BR125" s="24"/>
      <c r="BS125" s="24"/>
      <c r="BT125" s="24"/>
      <c r="BU125" s="24"/>
      <c r="BV125" s="24"/>
      <c r="BW125" s="24"/>
      <c r="BX125" s="220">
        <f>COUNTIF(BV120:BV123,K125)</f>
        <v>0</v>
      </c>
      <c r="BY125" s="220">
        <f>COUNTIF(BV120:BV123,L125)</f>
        <v>0</v>
      </c>
      <c r="BZ125" s="220">
        <f>COUNTIF(BV120:BV123,M125)</f>
        <v>0</v>
      </c>
      <c r="CA125" s="220">
        <f>COUNTIF(BV120:BV123,N125)</f>
        <v>0</v>
      </c>
      <c r="CB125" s="220">
        <f>SUM(BX125:CA125)</f>
        <v>0</v>
      </c>
      <c r="CC125" s="24"/>
      <c r="CD125" t="s" s="215">
        <f>IF(CB125=2,B125,"")</f>
      </c>
      <c r="CE125" t="s" s="215">
        <f>IF(CB125=2,D125,"")</f>
      </c>
      <c r="CF125" t="s" s="215">
        <f>IF(CB125=2,E125,"")</f>
      </c>
      <c r="CG125" t="s" s="215">
        <f>IF(CB125=2,G125,"")</f>
      </c>
      <c r="CH125" s="24"/>
      <c r="CI125" t="s" s="215">
        <f>IF(CB125=2,IF(CF125&gt;CG125,CD125,IF(CG125&gt;CF125,CE125,"")),"")</f>
      </c>
      <c r="CJ125" t="s" s="215">
        <f>IF(CB125=2,IF(CF125=CG125,CD125,""),"")</f>
      </c>
      <c r="CK125" t="s" s="215">
        <f>IF(CB125=2,IF(CF125=CG125,CE125,""),"")</f>
      </c>
      <c r="CL125" t="s" s="215">
        <f>IF(CB125=2,IF(CF125&gt;CG125,CE125,IF(CG125&gt;CF125,CD125,"")),"")</f>
      </c>
      <c r="CM125" s="24"/>
      <c r="CN125" s="216"/>
      <c r="CO125" s="24"/>
      <c r="CP125" s="24"/>
      <c r="CQ125" t="s" s="215">
        <v>51</v>
      </c>
      <c r="CR125" t="s" s="215">
        <v>178</v>
      </c>
      <c r="CS125" s="24"/>
      <c r="CT125" s="24"/>
      <c r="CU125" s="24"/>
      <c r="CV125" s="24"/>
      <c r="CW125" s="24"/>
      <c r="CX125" s="24"/>
      <c r="CY125" s="24"/>
      <c r="CZ125" s="24"/>
      <c r="DA125" s="24"/>
      <c r="DB125" s="24"/>
      <c r="DC125" s="24"/>
      <c r="DD125" s="24"/>
      <c r="DE125" s="24"/>
      <c r="DF125" s="24"/>
      <c r="DG125" s="220">
        <f>COUNTIF(DE120:DE123,K125)</f>
        <v>0</v>
      </c>
      <c r="DH125" s="220">
        <f>COUNTIF(DE120:DE123,L125)</f>
        <v>0</v>
      </c>
      <c r="DI125" s="220">
        <f>COUNTIF(DE120:DE123,M125)</f>
        <v>0</v>
      </c>
      <c r="DJ125" s="220">
        <f>COUNTIF(DE120:DE123,N125)</f>
        <v>0</v>
      </c>
      <c r="DK125" s="220">
        <f>SUM(DG125:DJ125)</f>
        <v>0</v>
      </c>
      <c r="DL125" s="24"/>
      <c r="DM125" t="s" s="215">
        <f>IF(DK125=2,B125,"")</f>
      </c>
      <c r="DN125" t="s" s="215">
        <f>IF(DK125=2,D125,"")</f>
      </c>
      <c r="DO125" t="s" s="215">
        <f>IF(DK125=2,E125,"")</f>
      </c>
      <c r="DP125" t="s" s="215">
        <f>IF(DK125=2,G125,"")</f>
      </c>
      <c r="DQ125" s="24"/>
      <c r="DR125" t="s" s="215">
        <f>IF(DK125=2,IF(DO125&gt;DP125,DM125,IF(DP125&gt;DO125,DN125,"")),"")</f>
      </c>
      <c r="DS125" t="s" s="215">
        <f>IF(DK125=2,IF(DO125=DP125,DM125,""),"")</f>
      </c>
      <c r="DT125" t="s" s="215">
        <f>IF(DK125=2,IF(DO125=DP125,DN125,""),"")</f>
      </c>
      <c r="DU125" t="s" s="215">
        <f>IF(DK125=2,IF(DO125&gt;DP125,DN125,IF(DP125&gt;DO125,DM125,"")),"")</f>
      </c>
      <c r="DV125" s="24"/>
      <c r="DW125" s="216"/>
      <c r="DX125" s="24"/>
      <c r="DY125" s="24"/>
      <c r="DZ125" t="s" s="215">
        <v>51</v>
      </c>
      <c r="EA125" t="s" s="215">
        <v>178</v>
      </c>
      <c r="EB125" s="24"/>
      <c r="EC125" s="24"/>
      <c r="ED125" s="24"/>
      <c r="EE125" s="24"/>
      <c r="EF125" s="24"/>
      <c r="EG125" s="24"/>
      <c r="EH125" s="24"/>
      <c r="EI125" s="24"/>
      <c r="EJ125" s="24"/>
      <c r="EK125" s="24"/>
      <c r="EL125" s="25"/>
    </row>
    <row r="126" ht="13.65" customHeight="1">
      <c r="A126" s="15"/>
      <c r="B126" t="s" s="215">
        <f t="shared" si="579"/>
        <v>179</v>
      </c>
      <c r="C126" t="s" s="215">
        <v>64</v>
      </c>
      <c r="D126" t="s" s="215">
        <f t="shared" si="580"/>
        <v>180</v>
      </c>
      <c r="E126" s="220">
        <f t="shared" si="581"/>
        <v>2</v>
      </c>
      <c r="F126" t="s" s="215">
        <v>64</v>
      </c>
      <c r="G126" s="220">
        <f t="shared" si="582"/>
        <v>1</v>
      </c>
      <c r="H126" s="216"/>
      <c r="I126" t="s" s="215">
        <f t="shared" si="583"/>
        <v>170</v>
      </c>
      <c r="J126" s="24"/>
      <c r="K126" t="s" s="215">
        <f>IF(I126="H",B126,IF(I126="B",D126,""))</f>
        <v>179</v>
      </c>
      <c r="L126" t="s" s="215">
        <f>IF(I126="U",B126,"")</f>
      </c>
      <c r="M126" t="s" s="215">
        <f>IF(I126="U",D126,"")</f>
      </c>
      <c r="N126" t="s" s="215">
        <f>IF(I126="B",B126,IF(I126="H",D126,""))</f>
        <v>180</v>
      </c>
      <c r="O126" s="24"/>
      <c r="P126" s="24"/>
      <c r="Q126" s="221">
        <v>2</v>
      </c>
      <c r="R126" s="221">
        <v>3</v>
      </c>
      <c r="S126" s="221">
        <v>4</v>
      </c>
      <c r="T126" s="221">
        <v>5</v>
      </c>
      <c r="U126" s="221">
        <v>6</v>
      </c>
      <c r="V126" s="221">
        <v>7</v>
      </c>
      <c r="W126" s="221">
        <v>8</v>
      </c>
      <c r="X126" s="221">
        <v>9</v>
      </c>
      <c r="Y126" s="221">
        <v>10</v>
      </c>
      <c r="Z126" s="24"/>
      <c r="AA126" s="24"/>
      <c r="AB126" s="24"/>
      <c r="AC126" s="24"/>
      <c r="AD126" s="24"/>
      <c r="AE126" s="24"/>
      <c r="AF126" s="24"/>
      <c r="AG126" s="24"/>
      <c r="AH126" s="24"/>
      <c r="AI126" s="24"/>
      <c r="AJ126" s="24"/>
      <c r="AK126" s="24"/>
      <c r="AL126" s="24"/>
      <c r="AM126" s="24"/>
      <c r="AN126" s="24"/>
      <c r="AO126" s="220">
        <f>COUNTIF(AM120:AM123,K126)</f>
        <v>0</v>
      </c>
      <c r="AP126" s="220">
        <f>COUNTIF(AM120:AM123,L126)</f>
        <v>0</v>
      </c>
      <c r="AQ126" s="220">
        <f>COUNTIF(AM120:AM123,M126)</f>
        <v>0</v>
      </c>
      <c r="AR126" s="220">
        <f>COUNTIF(AM120:AM123,N126)</f>
        <v>0</v>
      </c>
      <c r="AS126" s="220">
        <f>SUM(AO126:AR126)</f>
        <v>0</v>
      </c>
      <c r="AT126" s="24"/>
      <c r="AU126" t="s" s="215">
        <f>IF(AS126=2,B126,"")</f>
      </c>
      <c r="AV126" t="s" s="215">
        <f>IF(AS126=2,D126,"")</f>
      </c>
      <c r="AW126" t="s" s="215">
        <f>IF(AS126=2,E126,"")</f>
      </c>
      <c r="AX126" t="s" s="215">
        <f>IF(AS126=2,G126,"")</f>
      </c>
      <c r="AY126" s="24"/>
      <c r="AZ126" t="s" s="215">
        <f>IF(AS126=2,IF(AW126&gt;AX126,AU126,IF(AX126&gt;AW126,AV126,"")),"")</f>
      </c>
      <c r="BA126" t="s" s="215">
        <f>IF(AS126=2,IF(AW126=AX126,AU126,""),"")</f>
      </c>
      <c r="BB126" t="s" s="215">
        <f>IF(AS126=2,IF(AW126=AX126,AV126,""),"")</f>
      </c>
      <c r="BC126" t="s" s="215">
        <f>IF(AS126=2,IF(AW126&gt;AX126,AV126,IF(AX126&gt;AW126,AU126,"")),"")</f>
      </c>
      <c r="BD126" s="24"/>
      <c r="BE126" s="220">
        <v>1</v>
      </c>
      <c r="BF126" t="s" s="225">
        <f>VLOOKUP(BE126,BE120:BF123,2,FALSE)</f>
        <v>173</v>
      </c>
      <c r="BG126" s="24"/>
      <c r="BH126" s="220">
        <f>_xlfn.COUNTIFS(AZ120:AZ155,BF126,BC120:BC155,BF127)</f>
        <v>0</v>
      </c>
      <c r="BI126" s="221">
        <f>RANK(BH126,BH126:BH129,0)</f>
        <v>1</v>
      </c>
      <c r="BJ126" s="24"/>
      <c r="BK126" s="24"/>
      <c r="BL126" s="24"/>
      <c r="BM126" s="24"/>
      <c r="BN126" s="24"/>
      <c r="BO126" s="24"/>
      <c r="BP126" s="24"/>
      <c r="BQ126" s="24"/>
      <c r="BR126" s="24"/>
      <c r="BS126" s="24"/>
      <c r="BT126" s="24"/>
      <c r="BU126" s="24"/>
      <c r="BV126" s="24"/>
      <c r="BW126" s="24"/>
      <c r="BX126" s="220">
        <f>COUNTIF(BV120:BV123,K126)</f>
        <v>0</v>
      </c>
      <c r="BY126" s="220">
        <f>COUNTIF(BV120:BV123,L126)</f>
        <v>0</v>
      </c>
      <c r="BZ126" s="220">
        <f>COUNTIF(BV120:BV123,M126)</f>
        <v>0</v>
      </c>
      <c r="CA126" s="220">
        <f>COUNTIF(BV120:BV123,N126)</f>
        <v>0</v>
      </c>
      <c r="CB126" s="220">
        <f>SUM(BX126:CA126)</f>
        <v>0</v>
      </c>
      <c r="CC126" s="24"/>
      <c r="CD126" t="s" s="215">
        <f>IF(CB126=2,B126,"")</f>
      </c>
      <c r="CE126" t="s" s="215">
        <f>IF(CB126=2,D126,"")</f>
      </c>
      <c r="CF126" t="s" s="215">
        <f>IF(CB126=2,E126,"")</f>
      </c>
      <c r="CG126" t="s" s="215">
        <f>IF(CB126=2,G126,"")</f>
      </c>
      <c r="CH126" s="24"/>
      <c r="CI126" t="s" s="215">
        <f>IF(CB126=2,IF(CF126&gt;CG126,CD126,IF(CG126&gt;CF126,CE126,"")),"")</f>
      </c>
      <c r="CJ126" t="s" s="215">
        <f>IF(CB126=2,IF(CF126=CG126,CD126,""),"")</f>
      </c>
      <c r="CK126" t="s" s="215">
        <f>IF(CB126=2,IF(CF126=CG126,CE126,""),"")</f>
      </c>
      <c r="CL126" t="s" s="215">
        <f>IF(CB126=2,IF(CF126&gt;CG126,CE126,IF(CG126&gt;CF126,CD126,"")),"")</f>
      </c>
      <c r="CM126" s="24"/>
      <c r="CN126" s="220">
        <v>1</v>
      </c>
      <c r="CO126" t="s" s="225">
        <f>VLOOKUP(CN126,CN120:CO123,2,FALSE)</f>
        <v>173</v>
      </c>
      <c r="CP126" s="24"/>
      <c r="CQ126" s="220">
        <f>_xlfn.COUNTIFS(CI120:CI155,CO126,CL120:CL155,CO127)</f>
        <v>0</v>
      </c>
      <c r="CR126" s="221">
        <f>RANK(CQ126,CQ126:CQ129,0)</f>
        <v>1</v>
      </c>
      <c r="CS126" s="24"/>
      <c r="CT126" s="24"/>
      <c r="CU126" s="24"/>
      <c r="CV126" s="24"/>
      <c r="CW126" s="24"/>
      <c r="CX126" s="24"/>
      <c r="CY126" s="24"/>
      <c r="CZ126" s="24"/>
      <c r="DA126" s="24"/>
      <c r="DB126" s="24"/>
      <c r="DC126" s="24"/>
      <c r="DD126" s="24"/>
      <c r="DE126" s="24"/>
      <c r="DF126" s="24"/>
      <c r="DG126" s="220">
        <f>COUNTIF(DE120:DE123,K126)</f>
        <v>0</v>
      </c>
      <c r="DH126" s="220">
        <f>COUNTIF(DE120:DE123,L126)</f>
        <v>0</v>
      </c>
      <c r="DI126" s="220">
        <f>COUNTIF(DE120:DE123,M126)</f>
        <v>0</v>
      </c>
      <c r="DJ126" s="220">
        <f>COUNTIF(DE120:DE123,N126)</f>
        <v>0</v>
      </c>
      <c r="DK126" s="220">
        <f>SUM(DG126:DJ126)</f>
        <v>0</v>
      </c>
      <c r="DL126" s="24"/>
      <c r="DM126" t="s" s="215">
        <f>IF(DK126=2,B126,"")</f>
      </c>
      <c r="DN126" t="s" s="215">
        <f>IF(DK126=2,D126,"")</f>
      </c>
      <c r="DO126" t="s" s="215">
        <f>IF(DK126=2,E126,"")</f>
      </c>
      <c r="DP126" t="s" s="215">
        <f>IF(DK126=2,G126,"")</f>
      </c>
      <c r="DQ126" s="24"/>
      <c r="DR126" t="s" s="215">
        <f>IF(DK126=2,IF(DO126&gt;DP126,DM126,IF(DP126&gt;DO126,DN126,"")),"")</f>
      </c>
      <c r="DS126" t="s" s="215">
        <f>IF(DK126=2,IF(DO126=DP126,DM126,""),"")</f>
      </c>
      <c r="DT126" t="s" s="215">
        <f>IF(DK126=2,IF(DO126=DP126,DN126,""),"")</f>
      </c>
      <c r="DU126" t="s" s="215">
        <f>IF(DK126=2,IF(DO126&gt;DP126,DN126,IF(DP126&gt;DO126,DM126,"")),"")</f>
      </c>
      <c r="DV126" s="24"/>
      <c r="DW126" s="220">
        <v>1</v>
      </c>
      <c r="DX126" t="s" s="225">
        <f>VLOOKUP(DW126,DW120:DX123,2,FALSE)</f>
        <v>173</v>
      </c>
      <c r="DY126" s="24"/>
      <c r="DZ126" s="220">
        <f>_xlfn.COUNTIFS(DR120:DR155,DX126,DU120:DU155,DX127)</f>
        <v>0</v>
      </c>
      <c r="EA126" s="221">
        <f>RANK(DZ126,DZ126:DZ129,0)</f>
        <v>1</v>
      </c>
      <c r="EB126" s="24"/>
      <c r="EC126" s="24"/>
      <c r="ED126" s="24"/>
      <c r="EE126" s="24"/>
      <c r="EF126" s="24"/>
      <c r="EG126" s="24"/>
      <c r="EH126" s="24"/>
      <c r="EI126" s="24"/>
      <c r="EJ126" s="24"/>
      <c r="EK126" s="24"/>
      <c r="EL126" s="25"/>
    </row>
    <row r="127" ht="13.65" customHeight="1">
      <c r="A127" s="15"/>
      <c r="B127" t="s" s="215">
        <f t="shared" si="636"/>
        <v>181</v>
      </c>
      <c r="C127" t="s" s="215">
        <v>64</v>
      </c>
      <c r="D127" t="s" s="215">
        <f t="shared" si="637"/>
        <v>182</v>
      </c>
      <c r="E127" s="220">
        <f t="shared" si="638"/>
        <v>0</v>
      </c>
      <c r="F127" t="s" s="215">
        <v>64</v>
      </c>
      <c r="G127" s="220">
        <f t="shared" si="639"/>
        <v>1</v>
      </c>
      <c r="H127" s="216"/>
      <c r="I127" t="s" s="215">
        <f t="shared" si="640"/>
        <v>165</v>
      </c>
      <c r="J127" s="24"/>
      <c r="K127" t="s" s="215">
        <f>IF(I127="H",B127,IF(I127="B",D127,""))</f>
        <v>182</v>
      </c>
      <c r="L127" t="s" s="215">
        <f>IF(I127="U",B127,"")</f>
      </c>
      <c r="M127" t="s" s="215">
        <f>IF(I127="U",D127,"")</f>
      </c>
      <c r="N127" t="s" s="215">
        <f>IF(I127="B",B127,IF(I127="H",D127,""))</f>
        <v>181</v>
      </c>
      <c r="O127" s="24"/>
      <c r="P127" s="24"/>
      <c r="Q127" s="24"/>
      <c r="R127" s="24"/>
      <c r="S127" s="24"/>
      <c r="T127" s="24"/>
      <c r="U127" s="24"/>
      <c r="V127" s="24"/>
      <c r="W127" s="24"/>
      <c r="X127" s="24"/>
      <c r="Y127" s="24"/>
      <c r="Z127" s="24"/>
      <c r="AA127" s="220">
        <f>AA120/AA125</f>
        <v>3</v>
      </c>
      <c r="AB127" s="220">
        <f>AB120/AB125</f>
        <v>0</v>
      </c>
      <c r="AC127" s="220">
        <f>AC120/AC125</f>
        <v>0</v>
      </c>
      <c r="AD127" s="220">
        <f>AD120/AD125</f>
        <v>0</v>
      </c>
      <c r="AE127" s="216"/>
      <c r="AF127" s="220">
        <f>AF120/AF125</f>
        <v>0</v>
      </c>
      <c r="AG127" s="220">
        <f>AG120/AG125</f>
        <v>3e-05</v>
      </c>
      <c r="AH127" s="220">
        <f>AH120/AH125</f>
        <v>3e-06</v>
      </c>
      <c r="AI127" s="220">
        <f>AI120/AI125</f>
        <v>3e-07</v>
      </c>
      <c r="AJ127" s="220">
        <f>AJ120/AJ125</f>
        <v>2e-08</v>
      </c>
      <c r="AK127" s="221">
        <f>SUM(AA127:AJ127)</f>
        <v>3.00003332</v>
      </c>
      <c r="AL127" s="24"/>
      <c r="AM127" s="24"/>
      <c r="AN127" s="24"/>
      <c r="AO127" s="220">
        <f>COUNTIF(AM120:AM123,K127)</f>
        <v>0</v>
      </c>
      <c r="AP127" s="220">
        <f>COUNTIF(AM120:AM123,L127)</f>
        <v>0</v>
      </c>
      <c r="AQ127" s="220">
        <f>COUNTIF(AM120:AM123,M127)</f>
        <v>0</v>
      </c>
      <c r="AR127" s="220">
        <f>COUNTIF(AM120:AM123,N127)</f>
        <v>0</v>
      </c>
      <c r="AS127" s="220">
        <f>SUM(AO127:AR127)</f>
        <v>0</v>
      </c>
      <c r="AT127" s="24"/>
      <c r="AU127" t="s" s="215">
        <f>IF(AS127=2,B127,"")</f>
      </c>
      <c r="AV127" t="s" s="215">
        <f>IF(AS127=2,D127,"")</f>
      </c>
      <c r="AW127" t="s" s="215">
        <f>IF(AS127=2,E127,"")</f>
      </c>
      <c r="AX127" t="s" s="215">
        <f>IF(AS127=2,G127,"")</f>
      </c>
      <c r="AY127" s="24"/>
      <c r="AZ127" t="s" s="215">
        <f>IF(AS127=2,IF(AW127&gt;AX127,AU127,IF(AX127&gt;AW127,AV127,"")),"")</f>
      </c>
      <c r="BA127" t="s" s="215">
        <f>IF(AS127=2,IF(AW127=AX127,AU127,""),"")</f>
      </c>
      <c r="BB127" t="s" s="215">
        <f>IF(AS127=2,IF(AW127=AX127,AV127,""),"")</f>
      </c>
      <c r="BC127" t="s" s="215">
        <f>IF(AS127=2,IF(AW127&gt;AX127,AV127,IF(AX127&gt;AW127,AU127,"")),"")</f>
      </c>
      <c r="BD127" s="24"/>
      <c r="BE127" s="220">
        <v>2</v>
      </c>
      <c r="BF127" t="s" s="225">
        <f>VLOOKUP(BE127,BE120:BF123,2,FALSE)</f>
        <v>174</v>
      </c>
      <c r="BG127" s="24"/>
      <c r="BH127" s="220">
        <f>_xlfn.COUNTIFS(AZ120:AZ155,BF127,BC120:BC155,BF126)</f>
        <v>0</v>
      </c>
      <c r="BI127" s="221">
        <f>RANK(BH127,BH126:BH129,0)</f>
        <v>1</v>
      </c>
      <c r="BJ127" s="24"/>
      <c r="BK127" s="24"/>
      <c r="BL127" s="24"/>
      <c r="BM127" s="24"/>
      <c r="BN127" s="24"/>
      <c r="BO127" s="24"/>
      <c r="BP127" s="24"/>
      <c r="BQ127" s="24"/>
      <c r="BR127" s="24"/>
      <c r="BS127" s="24"/>
      <c r="BT127" s="24"/>
      <c r="BU127" s="24"/>
      <c r="BV127" s="24"/>
      <c r="BW127" s="24"/>
      <c r="BX127" s="220">
        <f>COUNTIF(BV120:BV123,K127)</f>
        <v>1</v>
      </c>
      <c r="BY127" s="220">
        <f>COUNTIF(BV120:BV123,L127)</f>
        <v>0</v>
      </c>
      <c r="BZ127" s="220">
        <f>COUNTIF(BV120:BV123,M127)</f>
        <v>0</v>
      </c>
      <c r="CA127" s="220">
        <f>COUNTIF(BV120:BV123,N127)</f>
        <v>0</v>
      </c>
      <c r="CB127" s="220">
        <f>SUM(BX127:CA127)</f>
        <v>1</v>
      </c>
      <c r="CC127" s="24"/>
      <c r="CD127" t="s" s="215">
        <f>IF(CB127=2,B127,"")</f>
      </c>
      <c r="CE127" t="s" s="215">
        <f>IF(CB127=2,D127,"")</f>
      </c>
      <c r="CF127" t="s" s="215">
        <f>IF(CB127=2,E127,"")</f>
      </c>
      <c r="CG127" t="s" s="215">
        <f>IF(CB127=2,G127,"")</f>
      </c>
      <c r="CH127" s="24"/>
      <c r="CI127" t="s" s="215">
        <f>IF(CB127=2,IF(CF127&gt;CG127,CD127,IF(CG127&gt;CF127,CE127,"")),"")</f>
      </c>
      <c r="CJ127" t="s" s="215">
        <f>IF(CB127=2,IF(CF127=CG127,CD127,""),"")</f>
      </c>
      <c r="CK127" t="s" s="215">
        <f>IF(CB127=2,IF(CF127=CG127,CE127,""),"")</f>
      </c>
      <c r="CL127" t="s" s="215">
        <f>IF(CB127=2,IF(CF127&gt;CG127,CE127,IF(CG127&gt;CF127,CD127,"")),"")</f>
      </c>
      <c r="CM127" s="24"/>
      <c r="CN127" s="220">
        <v>2</v>
      </c>
      <c r="CO127" t="s" s="225">
        <f>VLOOKUP(CN127,CN120:CO123,2,FALSE)</f>
        <v>174</v>
      </c>
      <c r="CP127" s="24"/>
      <c r="CQ127" s="220">
        <f>_xlfn.COUNTIFS(CI120:CI155,CO127,CL120:CL155,CO126)</f>
        <v>0</v>
      </c>
      <c r="CR127" s="221">
        <f>RANK(CQ127,CQ126:CQ129,0)</f>
        <v>1</v>
      </c>
      <c r="CS127" s="24"/>
      <c r="CT127" s="24"/>
      <c r="CU127" s="24"/>
      <c r="CV127" s="24"/>
      <c r="CW127" s="24"/>
      <c r="CX127" s="24"/>
      <c r="CY127" s="24"/>
      <c r="CZ127" s="24"/>
      <c r="DA127" s="24"/>
      <c r="DB127" s="24"/>
      <c r="DC127" s="24"/>
      <c r="DD127" s="24"/>
      <c r="DE127" s="24"/>
      <c r="DF127" s="24"/>
      <c r="DG127" s="220">
        <f>COUNTIF(DE120:DE123,K127)</f>
        <v>0</v>
      </c>
      <c r="DH127" s="220">
        <f>COUNTIF(DE120:DE123,L127)</f>
        <v>0</v>
      </c>
      <c r="DI127" s="220">
        <f>COUNTIF(DE120:DE123,M127)</f>
        <v>0</v>
      </c>
      <c r="DJ127" s="220">
        <f>COUNTIF(DE120:DE123,N127)</f>
        <v>0</v>
      </c>
      <c r="DK127" s="220">
        <f>SUM(DG127:DJ127)</f>
        <v>0</v>
      </c>
      <c r="DL127" s="24"/>
      <c r="DM127" t="s" s="215">
        <f>IF(DK127=2,B127,"")</f>
      </c>
      <c r="DN127" t="s" s="215">
        <f>IF(DK127=2,D127,"")</f>
      </c>
      <c r="DO127" t="s" s="215">
        <f>IF(DK127=2,E127,"")</f>
      </c>
      <c r="DP127" t="s" s="215">
        <f>IF(DK127=2,G127,"")</f>
      </c>
      <c r="DQ127" s="24"/>
      <c r="DR127" t="s" s="215">
        <f>IF(DK127=2,IF(DO127&gt;DP127,DM127,IF(DP127&gt;DO127,DN127,"")),"")</f>
      </c>
      <c r="DS127" t="s" s="215">
        <f>IF(DK127=2,IF(DO127=DP127,DM127,""),"")</f>
      </c>
      <c r="DT127" t="s" s="215">
        <f>IF(DK127=2,IF(DO127=DP127,DN127,""),"")</f>
      </c>
      <c r="DU127" t="s" s="215">
        <f>IF(DK127=2,IF(DO127&gt;DP127,DN127,IF(DP127&gt;DO127,DM127,"")),"")</f>
      </c>
      <c r="DV127" s="24"/>
      <c r="DW127" s="220">
        <v>2</v>
      </c>
      <c r="DX127" t="s" s="225">
        <f>VLOOKUP(DW127,DW120:DX123,2,FALSE)</f>
        <v>174</v>
      </c>
      <c r="DY127" s="24"/>
      <c r="DZ127" s="220">
        <f>_xlfn.COUNTIFS(DR120:DR155,DX127,DU120:DU155,DX126)</f>
        <v>0</v>
      </c>
      <c r="EA127" s="221">
        <f>RANK(DZ127,DZ126:DZ129,0)</f>
        <v>1</v>
      </c>
      <c r="EB127" s="24"/>
      <c r="EC127" s="24"/>
      <c r="ED127" s="24"/>
      <c r="EE127" s="24"/>
      <c r="EF127" s="24"/>
      <c r="EG127" s="24"/>
      <c r="EH127" s="24"/>
      <c r="EI127" s="24"/>
      <c r="EJ127" s="24"/>
      <c r="EK127" s="24"/>
      <c r="EL127" s="25"/>
    </row>
    <row r="128" ht="13.65" customHeight="1">
      <c r="A128" s="15"/>
      <c r="B128" t="s" s="215">
        <f t="shared" si="703"/>
        <v>183</v>
      </c>
      <c r="C128" t="s" s="215">
        <v>64</v>
      </c>
      <c r="D128" t="s" s="215">
        <f t="shared" si="704"/>
        <v>184</v>
      </c>
      <c r="E128" s="220">
        <f t="shared" si="705"/>
        <v>3</v>
      </c>
      <c r="F128" t="s" s="215">
        <v>64</v>
      </c>
      <c r="G128" s="220">
        <f t="shared" si="706"/>
        <v>1</v>
      </c>
      <c r="H128" s="216"/>
      <c r="I128" t="s" s="215">
        <f t="shared" si="707"/>
        <v>170</v>
      </c>
      <c r="J128" s="24"/>
      <c r="K128" t="s" s="215">
        <f>IF(I128="H",B128,IF(I128="B",D128,""))</f>
        <v>183</v>
      </c>
      <c r="L128" t="s" s="215">
        <f>IF(I128="U",B128,"")</f>
      </c>
      <c r="M128" t="s" s="215">
        <f>IF(I128="U",D128,"")</f>
      </c>
      <c r="N128" t="s" s="215">
        <f>IF(I128="B",B128,IF(I128="H",D128,""))</f>
        <v>184</v>
      </c>
      <c r="O128" s="24"/>
      <c r="P128" s="221">
        <v>1</v>
      </c>
      <c r="Q128" t="s" s="222">
        <f>VLOOKUP(P128,P120:Y123,Q126,FALSE)</f>
        <v>173</v>
      </c>
      <c r="R128" s="223">
        <f>VLOOKUP(P128,P120:Y123,R126,FALSE)</f>
        <v>3</v>
      </c>
      <c r="S128" s="223">
        <f>VLOOKUP(P128,P120:Y123,S126,FALSE)</f>
        <v>3</v>
      </c>
      <c r="T128" s="223">
        <f>VLOOKUP(P128,P120:Y123,T126,FALSE)</f>
        <v>0</v>
      </c>
      <c r="U128" s="223">
        <f>VLOOKUP(P128,P120:Y123,U126,FALSE)</f>
        <v>0</v>
      </c>
      <c r="V128" s="223">
        <f>VLOOKUP(P128,P120:Y123,V126,FALSE)</f>
        <v>8</v>
      </c>
      <c r="W128" s="223">
        <f>VLOOKUP(P128,P120:Y123,W126,FALSE)</f>
        <v>3</v>
      </c>
      <c r="X128" s="223">
        <f>VLOOKUP(P128,P120:Y123,X126,FALSE)</f>
        <v>5</v>
      </c>
      <c r="Y128" s="220">
        <f>VLOOKUP(P128,P120:Y123,Y126,FALSE)</f>
        <v>9</v>
      </c>
      <c r="Z128" s="24"/>
      <c r="AA128" s="220">
        <f>AA121/AA125</f>
        <v>1</v>
      </c>
      <c r="AB128" s="220">
        <f>AB121/AB125</f>
        <v>0</v>
      </c>
      <c r="AC128" s="220">
        <f>AC121/AC125</f>
        <v>0</v>
      </c>
      <c r="AD128" s="220">
        <f>AD121/AD125</f>
        <v>0</v>
      </c>
      <c r="AE128" s="216"/>
      <c r="AF128" s="220">
        <f>AF121/AF125</f>
        <v>0</v>
      </c>
      <c r="AG128" s="220">
        <f>AG121/AG125</f>
        <v>1e-05</v>
      </c>
      <c r="AH128" s="220">
        <f>AH121/AH125</f>
        <v>1e-06</v>
      </c>
      <c r="AI128" s="220">
        <f>AI121/AI125</f>
        <v>1e-07</v>
      </c>
      <c r="AJ128" s="220">
        <f>AJ121/AJ125</f>
        <v>1e-08</v>
      </c>
      <c r="AK128" s="221">
        <f>SUM(AA128:AJ128)</f>
        <v>1.00001111</v>
      </c>
      <c r="AL128" s="24"/>
      <c r="AM128" s="24"/>
      <c r="AN128" s="24"/>
      <c r="AO128" s="220">
        <f>COUNTIF(AM120:AM123,K128)</f>
        <v>0</v>
      </c>
      <c r="AP128" s="220">
        <f>COUNTIF(AM120:AM123,L128)</f>
        <v>0</v>
      </c>
      <c r="AQ128" s="220">
        <f>COUNTIF(AM120:AM123,M128)</f>
        <v>0</v>
      </c>
      <c r="AR128" s="220">
        <f>COUNTIF(AM120:AM123,N128)</f>
        <v>0</v>
      </c>
      <c r="AS128" s="220">
        <f>SUM(AO128:AR128)</f>
        <v>0</v>
      </c>
      <c r="AT128" s="24"/>
      <c r="AU128" t="s" s="215">
        <f>IF(AS128=2,B128,"")</f>
      </c>
      <c r="AV128" t="s" s="215">
        <f>IF(AS128=2,D128,"")</f>
      </c>
      <c r="AW128" t="s" s="215">
        <f>IF(AS128=2,E128,"")</f>
      </c>
      <c r="AX128" t="s" s="215">
        <f>IF(AS128=2,G128,"")</f>
      </c>
      <c r="AY128" s="24"/>
      <c r="AZ128" t="s" s="215">
        <f>IF(AS128=2,IF(AW128&gt;AX128,AU128,IF(AX128&gt;AW128,AV128,"")),"")</f>
      </c>
      <c r="BA128" t="s" s="215">
        <f>IF(AS128=2,IF(AW128=AX128,AU128,""),"")</f>
      </c>
      <c r="BB128" t="s" s="215">
        <f>IF(AS128=2,IF(AW128=AX128,AV128,""),"")</f>
      </c>
      <c r="BC128" t="s" s="215">
        <f>IF(AS128=2,IF(AW128&gt;AX128,AV128,IF(AX128&gt;AW128,AU128,"")),"")</f>
      </c>
      <c r="BD128" s="24"/>
      <c r="BE128" s="220">
        <v>3</v>
      </c>
      <c r="BF128" t="s" s="225">
        <f>VLOOKUP(BE128,BE120:BF123,2,FALSE)</f>
        <v>181</v>
      </c>
      <c r="BG128" s="24"/>
      <c r="BH128" s="220">
        <f>_xlfn.COUNTIFS(AZ120:AZ155,BF128,BC120:BC155,BF127)</f>
        <v>0</v>
      </c>
      <c r="BI128" s="221">
        <f>RANK(BH128,BH126:BH129,0)</f>
        <v>1</v>
      </c>
      <c r="BJ128" s="24"/>
      <c r="BK128" s="24"/>
      <c r="BL128" s="24"/>
      <c r="BM128" s="24"/>
      <c r="BN128" s="24"/>
      <c r="BO128" s="24"/>
      <c r="BP128" s="24"/>
      <c r="BQ128" s="24"/>
      <c r="BR128" s="24"/>
      <c r="BS128" s="24"/>
      <c r="BT128" s="24"/>
      <c r="BU128" s="24"/>
      <c r="BV128" s="24"/>
      <c r="BW128" s="24"/>
      <c r="BX128" s="220">
        <f>COUNTIF(BV120:BV123,K128)</f>
        <v>0</v>
      </c>
      <c r="BY128" s="220">
        <f>COUNTIF(BV120:BV123,L128)</f>
        <v>0</v>
      </c>
      <c r="BZ128" s="220">
        <f>COUNTIF(BV120:BV123,M128)</f>
        <v>0</v>
      </c>
      <c r="CA128" s="220">
        <f>COUNTIF(BV120:BV123,N128)</f>
        <v>0</v>
      </c>
      <c r="CB128" s="220">
        <f>SUM(BX128:CA128)</f>
        <v>0</v>
      </c>
      <c r="CC128" s="24"/>
      <c r="CD128" t="s" s="215">
        <f>IF(CB128=2,B128,"")</f>
      </c>
      <c r="CE128" t="s" s="215">
        <f>IF(CB128=2,D128,"")</f>
      </c>
      <c r="CF128" t="s" s="215">
        <f>IF(CB128=2,E128,"")</f>
      </c>
      <c r="CG128" t="s" s="215">
        <f>IF(CB128=2,G128,"")</f>
      </c>
      <c r="CH128" s="24"/>
      <c r="CI128" t="s" s="215">
        <f>IF(CB128=2,IF(CF128&gt;CG128,CD128,IF(CG128&gt;CF128,CE128,"")),"")</f>
      </c>
      <c r="CJ128" t="s" s="215">
        <f>IF(CB128=2,IF(CF128=CG128,CD128,""),"")</f>
      </c>
      <c r="CK128" t="s" s="215">
        <f>IF(CB128=2,IF(CF128=CG128,CE128,""),"")</f>
      </c>
      <c r="CL128" t="s" s="215">
        <f>IF(CB128=2,IF(CF128&gt;CG128,CE128,IF(CG128&gt;CF128,CD128,"")),"")</f>
      </c>
      <c r="CM128" s="24"/>
      <c r="CN128" s="220">
        <v>3</v>
      </c>
      <c r="CO128" t="s" s="225">
        <f>VLOOKUP(CN128,CN120:CO123,2,FALSE)</f>
        <v>181</v>
      </c>
      <c r="CP128" s="24"/>
      <c r="CQ128" s="220">
        <f>_xlfn.COUNTIFS(CI120:CI155,CO128,CL120:CL155,CO127)</f>
        <v>0</v>
      </c>
      <c r="CR128" s="221">
        <f>RANK(CQ128,CQ126:CQ129,0)</f>
        <v>1</v>
      </c>
      <c r="CS128" s="24"/>
      <c r="CT128" s="24"/>
      <c r="CU128" s="24"/>
      <c r="CV128" s="24"/>
      <c r="CW128" s="24"/>
      <c r="CX128" s="24"/>
      <c r="CY128" s="24"/>
      <c r="CZ128" s="24"/>
      <c r="DA128" s="24"/>
      <c r="DB128" s="24"/>
      <c r="DC128" s="24"/>
      <c r="DD128" s="24"/>
      <c r="DE128" s="24"/>
      <c r="DF128" s="24"/>
      <c r="DG128" s="220">
        <f>COUNTIF(DE120:DE123,K128)</f>
        <v>0</v>
      </c>
      <c r="DH128" s="220">
        <f>COUNTIF(DE120:DE123,L128)</f>
        <v>0</v>
      </c>
      <c r="DI128" s="220">
        <f>COUNTIF(DE120:DE123,M128)</f>
        <v>0</v>
      </c>
      <c r="DJ128" s="220">
        <f>COUNTIF(DE120:DE123,N128)</f>
        <v>0</v>
      </c>
      <c r="DK128" s="220">
        <f>SUM(DG128:DJ128)</f>
        <v>0</v>
      </c>
      <c r="DL128" s="24"/>
      <c r="DM128" t="s" s="215">
        <f>IF(DK128=2,B128,"")</f>
      </c>
      <c r="DN128" t="s" s="215">
        <f>IF(DK128=2,D128,"")</f>
      </c>
      <c r="DO128" t="s" s="215">
        <f>IF(DK128=2,E128,"")</f>
      </c>
      <c r="DP128" t="s" s="215">
        <f>IF(DK128=2,G128,"")</f>
      </c>
      <c r="DQ128" s="24"/>
      <c r="DR128" t="s" s="215">
        <f>IF(DK128=2,IF(DO128&gt;DP128,DM128,IF(DP128&gt;DO128,DN128,"")),"")</f>
      </c>
      <c r="DS128" t="s" s="215">
        <f>IF(DK128=2,IF(DO128=DP128,DM128,""),"")</f>
      </c>
      <c r="DT128" t="s" s="215">
        <f>IF(DK128=2,IF(DO128=DP128,DN128,""),"")</f>
      </c>
      <c r="DU128" t="s" s="215">
        <f>IF(DK128=2,IF(DO128&gt;DP128,DN128,IF(DP128&gt;DO128,DM128,"")),"")</f>
      </c>
      <c r="DV128" s="24"/>
      <c r="DW128" s="220">
        <v>3</v>
      </c>
      <c r="DX128" t="s" s="225">
        <f>VLOOKUP(DW128,DW120:DX123,2,FALSE)</f>
        <v>181</v>
      </c>
      <c r="DY128" s="24"/>
      <c r="DZ128" s="220">
        <f>_xlfn.COUNTIFS(DR120:DR155,DX128,DU120:DU155,DX127)</f>
        <v>0</v>
      </c>
      <c r="EA128" s="221">
        <f>RANK(DZ128,DZ126:DZ129,0)</f>
        <v>1</v>
      </c>
      <c r="EB128" s="24"/>
      <c r="EC128" s="24"/>
      <c r="ED128" s="24"/>
      <c r="EE128" s="24"/>
      <c r="EF128" s="24"/>
      <c r="EG128" s="24"/>
      <c r="EH128" s="24"/>
      <c r="EI128" s="24"/>
      <c r="EJ128" s="24"/>
      <c r="EK128" s="24"/>
      <c r="EL128" s="25"/>
    </row>
    <row r="129" ht="13.65" customHeight="1">
      <c r="A129" s="15"/>
      <c r="B129" t="s" s="215">
        <f t="shared" si="779"/>
        <v>185</v>
      </c>
      <c r="C129" t="s" s="215">
        <v>64</v>
      </c>
      <c r="D129" t="s" s="215">
        <f t="shared" si="780"/>
        <v>186</v>
      </c>
      <c r="E129" s="220">
        <f t="shared" si="781"/>
        <v>2</v>
      </c>
      <c r="F129" t="s" s="215">
        <v>64</v>
      </c>
      <c r="G129" s="220">
        <f t="shared" si="782"/>
        <v>1</v>
      </c>
      <c r="H129" s="216"/>
      <c r="I129" t="s" s="215">
        <f t="shared" si="783"/>
        <v>170</v>
      </c>
      <c r="J129" s="24"/>
      <c r="K129" t="s" s="215">
        <f>IF(I129="H",B129,IF(I129="B",D129,""))</f>
        <v>185</v>
      </c>
      <c r="L129" t="s" s="215">
        <f>IF(I129="U",B129,"")</f>
      </c>
      <c r="M129" t="s" s="215">
        <f>IF(I129="U",D129,"")</f>
      </c>
      <c r="N129" t="s" s="215">
        <f>IF(I129="B",B129,IF(I129="H",D129,""))</f>
        <v>186</v>
      </c>
      <c r="O129" s="24"/>
      <c r="P129" s="221">
        <v>2</v>
      </c>
      <c r="Q129" t="s" s="222">
        <f>VLOOKUP(P129,P120:Y123,Q126,FALSE)</f>
        <v>182</v>
      </c>
      <c r="R129" s="223">
        <f>VLOOKUP(P129,P120:Y123,R126,FALSE)</f>
        <v>3</v>
      </c>
      <c r="S129" s="223">
        <f>VLOOKUP(P129,P120:Y123,S126,FALSE)</f>
        <v>1</v>
      </c>
      <c r="T129" s="223">
        <f>VLOOKUP(P129,P120:Y123,T126,FALSE)</f>
        <v>1</v>
      </c>
      <c r="U129" s="223">
        <f>VLOOKUP(P129,P120:Y123,U126,FALSE)</f>
        <v>1</v>
      </c>
      <c r="V129" s="223">
        <f>VLOOKUP(P129,P120:Y123,V126,FALSE)</f>
        <v>3</v>
      </c>
      <c r="W129" s="223">
        <f>VLOOKUP(P129,P120:Y123,W126,FALSE)</f>
        <v>3</v>
      </c>
      <c r="X129" s="223">
        <f>VLOOKUP(P129,P120:Y123,X126,FALSE)</f>
        <v>0</v>
      </c>
      <c r="Y129" s="220">
        <f>VLOOKUP(P129,P120:Y123,Y126,FALSE)</f>
        <v>4</v>
      </c>
      <c r="Z129" s="24"/>
      <c r="AA129" s="220">
        <f>AA122/AA125</f>
        <v>2</v>
      </c>
      <c r="AB129" s="220">
        <f>AB122/AB125</f>
        <v>0</v>
      </c>
      <c r="AC129" s="220">
        <f>AC122/AC125</f>
        <v>0</v>
      </c>
      <c r="AD129" s="220">
        <f>AD122/AD125</f>
        <v>0</v>
      </c>
      <c r="AE129" s="216"/>
      <c r="AF129" s="220">
        <f>AF122/AF125</f>
        <v>0</v>
      </c>
      <c r="AG129" s="220">
        <f>AG122/AG125</f>
        <v>2e-05</v>
      </c>
      <c r="AH129" s="220">
        <f>AH122/AH125</f>
        <v>2e-06</v>
      </c>
      <c r="AI129" s="220">
        <f>AI122/AI125</f>
        <v>2e-07</v>
      </c>
      <c r="AJ129" s="220">
        <f>AJ122/AJ125</f>
        <v>4e-08</v>
      </c>
      <c r="AK129" s="221">
        <f>SUM(AA129:AJ129)</f>
        <v>2.00002224</v>
      </c>
      <c r="AL129" s="24"/>
      <c r="AM129" s="24"/>
      <c r="AN129" s="24"/>
      <c r="AO129" s="220">
        <f>COUNTIF(AM120:AM123,K129)</f>
        <v>0</v>
      </c>
      <c r="AP129" s="220">
        <f>COUNTIF(AM120:AM123,L129)</f>
        <v>0</v>
      </c>
      <c r="AQ129" s="220">
        <f>COUNTIF(AM120:AM123,M129)</f>
        <v>0</v>
      </c>
      <c r="AR129" s="220">
        <f>COUNTIF(AM120:AM123,N129)</f>
        <v>0</v>
      </c>
      <c r="AS129" s="220">
        <f>SUM(AO129:AR129)</f>
        <v>0</v>
      </c>
      <c r="AT129" s="24"/>
      <c r="AU129" t="s" s="215">
        <f>IF(AS129=2,B129,"")</f>
      </c>
      <c r="AV129" t="s" s="215">
        <f>IF(AS129=2,D129,"")</f>
      </c>
      <c r="AW129" t="s" s="215">
        <f>IF(AS129=2,E129,"")</f>
      </c>
      <c r="AX129" t="s" s="215">
        <f>IF(AS129=2,G129,"")</f>
      </c>
      <c r="AY129" s="24"/>
      <c r="AZ129" t="s" s="215">
        <f>IF(AS129=2,IF(AW129&gt;AX129,AU129,IF(AX129&gt;AW129,AV129,"")),"")</f>
      </c>
      <c r="BA129" t="s" s="215">
        <f>IF(AS129=2,IF(AW129=AX129,AU129,""),"")</f>
      </c>
      <c r="BB129" t="s" s="215">
        <f>IF(AS129=2,IF(AW129=AX129,AV129,""),"")</f>
      </c>
      <c r="BC129" t="s" s="215">
        <f>IF(AS129=2,IF(AW129&gt;AX129,AV129,IF(AX129&gt;AW129,AU129,"")),"")</f>
      </c>
      <c r="BD129" s="24"/>
      <c r="BE129" s="220">
        <v>4</v>
      </c>
      <c r="BF129" t="s" s="225">
        <f>VLOOKUP(BE129,BE120:BF123,2,FALSE)</f>
        <v>182</v>
      </c>
      <c r="BG129" s="24"/>
      <c r="BH129" s="220">
        <f>_xlfn.COUNTIFS(AZ120:AZ155,BF129,BC120:BC155,BF128)</f>
        <v>0</v>
      </c>
      <c r="BI129" s="221">
        <f>RANK(BH129,BH126:BH129,0)</f>
        <v>1</v>
      </c>
      <c r="BJ129" s="24"/>
      <c r="BK129" s="24"/>
      <c r="BL129" s="24"/>
      <c r="BM129" s="24"/>
      <c r="BN129" s="24"/>
      <c r="BO129" s="24"/>
      <c r="BP129" s="24"/>
      <c r="BQ129" s="24"/>
      <c r="BR129" s="24"/>
      <c r="BS129" s="24"/>
      <c r="BT129" s="24"/>
      <c r="BU129" s="24"/>
      <c r="BV129" s="24"/>
      <c r="BW129" s="24"/>
      <c r="BX129" s="220">
        <f>COUNTIF(BV120:BV123,K129)</f>
        <v>0</v>
      </c>
      <c r="BY129" s="220">
        <f>COUNTIF(BV120:BV123,L129)</f>
        <v>0</v>
      </c>
      <c r="BZ129" s="220">
        <f>COUNTIF(BV120:BV123,M129)</f>
        <v>0</v>
      </c>
      <c r="CA129" s="220">
        <f>COUNTIF(BV120:BV123,N129)</f>
        <v>0</v>
      </c>
      <c r="CB129" s="220">
        <f>SUM(BX129:CA129)</f>
        <v>0</v>
      </c>
      <c r="CC129" s="24"/>
      <c r="CD129" t="s" s="215">
        <f>IF(CB129=2,B129,"")</f>
      </c>
      <c r="CE129" t="s" s="215">
        <f>IF(CB129=2,D129,"")</f>
      </c>
      <c r="CF129" t="s" s="215">
        <f>IF(CB129=2,E129,"")</f>
      </c>
      <c r="CG129" t="s" s="215">
        <f>IF(CB129=2,G129,"")</f>
      </c>
      <c r="CH129" s="24"/>
      <c r="CI129" t="s" s="215">
        <f>IF(CB129=2,IF(CF129&gt;CG129,CD129,IF(CG129&gt;CF129,CE129,"")),"")</f>
      </c>
      <c r="CJ129" t="s" s="215">
        <f>IF(CB129=2,IF(CF129=CG129,CD129,""),"")</f>
      </c>
      <c r="CK129" t="s" s="215">
        <f>IF(CB129=2,IF(CF129=CG129,CE129,""),"")</f>
      </c>
      <c r="CL129" t="s" s="215">
        <f>IF(CB129=2,IF(CF129&gt;CG129,CE129,IF(CG129&gt;CF129,CD129,"")),"")</f>
      </c>
      <c r="CM129" s="24"/>
      <c r="CN129" s="220">
        <v>4</v>
      </c>
      <c r="CO129" t="s" s="225">
        <f>VLOOKUP(CN129,CN120:CO123,2,FALSE)</f>
        <v>182</v>
      </c>
      <c r="CP129" s="24"/>
      <c r="CQ129" s="220">
        <f>_xlfn.COUNTIFS(CI120:CI155,CO129,CL120:CL155,CO128)</f>
        <v>0</v>
      </c>
      <c r="CR129" s="221">
        <f>RANK(CQ129,CQ126:CQ129,0)</f>
        <v>1</v>
      </c>
      <c r="CS129" s="24"/>
      <c r="CT129" s="24"/>
      <c r="CU129" s="24"/>
      <c r="CV129" s="24"/>
      <c r="CW129" s="24"/>
      <c r="CX129" s="24"/>
      <c r="CY129" s="24"/>
      <c r="CZ129" s="24"/>
      <c r="DA129" s="24"/>
      <c r="DB129" s="24"/>
      <c r="DC129" s="24"/>
      <c r="DD129" s="24"/>
      <c r="DE129" s="24"/>
      <c r="DF129" s="24"/>
      <c r="DG129" s="220">
        <f>COUNTIF(DE120:DE123,K129)</f>
        <v>0</v>
      </c>
      <c r="DH129" s="220">
        <f>COUNTIF(DE120:DE123,L129)</f>
        <v>0</v>
      </c>
      <c r="DI129" s="220">
        <f>COUNTIF(DE120:DE123,M129)</f>
        <v>0</v>
      </c>
      <c r="DJ129" s="220">
        <f>COUNTIF(DE120:DE123,N129)</f>
        <v>0</v>
      </c>
      <c r="DK129" s="220">
        <f>SUM(DG129:DJ129)</f>
        <v>0</v>
      </c>
      <c r="DL129" s="24"/>
      <c r="DM129" t="s" s="215">
        <f>IF(DK129=2,B129,"")</f>
      </c>
      <c r="DN129" t="s" s="215">
        <f>IF(DK129=2,D129,"")</f>
      </c>
      <c r="DO129" t="s" s="215">
        <f>IF(DK129=2,E129,"")</f>
      </c>
      <c r="DP129" t="s" s="215">
        <f>IF(DK129=2,G129,"")</f>
      </c>
      <c r="DQ129" s="24"/>
      <c r="DR129" t="s" s="215">
        <f>IF(DK129=2,IF(DO129&gt;DP129,DM129,IF(DP129&gt;DO129,DN129,"")),"")</f>
      </c>
      <c r="DS129" t="s" s="215">
        <f>IF(DK129=2,IF(DO129=DP129,DM129,""),"")</f>
      </c>
      <c r="DT129" t="s" s="215">
        <f>IF(DK129=2,IF(DO129=DP129,DN129,""),"")</f>
      </c>
      <c r="DU129" t="s" s="215">
        <f>IF(DK129=2,IF(DO129&gt;DP129,DN129,IF(DP129&gt;DO129,DM129,"")),"")</f>
      </c>
      <c r="DV129" s="24"/>
      <c r="DW129" s="220">
        <v>4</v>
      </c>
      <c r="DX129" t="s" s="225">
        <f>VLOOKUP(DW129,DW120:DX123,2,FALSE)</f>
        <v>182</v>
      </c>
      <c r="DY129" s="24"/>
      <c r="DZ129" s="220">
        <f>_xlfn.COUNTIFS(DR120:DR155,DX129,DU120:DU155,DX128)</f>
        <v>0</v>
      </c>
      <c r="EA129" s="221">
        <f>RANK(DZ129,DZ126:DZ129,0)</f>
        <v>1</v>
      </c>
      <c r="EB129" s="24"/>
      <c r="EC129" s="24"/>
      <c r="ED129" s="24"/>
      <c r="EE129" s="24"/>
      <c r="EF129" s="24"/>
      <c r="EG129" s="24"/>
      <c r="EH129" s="24"/>
      <c r="EI129" s="24"/>
      <c r="EJ129" s="24"/>
      <c r="EK129" s="24"/>
      <c r="EL129" s="25"/>
    </row>
    <row r="130" ht="13.65" customHeight="1">
      <c r="A130" s="15"/>
      <c r="B130" t="s" s="215">
        <f t="shared" si="855"/>
        <v>187</v>
      </c>
      <c r="C130" t="s" s="215">
        <v>64</v>
      </c>
      <c r="D130" t="s" s="215">
        <f t="shared" si="856"/>
        <v>188</v>
      </c>
      <c r="E130" s="220">
        <f t="shared" si="857"/>
        <v>0</v>
      </c>
      <c r="F130" t="s" s="215">
        <v>64</v>
      </c>
      <c r="G130" s="220">
        <f t="shared" si="858"/>
        <v>2</v>
      </c>
      <c r="H130" s="216"/>
      <c r="I130" t="s" s="215">
        <f t="shared" si="859"/>
        <v>165</v>
      </c>
      <c r="J130" s="24"/>
      <c r="K130" t="s" s="215">
        <f>IF(I130="H",B130,IF(I130="B",D130,""))</f>
        <v>188</v>
      </c>
      <c r="L130" t="s" s="215">
        <f>IF(I130="U",B130,"")</f>
      </c>
      <c r="M130" t="s" s="215">
        <f>IF(I130="U",D130,"")</f>
      </c>
      <c r="N130" t="s" s="215">
        <f>IF(I130="B",B130,IF(I130="H",D130,""))</f>
        <v>187</v>
      </c>
      <c r="O130" s="24"/>
      <c r="P130" s="221">
        <v>3</v>
      </c>
      <c r="Q130" t="s" s="222">
        <f>VLOOKUP(P130,P120:Y123,Q126,FALSE)</f>
        <v>174</v>
      </c>
      <c r="R130" s="223">
        <f>VLOOKUP(P130,P120:Y123,R126,FALSE)</f>
        <v>3</v>
      </c>
      <c r="S130" s="223">
        <f>VLOOKUP(P130,P120:Y123,S126,FALSE)</f>
        <v>0</v>
      </c>
      <c r="T130" s="223">
        <f>VLOOKUP(P130,P120:Y123,T126,FALSE)</f>
        <v>2</v>
      </c>
      <c r="U130" s="223">
        <f>VLOOKUP(P130,P120:Y123,U126,FALSE)</f>
        <v>1</v>
      </c>
      <c r="V130" s="223">
        <f>VLOOKUP(P130,P120:Y123,V126,FALSE)</f>
        <v>2</v>
      </c>
      <c r="W130" s="223">
        <f>VLOOKUP(P130,P120:Y123,W126,FALSE)</f>
        <v>3</v>
      </c>
      <c r="X130" s="223">
        <f>VLOOKUP(P130,P120:Y123,X126,FALSE)</f>
        <v>-1</v>
      </c>
      <c r="Y130" s="220">
        <f>VLOOKUP(P130,P120:Y123,Y126,FALSE)</f>
        <v>2</v>
      </c>
      <c r="Z130" s="24"/>
      <c r="AA130" s="220">
        <f>AA123/AA125</f>
        <v>4</v>
      </c>
      <c r="AB130" s="220">
        <f>AB123/AB125</f>
        <v>0</v>
      </c>
      <c r="AC130" s="220">
        <f>AC123/AC125</f>
        <v>0</v>
      </c>
      <c r="AD130" s="220">
        <f>AD123/AD125</f>
        <v>0</v>
      </c>
      <c r="AE130" s="216"/>
      <c r="AF130" s="220">
        <f>AF123/AF125</f>
        <v>0</v>
      </c>
      <c r="AG130" s="220">
        <f>AG123/AG125</f>
        <v>4e-05</v>
      </c>
      <c r="AH130" s="220">
        <f>AH123/AH125</f>
        <v>4e-06</v>
      </c>
      <c r="AI130" s="220">
        <f>AI123/AI125</f>
        <v>3e-07</v>
      </c>
      <c r="AJ130" s="220">
        <f>AJ123/AJ125</f>
        <v>3e-08</v>
      </c>
      <c r="AK130" s="221">
        <f>SUM(AA130:AJ130)</f>
        <v>4.00004433</v>
      </c>
      <c r="AL130" s="24"/>
      <c r="AM130" s="24"/>
      <c r="AN130" s="24"/>
      <c r="AO130" s="220">
        <f>COUNTIF(AM120:AM123,K130)</f>
        <v>0</v>
      </c>
      <c r="AP130" s="220">
        <f>COUNTIF(AM120:AM123,L130)</f>
        <v>0</v>
      </c>
      <c r="AQ130" s="220">
        <f>COUNTIF(AM120:AM123,M130)</f>
        <v>0</v>
      </c>
      <c r="AR130" s="220">
        <f>COUNTIF(AM120:AM123,N130)</f>
        <v>0</v>
      </c>
      <c r="AS130" s="220">
        <f>SUM(AO130:AR130)</f>
        <v>0</v>
      </c>
      <c r="AT130" s="24"/>
      <c r="AU130" t="s" s="215">
        <f>IF(AS130=2,B130,"")</f>
      </c>
      <c r="AV130" t="s" s="215">
        <f>IF(AS130=2,D130,"")</f>
      </c>
      <c r="AW130" t="s" s="215">
        <f>IF(AS130=2,E130,"")</f>
      </c>
      <c r="AX130" t="s" s="215">
        <f>IF(AS130=2,G130,"")</f>
      </c>
      <c r="AY130" s="24"/>
      <c r="AZ130" t="s" s="215">
        <f>IF(AS130=2,IF(AW130&gt;AX130,AU130,IF(AX130&gt;AW130,AV130,"")),"")</f>
      </c>
      <c r="BA130" t="s" s="215">
        <f>IF(AS130=2,IF(AW130=AX130,AU130,""),"")</f>
      </c>
      <c r="BB130" t="s" s="215">
        <f>IF(AS130=2,IF(AW130=AX130,AV130,""),"")</f>
      </c>
      <c r="BC130" t="s" s="215">
        <f>IF(AS130=2,IF(AW130&gt;AX130,AV130,IF(AX130&gt;AW130,AU130,"")),"")</f>
      </c>
      <c r="BD130" s="24"/>
      <c r="BE130" s="24"/>
      <c r="BF130" s="24"/>
      <c r="BG130" s="24"/>
      <c r="BH130" s="24"/>
      <c r="BI130" s="24"/>
      <c r="BJ130" s="24"/>
      <c r="BK130" s="24"/>
      <c r="BL130" s="24"/>
      <c r="BM130" s="24"/>
      <c r="BN130" s="24"/>
      <c r="BO130" s="24"/>
      <c r="BP130" s="24"/>
      <c r="BQ130" s="24"/>
      <c r="BR130" s="24"/>
      <c r="BS130" s="24"/>
      <c r="BT130" s="24"/>
      <c r="BU130" s="24"/>
      <c r="BV130" s="24"/>
      <c r="BW130" s="24"/>
      <c r="BX130" s="220">
        <f>COUNTIF(BV120:BV123,K130)</f>
        <v>0</v>
      </c>
      <c r="BY130" s="220">
        <f>COUNTIF(BV120:BV123,L130)</f>
        <v>0</v>
      </c>
      <c r="BZ130" s="220">
        <f>COUNTIF(BV120:BV123,M130)</f>
        <v>0</v>
      </c>
      <c r="CA130" s="220">
        <f>COUNTIF(BV120:BV123,N130)</f>
        <v>0</v>
      </c>
      <c r="CB130" s="220">
        <f>SUM(BX130:CA130)</f>
        <v>0</v>
      </c>
      <c r="CC130" s="24"/>
      <c r="CD130" t="s" s="215">
        <f>IF(CB130=2,B130,"")</f>
      </c>
      <c r="CE130" t="s" s="215">
        <f>IF(CB130=2,D130,"")</f>
      </c>
      <c r="CF130" t="s" s="215">
        <f>IF(CB130=2,E130,"")</f>
      </c>
      <c r="CG130" t="s" s="215">
        <f>IF(CB130=2,G130,"")</f>
      </c>
      <c r="CH130" s="24"/>
      <c r="CI130" t="s" s="215">
        <f>IF(CB130=2,IF(CF130&gt;CG130,CD130,IF(CG130&gt;CF130,CE130,"")),"")</f>
      </c>
      <c r="CJ130" t="s" s="215">
        <f>IF(CB130=2,IF(CF130=CG130,CD130,""),"")</f>
      </c>
      <c r="CK130" t="s" s="215">
        <f>IF(CB130=2,IF(CF130=CG130,CE130,""),"")</f>
      </c>
      <c r="CL130" t="s" s="215">
        <f>IF(CB130=2,IF(CF130&gt;CG130,CE130,IF(CG130&gt;CF130,CD130,"")),"")</f>
      </c>
      <c r="CM130" s="24"/>
      <c r="CN130" s="24"/>
      <c r="CO130" s="24"/>
      <c r="CP130" s="24"/>
      <c r="CQ130" s="24"/>
      <c r="CR130" s="24"/>
      <c r="CS130" s="24"/>
      <c r="CT130" s="24"/>
      <c r="CU130" s="24"/>
      <c r="CV130" s="24"/>
      <c r="CW130" s="24"/>
      <c r="CX130" s="24"/>
      <c r="CY130" s="24"/>
      <c r="CZ130" s="24"/>
      <c r="DA130" s="24"/>
      <c r="DB130" s="24"/>
      <c r="DC130" s="24"/>
      <c r="DD130" s="24"/>
      <c r="DE130" s="24"/>
      <c r="DF130" s="24"/>
      <c r="DG130" s="220">
        <f>COUNTIF(DE120:DE123,K130)</f>
        <v>0</v>
      </c>
      <c r="DH130" s="220">
        <f>COUNTIF(DE120:DE123,L130)</f>
        <v>0</v>
      </c>
      <c r="DI130" s="220">
        <f>COUNTIF(DE120:DE123,M130)</f>
        <v>0</v>
      </c>
      <c r="DJ130" s="220">
        <f>COUNTIF(DE120:DE123,N130)</f>
        <v>0</v>
      </c>
      <c r="DK130" s="220">
        <f>SUM(DG130:DJ130)</f>
        <v>0</v>
      </c>
      <c r="DL130" s="24"/>
      <c r="DM130" t="s" s="215">
        <f>IF(DK130=2,B130,"")</f>
      </c>
      <c r="DN130" t="s" s="215">
        <f>IF(DK130=2,D130,"")</f>
      </c>
      <c r="DO130" t="s" s="215">
        <f>IF(DK130=2,E130,"")</f>
      </c>
      <c r="DP130" t="s" s="215">
        <f>IF(DK130=2,G130,"")</f>
      </c>
      <c r="DQ130" s="24"/>
      <c r="DR130" t="s" s="215">
        <f>IF(DK130=2,IF(DO130&gt;DP130,DM130,IF(DP130&gt;DO130,DN130,"")),"")</f>
      </c>
      <c r="DS130" t="s" s="215">
        <f>IF(DK130=2,IF(DO130=DP130,DM130,""),"")</f>
      </c>
      <c r="DT130" t="s" s="215">
        <f>IF(DK130=2,IF(DO130=DP130,DN130,""),"")</f>
      </c>
      <c r="DU130" t="s" s="215">
        <f>IF(DK130=2,IF(DO130&gt;DP130,DN130,IF(DP130&gt;DO130,DM130,"")),"")</f>
      </c>
      <c r="DV130" s="24"/>
      <c r="DW130" s="24"/>
      <c r="DX130" s="24"/>
      <c r="DY130" s="24"/>
      <c r="DZ130" s="24"/>
      <c r="EA130" s="24"/>
      <c r="EB130" s="24"/>
      <c r="EC130" s="24"/>
      <c r="ED130" s="24"/>
      <c r="EE130" s="24"/>
      <c r="EF130" s="24"/>
      <c r="EG130" s="24"/>
      <c r="EH130" s="24"/>
      <c r="EI130" s="24"/>
      <c r="EJ130" s="24"/>
      <c r="EK130" s="24"/>
      <c r="EL130" s="25"/>
    </row>
    <row r="131" ht="13.65" customHeight="1">
      <c r="A131" s="15"/>
      <c r="B131" t="s" s="215">
        <f t="shared" si="922"/>
        <v>189</v>
      </c>
      <c r="C131" t="s" s="215">
        <v>64</v>
      </c>
      <c r="D131" t="s" s="215">
        <f t="shared" si="923"/>
        <v>190</v>
      </c>
      <c r="E131" s="220">
        <f t="shared" si="924"/>
        <v>3</v>
      </c>
      <c r="F131" t="s" s="215">
        <v>64</v>
      </c>
      <c r="G131" s="220">
        <f t="shared" si="925"/>
        <v>2</v>
      </c>
      <c r="H131" s="216"/>
      <c r="I131" t="s" s="215">
        <f t="shared" si="926"/>
        <v>170</v>
      </c>
      <c r="J131" s="24"/>
      <c r="K131" t="s" s="215">
        <f>IF(I131="H",B131,IF(I131="B",D131,""))</f>
        <v>189</v>
      </c>
      <c r="L131" t="s" s="215">
        <f>IF(I131="U",B131,"")</f>
      </c>
      <c r="M131" t="s" s="215">
        <f>IF(I131="U",D131,"")</f>
      </c>
      <c r="N131" t="s" s="215">
        <f>IF(I131="B",B131,IF(I131="H",D131,""))</f>
        <v>190</v>
      </c>
      <c r="O131" s="24"/>
      <c r="P131" s="221">
        <v>4</v>
      </c>
      <c r="Q131" t="s" s="222">
        <f>VLOOKUP(P131,P120:Y123,Q126,FALSE)</f>
        <v>181</v>
      </c>
      <c r="R131" s="223">
        <f>VLOOKUP(P131,P120:Y123,R126,FALSE)</f>
        <v>3</v>
      </c>
      <c r="S131" s="223">
        <f>VLOOKUP(P131,P120:Y123,S126,FALSE)</f>
        <v>0</v>
      </c>
      <c r="T131" s="223">
        <f>VLOOKUP(P131,P120:Y123,T126,FALSE)</f>
        <v>1</v>
      </c>
      <c r="U131" s="223">
        <f>VLOOKUP(P131,P120:Y123,U126,FALSE)</f>
        <v>2</v>
      </c>
      <c r="V131" s="223">
        <f>VLOOKUP(P131,P120:Y123,V126,FALSE)</f>
        <v>1</v>
      </c>
      <c r="W131" s="223">
        <f>VLOOKUP(P131,P120:Y123,W126,FALSE)</f>
        <v>5</v>
      </c>
      <c r="X131" s="223">
        <f>VLOOKUP(P131,P120:Y123,X126,FALSE)</f>
        <v>-4</v>
      </c>
      <c r="Y131" s="220">
        <f>VLOOKUP(P131,P120:Y123,Y126,FALSE)</f>
        <v>1</v>
      </c>
      <c r="Z131" s="24"/>
      <c r="AA131" s="24"/>
      <c r="AB131" s="24"/>
      <c r="AC131" s="24"/>
      <c r="AD131" s="24"/>
      <c r="AE131" s="24"/>
      <c r="AF131" s="24"/>
      <c r="AG131" s="24"/>
      <c r="AH131" s="24"/>
      <c r="AI131" s="24"/>
      <c r="AJ131" s="24"/>
      <c r="AK131" s="24"/>
      <c r="AL131" s="24"/>
      <c r="AM131" s="24"/>
      <c r="AN131" s="24"/>
      <c r="AO131" s="220">
        <f>COUNTIF(AM120:AM123,K131)</f>
        <v>0</v>
      </c>
      <c r="AP131" s="220">
        <f>COUNTIF(AM120:AM123,L131)</f>
        <v>0</v>
      </c>
      <c r="AQ131" s="220">
        <f>COUNTIF(AM120:AM123,M131)</f>
        <v>0</v>
      </c>
      <c r="AR131" s="220">
        <f>COUNTIF(AM120:AM123,N131)</f>
        <v>0</v>
      </c>
      <c r="AS131" s="220">
        <f>SUM(AO131:AR131)</f>
        <v>0</v>
      </c>
      <c r="AT131" s="24"/>
      <c r="AU131" t="s" s="215">
        <f>IF(AS131=2,B131,"")</f>
      </c>
      <c r="AV131" t="s" s="215">
        <f>IF(AS131=2,D131,"")</f>
      </c>
      <c r="AW131" t="s" s="215">
        <f>IF(AS131=2,E131,"")</f>
      </c>
      <c r="AX131" t="s" s="215">
        <f>IF(AS131=2,G131,"")</f>
      </c>
      <c r="AY131" s="24"/>
      <c r="AZ131" t="s" s="215">
        <f>IF(AS131=2,IF(AW131&gt;AX131,AU131,IF(AX131&gt;AW131,AV131,"")),"")</f>
      </c>
      <c r="BA131" t="s" s="215">
        <f>IF(AS131=2,IF(AW131=AX131,AU131,""),"")</f>
      </c>
      <c r="BB131" t="s" s="215">
        <f>IF(AS131=2,IF(AW131=AX131,AV131,""),"")</f>
      </c>
      <c r="BC131" t="s" s="215">
        <f>IF(AS131=2,IF(AW131&gt;AX131,AV131,IF(AX131&gt;AW131,AU131,"")),"")</f>
      </c>
      <c r="BD131" s="24"/>
      <c r="BE131" s="24"/>
      <c r="BF131" s="24"/>
      <c r="BG131" s="24"/>
      <c r="BH131" s="24"/>
      <c r="BI131" s="24"/>
      <c r="BJ131" s="24"/>
      <c r="BK131" s="24"/>
      <c r="BL131" s="24"/>
      <c r="BM131" s="24"/>
      <c r="BN131" s="24"/>
      <c r="BO131" s="24"/>
      <c r="BP131" s="24"/>
      <c r="BQ131" s="24"/>
      <c r="BR131" s="24"/>
      <c r="BS131" s="24"/>
      <c r="BT131" s="24"/>
      <c r="BU131" s="24"/>
      <c r="BV131" s="24"/>
      <c r="BW131" s="24"/>
      <c r="BX131" s="220">
        <f>COUNTIF(BV120:BV123,K131)</f>
        <v>0</v>
      </c>
      <c r="BY131" s="220">
        <f>COUNTIF(BV120:BV123,L131)</f>
        <v>0</v>
      </c>
      <c r="BZ131" s="220">
        <f>COUNTIF(BV120:BV123,M131)</f>
        <v>0</v>
      </c>
      <c r="CA131" s="220">
        <f>COUNTIF(BV120:BV123,N131)</f>
        <v>0</v>
      </c>
      <c r="CB131" s="220">
        <f>SUM(BX131:CA131)</f>
        <v>0</v>
      </c>
      <c r="CC131" s="24"/>
      <c r="CD131" t="s" s="215">
        <f>IF(CB131=2,B131,"")</f>
      </c>
      <c r="CE131" t="s" s="215">
        <f>IF(CB131=2,D131,"")</f>
      </c>
      <c r="CF131" t="s" s="215">
        <f>IF(CB131=2,E131,"")</f>
      </c>
      <c r="CG131" t="s" s="215">
        <f>IF(CB131=2,G131,"")</f>
      </c>
      <c r="CH131" s="24"/>
      <c r="CI131" t="s" s="215">
        <f>IF(CB131=2,IF(CF131&gt;CG131,CD131,IF(CG131&gt;CF131,CE131,"")),"")</f>
      </c>
      <c r="CJ131" t="s" s="215">
        <f>IF(CB131=2,IF(CF131=CG131,CD131,""),"")</f>
      </c>
      <c r="CK131" t="s" s="215">
        <f>IF(CB131=2,IF(CF131=CG131,CE131,""),"")</f>
      </c>
      <c r="CL131" t="s" s="215">
        <f>IF(CB131=2,IF(CF131&gt;CG131,CE131,IF(CG131&gt;CF131,CD131,"")),"")</f>
      </c>
      <c r="CM131" s="24"/>
      <c r="CN131" s="24"/>
      <c r="CO131" s="24"/>
      <c r="CP131" s="24"/>
      <c r="CQ131" s="24"/>
      <c r="CR131" s="24"/>
      <c r="CS131" s="24"/>
      <c r="CT131" s="24"/>
      <c r="CU131" s="24"/>
      <c r="CV131" s="24"/>
      <c r="CW131" s="24"/>
      <c r="CX131" s="24"/>
      <c r="CY131" s="24"/>
      <c r="CZ131" s="24"/>
      <c r="DA131" s="24"/>
      <c r="DB131" s="24"/>
      <c r="DC131" s="24"/>
      <c r="DD131" s="24"/>
      <c r="DE131" s="24"/>
      <c r="DF131" s="24"/>
      <c r="DG131" s="220">
        <f>COUNTIF(DE120:DE123,K131)</f>
        <v>0</v>
      </c>
      <c r="DH131" s="220">
        <f>COUNTIF(DE120:DE123,L131)</f>
        <v>0</v>
      </c>
      <c r="DI131" s="220">
        <f>COUNTIF(DE120:DE123,M131)</f>
        <v>0</v>
      </c>
      <c r="DJ131" s="220">
        <f>COUNTIF(DE120:DE123,N131)</f>
        <v>0</v>
      </c>
      <c r="DK131" s="220">
        <f>SUM(DG131:DJ131)</f>
        <v>0</v>
      </c>
      <c r="DL131" s="24"/>
      <c r="DM131" t="s" s="215">
        <f>IF(DK131=2,B131,"")</f>
      </c>
      <c r="DN131" t="s" s="215">
        <f>IF(DK131=2,D131,"")</f>
      </c>
      <c r="DO131" t="s" s="215">
        <f>IF(DK131=2,E131,"")</f>
      </c>
      <c r="DP131" t="s" s="215">
        <f>IF(DK131=2,G131,"")</f>
      </c>
      <c r="DQ131" s="24"/>
      <c r="DR131" t="s" s="215">
        <f>IF(DK131=2,IF(DO131&gt;DP131,DM131,IF(DP131&gt;DO131,DN131,"")),"")</f>
      </c>
      <c r="DS131" t="s" s="215">
        <f>IF(DK131=2,IF(DO131=DP131,DM131,""),"")</f>
      </c>
      <c r="DT131" t="s" s="215">
        <f>IF(DK131=2,IF(DO131=DP131,DN131,""),"")</f>
      </c>
      <c r="DU131" t="s" s="215">
        <f>IF(DK131=2,IF(DO131&gt;DP131,DN131,IF(DP131&gt;DO131,DM131,"")),"")</f>
      </c>
      <c r="DV131" s="24"/>
      <c r="DW131" s="24"/>
      <c r="DX131" s="24"/>
      <c r="DY131" s="24"/>
      <c r="DZ131" s="24"/>
      <c r="EA131" s="24"/>
      <c r="EB131" s="24"/>
      <c r="EC131" s="24"/>
      <c r="ED131" s="24"/>
      <c r="EE131" s="24"/>
      <c r="EF131" s="24"/>
      <c r="EG131" s="24"/>
      <c r="EH131" s="24"/>
      <c r="EI131" s="24"/>
      <c r="EJ131" s="24"/>
      <c r="EK131" s="24"/>
      <c r="EL131" s="25"/>
    </row>
    <row r="132" ht="13.65" customHeight="1">
      <c r="A132" s="15"/>
      <c r="B132" t="s" s="215">
        <f t="shared" si="979"/>
        <v>169</v>
      </c>
      <c r="C132" t="s" s="215">
        <v>64</v>
      </c>
      <c r="D132" t="s" s="215">
        <f t="shared" si="980"/>
        <v>172</v>
      </c>
      <c r="E132" s="220">
        <f t="shared" si="981"/>
        <v>2</v>
      </c>
      <c r="F132" t="s" s="215">
        <v>64</v>
      </c>
      <c r="G132" s="220">
        <f t="shared" si="982"/>
        <v>2</v>
      </c>
      <c r="H132" s="216"/>
      <c r="I132" t="s" s="215">
        <f t="shared" si="983"/>
        <v>177</v>
      </c>
      <c r="J132" s="24"/>
      <c r="K132" t="s" s="215">
        <f>IF(I132="H",B132,IF(I132="B",D132,""))</f>
      </c>
      <c r="L132" t="s" s="215">
        <f>IF(I132="U",B132,"")</f>
        <v>169</v>
      </c>
      <c r="M132" t="s" s="215">
        <f>IF(I132="U",D132,"")</f>
        <v>172</v>
      </c>
      <c r="N132" t="s" s="215">
        <f>IF(I132="B",B132,IF(I132="H",D132,""))</f>
      </c>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20">
        <f>COUNTIF(AM120:AM123,K132)</f>
        <v>0</v>
      </c>
      <c r="AP132" s="220">
        <f>COUNTIF(AM120:AM123,L132)</f>
        <v>0</v>
      </c>
      <c r="AQ132" s="220">
        <f>COUNTIF(AM120:AM123,M132)</f>
        <v>0</v>
      </c>
      <c r="AR132" s="220">
        <f>COUNTIF(AM120:AM123,N132)</f>
        <v>0</v>
      </c>
      <c r="AS132" s="220">
        <f>SUM(AO132:AR132)</f>
        <v>0</v>
      </c>
      <c r="AT132" s="24"/>
      <c r="AU132" t="s" s="215">
        <f>IF(AS132=2,B132,"")</f>
      </c>
      <c r="AV132" t="s" s="215">
        <f>IF(AS132=2,D132,"")</f>
      </c>
      <c r="AW132" t="s" s="215">
        <f>IF(AS132=2,E132,"")</f>
      </c>
      <c r="AX132" t="s" s="215">
        <f>IF(AS132=2,G132,"")</f>
      </c>
      <c r="AY132" s="24"/>
      <c r="AZ132" t="s" s="215">
        <f>IF(AS132=2,IF(AW132&gt;AX132,AU132,IF(AX132&gt;AW132,AV132,"")),"")</f>
      </c>
      <c r="BA132" t="s" s="215">
        <f>IF(AS132=2,IF(AW132=AX132,AU132,""),"")</f>
      </c>
      <c r="BB132" t="s" s="215">
        <f>IF(AS132=2,IF(AW132=AX132,AV132,""),"")</f>
      </c>
      <c r="BC132" t="s" s="215">
        <f>IF(AS132=2,IF(AW132&gt;AX132,AV132,IF(AX132&gt;AW132,AU132,"")),"")</f>
      </c>
      <c r="BD132" s="24"/>
      <c r="BE132" s="24"/>
      <c r="BF132" s="24"/>
      <c r="BG132" s="24"/>
      <c r="BH132" s="24"/>
      <c r="BI132" s="24"/>
      <c r="BJ132" s="24"/>
      <c r="BK132" s="24"/>
      <c r="BL132" s="24"/>
      <c r="BM132" s="24"/>
      <c r="BN132" s="24"/>
      <c r="BO132" s="24"/>
      <c r="BP132" s="24"/>
      <c r="BQ132" s="24"/>
      <c r="BR132" s="24"/>
      <c r="BS132" s="24"/>
      <c r="BT132" s="24"/>
      <c r="BU132" s="24"/>
      <c r="BV132" s="24"/>
      <c r="BW132" s="24"/>
      <c r="BX132" s="220">
        <f>COUNTIF(BV120:BV123,K132)</f>
        <v>0</v>
      </c>
      <c r="BY132" s="220">
        <f>COUNTIF(BV120:BV123,L132)</f>
        <v>0</v>
      </c>
      <c r="BZ132" s="220">
        <f>COUNTIF(BV120:BV123,M132)</f>
        <v>0</v>
      </c>
      <c r="CA132" s="220">
        <f>COUNTIF(BV120:BV123,N132)</f>
        <v>0</v>
      </c>
      <c r="CB132" s="220">
        <f>SUM(BX132:CA132)</f>
        <v>0</v>
      </c>
      <c r="CC132" s="24"/>
      <c r="CD132" t="s" s="215">
        <f>IF(CB132=2,B132,"")</f>
      </c>
      <c r="CE132" t="s" s="215">
        <f>IF(CB132=2,D132,"")</f>
      </c>
      <c r="CF132" t="s" s="215">
        <f>IF(CB132=2,E132,"")</f>
      </c>
      <c r="CG132" t="s" s="215">
        <f>IF(CB132=2,G132,"")</f>
      </c>
      <c r="CH132" s="24"/>
      <c r="CI132" t="s" s="215">
        <f>IF(CB132=2,IF(CF132&gt;CG132,CD132,IF(CG132&gt;CF132,CE132,"")),"")</f>
      </c>
      <c r="CJ132" t="s" s="215">
        <f>IF(CB132=2,IF(CF132=CG132,CD132,""),"")</f>
      </c>
      <c r="CK132" t="s" s="215">
        <f>IF(CB132=2,IF(CF132=CG132,CE132,""),"")</f>
      </c>
      <c r="CL132" t="s" s="215">
        <f>IF(CB132=2,IF(CF132&gt;CG132,CE132,IF(CG132&gt;CF132,CD132,"")),"")</f>
      </c>
      <c r="CM132" s="24"/>
      <c r="CN132" s="24"/>
      <c r="CO132" s="24"/>
      <c r="CP132" s="24"/>
      <c r="CQ132" s="24"/>
      <c r="CR132" s="24"/>
      <c r="CS132" s="24"/>
      <c r="CT132" s="24"/>
      <c r="CU132" s="24"/>
      <c r="CV132" s="24"/>
      <c r="CW132" s="24"/>
      <c r="CX132" s="24"/>
      <c r="CY132" s="24"/>
      <c r="CZ132" s="24"/>
      <c r="DA132" s="24"/>
      <c r="DB132" s="24"/>
      <c r="DC132" s="24"/>
      <c r="DD132" s="24"/>
      <c r="DE132" s="24"/>
      <c r="DF132" s="24"/>
      <c r="DG132" s="220">
        <f>COUNTIF(DE120:DE123,K132)</f>
        <v>0</v>
      </c>
      <c r="DH132" s="220">
        <f>COUNTIF(DE120:DE123,L132)</f>
        <v>0</v>
      </c>
      <c r="DI132" s="220">
        <f>COUNTIF(DE120:DE123,M132)</f>
        <v>0</v>
      </c>
      <c r="DJ132" s="220">
        <f>COUNTIF(DE120:DE123,N132)</f>
        <v>0</v>
      </c>
      <c r="DK132" s="220">
        <f>SUM(DG132:DJ132)</f>
        <v>0</v>
      </c>
      <c r="DL132" s="24"/>
      <c r="DM132" t="s" s="215">
        <f>IF(DK132=2,B132,"")</f>
      </c>
      <c r="DN132" t="s" s="215">
        <f>IF(DK132=2,D132,"")</f>
      </c>
      <c r="DO132" t="s" s="215">
        <f>IF(DK132=2,E132,"")</f>
      </c>
      <c r="DP132" t="s" s="215">
        <f>IF(DK132=2,G132,"")</f>
      </c>
      <c r="DQ132" s="24"/>
      <c r="DR132" t="s" s="215">
        <f>IF(DK132=2,IF(DO132&gt;DP132,DM132,IF(DP132&gt;DO132,DN132,"")),"")</f>
      </c>
      <c r="DS132" t="s" s="215">
        <f>IF(DK132=2,IF(DO132=DP132,DM132,""),"")</f>
      </c>
      <c r="DT132" t="s" s="215">
        <f>IF(DK132=2,IF(DO132=DP132,DN132,""),"")</f>
      </c>
      <c r="DU132" t="s" s="215">
        <f>IF(DK132=2,IF(DO132&gt;DP132,DN132,IF(DP132&gt;DO132,DM132,"")),"")</f>
      </c>
      <c r="DV132" s="24"/>
      <c r="DW132" s="24"/>
      <c r="DX132" s="24"/>
      <c r="DY132" s="24"/>
      <c r="DZ132" s="24"/>
      <c r="EA132" s="24"/>
      <c r="EB132" s="24"/>
      <c r="EC132" s="24"/>
      <c r="ED132" s="24"/>
      <c r="EE132" s="24"/>
      <c r="EF132" s="24"/>
      <c r="EG132" s="24"/>
      <c r="EH132" s="24"/>
      <c r="EI132" s="24"/>
      <c r="EJ132" s="24"/>
      <c r="EK132" s="24"/>
      <c r="EL132" s="25"/>
    </row>
    <row r="133" ht="13.65" customHeight="1">
      <c r="A133" s="15"/>
      <c r="B133" t="s" s="215">
        <f t="shared" si="1027"/>
        <v>163</v>
      </c>
      <c r="C133" t="s" s="215">
        <v>64</v>
      </c>
      <c r="D133" t="s" s="215">
        <f t="shared" si="1028"/>
        <v>166</v>
      </c>
      <c r="E133" s="220">
        <f t="shared" si="1029"/>
        <v>2</v>
      </c>
      <c r="F133" t="s" s="215">
        <v>64</v>
      </c>
      <c r="G133" s="220">
        <f t="shared" si="1030"/>
        <v>1</v>
      </c>
      <c r="H133" s="216"/>
      <c r="I133" t="s" s="215">
        <f t="shared" si="1031"/>
        <v>170</v>
      </c>
      <c r="J133" s="24"/>
      <c r="K133" t="s" s="215">
        <f>IF(I133="H",B133,IF(I133="B",D133,""))</f>
        <v>163</v>
      </c>
      <c r="L133" t="s" s="215">
        <f>IF(I133="U",B133,"")</f>
      </c>
      <c r="M133" t="s" s="215">
        <f>IF(I133="U",D133,"")</f>
      </c>
      <c r="N133" t="s" s="215">
        <f>IF(I133="B",B133,IF(I133="H",D133,""))</f>
        <v>166</v>
      </c>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20">
        <f>COUNTIF(AM120:AM123,K133)</f>
        <v>0</v>
      </c>
      <c r="AP133" s="220">
        <f>COUNTIF(AM120:AM123,L133)</f>
        <v>0</v>
      </c>
      <c r="AQ133" s="220">
        <f>COUNTIF(AM120:AM123,M133)</f>
        <v>0</v>
      </c>
      <c r="AR133" s="220">
        <f>COUNTIF(AM120:AM123,N133)</f>
        <v>0</v>
      </c>
      <c r="AS133" s="220">
        <f>SUM(AO133:AR133)</f>
        <v>0</v>
      </c>
      <c r="AT133" s="24"/>
      <c r="AU133" t="s" s="215">
        <f>IF(AS133=2,B133,"")</f>
      </c>
      <c r="AV133" t="s" s="215">
        <f>IF(AS133=2,D133,"")</f>
      </c>
      <c r="AW133" t="s" s="215">
        <f>IF(AS133=2,E133,"")</f>
      </c>
      <c r="AX133" t="s" s="215">
        <f>IF(AS133=2,G133,"")</f>
      </c>
      <c r="AY133" s="24"/>
      <c r="AZ133" t="s" s="215">
        <f>IF(AS133=2,IF(AW133&gt;AX133,AU133,IF(AX133&gt;AW133,AV133,"")),"")</f>
      </c>
      <c r="BA133" t="s" s="215">
        <f>IF(AS133=2,IF(AW133=AX133,AU133,""),"")</f>
      </c>
      <c r="BB133" t="s" s="215">
        <f>IF(AS133=2,IF(AW133=AX133,AV133,""),"")</f>
      </c>
      <c r="BC133" t="s" s="215">
        <f>IF(AS133=2,IF(AW133&gt;AX133,AV133,IF(AX133&gt;AW133,AU133,"")),"")</f>
      </c>
      <c r="BD133" s="24"/>
      <c r="BE133" s="24"/>
      <c r="BF133" s="24"/>
      <c r="BG133" s="24"/>
      <c r="BH133" s="24"/>
      <c r="BI133" s="24"/>
      <c r="BJ133" s="24"/>
      <c r="BK133" s="24"/>
      <c r="BL133" s="24"/>
      <c r="BM133" s="24"/>
      <c r="BN133" s="24"/>
      <c r="BO133" s="24"/>
      <c r="BP133" s="24"/>
      <c r="BQ133" s="24"/>
      <c r="BR133" s="24"/>
      <c r="BS133" s="24"/>
      <c r="BT133" s="24"/>
      <c r="BU133" s="24"/>
      <c r="BV133" s="24"/>
      <c r="BW133" s="24"/>
      <c r="BX133" s="220">
        <f>COUNTIF(BV120:BV123,K133)</f>
        <v>0</v>
      </c>
      <c r="BY133" s="220">
        <f>COUNTIF(BV120:BV123,L133)</f>
        <v>0</v>
      </c>
      <c r="BZ133" s="220">
        <f>COUNTIF(BV120:BV123,M133)</f>
        <v>0</v>
      </c>
      <c r="CA133" s="220">
        <f>COUNTIF(BV120:BV123,N133)</f>
        <v>0</v>
      </c>
      <c r="CB133" s="220">
        <f>SUM(BX133:CA133)</f>
        <v>0</v>
      </c>
      <c r="CC133" s="24"/>
      <c r="CD133" t="s" s="215">
        <f>IF(CB133=2,B133,"")</f>
      </c>
      <c r="CE133" t="s" s="215">
        <f>IF(CB133=2,D133,"")</f>
      </c>
      <c r="CF133" t="s" s="215">
        <f>IF(CB133=2,E133,"")</f>
      </c>
      <c r="CG133" t="s" s="215">
        <f>IF(CB133=2,G133,"")</f>
      </c>
      <c r="CH133" s="24"/>
      <c r="CI133" t="s" s="215">
        <f>IF(CB133=2,IF(CF133&gt;CG133,CD133,IF(CG133&gt;CF133,CE133,"")),"")</f>
      </c>
      <c r="CJ133" t="s" s="215">
        <f>IF(CB133=2,IF(CF133=CG133,CD133,""),"")</f>
      </c>
      <c r="CK133" t="s" s="215">
        <f>IF(CB133=2,IF(CF133=CG133,CE133,""),"")</f>
      </c>
      <c r="CL133" t="s" s="215">
        <f>IF(CB133=2,IF(CF133&gt;CG133,CE133,IF(CG133&gt;CF133,CD133,"")),"")</f>
      </c>
      <c r="CM133" s="24"/>
      <c r="CN133" s="24"/>
      <c r="CO133" s="24"/>
      <c r="CP133" s="24"/>
      <c r="CQ133" s="24"/>
      <c r="CR133" s="24"/>
      <c r="CS133" s="24"/>
      <c r="CT133" s="24"/>
      <c r="CU133" s="24"/>
      <c r="CV133" s="24"/>
      <c r="CW133" s="24"/>
      <c r="CX133" s="24"/>
      <c r="CY133" s="24"/>
      <c r="CZ133" s="24"/>
      <c r="DA133" s="24"/>
      <c r="DB133" s="24"/>
      <c r="DC133" s="24"/>
      <c r="DD133" s="24"/>
      <c r="DE133" s="24"/>
      <c r="DF133" s="24"/>
      <c r="DG133" s="220">
        <f>COUNTIF(DE120:DE123,K133)</f>
        <v>0</v>
      </c>
      <c r="DH133" s="220">
        <f>COUNTIF(DE120:DE123,L133)</f>
        <v>0</v>
      </c>
      <c r="DI133" s="220">
        <f>COUNTIF(DE120:DE123,M133)</f>
        <v>0</v>
      </c>
      <c r="DJ133" s="220">
        <f>COUNTIF(DE120:DE123,N133)</f>
        <v>0</v>
      </c>
      <c r="DK133" s="220">
        <f>SUM(DG133:DJ133)</f>
        <v>0</v>
      </c>
      <c r="DL133" s="24"/>
      <c r="DM133" t="s" s="215">
        <f>IF(DK133=2,B133,"")</f>
      </c>
      <c r="DN133" t="s" s="215">
        <f>IF(DK133=2,D133,"")</f>
      </c>
      <c r="DO133" t="s" s="215">
        <f>IF(DK133=2,E133,"")</f>
      </c>
      <c r="DP133" t="s" s="215">
        <f>IF(DK133=2,G133,"")</f>
      </c>
      <c r="DQ133" s="24"/>
      <c r="DR133" t="s" s="215">
        <f>IF(DK133=2,IF(DO133&gt;DP133,DM133,IF(DP133&gt;DO133,DN133,"")),"")</f>
      </c>
      <c r="DS133" t="s" s="215">
        <f>IF(DK133=2,IF(DO133=DP133,DM133,""),"")</f>
      </c>
      <c r="DT133" t="s" s="215">
        <f>IF(DK133=2,IF(DO133=DP133,DN133,""),"")</f>
      </c>
      <c r="DU133" t="s" s="215">
        <f>IF(DK133=2,IF(DO133&gt;DP133,DN133,IF(DP133&gt;DO133,DM133,"")),"")</f>
      </c>
      <c r="DV133" s="24"/>
      <c r="DW133" s="24"/>
      <c r="DX133" s="24"/>
      <c r="DY133" s="24"/>
      <c r="DZ133" s="24"/>
      <c r="EA133" s="24"/>
      <c r="EB133" s="24"/>
      <c r="EC133" s="24"/>
      <c r="ED133" s="24"/>
      <c r="EE133" s="24"/>
      <c r="EF133" s="24"/>
      <c r="EG133" s="24"/>
      <c r="EH133" s="24"/>
      <c r="EI133" s="24"/>
      <c r="EJ133" s="24"/>
      <c r="EK133" s="24"/>
      <c r="EL133" s="25"/>
    </row>
    <row r="134" ht="13.65" customHeight="1">
      <c r="A134" s="15"/>
      <c r="B134" t="s" s="215">
        <f t="shared" si="1075"/>
        <v>164</v>
      </c>
      <c r="C134" t="s" s="215">
        <v>64</v>
      </c>
      <c r="D134" t="s" s="215">
        <f t="shared" si="1076"/>
        <v>167</v>
      </c>
      <c r="E134" s="220">
        <f t="shared" si="1077"/>
        <v>2</v>
      </c>
      <c r="F134" t="s" s="215">
        <v>64</v>
      </c>
      <c r="G134" s="220">
        <f t="shared" si="1078"/>
        <v>0</v>
      </c>
      <c r="H134" s="216"/>
      <c r="I134" t="s" s="215">
        <f t="shared" si="1079"/>
        <v>170</v>
      </c>
      <c r="J134" s="24"/>
      <c r="K134" t="s" s="215">
        <f>IF(I134="H",B134,IF(I134="B",D134,""))</f>
        <v>164</v>
      </c>
      <c r="L134" t="s" s="215">
        <f>IF(I134="U",B134,"")</f>
      </c>
      <c r="M134" t="s" s="215">
        <f>IF(I134="U",D134,"")</f>
      </c>
      <c r="N134" t="s" s="215">
        <f>IF(I134="B",B134,IF(I134="H",D134,""))</f>
        <v>167</v>
      </c>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20">
        <f>COUNTIF(AM120:AM123,K134)</f>
        <v>0</v>
      </c>
      <c r="AP134" s="220">
        <f>COUNTIF(AM120:AM123,L134)</f>
        <v>0</v>
      </c>
      <c r="AQ134" s="220">
        <f>COUNTIF(AM120:AM123,M134)</f>
        <v>0</v>
      </c>
      <c r="AR134" s="220">
        <f>COUNTIF(AM120:AM123,N134)</f>
        <v>0</v>
      </c>
      <c r="AS134" s="220">
        <f>SUM(AO134:AR134)</f>
        <v>0</v>
      </c>
      <c r="AT134" s="24"/>
      <c r="AU134" t="s" s="215">
        <f>IF(AS134=2,B134,"")</f>
      </c>
      <c r="AV134" t="s" s="215">
        <f>IF(AS134=2,D134,"")</f>
      </c>
      <c r="AW134" t="s" s="215">
        <f>IF(AS134=2,E134,"")</f>
      </c>
      <c r="AX134" t="s" s="215">
        <f>IF(AS134=2,G134,"")</f>
      </c>
      <c r="AY134" s="24"/>
      <c r="AZ134" t="s" s="215">
        <f>IF(AS134=2,IF(AW134&gt;AX134,AU134,IF(AX134&gt;AW134,AV134,"")),"")</f>
      </c>
      <c r="BA134" t="s" s="215">
        <f>IF(AS134=2,IF(AW134=AX134,AU134,""),"")</f>
      </c>
      <c r="BB134" t="s" s="215">
        <f>IF(AS134=2,IF(AW134=AX134,AV134,""),"")</f>
      </c>
      <c r="BC134" t="s" s="215">
        <f>IF(AS134=2,IF(AW134&gt;AX134,AV134,IF(AX134&gt;AW134,AU134,"")),"")</f>
      </c>
      <c r="BD134" s="24"/>
      <c r="BE134" s="24"/>
      <c r="BF134" s="24"/>
      <c r="BG134" s="24"/>
      <c r="BH134" s="24"/>
      <c r="BI134" s="24"/>
      <c r="BJ134" s="24"/>
      <c r="BK134" s="24"/>
      <c r="BL134" s="24"/>
      <c r="BM134" s="24"/>
      <c r="BN134" s="24"/>
      <c r="BO134" s="24"/>
      <c r="BP134" s="24"/>
      <c r="BQ134" s="24"/>
      <c r="BR134" s="24"/>
      <c r="BS134" s="24"/>
      <c r="BT134" s="24"/>
      <c r="BU134" s="24"/>
      <c r="BV134" s="24"/>
      <c r="BW134" s="24"/>
      <c r="BX134" s="220">
        <f>COUNTIF(BV120:BV123,K134)</f>
        <v>0</v>
      </c>
      <c r="BY134" s="220">
        <f>COUNTIF(BV120:BV123,L134)</f>
        <v>0</v>
      </c>
      <c r="BZ134" s="220">
        <f>COUNTIF(BV120:BV123,M134)</f>
        <v>0</v>
      </c>
      <c r="CA134" s="220">
        <f>COUNTIF(BV120:BV123,N134)</f>
        <v>0</v>
      </c>
      <c r="CB134" s="220">
        <f>SUM(BX134:CA134)</f>
        <v>0</v>
      </c>
      <c r="CC134" s="24"/>
      <c r="CD134" t="s" s="215">
        <f>IF(CB134=2,B134,"")</f>
      </c>
      <c r="CE134" t="s" s="215">
        <f>IF(CB134=2,D134,"")</f>
      </c>
      <c r="CF134" t="s" s="215">
        <f>IF(CB134=2,E134,"")</f>
      </c>
      <c r="CG134" t="s" s="215">
        <f>IF(CB134=2,G134,"")</f>
      </c>
      <c r="CH134" s="24"/>
      <c r="CI134" t="s" s="215">
        <f>IF(CB134=2,IF(CF134&gt;CG134,CD134,IF(CG134&gt;CF134,CE134,"")),"")</f>
      </c>
      <c r="CJ134" t="s" s="215">
        <f>IF(CB134=2,IF(CF134=CG134,CD134,""),"")</f>
      </c>
      <c r="CK134" t="s" s="215">
        <f>IF(CB134=2,IF(CF134=CG134,CE134,""),"")</f>
      </c>
      <c r="CL134" t="s" s="215">
        <f>IF(CB134=2,IF(CF134&gt;CG134,CE134,IF(CG134&gt;CF134,CD134,"")),"")</f>
      </c>
      <c r="CM134" s="24"/>
      <c r="CN134" s="24"/>
      <c r="CO134" s="24"/>
      <c r="CP134" s="24"/>
      <c r="CQ134" s="24"/>
      <c r="CR134" s="24"/>
      <c r="CS134" s="24"/>
      <c r="CT134" s="24"/>
      <c r="CU134" s="24"/>
      <c r="CV134" s="24"/>
      <c r="CW134" s="24"/>
      <c r="CX134" s="24"/>
      <c r="CY134" s="24"/>
      <c r="CZ134" s="24"/>
      <c r="DA134" s="24"/>
      <c r="DB134" s="24"/>
      <c r="DC134" s="24"/>
      <c r="DD134" s="24"/>
      <c r="DE134" s="24"/>
      <c r="DF134" s="24"/>
      <c r="DG134" s="220">
        <f>COUNTIF(DE120:DE123,K134)</f>
        <v>0</v>
      </c>
      <c r="DH134" s="220">
        <f>COUNTIF(DE120:DE123,L134)</f>
        <v>0</v>
      </c>
      <c r="DI134" s="220">
        <f>COUNTIF(DE120:DE123,M134)</f>
        <v>0</v>
      </c>
      <c r="DJ134" s="220">
        <f>COUNTIF(DE120:DE123,N134)</f>
        <v>0</v>
      </c>
      <c r="DK134" s="220">
        <f>SUM(DG134:DJ134)</f>
        <v>0</v>
      </c>
      <c r="DL134" s="24"/>
      <c r="DM134" t="s" s="215">
        <f>IF(DK134=2,B134,"")</f>
      </c>
      <c r="DN134" t="s" s="215">
        <f>IF(DK134=2,D134,"")</f>
      </c>
      <c r="DO134" t="s" s="215">
        <f>IF(DK134=2,E134,"")</f>
      </c>
      <c r="DP134" t="s" s="215">
        <f>IF(DK134=2,G134,"")</f>
      </c>
      <c r="DQ134" s="24"/>
      <c r="DR134" t="s" s="215">
        <f>IF(DK134=2,IF(DO134&gt;DP134,DM134,IF(DP134&gt;DO134,DN134,"")),"")</f>
      </c>
      <c r="DS134" t="s" s="215">
        <f>IF(DK134=2,IF(DO134=DP134,DM134,""),"")</f>
      </c>
      <c r="DT134" t="s" s="215">
        <f>IF(DK134=2,IF(DO134=DP134,DN134,""),"")</f>
      </c>
      <c r="DU134" t="s" s="215">
        <f>IF(DK134=2,IF(DO134&gt;DP134,DN134,IF(DP134&gt;DO134,DM134,"")),"")</f>
      </c>
      <c r="DV134" s="24"/>
      <c r="DW134" s="24"/>
      <c r="DX134" s="24"/>
      <c r="DY134" s="24"/>
      <c r="DZ134" s="24"/>
      <c r="EA134" s="24"/>
      <c r="EB134" s="24"/>
      <c r="EC134" s="24"/>
      <c r="ED134" s="24"/>
      <c r="EE134" s="24"/>
      <c r="EF134" s="24"/>
      <c r="EG134" s="24"/>
      <c r="EH134" s="24"/>
      <c r="EI134" s="24"/>
      <c r="EJ134" s="24"/>
      <c r="EK134" s="24"/>
      <c r="EL134" s="25"/>
    </row>
    <row r="135" ht="13.65" customHeight="1">
      <c r="A135" s="15"/>
      <c r="B135" t="s" s="215">
        <f t="shared" si="1123"/>
        <v>180</v>
      </c>
      <c r="C135" t="s" s="215">
        <v>64</v>
      </c>
      <c r="D135" t="s" s="215">
        <f t="shared" si="1124"/>
        <v>176</v>
      </c>
      <c r="E135" s="220">
        <f t="shared" si="1125"/>
        <v>1</v>
      </c>
      <c r="F135" t="s" s="215">
        <v>64</v>
      </c>
      <c r="G135" s="220">
        <f t="shared" si="1126"/>
        <v>3</v>
      </c>
      <c r="H135" s="216"/>
      <c r="I135" t="s" s="215">
        <f t="shared" si="1127"/>
        <v>165</v>
      </c>
      <c r="J135" s="24"/>
      <c r="K135" t="s" s="215">
        <f>IF(I135="H",B135,IF(I135="B",D135,""))</f>
        <v>176</v>
      </c>
      <c r="L135" t="s" s="215">
        <f>IF(I135="U",B135,"")</f>
      </c>
      <c r="M135" t="s" s="215">
        <f>IF(I135="U",D135,"")</f>
      </c>
      <c r="N135" t="s" s="215">
        <f>IF(I135="B",B135,IF(I135="H",D135,""))</f>
        <v>180</v>
      </c>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20">
        <f>COUNTIF(AM120:AM123,K135)</f>
        <v>0</v>
      </c>
      <c r="AP135" s="220">
        <f>COUNTIF(AM120:AM123,L135)</f>
        <v>0</v>
      </c>
      <c r="AQ135" s="220">
        <f>COUNTIF(AM120:AM123,M135)</f>
        <v>0</v>
      </c>
      <c r="AR135" s="220">
        <f>COUNTIF(AM120:AM123,N135)</f>
        <v>0</v>
      </c>
      <c r="AS135" s="220">
        <f>SUM(AO135:AR135)</f>
        <v>0</v>
      </c>
      <c r="AT135" s="24"/>
      <c r="AU135" t="s" s="215">
        <f>IF(AS135=2,B135,"")</f>
      </c>
      <c r="AV135" t="s" s="215">
        <f>IF(AS135=2,D135,"")</f>
      </c>
      <c r="AW135" t="s" s="215">
        <f>IF(AS135=2,E135,"")</f>
      </c>
      <c r="AX135" t="s" s="215">
        <f>IF(AS135=2,G135,"")</f>
      </c>
      <c r="AY135" s="24"/>
      <c r="AZ135" t="s" s="215">
        <f>IF(AS135=2,IF(AW135&gt;AX135,AU135,IF(AX135&gt;AW135,AV135,"")),"")</f>
      </c>
      <c r="BA135" t="s" s="215">
        <f>IF(AS135=2,IF(AW135=AX135,AU135,""),"")</f>
      </c>
      <c r="BB135" t="s" s="215">
        <f>IF(AS135=2,IF(AW135=AX135,AV135,""),"")</f>
      </c>
      <c r="BC135" t="s" s="215">
        <f>IF(AS135=2,IF(AW135&gt;AX135,AV135,IF(AX135&gt;AW135,AU135,"")),"")</f>
      </c>
      <c r="BD135" s="24"/>
      <c r="BE135" s="24"/>
      <c r="BF135" s="24"/>
      <c r="BG135" s="24"/>
      <c r="BH135" s="24"/>
      <c r="BI135" s="24"/>
      <c r="BJ135" s="24"/>
      <c r="BK135" s="24"/>
      <c r="BL135" s="24"/>
      <c r="BM135" s="24"/>
      <c r="BN135" s="24"/>
      <c r="BO135" s="24"/>
      <c r="BP135" s="24"/>
      <c r="BQ135" s="24"/>
      <c r="BR135" s="24"/>
      <c r="BS135" s="24"/>
      <c r="BT135" s="24"/>
      <c r="BU135" s="24"/>
      <c r="BV135" s="24"/>
      <c r="BW135" s="24"/>
      <c r="BX135" s="220">
        <f>COUNTIF(BV120:BV123,K135)</f>
        <v>0</v>
      </c>
      <c r="BY135" s="220">
        <f>COUNTIF(BV120:BV123,L135)</f>
        <v>0</v>
      </c>
      <c r="BZ135" s="220">
        <f>COUNTIF(BV120:BV123,M135)</f>
        <v>0</v>
      </c>
      <c r="CA135" s="220">
        <f>COUNTIF(BV120:BV123,N135)</f>
        <v>0</v>
      </c>
      <c r="CB135" s="220">
        <f>SUM(BX135:CA135)</f>
        <v>0</v>
      </c>
      <c r="CC135" s="24"/>
      <c r="CD135" t="s" s="215">
        <f>IF(CB135=2,B135,"")</f>
      </c>
      <c r="CE135" t="s" s="215">
        <f>IF(CB135=2,D135,"")</f>
      </c>
      <c r="CF135" t="s" s="215">
        <f>IF(CB135=2,E135,"")</f>
      </c>
      <c r="CG135" t="s" s="215">
        <f>IF(CB135=2,G135,"")</f>
      </c>
      <c r="CH135" s="24"/>
      <c r="CI135" t="s" s="215">
        <f>IF(CB135=2,IF(CF135&gt;CG135,CD135,IF(CG135&gt;CF135,CE135,"")),"")</f>
      </c>
      <c r="CJ135" t="s" s="215">
        <f>IF(CB135=2,IF(CF135=CG135,CD135,""),"")</f>
      </c>
      <c r="CK135" t="s" s="215">
        <f>IF(CB135=2,IF(CF135=CG135,CE135,""),"")</f>
      </c>
      <c r="CL135" t="s" s="215">
        <f>IF(CB135=2,IF(CF135&gt;CG135,CE135,IF(CG135&gt;CF135,CD135,"")),"")</f>
      </c>
      <c r="CM135" s="24"/>
      <c r="CN135" s="24"/>
      <c r="CO135" s="24"/>
      <c r="CP135" s="24"/>
      <c r="CQ135" s="24"/>
      <c r="CR135" s="24"/>
      <c r="CS135" s="24"/>
      <c r="CT135" s="24"/>
      <c r="CU135" s="24"/>
      <c r="CV135" s="24"/>
      <c r="CW135" s="24"/>
      <c r="CX135" s="24"/>
      <c r="CY135" s="24"/>
      <c r="CZ135" s="24"/>
      <c r="DA135" s="24"/>
      <c r="DB135" s="24"/>
      <c r="DC135" s="24"/>
      <c r="DD135" s="24"/>
      <c r="DE135" s="24"/>
      <c r="DF135" s="24"/>
      <c r="DG135" s="220">
        <f>COUNTIF(DE120:DE123,K135)</f>
        <v>0</v>
      </c>
      <c r="DH135" s="220">
        <f>COUNTIF(DE120:DE123,L135)</f>
        <v>0</v>
      </c>
      <c r="DI135" s="220">
        <f>COUNTIF(DE120:DE123,M135)</f>
        <v>0</v>
      </c>
      <c r="DJ135" s="220">
        <f>COUNTIF(DE120:DE123,N135)</f>
        <v>0</v>
      </c>
      <c r="DK135" s="220">
        <f>SUM(DG135:DJ135)</f>
        <v>0</v>
      </c>
      <c r="DL135" s="24"/>
      <c r="DM135" t="s" s="215">
        <f>IF(DK135=2,B135,"")</f>
      </c>
      <c r="DN135" t="s" s="215">
        <f>IF(DK135=2,D135,"")</f>
      </c>
      <c r="DO135" t="s" s="215">
        <f>IF(DK135=2,E135,"")</f>
      </c>
      <c r="DP135" t="s" s="215">
        <f>IF(DK135=2,G135,"")</f>
      </c>
      <c r="DQ135" s="24"/>
      <c r="DR135" t="s" s="215">
        <f>IF(DK135=2,IF(DO135&gt;DP135,DM135,IF(DP135&gt;DO135,DN135,"")),"")</f>
      </c>
      <c r="DS135" t="s" s="215">
        <f>IF(DK135=2,IF(DO135=DP135,DM135,""),"")</f>
      </c>
      <c r="DT135" t="s" s="215">
        <f>IF(DK135=2,IF(DO135=DP135,DN135,""),"")</f>
      </c>
      <c r="DU135" t="s" s="215">
        <f>IF(DK135=2,IF(DO135&gt;DP135,DN135,IF(DP135&gt;DO135,DM135,"")),"")</f>
      </c>
      <c r="DV135" s="24"/>
      <c r="DW135" s="24"/>
      <c r="DX135" s="24"/>
      <c r="DY135" s="24"/>
      <c r="DZ135" s="24"/>
      <c r="EA135" s="24"/>
      <c r="EB135" s="24"/>
      <c r="EC135" s="24"/>
      <c r="ED135" s="24"/>
      <c r="EE135" s="24"/>
      <c r="EF135" s="24"/>
      <c r="EG135" s="24"/>
      <c r="EH135" s="24"/>
      <c r="EI135" s="24"/>
      <c r="EJ135" s="24"/>
      <c r="EK135" s="24"/>
      <c r="EL135" s="25"/>
    </row>
    <row r="136" ht="13.65" customHeight="1">
      <c r="A136" s="15"/>
      <c r="B136" t="s" s="215">
        <f t="shared" si="1171"/>
        <v>168</v>
      </c>
      <c r="C136" t="s" s="215">
        <v>64</v>
      </c>
      <c r="D136" t="s" s="215">
        <f t="shared" si="1172"/>
        <v>171</v>
      </c>
      <c r="E136" s="220">
        <f t="shared" si="1173"/>
        <v>1</v>
      </c>
      <c r="F136" t="s" s="215">
        <v>64</v>
      </c>
      <c r="G136" s="220">
        <f t="shared" si="1174"/>
        <v>2</v>
      </c>
      <c r="H136" s="216"/>
      <c r="I136" t="s" s="215">
        <f t="shared" si="1175"/>
        <v>165</v>
      </c>
      <c r="J136" s="24"/>
      <c r="K136" t="s" s="215">
        <f>IF(I136="H",B136,IF(I136="B",D136,""))</f>
        <v>171</v>
      </c>
      <c r="L136" t="s" s="215">
        <f>IF(I136="U",B136,"")</f>
      </c>
      <c r="M136" t="s" s="215">
        <f>IF(I136="U",D136,"")</f>
      </c>
      <c r="N136" t="s" s="215">
        <f>IF(I136="B",B136,IF(I136="H",D136,""))</f>
        <v>168</v>
      </c>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20">
        <f>COUNTIF(AM120:AM123,K136)</f>
        <v>0</v>
      </c>
      <c r="AP136" s="220">
        <f>COUNTIF(AM120:AM123,L136)</f>
        <v>0</v>
      </c>
      <c r="AQ136" s="220">
        <f>COUNTIF(AM120:AM123,M136)</f>
        <v>0</v>
      </c>
      <c r="AR136" s="220">
        <f>COUNTIF(AM120:AM123,N136)</f>
        <v>0</v>
      </c>
      <c r="AS136" s="220">
        <f>SUM(AO136:AR136)</f>
        <v>0</v>
      </c>
      <c r="AT136" s="24"/>
      <c r="AU136" t="s" s="215">
        <f>IF(AS136=2,B136,"")</f>
      </c>
      <c r="AV136" t="s" s="215">
        <f>IF(AS136=2,D136,"")</f>
      </c>
      <c r="AW136" t="s" s="215">
        <f>IF(AS136=2,E136,"")</f>
      </c>
      <c r="AX136" t="s" s="215">
        <f>IF(AS136=2,G136,"")</f>
      </c>
      <c r="AY136" s="24"/>
      <c r="AZ136" t="s" s="215">
        <f>IF(AS136=2,IF(AW136&gt;AX136,AU136,IF(AX136&gt;AW136,AV136,"")),"")</f>
      </c>
      <c r="BA136" t="s" s="215">
        <f>IF(AS136=2,IF(AW136=AX136,AU136,""),"")</f>
      </c>
      <c r="BB136" t="s" s="215">
        <f>IF(AS136=2,IF(AW136=AX136,AV136,""),"")</f>
      </c>
      <c r="BC136" t="s" s="215">
        <f>IF(AS136=2,IF(AW136&gt;AX136,AV136,IF(AX136&gt;AW136,AU136,"")),"")</f>
      </c>
      <c r="BD136" s="24"/>
      <c r="BE136" s="24"/>
      <c r="BF136" s="24"/>
      <c r="BG136" s="24"/>
      <c r="BH136" s="24"/>
      <c r="BI136" s="24"/>
      <c r="BJ136" s="24"/>
      <c r="BK136" s="24"/>
      <c r="BL136" s="24"/>
      <c r="BM136" s="24"/>
      <c r="BN136" s="24"/>
      <c r="BO136" s="24"/>
      <c r="BP136" s="24"/>
      <c r="BQ136" s="24"/>
      <c r="BR136" s="24"/>
      <c r="BS136" s="24"/>
      <c r="BT136" s="24"/>
      <c r="BU136" s="24"/>
      <c r="BV136" s="24"/>
      <c r="BW136" s="24"/>
      <c r="BX136" s="220">
        <f>COUNTIF(BV120:BV123,K136)</f>
        <v>0</v>
      </c>
      <c r="BY136" s="220">
        <f>COUNTIF(BV120:BV123,L136)</f>
        <v>0</v>
      </c>
      <c r="BZ136" s="220">
        <f>COUNTIF(BV120:BV123,M136)</f>
        <v>0</v>
      </c>
      <c r="CA136" s="220">
        <f>COUNTIF(BV120:BV123,N136)</f>
        <v>0</v>
      </c>
      <c r="CB136" s="220">
        <f>SUM(BX136:CA136)</f>
        <v>0</v>
      </c>
      <c r="CC136" s="24"/>
      <c r="CD136" t="s" s="215">
        <f>IF(CB136=2,B136,"")</f>
      </c>
      <c r="CE136" t="s" s="215">
        <f>IF(CB136=2,D136,"")</f>
      </c>
      <c r="CF136" t="s" s="215">
        <f>IF(CB136=2,E136,"")</f>
      </c>
      <c r="CG136" t="s" s="215">
        <f>IF(CB136=2,G136,"")</f>
      </c>
      <c r="CH136" s="24"/>
      <c r="CI136" t="s" s="215">
        <f>IF(CB136=2,IF(CF136&gt;CG136,CD136,IF(CG136&gt;CF136,CE136,"")),"")</f>
      </c>
      <c r="CJ136" t="s" s="215">
        <f>IF(CB136=2,IF(CF136=CG136,CD136,""),"")</f>
      </c>
      <c r="CK136" t="s" s="215">
        <f>IF(CB136=2,IF(CF136=CG136,CE136,""),"")</f>
      </c>
      <c r="CL136" t="s" s="215">
        <f>IF(CB136=2,IF(CF136&gt;CG136,CE136,IF(CG136&gt;CF136,CD136,"")),"")</f>
      </c>
      <c r="CM136" s="24"/>
      <c r="CN136" s="24"/>
      <c r="CO136" s="24"/>
      <c r="CP136" s="24"/>
      <c r="CQ136" s="24"/>
      <c r="CR136" s="24"/>
      <c r="CS136" s="24"/>
      <c r="CT136" s="24"/>
      <c r="CU136" s="24"/>
      <c r="CV136" s="24"/>
      <c r="CW136" s="24"/>
      <c r="CX136" s="24"/>
      <c r="CY136" s="24"/>
      <c r="CZ136" s="24"/>
      <c r="DA136" s="24"/>
      <c r="DB136" s="24"/>
      <c r="DC136" s="24"/>
      <c r="DD136" s="24"/>
      <c r="DE136" s="24"/>
      <c r="DF136" s="24"/>
      <c r="DG136" s="220">
        <f>COUNTIF(DE120:DE123,K136)</f>
        <v>0</v>
      </c>
      <c r="DH136" s="220">
        <f>COUNTIF(DE120:DE123,L136)</f>
        <v>0</v>
      </c>
      <c r="DI136" s="220">
        <f>COUNTIF(DE120:DE123,M136)</f>
        <v>0</v>
      </c>
      <c r="DJ136" s="220">
        <f>COUNTIF(DE120:DE123,N136)</f>
        <v>0</v>
      </c>
      <c r="DK136" s="220">
        <f>SUM(DG136:DJ136)</f>
        <v>0</v>
      </c>
      <c r="DL136" s="24"/>
      <c r="DM136" t="s" s="215">
        <f>IF(DK136=2,B136,"")</f>
      </c>
      <c r="DN136" t="s" s="215">
        <f>IF(DK136=2,D136,"")</f>
      </c>
      <c r="DO136" t="s" s="215">
        <f>IF(DK136=2,E136,"")</f>
      </c>
      <c r="DP136" t="s" s="215">
        <f>IF(DK136=2,G136,"")</f>
      </c>
      <c r="DQ136" s="24"/>
      <c r="DR136" t="s" s="215">
        <f>IF(DK136=2,IF(DO136&gt;DP136,DM136,IF(DP136&gt;DO136,DN136,"")),"")</f>
      </c>
      <c r="DS136" t="s" s="215">
        <f>IF(DK136=2,IF(DO136=DP136,DM136,""),"")</f>
      </c>
      <c r="DT136" t="s" s="215">
        <f>IF(DK136=2,IF(DO136=DP136,DN136,""),"")</f>
      </c>
      <c r="DU136" t="s" s="215">
        <f>IF(DK136=2,IF(DO136&gt;DP136,DN136,IF(DP136&gt;DO136,DM136,"")),"")</f>
      </c>
      <c r="DV136" s="24"/>
      <c r="DW136" s="24"/>
      <c r="DX136" s="24"/>
      <c r="DY136" s="24"/>
      <c r="DZ136" s="24"/>
      <c r="EA136" s="24"/>
      <c r="EB136" s="24"/>
      <c r="EC136" s="24"/>
      <c r="ED136" s="24"/>
      <c r="EE136" s="24"/>
      <c r="EF136" s="24"/>
      <c r="EG136" s="24"/>
      <c r="EH136" s="24"/>
      <c r="EI136" s="24"/>
      <c r="EJ136" s="24"/>
      <c r="EK136" s="24"/>
      <c r="EL136" s="25"/>
    </row>
    <row r="137" ht="13.65" customHeight="1">
      <c r="A137" s="15"/>
      <c r="B137" t="s" s="215">
        <f t="shared" si="1219"/>
        <v>179</v>
      </c>
      <c r="C137" t="s" s="215">
        <v>64</v>
      </c>
      <c r="D137" t="s" s="215">
        <f t="shared" si="1220"/>
        <v>175</v>
      </c>
      <c r="E137" s="220">
        <f t="shared" si="1221"/>
        <v>2</v>
      </c>
      <c r="F137" t="s" s="215">
        <v>64</v>
      </c>
      <c r="G137" s="220">
        <f t="shared" si="1222"/>
        <v>0</v>
      </c>
      <c r="H137" s="216"/>
      <c r="I137" t="s" s="215">
        <f t="shared" si="1223"/>
        <v>170</v>
      </c>
      <c r="J137" s="24"/>
      <c r="K137" t="s" s="215">
        <f>IF(I137="H",B137,IF(I137="B",D137,""))</f>
        <v>179</v>
      </c>
      <c r="L137" t="s" s="215">
        <f>IF(I137="U",B137,"")</f>
      </c>
      <c r="M137" t="s" s="215">
        <f>IF(I137="U",D137,"")</f>
      </c>
      <c r="N137" t="s" s="215">
        <f>IF(I137="B",B137,IF(I137="H",D137,""))</f>
        <v>175</v>
      </c>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20">
        <f>COUNTIF(AM120:AM123,K137)</f>
        <v>0</v>
      </c>
      <c r="AP137" s="220">
        <f>COUNTIF(AM120:AM123,L137)</f>
        <v>0</v>
      </c>
      <c r="AQ137" s="220">
        <f>COUNTIF(AM120:AM123,M137)</f>
        <v>0</v>
      </c>
      <c r="AR137" s="220">
        <f>COUNTIF(AM120:AM123,N137)</f>
        <v>0</v>
      </c>
      <c r="AS137" s="220">
        <f>SUM(AO137:AR137)</f>
        <v>0</v>
      </c>
      <c r="AT137" s="24"/>
      <c r="AU137" t="s" s="215">
        <f>IF(AS137=2,B137,"")</f>
      </c>
      <c r="AV137" t="s" s="215">
        <f>IF(AS137=2,D137,"")</f>
      </c>
      <c r="AW137" t="s" s="215">
        <f>IF(AS137=2,E137,"")</f>
      </c>
      <c r="AX137" t="s" s="215">
        <f>IF(AS137=2,G137,"")</f>
      </c>
      <c r="AY137" s="24"/>
      <c r="AZ137" t="s" s="215">
        <f>IF(AS137=2,IF(AW137&gt;AX137,AU137,IF(AX137&gt;AW137,AV137,"")),"")</f>
      </c>
      <c r="BA137" t="s" s="215">
        <f>IF(AS137=2,IF(AW137=AX137,AU137,""),"")</f>
      </c>
      <c r="BB137" t="s" s="215">
        <f>IF(AS137=2,IF(AW137=AX137,AV137,""),"")</f>
      </c>
      <c r="BC137" t="s" s="215">
        <f>IF(AS137=2,IF(AW137&gt;AX137,AV137,IF(AX137&gt;AW137,AU137,"")),"")</f>
      </c>
      <c r="BD137" s="24"/>
      <c r="BE137" s="24"/>
      <c r="BF137" s="24"/>
      <c r="BG137" s="24"/>
      <c r="BH137" s="24"/>
      <c r="BI137" s="24"/>
      <c r="BJ137" s="24"/>
      <c r="BK137" s="24"/>
      <c r="BL137" s="24"/>
      <c r="BM137" s="24"/>
      <c r="BN137" s="24"/>
      <c r="BO137" s="24"/>
      <c r="BP137" s="24"/>
      <c r="BQ137" s="24"/>
      <c r="BR137" s="24"/>
      <c r="BS137" s="24"/>
      <c r="BT137" s="24"/>
      <c r="BU137" s="24"/>
      <c r="BV137" s="24"/>
      <c r="BW137" s="24"/>
      <c r="BX137" s="220">
        <f>COUNTIF(BV120:BV123,K137)</f>
        <v>0</v>
      </c>
      <c r="BY137" s="220">
        <f>COUNTIF(BV120:BV123,L137)</f>
        <v>0</v>
      </c>
      <c r="BZ137" s="220">
        <f>COUNTIF(BV120:BV123,M137)</f>
        <v>0</v>
      </c>
      <c r="CA137" s="220">
        <f>COUNTIF(BV120:BV123,N137)</f>
        <v>0</v>
      </c>
      <c r="CB137" s="220">
        <f>SUM(BX137:CA137)</f>
        <v>0</v>
      </c>
      <c r="CC137" s="24"/>
      <c r="CD137" t="s" s="215">
        <f>IF(CB137=2,B137,"")</f>
      </c>
      <c r="CE137" t="s" s="215">
        <f>IF(CB137=2,D137,"")</f>
      </c>
      <c r="CF137" t="s" s="215">
        <f>IF(CB137=2,E137,"")</f>
      </c>
      <c r="CG137" t="s" s="215">
        <f>IF(CB137=2,G137,"")</f>
      </c>
      <c r="CH137" s="24"/>
      <c r="CI137" t="s" s="215">
        <f>IF(CB137=2,IF(CF137&gt;CG137,CD137,IF(CG137&gt;CF137,CE137,"")),"")</f>
      </c>
      <c r="CJ137" t="s" s="215">
        <f>IF(CB137=2,IF(CF137=CG137,CD137,""),"")</f>
      </c>
      <c r="CK137" t="s" s="215">
        <f>IF(CB137=2,IF(CF137=CG137,CE137,""),"")</f>
      </c>
      <c r="CL137" t="s" s="215">
        <f>IF(CB137=2,IF(CF137&gt;CG137,CE137,IF(CG137&gt;CF137,CD137,"")),"")</f>
      </c>
      <c r="CM137" s="24"/>
      <c r="CN137" s="24"/>
      <c r="CO137" s="24"/>
      <c r="CP137" s="24"/>
      <c r="CQ137" s="24"/>
      <c r="CR137" s="24"/>
      <c r="CS137" s="24"/>
      <c r="CT137" s="24"/>
      <c r="CU137" s="24"/>
      <c r="CV137" s="24"/>
      <c r="CW137" s="24"/>
      <c r="CX137" s="24"/>
      <c r="CY137" s="24"/>
      <c r="CZ137" s="24"/>
      <c r="DA137" s="24"/>
      <c r="DB137" s="24"/>
      <c r="DC137" s="24"/>
      <c r="DD137" s="24"/>
      <c r="DE137" s="24"/>
      <c r="DF137" s="24"/>
      <c r="DG137" s="220">
        <f>COUNTIF(DE120:DE123,K137)</f>
        <v>0</v>
      </c>
      <c r="DH137" s="220">
        <f>COUNTIF(DE120:DE123,L137)</f>
        <v>0</v>
      </c>
      <c r="DI137" s="220">
        <f>COUNTIF(DE120:DE123,M137)</f>
        <v>0</v>
      </c>
      <c r="DJ137" s="220">
        <f>COUNTIF(DE120:DE123,N137)</f>
        <v>0</v>
      </c>
      <c r="DK137" s="220">
        <f>SUM(DG137:DJ137)</f>
        <v>0</v>
      </c>
      <c r="DL137" s="24"/>
      <c r="DM137" t="s" s="215">
        <f>IF(DK137=2,B137,"")</f>
      </c>
      <c r="DN137" t="s" s="215">
        <f>IF(DK137=2,D137,"")</f>
      </c>
      <c r="DO137" t="s" s="215">
        <f>IF(DK137=2,E137,"")</f>
      </c>
      <c r="DP137" t="s" s="215">
        <f>IF(DK137=2,G137,"")</f>
      </c>
      <c r="DQ137" s="24"/>
      <c r="DR137" t="s" s="215">
        <f>IF(DK137=2,IF(DO137&gt;DP137,DM137,IF(DP137&gt;DO137,DN137,"")),"")</f>
      </c>
      <c r="DS137" t="s" s="215">
        <f>IF(DK137=2,IF(DO137=DP137,DM137,""),"")</f>
      </c>
      <c r="DT137" t="s" s="215">
        <f>IF(DK137=2,IF(DO137=DP137,DN137,""),"")</f>
      </c>
      <c r="DU137" t="s" s="215">
        <f>IF(DK137=2,IF(DO137&gt;DP137,DN137,IF(DP137&gt;DO137,DM137,"")),"")</f>
      </c>
      <c r="DV137" s="24"/>
      <c r="DW137" s="24"/>
      <c r="DX137" s="24"/>
      <c r="DY137" s="24"/>
      <c r="DZ137" s="24"/>
      <c r="EA137" s="24"/>
      <c r="EB137" s="24"/>
      <c r="EC137" s="24"/>
      <c r="ED137" s="24"/>
      <c r="EE137" s="24"/>
      <c r="EF137" s="24"/>
      <c r="EG137" s="24"/>
      <c r="EH137" s="24"/>
      <c r="EI137" s="24"/>
      <c r="EJ137" s="24"/>
      <c r="EK137" s="24"/>
      <c r="EL137" s="25"/>
    </row>
    <row r="138" ht="13.65" customHeight="1">
      <c r="A138" s="15"/>
      <c r="B138" t="s" s="215">
        <f t="shared" si="1267"/>
        <v>186</v>
      </c>
      <c r="C138" t="s" s="215">
        <v>64</v>
      </c>
      <c r="D138" t="s" s="215">
        <f t="shared" si="1268"/>
        <v>184</v>
      </c>
      <c r="E138" s="220">
        <f t="shared" si="1269"/>
        <v>3</v>
      </c>
      <c r="F138" t="s" s="215">
        <v>64</v>
      </c>
      <c r="G138" s="220">
        <f t="shared" si="1270"/>
        <v>0</v>
      </c>
      <c r="H138" s="216"/>
      <c r="I138" t="s" s="215">
        <f t="shared" si="1271"/>
        <v>170</v>
      </c>
      <c r="J138" s="24"/>
      <c r="K138" t="s" s="215">
        <f>IF(I138="H",B138,IF(I138="B",D138,""))</f>
        <v>186</v>
      </c>
      <c r="L138" t="s" s="215">
        <f>IF(I138="U",B138,"")</f>
      </c>
      <c r="M138" t="s" s="215">
        <f>IF(I138="U",D138,"")</f>
      </c>
      <c r="N138" t="s" s="215">
        <f>IF(I138="B",B138,IF(I138="H",D138,""))</f>
        <v>184</v>
      </c>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20">
        <f>COUNTIF(AM120:AM123,K138)</f>
        <v>0</v>
      </c>
      <c r="AP138" s="220">
        <f>COUNTIF(AM120:AM123,L138)</f>
        <v>0</v>
      </c>
      <c r="AQ138" s="220">
        <f>COUNTIF(AM120:AM123,M138)</f>
        <v>0</v>
      </c>
      <c r="AR138" s="220">
        <f>COUNTIF(AM120:AM123,N138)</f>
        <v>0</v>
      </c>
      <c r="AS138" s="220">
        <f>SUM(AO138:AR138)</f>
        <v>0</v>
      </c>
      <c r="AT138" s="24"/>
      <c r="AU138" t="s" s="215">
        <f>IF(AS138=2,B138,"")</f>
      </c>
      <c r="AV138" t="s" s="215">
        <f>IF(AS138=2,D138,"")</f>
      </c>
      <c r="AW138" t="s" s="215">
        <f>IF(AS138=2,E138,"")</f>
      </c>
      <c r="AX138" t="s" s="215">
        <f>IF(AS138=2,G138,"")</f>
      </c>
      <c r="AY138" s="24"/>
      <c r="AZ138" t="s" s="215">
        <f>IF(AS138=2,IF(AW138&gt;AX138,AU138,IF(AX138&gt;AW138,AV138,"")),"")</f>
      </c>
      <c r="BA138" t="s" s="215">
        <f>IF(AS138=2,IF(AW138=AX138,AU138,""),"")</f>
      </c>
      <c r="BB138" t="s" s="215">
        <f>IF(AS138=2,IF(AW138=AX138,AV138,""),"")</f>
      </c>
      <c r="BC138" t="s" s="215">
        <f>IF(AS138=2,IF(AW138&gt;AX138,AV138,IF(AX138&gt;AW138,AU138,"")),"")</f>
      </c>
      <c r="BD138" s="24"/>
      <c r="BE138" s="24"/>
      <c r="BF138" s="24"/>
      <c r="BG138" s="24"/>
      <c r="BH138" s="24"/>
      <c r="BI138" s="24"/>
      <c r="BJ138" s="24"/>
      <c r="BK138" s="24"/>
      <c r="BL138" s="24"/>
      <c r="BM138" s="24"/>
      <c r="BN138" s="24"/>
      <c r="BO138" s="24"/>
      <c r="BP138" s="24"/>
      <c r="BQ138" s="24"/>
      <c r="BR138" s="24"/>
      <c r="BS138" s="24"/>
      <c r="BT138" s="24"/>
      <c r="BU138" s="24"/>
      <c r="BV138" s="24"/>
      <c r="BW138" s="24"/>
      <c r="BX138" s="220">
        <f>COUNTIF(BV120:BV123,K138)</f>
        <v>0</v>
      </c>
      <c r="BY138" s="220">
        <f>COUNTIF(BV120:BV123,L138)</f>
        <v>0</v>
      </c>
      <c r="BZ138" s="220">
        <f>COUNTIF(BV120:BV123,M138)</f>
        <v>0</v>
      </c>
      <c r="CA138" s="220">
        <f>COUNTIF(BV120:BV123,N138)</f>
        <v>0</v>
      </c>
      <c r="CB138" s="220">
        <f>SUM(BX138:CA138)</f>
        <v>0</v>
      </c>
      <c r="CC138" s="24"/>
      <c r="CD138" t="s" s="215">
        <f>IF(CB138=2,B138,"")</f>
      </c>
      <c r="CE138" t="s" s="215">
        <f>IF(CB138=2,D138,"")</f>
      </c>
      <c r="CF138" t="s" s="215">
        <f>IF(CB138=2,E138,"")</f>
      </c>
      <c r="CG138" t="s" s="215">
        <f>IF(CB138=2,G138,"")</f>
      </c>
      <c r="CH138" s="24"/>
      <c r="CI138" t="s" s="215">
        <f>IF(CB138=2,IF(CF138&gt;CG138,CD138,IF(CG138&gt;CF138,CE138,"")),"")</f>
      </c>
      <c r="CJ138" t="s" s="215">
        <f>IF(CB138=2,IF(CF138=CG138,CD138,""),"")</f>
      </c>
      <c r="CK138" t="s" s="215">
        <f>IF(CB138=2,IF(CF138=CG138,CE138,""),"")</f>
      </c>
      <c r="CL138" t="s" s="215">
        <f>IF(CB138=2,IF(CF138&gt;CG138,CE138,IF(CG138&gt;CF138,CD138,"")),"")</f>
      </c>
      <c r="CM138" s="24"/>
      <c r="CN138" s="24"/>
      <c r="CO138" s="24"/>
      <c r="CP138" s="24"/>
      <c r="CQ138" s="24"/>
      <c r="CR138" s="24"/>
      <c r="CS138" s="24"/>
      <c r="CT138" s="24"/>
      <c r="CU138" s="24"/>
      <c r="CV138" s="24"/>
      <c r="CW138" s="24"/>
      <c r="CX138" s="24"/>
      <c r="CY138" s="24"/>
      <c r="CZ138" s="24"/>
      <c r="DA138" s="24"/>
      <c r="DB138" s="24"/>
      <c r="DC138" s="24"/>
      <c r="DD138" s="24"/>
      <c r="DE138" s="24"/>
      <c r="DF138" s="24"/>
      <c r="DG138" s="220">
        <f>COUNTIF(DE120:DE123,K138)</f>
        <v>0</v>
      </c>
      <c r="DH138" s="220">
        <f>COUNTIF(DE120:DE123,L138)</f>
        <v>0</v>
      </c>
      <c r="DI138" s="220">
        <f>COUNTIF(DE120:DE123,M138)</f>
        <v>0</v>
      </c>
      <c r="DJ138" s="220">
        <f>COUNTIF(DE120:DE123,N138)</f>
        <v>0</v>
      </c>
      <c r="DK138" s="220">
        <f>SUM(DG138:DJ138)</f>
        <v>0</v>
      </c>
      <c r="DL138" s="24"/>
      <c r="DM138" t="s" s="215">
        <f>IF(DK138=2,B138,"")</f>
      </c>
      <c r="DN138" t="s" s="215">
        <f>IF(DK138=2,D138,"")</f>
      </c>
      <c r="DO138" t="s" s="215">
        <f>IF(DK138=2,E138,"")</f>
      </c>
      <c r="DP138" t="s" s="215">
        <f>IF(DK138=2,G138,"")</f>
      </c>
      <c r="DQ138" s="24"/>
      <c r="DR138" t="s" s="215">
        <f>IF(DK138=2,IF(DO138&gt;DP138,DM138,IF(DP138&gt;DO138,DN138,"")),"")</f>
      </c>
      <c r="DS138" t="s" s="215">
        <f>IF(DK138=2,IF(DO138=DP138,DM138,""),"")</f>
      </c>
      <c r="DT138" t="s" s="215">
        <f>IF(DK138=2,IF(DO138=DP138,DN138,""),"")</f>
      </c>
      <c r="DU138" t="s" s="215">
        <f>IF(DK138=2,IF(DO138&gt;DP138,DN138,IF(DP138&gt;DO138,DM138,"")),"")</f>
      </c>
      <c r="DV138" s="24"/>
      <c r="DW138" s="24"/>
      <c r="DX138" s="24"/>
      <c r="DY138" s="24"/>
      <c r="DZ138" s="24"/>
      <c r="EA138" s="24"/>
      <c r="EB138" s="24"/>
      <c r="EC138" s="24"/>
      <c r="ED138" s="24"/>
      <c r="EE138" s="24"/>
      <c r="EF138" s="24"/>
      <c r="EG138" s="24"/>
      <c r="EH138" s="24"/>
      <c r="EI138" s="24"/>
      <c r="EJ138" s="24"/>
      <c r="EK138" s="24"/>
      <c r="EL138" s="25"/>
    </row>
    <row r="139" ht="13.65" customHeight="1">
      <c r="A139" s="15"/>
      <c r="B139" t="s" s="215">
        <f t="shared" si="1315"/>
        <v>174</v>
      </c>
      <c r="C139" t="s" s="215">
        <v>64</v>
      </c>
      <c r="D139" t="s" s="215">
        <f t="shared" si="1316"/>
        <v>182</v>
      </c>
      <c r="E139" s="220">
        <f t="shared" si="1317"/>
        <v>1</v>
      </c>
      <c r="F139" t="s" s="215">
        <v>64</v>
      </c>
      <c r="G139" s="220">
        <f t="shared" si="1318"/>
        <v>1</v>
      </c>
      <c r="H139" s="216"/>
      <c r="I139" t="s" s="215">
        <f t="shared" si="1319"/>
        <v>177</v>
      </c>
      <c r="J139" s="24"/>
      <c r="K139" t="s" s="215">
        <f>IF(I139="H",B139,IF(I139="B",D139,""))</f>
      </c>
      <c r="L139" t="s" s="215">
        <f>IF(I139="U",B139,"")</f>
        <v>174</v>
      </c>
      <c r="M139" t="s" s="215">
        <f>IF(I139="U",D139,"")</f>
        <v>182</v>
      </c>
      <c r="N139" t="s" s="215">
        <f>IF(I139="B",B139,IF(I139="H",D139,""))</f>
      </c>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20">
        <f>COUNTIF(AM120:AM123,K139)</f>
        <v>0</v>
      </c>
      <c r="AP139" s="220">
        <f>COUNTIF(AM120:AM123,L139)</f>
        <v>0</v>
      </c>
      <c r="AQ139" s="220">
        <f>COUNTIF(AM120:AM123,M139)</f>
        <v>0</v>
      </c>
      <c r="AR139" s="220">
        <f>COUNTIF(AM120:AM123,N139)</f>
        <v>0</v>
      </c>
      <c r="AS139" s="220">
        <f>SUM(AO139:AR139)</f>
        <v>0</v>
      </c>
      <c r="AT139" s="24"/>
      <c r="AU139" t="s" s="215">
        <f>IF(AS139=2,B139,"")</f>
      </c>
      <c r="AV139" t="s" s="215">
        <f>IF(AS139=2,D139,"")</f>
      </c>
      <c r="AW139" t="s" s="215">
        <f>IF(AS139=2,E139,"")</f>
      </c>
      <c r="AX139" t="s" s="215">
        <f>IF(AS139=2,G139,"")</f>
      </c>
      <c r="AY139" s="24"/>
      <c r="AZ139" t="s" s="215">
        <f>IF(AS139=2,IF(AW139&gt;AX139,AU139,IF(AX139&gt;AW139,AV139,"")),"")</f>
      </c>
      <c r="BA139" t="s" s="215">
        <f>IF(AS139=2,IF(AW139=AX139,AU139,""),"")</f>
      </c>
      <c r="BB139" t="s" s="215">
        <f>IF(AS139=2,IF(AW139=AX139,AV139,""),"")</f>
      </c>
      <c r="BC139" t="s" s="215">
        <f>IF(AS139=2,IF(AW139&gt;AX139,AV139,IF(AX139&gt;AW139,AU139,"")),"")</f>
      </c>
      <c r="BD139" s="24"/>
      <c r="BE139" s="24"/>
      <c r="BF139" s="24"/>
      <c r="BG139" s="24"/>
      <c r="BH139" s="24"/>
      <c r="BI139" s="24"/>
      <c r="BJ139" s="24"/>
      <c r="BK139" s="24"/>
      <c r="BL139" s="24"/>
      <c r="BM139" s="24"/>
      <c r="BN139" s="24"/>
      <c r="BO139" s="24"/>
      <c r="BP139" s="24"/>
      <c r="BQ139" s="24"/>
      <c r="BR139" s="24"/>
      <c r="BS139" s="24"/>
      <c r="BT139" s="24"/>
      <c r="BU139" s="24"/>
      <c r="BV139" s="24"/>
      <c r="BW139" s="24"/>
      <c r="BX139" s="220">
        <f>COUNTIF(BV120:BV123,K139)</f>
        <v>0</v>
      </c>
      <c r="BY139" s="220">
        <f>COUNTIF(BV120:BV123,L139)</f>
        <v>0</v>
      </c>
      <c r="BZ139" s="220">
        <f>COUNTIF(BV120:BV123,M139)</f>
        <v>1</v>
      </c>
      <c r="CA139" s="220">
        <f>COUNTIF(BV120:BV123,N139)</f>
        <v>0</v>
      </c>
      <c r="CB139" s="220">
        <f>SUM(BX139:CA139)</f>
        <v>1</v>
      </c>
      <c r="CC139" s="24"/>
      <c r="CD139" t="s" s="215">
        <f>IF(CB139=2,B139,"")</f>
      </c>
      <c r="CE139" t="s" s="215">
        <f>IF(CB139=2,D139,"")</f>
      </c>
      <c r="CF139" t="s" s="215">
        <f>IF(CB139=2,E139,"")</f>
      </c>
      <c r="CG139" t="s" s="215">
        <f>IF(CB139=2,G139,"")</f>
      </c>
      <c r="CH139" s="24"/>
      <c r="CI139" t="s" s="215">
        <f>IF(CB139=2,IF(CF139&gt;CG139,CD139,IF(CG139&gt;CF139,CE139,"")),"")</f>
      </c>
      <c r="CJ139" t="s" s="215">
        <f>IF(CB139=2,IF(CF139=CG139,CD139,""),"")</f>
      </c>
      <c r="CK139" t="s" s="215">
        <f>IF(CB139=2,IF(CF139=CG139,CE139,""),"")</f>
      </c>
      <c r="CL139" t="s" s="215">
        <f>IF(CB139=2,IF(CF139&gt;CG139,CE139,IF(CG139&gt;CF139,CD139,"")),"")</f>
      </c>
      <c r="CM139" s="24"/>
      <c r="CN139" s="24"/>
      <c r="CO139" s="24"/>
      <c r="CP139" s="24"/>
      <c r="CQ139" s="24"/>
      <c r="CR139" s="24"/>
      <c r="CS139" s="24"/>
      <c r="CT139" s="24"/>
      <c r="CU139" s="24"/>
      <c r="CV139" s="24"/>
      <c r="CW139" s="24"/>
      <c r="CX139" s="24"/>
      <c r="CY139" s="24"/>
      <c r="CZ139" s="24"/>
      <c r="DA139" s="24"/>
      <c r="DB139" s="24"/>
      <c r="DC139" s="24"/>
      <c r="DD139" s="24"/>
      <c r="DE139" s="24"/>
      <c r="DF139" s="24"/>
      <c r="DG139" s="220">
        <f>COUNTIF(DE120:DE123,K139)</f>
        <v>0</v>
      </c>
      <c r="DH139" s="220">
        <f>COUNTIF(DE120:DE123,L139)</f>
        <v>1</v>
      </c>
      <c r="DI139" s="220">
        <f>COUNTIF(DE120:DE123,M139)</f>
        <v>0</v>
      </c>
      <c r="DJ139" s="220">
        <f>COUNTIF(DE120:DE123,N139)</f>
        <v>0</v>
      </c>
      <c r="DK139" s="220">
        <f>SUM(DG139:DJ139)</f>
        <v>1</v>
      </c>
      <c r="DL139" s="24"/>
      <c r="DM139" t="s" s="215">
        <f>IF(DK139=2,B139,"")</f>
      </c>
      <c r="DN139" t="s" s="215">
        <f>IF(DK139=2,D139,"")</f>
      </c>
      <c r="DO139" t="s" s="215">
        <f>IF(DK139=2,E139,"")</f>
      </c>
      <c r="DP139" t="s" s="215">
        <f>IF(DK139=2,G139,"")</f>
      </c>
      <c r="DQ139" s="24"/>
      <c r="DR139" t="s" s="215">
        <f>IF(DK139=2,IF(DO139&gt;DP139,DM139,IF(DP139&gt;DO139,DN139,"")),"")</f>
      </c>
      <c r="DS139" t="s" s="215">
        <f>IF(DK139=2,IF(DO139=DP139,DM139,""),"")</f>
      </c>
      <c r="DT139" t="s" s="215">
        <f>IF(DK139=2,IF(DO139=DP139,DN139,""),"")</f>
      </c>
      <c r="DU139" t="s" s="215">
        <f>IF(DK139=2,IF(DO139&gt;DP139,DN139,IF(DP139&gt;DO139,DM139,"")),"")</f>
      </c>
      <c r="DV139" s="24"/>
      <c r="DW139" s="24"/>
      <c r="DX139" s="24"/>
      <c r="DY139" s="24"/>
      <c r="DZ139" s="24"/>
      <c r="EA139" s="24"/>
      <c r="EB139" s="24"/>
      <c r="EC139" s="24"/>
      <c r="ED139" s="24"/>
      <c r="EE139" s="24"/>
      <c r="EF139" s="24"/>
      <c r="EG139" s="24"/>
      <c r="EH139" s="24"/>
      <c r="EI139" s="24"/>
      <c r="EJ139" s="24"/>
      <c r="EK139" s="24"/>
      <c r="EL139" s="25"/>
    </row>
    <row r="140" ht="13.65" customHeight="1">
      <c r="A140" s="15"/>
      <c r="B140" t="s" s="215">
        <f t="shared" si="1363"/>
        <v>173</v>
      </c>
      <c r="C140" t="s" s="215">
        <v>64</v>
      </c>
      <c r="D140" t="s" s="215">
        <f t="shared" si="1364"/>
        <v>181</v>
      </c>
      <c r="E140" s="220">
        <f t="shared" si="1365"/>
        <v>4</v>
      </c>
      <c r="F140" t="s" s="215">
        <v>64</v>
      </c>
      <c r="G140" s="220">
        <f t="shared" si="1366"/>
        <v>1</v>
      </c>
      <c r="H140" s="216"/>
      <c r="I140" t="s" s="215">
        <f t="shared" si="1367"/>
        <v>170</v>
      </c>
      <c r="J140" s="24"/>
      <c r="K140" t="s" s="215">
        <f>IF(I140="H",B140,IF(I140="B",D140,""))</f>
        <v>173</v>
      </c>
      <c r="L140" t="s" s="215">
        <f>IF(I140="U",B140,"")</f>
      </c>
      <c r="M140" t="s" s="215">
        <f>IF(I140="U",D140,"")</f>
      </c>
      <c r="N140" t="s" s="215">
        <f>IF(I140="B",B140,IF(I140="H",D140,""))</f>
        <v>181</v>
      </c>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20">
        <f>COUNTIF(AM120:AM123,K140)</f>
        <v>1</v>
      </c>
      <c r="AP140" s="220">
        <f>COUNTIF(AM120:AM123,L140)</f>
        <v>0</v>
      </c>
      <c r="AQ140" s="220">
        <f>COUNTIF(AM120:AM123,M140)</f>
        <v>0</v>
      </c>
      <c r="AR140" s="220">
        <f>COUNTIF(AM120:AM123,N140)</f>
        <v>0</v>
      </c>
      <c r="AS140" s="220">
        <f>SUM(AO140:AR140)</f>
        <v>1</v>
      </c>
      <c r="AT140" s="24"/>
      <c r="AU140" t="s" s="215">
        <f>IF(AS140=2,B140,"")</f>
      </c>
      <c r="AV140" t="s" s="215">
        <f>IF(AS140=2,D140,"")</f>
      </c>
      <c r="AW140" t="s" s="215">
        <f>IF(AS140=2,E140,"")</f>
      </c>
      <c r="AX140" t="s" s="215">
        <f>IF(AS140=2,G140,"")</f>
      </c>
      <c r="AY140" s="24"/>
      <c r="AZ140" t="s" s="215">
        <f>IF(AS140=2,IF(AW140&gt;AX140,AU140,IF(AX140&gt;AW140,AV140,"")),"")</f>
      </c>
      <c r="BA140" t="s" s="215">
        <f>IF(AS140=2,IF(AW140=AX140,AU140,""),"")</f>
      </c>
      <c r="BB140" t="s" s="215">
        <f>IF(AS140=2,IF(AW140=AX140,AV140,""),"")</f>
      </c>
      <c r="BC140" t="s" s="215">
        <f>IF(AS140=2,IF(AW140&gt;AX140,AV140,IF(AX140&gt;AW140,AU140,"")),"")</f>
      </c>
      <c r="BD140" s="24"/>
      <c r="BE140" s="24"/>
      <c r="BF140" s="24"/>
      <c r="BG140" s="24"/>
      <c r="BH140" s="24"/>
      <c r="BI140" s="24"/>
      <c r="BJ140" s="24"/>
      <c r="BK140" s="24"/>
      <c r="BL140" s="24"/>
      <c r="BM140" s="24"/>
      <c r="BN140" s="24"/>
      <c r="BO140" s="24"/>
      <c r="BP140" s="24"/>
      <c r="BQ140" s="24"/>
      <c r="BR140" s="24"/>
      <c r="BS140" s="24"/>
      <c r="BT140" s="24"/>
      <c r="BU140" s="24"/>
      <c r="BV140" s="24"/>
      <c r="BW140" s="24"/>
      <c r="BX140" s="220">
        <f>COUNTIF(BV120:BV123,K140)</f>
        <v>0</v>
      </c>
      <c r="BY140" s="220">
        <f>COUNTIF(BV120:BV123,L140)</f>
        <v>0</v>
      </c>
      <c r="BZ140" s="220">
        <f>COUNTIF(BV120:BV123,M140)</f>
        <v>0</v>
      </c>
      <c r="CA140" s="220">
        <f>COUNTIF(BV120:BV123,N140)</f>
        <v>0</v>
      </c>
      <c r="CB140" s="220">
        <f>SUM(BX140:CA140)</f>
        <v>0</v>
      </c>
      <c r="CC140" s="24"/>
      <c r="CD140" t="s" s="215">
        <f>IF(CB140=2,B140,"")</f>
      </c>
      <c r="CE140" t="s" s="215">
        <f>IF(CB140=2,D140,"")</f>
      </c>
      <c r="CF140" t="s" s="215">
        <f>IF(CB140=2,E140,"")</f>
      </c>
      <c r="CG140" t="s" s="215">
        <f>IF(CB140=2,G140,"")</f>
      </c>
      <c r="CH140" s="24"/>
      <c r="CI140" t="s" s="215">
        <f>IF(CB140=2,IF(CF140&gt;CG140,CD140,IF(CG140&gt;CF140,CE140,"")),"")</f>
      </c>
      <c r="CJ140" t="s" s="215">
        <f>IF(CB140=2,IF(CF140=CG140,CD140,""),"")</f>
      </c>
      <c r="CK140" t="s" s="215">
        <f>IF(CB140=2,IF(CF140=CG140,CE140,""),"")</f>
      </c>
      <c r="CL140" t="s" s="215">
        <f>IF(CB140=2,IF(CF140&gt;CG140,CE140,IF(CG140&gt;CF140,CD140,"")),"")</f>
      </c>
      <c r="CM140" s="24"/>
      <c r="CN140" s="24"/>
      <c r="CO140" s="24"/>
      <c r="CP140" s="24"/>
      <c r="CQ140" s="24"/>
      <c r="CR140" s="24"/>
      <c r="CS140" s="24"/>
      <c r="CT140" s="24"/>
      <c r="CU140" s="24"/>
      <c r="CV140" s="24"/>
      <c r="CW140" s="24"/>
      <c r="CX140" s="24"/>
      <c r="CY140" s="24"/>
      <c r="CZ140" s="24"/>
      <c r="DA140" s="24"/>
      <c r="DB140" s="24"/>
      <c r="DC140" s="24"/>
      <c r="DD140" s="24"/>
      <c r="DE140" s="24"/>
      <c r="DF140" s="24"/>
      <c r="DG140" s="220">
        <f>COUNTIF(DE120:DE123,K140)</f>
        <v>0</v>
      </c>
      <c r="DH140" s="220">
        <f>COUNTIF(DE120:DE123,L140)</f>
        <v>0</v>
      </c>
      <c r="DI140" s="220">
        <f>COUNTIF(DE120:DE123,M140)</f>
        <v>0</v>
      </c>
      <c r="DJ140" s="220">
        <f>COUNTIF(DE120:DE123,N140)</f>
        <v>0</v>
      </c>
      <c r="DK140" s="220">
        <f>SUM(DG140:DJ140)</f>
        <v>0</v>
      </c>
      <c r="DL140" s="24"/>
      <c r="DM140" t="s" s="215">
        <f>IF(DK140=2,B140,"")</f>
      </c>
      <c r="DN140" t="s" s="215">
        <f>IF(DK140=2,D140,"")</f>
      </c>
      <c r="DO140" t="s" s="215">
        <f>IF(DK140=2,E140,"")</f>
      </c>
      <c r="DP140" t="s" s="215">
        <f>IF(DK140=2,G140,"")</f>
      </c>
      <c r="DQ140" s="24"/>
      <c r="DR140" t="s" s="215">
        <f>IF(DK140=2,IF(DO140&gt;DP140,DM140,IF(DP140&gt;DO140,DN140,"")),"")</f>
      </c>
      <c r="DS140" t="s" s="215">
        <f>IF(DK140=2,IF(DO140=DP140,DM140,""),"")</f>
      </c>
      <c r="DT140" t="s" s="215">
        <f>IF(DK140=2,IF(DO140=DP140,DN140,""),"")</f>
      </c>
      <c r="DU140" t="s" s="215">
        <f>IF(DK140=2,IF(DO140&gt;DP140,DN140,IF(DP140&gt;DO140,DM140,"")),"")</f>
      </c>
      <c r="DV140" s="24"/>
      <c r="DW140" s="24"/>
      <c r="DX140" s="24"/>
      <c r="DY140" s="24"/>
      <c r="DZ140" s="24"/>
      <c r="EA140" s="24"/>
      <c r="EB140" s="24"/>
      <c r="EC140" s="24"/>
      <c r="ED140" s="24"/>
      <c r="EE140" s="24"/>
      <c r="EF140" s="24"/>
      <c r="EG140" s="24"/>
      <c r="EH140" s="24"/>
      <c r="EI140" s="24"/>
      <c r="EJ140" s="24"/>
      <c r="EK140" s="24"/>
      <c r="EL140" s="25"/>
    </row>
    <row r="141" ht="13.65" customHeight="1">
      <c r="A141" s="15"/>
      <c r="B141" t="s" s="215">
        <f t="shared" si="1411"/>
        <v>187</v>
      </c>
      <c r="C141" t="s" s="215">
        <v>64</v>
      </c>
      <c r="D141" t="s" s="215">
        <f t="shared" si="1412"/>
        <v>189</v>
      </c>
      <c r="E141" s="220">
        <f t="shared" si="1413"/>
        <v>1</v>
      </c>
      <c r="F141" t="s" s="215">
        <v>64</v>
      </c>
      <c r="G141" s="220">
        <f t="shared" si="1414"/>
        <v>3</v>
      </c>
      <c r="H141" s="216"/>
      <c r="I141" t="s" s="215">
        <f t="shared" si="1415"/>
        <v>165</v>
      </c>
      <c r="J141" s="24"/>
      <c r="K141" t="s" s="215">
        <f>IF(I141="H",B141,IF(I141="B",D141,""))</f>
        <v>189</v>
      </c>
      <c r="L141" t="s" s="215">
        <f>IF(I141="U",B141,"")</f>
      </c>
      <c r="M141" t="s" s="215">
        <f>IF(I141="U",D141,"")</f>
      </c>
      <c r="N141" t="s" s="215">
        <f>IF(I141="B",B141,IF(I141="H",D141,""))</f>
        <v>187</v>
      </c>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20">
        <f>COUNTIF(AM120:AM123,K141)</f>
        <v>0</v>
      </c>
      <c r="AP141" s="220">
        <f>COUNTIF(AM120:AM123,L141)</f>
        <v>0</v>
      </c>
      <c r="AQ141" s="220">
        <f>COUNTIF(AM120:AM123,M141)</f>
        <v>0</v>
      </c>
      <c r="AR141" s="220">
        <f>COUNTIF(AM120:AM123,N141)</f>
        <v>0</v>
      </c>
      <c r="AS141" s="220">
        <f>SUM(AO141:AR141)</f>
        <v>0</v>
      </c>
      <c r="AT141" s="24"/>
      <c r="AU141" t="s" s="215">
        <f>IF(AS141=2,B141,"")</f>
      </c>
      <c r="AV141" t="s" s="215">
        <f>IF(AS141=2,D141,"")</f>
      </c>
      <c r="AW141" t="s" s="215">
        <f>IF(AS141=2,E141,"")</f>
      </c>
      <c r="AX141" t="s" s="215">
        <f>IF(AS141=2,G141,"")</f>
      </c>
      <c r="AY141" s="24"/>
      <c r="AZ141" t="s" s="215">
        <f>IF(AS141=2,IF(AW141&gt;AX141,AU141,IF(AX141&gt;AW141,AV141,"")),"")</f>
      </c>
      <c r="BA141" t="s" s="215">
        <f>IF(AS141=2,IF(AW141=AX141,AU141,""),"")</f>
      </c>
      <c r="BB141" t="s" s="215">
        <f>IF(AS141=2,IF(AW141=AX141,AV141,""),"")</f>
      </c>
      <c r="BC141" t="s" s="215">
        <f>IF(AS141=2,IF(AW141&gt;AX141,AV141,IF(AX141&gt;AW141,AU141,"")),"")</f>
      </c>
      <c r="BD141" s="24"/>
      <c r="BE141" s="24"/>
      <c r="BF141" s="24"/>
      <c r="BG141" s="24"/>
      <c r="BH141" s="24"/>
      <c r="BI141" s="24"/>
      <c r="BJ141" s="24"/>
      <c r="BK141" s="24"/>
      <c r="BL141" s="24"/>
      <c r="BM141" s="24"/>
      <c r="BN141" s="24"/>
      <c r="BO141" s="24"/>
      <c r="BP141" s="24"/>
      <c r="BQ141" s="24"/>
      <c r="BR141" s="24"/>
      <c r="BS141" s="24"/>
      <c r="BT141" s="24"/>
      <c r="BU141" s="24"/>
      <c r="BV141" s="24"/>
      <c r="BW141" s="24"/>
      <c r="BX141" s="220">
        <f>COUNTIF(BV120:BV123,K141)</f>
        <v>0</v>
      </c>
      <c r="BY141" s="220">
        <f>COUNTIF(BV120:BV123,L141)</f>
        <v>0</v>
      </c>
      <c r="BZ141" s="220">
        <f>COUNTIF(BV120:BV123,M141)</f>
        <v>0</v>
      </c>
      <c r="CA141" s="220">
        <f>COUNTIF(BV120:BV123,N141)</f>
        <v>0</v>
      </c>
      <c r="CB141" s="220">
        <f>SUM(BX141:CA141)</f>
        <v>0</v>
      </c>
      <c r="CC141" s="24"/>
      <c r="CD141" t="s" s="215">
        <f>IF(CB141=2,B141,"")</f>
      </c>
      <c r="CE141" t="s" s="215">
        <f>IF(CB141=2,D141,"")</f>
      </c>
      <c r="CF141" t="s" s="215">
        <f>IF(CB141=2,E141,"")</f>
      </c>
      <c r="CG141" t="s" s="215">
        <f>IF(CB141=2,G141,"")</f>
      </c>
      <c r="CH141" s="24"/>
      <c r="CI141" t="s" s="215">
        <f>IF(CB141=2,IF(CF141&gt;CG141,CD141,IF(CG141&gt;CF141,CE141,"")),"")</f>
      </c>
      <c r="CJ141" t="s" s="215">
        <f>IF(CB141=2,IF(CF141=CG141,CD141,""),"")</f>
      </c>
      <c r="CK141" t="s" s="215">
        <f>IF(CB141=2,IF(CF141=CG141,CE141,""),"")</f>
      </c>
      <c r="CL141" t="s" s="215">
        <f>IF(CB141=2,IF(CF141&gt;CG141,CE141,IF(CG141&gt;CF141,CD141,"")),"")</f>
      </c>
      <c r="CM141" s="24"/>
      <c r="CN141" s="24"/>
      <c r="CO141" s="24"/>
      <c r="CP141" s="24"/>
      <c r="CQ141" s="24"/>
      <c r="CR141" s="24"/>
      <c r="CS141" s="24"/>
      <c r="CT141" s="24"/>
      <c r="CU141" s="24"/>
      <c r="CV141" s="24"/>
      <c r="CW141" s="24"/>
      <c r="CX141" s="24"/>
      <c r="CY141" s="24"/>
      <c r="CZ141" s="24"/>
      <c r="DA141" s="24"/>
      <c r="DB141" s="24"/>
      <c r="DC141" s="24"/>
      <c r="DD141" s="24"/>
      <c r="DE141" s="24"/>
      <c r="DF141" s="24"/>
      <c r="DG141" s="220">
        <f>COUNTIF(DE120:DE123,K141)</f>
        <v>0</v>
      </c>
      <c r="DH141" s="220">
        <f>COUNTIF(DE120:DE123,L141)</f>
        <v>0</v>
      </c>
      <c r="DI141" s="220">
        <f>COUNTIF(DE120:DE123,M141)</f>
        <v>0</v>
      </c>
      <c r="DJ141" s="220">
        <f>COUNTIF(DE120:DE123,N141)</f>
        <v>0</v>
      </c>
      <c r="DK141" s="220">
        <f>SUM(DG141:DJ141)</f>
        <v>0</v>
      </c>
      <c r="DL141" s="24"/>
      <c r="DM141" t="s" s="215">
        <f>IF(DK141=2,B141,"")</f>
      </c>
      <c r="DN141" t="s" s="215">
        <f>IF(DK141=2,D141,"")</f>
      </c>
      <c r="DO141" t="s" s="215">
        <f>IF(DK141=2,E141,"")</f>
      </c>
      <c r="DP141" t="s" s="215">
        <f>IF(DK141=2,G141,"")</f>
      </c>
      <c r="DQ141" s="24"/>
      <c r="DR141" t="s" s="215">
        <f>IF(DK141=2,IF(DO141&gt;DP141,DM141,IF(DP141&gt;DO141,DN141,"")),"")</f>
      </c>
      <c r="DS141" t="s" s="215">
        <f>IF(DK141=2,IF(DO141=DP141,DM141,""),"")</f>
      </c>
      <c r="DT141" t="s" s="215">
        <f>IF(DK141=2,IF(DO141=DP141,DN141,""),"")</f>
      </c>
      <c r="DU141" t="s" s="215">
        <f>IF(DK141=2,IF(DO141&gt;DP141,DN141,IF(DP141&gt;DO141,DM141,"")),"")</f>
      </c>
      <c r="DV141" s="24"/>
      <c r="DW141" s="24"/>
      <c r="DX141" s="24"/>
      <c r="DY141" s="24"/>
      <c r="DZ141" s="24"/>
      <c r="EA141" s="24"/>
      <c r="EB141" s="24"/>
      <c r="EC141" s="24"/>
      <c r="ED141" s="24"/>
      <c r="EE141" s="24"/>
      <c r="EF141" s="24"/>
      <c r="EG141" s="24"/>
      <c r="EH141" s="24"/>
      <c r="EI141" s="24"/>
      <c r="EJ141" s="24"/>
      <c r="EK141" s="24"/>
      <c r="EL141" s="25"/>
    </row>
    <row r="142" ht="13.65" customHeight="1">
      <c r="A142" s="15"/>
      <c r="B142" t="s" s="215">
        <f t="shared" si="1459"/>
        <v>188</v>
      </c>
      <c r="C142" t="s" s="215">
        <v>64</v>
      </c>
      <c r="D142" t="s" s="215">
        <f t="shared" si="1460"/>
        <v>190</v>
      </c>
      <c r="E142" s="220">
        <f t="shared" si="1461"/>
        <v>2</v>
      </c>
      <c r="F142" t="s" s="215">
        <v>64</v>
      </c>
      <c r="G142" s="220">
        <f t="shared" si="1462"/>
        <v>1</v>
      </c>
      <c r="H142" s="216"/>
      <c r="I142" t="s" s="215">
        <f t="shared" si="1463"/>
        <v>170</v>
      </c>
      <c r="J142" s="24"/>
      <c r="K142" t="s" s="215">
        <f>IF(I142="H",B142,IF(I142="B",D142,""))</f>
        <v>188</v>
      </c>
      <c r="L142" t="s" s="215">
        <f>IF(I142="U",B142,"")</f>
      </c>
      <c r="M142" t="s" s="215">
        <f>IF(I142="U",D142,"")</f>
      </c>
      <c r="N142" t="s" s="215">
        <f>IF(I142="B",B142,IF(I142="H",D142,""))</f>
        <v>190</v>
      </c>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20">
        <f>COUNTIF(AM120:AM123,K142)</f>
        <v>0</v>
      </c>
      <c r="AP142" s="220">
        <f>COUNTIF(AM120:AM123,L142)</f>
        <v>0</v>
      </c>
      <c r="AQ142" s="220">
        <f>COUNTIF(AM120:AM123,M142)</f>
        <v>0</v>
      </c>
      <c r="AR142" s="220">
        <f>COUNTIF(AM120:AM123,N142)</f>
        <v>0</v>
      </c>
      <c r="AS142" s="220">
        <f>SUM(AO142:AR142)</f>
        <v>0</v>
      </c>
      <c r="AT142" s="24"/>
      <c r="AU142" t="s" s="215">
        <f>IF(AS142=2,B142,"")</f>
      </c>
      <c r="AV142" t="s" s="215">
        <f>IF(AS142=2,D142,"")</f>
      </c>
      <c r="AW142" t="s" s="215">
        <f>IF(AS142=2,E142,"")</f>
      </c>
      <c r="AX142" t="s" s="215">
        <f>IF(AS142=2,G142,"")</f>
      </c>
      <c r="AY142" s="24"/>
      <c r="AZ142" t="s" s="215">
        <f>IF(AS142=2,IF(AW142&gt;AX142,AU142,IF(AX142&gt;AW142,AV142,"")),"")</f>
      </c>
      <c r="BA142" t="s" s="215">
        <f>IF(AS142=2,IF(AW142=AX142,AU142,""),"")</f>
      </c>
      <c r="BB142" t="s" s="215">
        <f>IF(AS142=2,IF(AW142=AX142,AV142,""),"")</f>
      </c>
      <c r="BC142" t="s" s="215">
        <f>IF(AS142=2,IF(AW142&gt;AX142,AV142,IF(AX142&gt;AW142,AU142,"")),"")</f>
      </c>
      <c r="BD142" s="24"/>
      <c r="BE142" s="24"/>
      <c r="BF142" s="24"/>
      <c r="BG142" s="24"/>
      <c r="BH142" s="24"/>
      <c r="BI142" s="24"/>
      <c r="BJ142" s="24"/>
      <c r="BK142" s="24"/>
      <c r="BL142" s="24"/>
      <c r="BM142" s="24"/>
      <c r="BN142" s="24"/>
      <c r="BO142" s="24"/>
      <c r="BP142" s="24"/>
      <c r="BQ142" s="24"/>
      <c r="BR142" s="24"/>
      <c r="BS142" s="24"/>
      <c r="BT142" s="24"/>
      <c r="BU142" s="24"/>
      <c r="BV142" s="24"/>
      <c r="BW142" s="24"/>
      <c r="BX142" s="220">
        <f>COUNTIF(BV120:BV123,K142)</f>
        <v>0</v>
      </c>
      <c r="BY142" s="220">
        <f>COUNTIF(BV120:BV123,L142)</f>
        <v>0</v>
      </c>
      <c r="BZ142" s="220">
        <f>COUNTIF(BV120:BV123,M142)</f>
        <v>0</v>
      </c>
      <c r="CA142" s="220">
        <f>COUNTIF(BV120:BV123,N142)</f>
        <v>0</v>
      </c>
      <c r="CB142" s="220">
        <f>SUM(BX142:CA142)</f>
        <v>0</v>
      </c>
      <c r="CC142" s="24"/>
      <c r="CD142" t="s" s="215">
        <f>IF(CB142=2,B142,"")</f>
      </c>
      <c r="CE142" t="s" s="215">
        <f>IF(CB142=2,D142,"")</f>
      </c>
      <c r="CF142" t="s" s="215">
        <f>IF(CB142=2,E142,"")</f>
      </c>
      <c r="CG142" t="s" s="215">
        <f>IF(CB142=2,G142,"")</f>
      </c>
      <c r="CH142" s="24"/>
      <c r="CI142" t="s" s="215">
        <f>IF(CB142=2,IF(CF142&gt;CG142,CD142,IF(CG142&gt;CF142,CE142,"")),"")</f>
      </c>
      <c r="CJ142" t="s" s="215">
        <f>IF(CB142=2,IF(CF142=CG142,CD142,""),"")</f>
      </c>
      <c r="CK142" t="s" s="215">
        <f>IF(CB142=2,IF(CF142=CG142,CE142,""),"")</f>
      </c>
      <c r="CL142" t="s" s="215">
        <f>IF(CB142=2,IF(CF142&gt;CG142,CE142,IF(CG142&gt;CF142,CD142,"")),"")</f>
      </c>
      <c r="CM142" s="24"/>
      <c r="CN142" s="24"/>
      <c r="CO142" s="24"/>
      <c r="CP142" s="24"/>
      <c r="CQ142" s="24"/>
      <c r="CR142" s="24"/>
      <c r="CS142" s="24"/>
      <c r="CT142" s="24"/>
      <c r="CU142" s="24"/>
      <c r="CV142" s="24"/>
      <c r="CW142" s="24"/>
      <c r="CX142" s="24"/>
      <c r="CY142" s="24"/>
      <c r="CZ142" s="24"/>
      <c r="DA142" s="24"/>
      <c r="DB142" s="24"/>
      <c r="DC142" s="24"/>
      <c r="DD142" s="24"/>
      <c r="DE142" s="24"/>
      <c r="DF142" s="24"/>
      <c r="DG142" s="220">
        <f>COUNTIF(DE120:DE123,K142)</f>
        <v>0</v>
      </c>
      <c r="DH142" s="220">
        <f>COUNTIF(DE120:DE123,L142)</f>
        <v>0</v>
      </c>
      <c r="DI142" s="220">
        <f>COUNTIF(DE120:DE123,M142)</f>
        <v>0</v>
      </c>
      <c r="DJ142" s="220">
        <f>COUNTIF(DE120:DE123,N142)</f>
        <v>0</v>
      </c>
      <c r="DK142" s="220">
        <f>SUM(DG142:DJ142)</f>
        <v>0</v>
      </c>
      <c r="DL142" s="24"/>
      <c r="DM142" t="s" s="215">
        <f>IF(DK142=2,B142,"")</f>
      </c>
      <c r="DN142" t="s" s="215">
        <f>IF(DK142=2,D142,"")</f>
      </c>
      <c r="DO142" t="s" s="215">
        <f>IF(DK142=2,E142,"")</f>
      </c>
      <c r="DP142" t="s" s="215">
        <f>IF(DK142=2,G142,"")</f>
      </c>
      <c r="DQ142" s="24"/>
      <c r="DR142" t="s" s="215">
        <f>IF(DK142=2,IF(DO142&gt;DP142,DM142,IF(DP142&gt;DO142,DN142,"")),"")</f>
      </c>
      <c r="DS142" t="s" s="215">
        <f>IF(DK142=2,IF(DO142=DP142,DM142,""),"")</f>
      </c>
      <c r="DT142" t="s" s="215">
        <f>IF(DK142=2,IF(DO142=DP142,DN142,""),"")</f>
      </c>
      <c r="DU142" t="s" s="215">
        <f>IF(DK142=2,IF(DO142&gt;DP142,DN142,IF(DP142&gt;DO142,DM142,"")),"")</f>
      </c>
      <c r="DV142" s="24"/>
      <c r="DW142" s="24"/>
      <c r="DX142" s="24"/>
      <c r="DY142" s="24"/>
      <c r="DZ142" s="24"/>
      <c r="EA142" s="24"/>
      <c r="EB142" s="24"/>
      <c r="EC142" s="24"/>
      <c r="ED142" s="24"/>
      <c r="EE142" s="24"/>
      <c r="EF142" s="24"/>
      <c r="EG142" s="24"/>
      <c r="EH142" s="24"/>
      <c r="EI142" s="24"/>
      <c r="EJ142" s="24"/>
      <c r="EK142" s="24"/>
      <c r="EL142" s="25"/>
    </row>
    <row r="143" ht="13.65" customHeight="1">
      <c r="A143" s="15"/>
      <c r="B143" t="s" s="215">
        <f t="shared" si="1507"/>
        <v>185</v>
      </c>
      <c r="C143" t="s" s="215">
        <v>64</v>
      </c>
      <c r="D143" t="s" s="215">
        <f t="shared" si="1508"/>
        <v>183</v>
      </c>
      <c r="E143" s="220">
        <f t="shared" si="1509"/>
        <v>2</v>
      </c>
      <c r="F143" t="s" s="215">
        <v>64</v>
      </c>
      <c r="G143" s="220">
        <f t="shared" si="1510"/>
        <v>0</v>
      </c>
      <c r="H143" s="216"/>
      <c r="I143" t="s" s="215">
        <f t="shared" si="1511"/>
        <v>170</v>
      </c>
      <c r="J143" s="24"/>
      <c r="K143" t="s" s="215">
        <f>IF(I143="H",B143,IF(I143="B",D143,""))</f>
        <v>185</v>
      </c>
      <c r="L143" t="s" s="215">
        <f>IF(I143="U",B143,"")</f>
      </c>
      <c r="M143" t="s" s="215">
        <f>IF(I143="U",D143,"")</f>
      </c>
      <c r="N143" t="s" s="215">
        <f>IF(I143="B",B143,IF(I143="H",D143,""))</f>
        <v>183</v>
      </c>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20">
        <f>COUNTIF(AM120:AM123,K143)</f>
        <v>0</v>
      </c>
      <c r="AP143" s="220">
        <f>COUNTIF(AM120:AM123,L143)</f>
        <v>0</v>
      </c>
      <c r="AQ143" s="220">
        <f>COUNTIF(AM120:AM123,M143)</f>
        <v>0</v>
      </c>
      <c r="AR143" s="220">
        <f>COUNTIF(AM120:AM123,N143)</f>
        <v>0</v>
      </c>
      <c r="AS143" s="220">
        <f>SUM(AO143:AR143)</f>
        <v>0</v>
      </c>
      <c r="AT143" s="24"/>
      <c r="AU143" t="s" s="215">
        <f>IF(AS143=2,B143,"")</f>
      </c>
      <c r="AV143" t="s" s="215">
        <f>IF(AS143=2,D143,"")</f>
      </c>
      <c r="AW143" t="s" s="215">
        <f>IF(AS143=2,E143,"")</f>
      </c>
      <c r="AX143" t="s" s="215">
        <f>IF(AS143=2,G143,"")</f>
      </c>
      <c r="AY143" s="24"/>
      <c r="AZ143" t="s" s="215">
        <f>IF(AS143=2,IF(AW143&gt;AX143,AU143,IF(AX143&gt;AW143,AV143,"")),"")</f>
      </c>
      <c r="BA143" t="s" s="215">
        <f>IF(AS143=2,IF(AW143=AX143,AU143,""),"")</f>
      </c>
      <c r="BB143" t="s" s="215">
        <f>IF(AS143=2,IF(AW143=AX143,AV143,""),"")</f>
      </c>
      <c r="BC143" t="s" s="215">
        <f>IF(AS143=2,IF(AW143&gt;AX143,AV143,IF(AX143&gt;AW143,AU143,"")),"")</f>
      </c>
      <c r="BD143" s="24"/>
      <c r="BE143" s="24"/>
      <c r="BF143" s="24"/>
      <c r="BG143" s="24"/>
      <c r="BH143" s="24"/>
      <c r="BI143" s="24"/>
      <c r="BJ143" s="24"/>
      <c r="BK143" s="24"/>
      <c r="BL143" s="24"/>
      <c r="BM143" s="24"/>
      <c r="BN143" s="24"/>
      <c r="BO143" s="24"/>
      <c r="BP143" s="24"/>
      <c r="BQ143" s="24"/>
      <c r="BR143" s="24"/>
      <c r="BS143" s="24"/>
      <c r="BT143" s="24"/>
      <c r="BU143" s="24"/>
      <c r="BV143" s="24"/>
      <c r="BW143" s="24"/>
      <c r="BX143" s="220">
        <f>COUNTIF(BV120:BV123,K143)</f>
        <v>0</v>
      </c>
      <c r="BY143" s="220">
        <f>COUNTIF(BV120:BV123,L143)</f>
        <v>0</v>
      </c>
      <c r="BZ143" s="220">
        <f>COUNTIF(BV120:BV123,M143)</f>
        <v>0</v>
      </c>
      <c r="CA143" s="220">
        <f>COUNTIF(BV120:BV123,N143)</f>
        <v>0</v>
      </c>
      <c r="CB143" s="220">
        <f>SUM(BX143:CA143)</f>
        <v>0</v>
      </c>
      <c r="CC143" s="24"/>
      <c r="CD143" t="s" s="215">
        <f>IF(CB143=2,B143,"")</f>
      </c>
      <c r="CE143" t="s" s="215">
        <f>IF(CB143=2,D143,"")</f>
      </c>
      <c r="CF143" t="s" s="215">
        <f>IF(CB143=2,E143,"")</f>
      </c>
      <c r="CG143" t="s" s="215">
        <f>IF(CB143=2,G143,"")</f>
      </c>
      <c r="CH143" s="24"/>
      <c r="CI143" t="s" s="215">
        <f>IF(CB143=2,IF(CF143&gt;CG143,CD143,IF(CG143&gt;CF143,CE143,"")),"")</f>
      </c>
      <c r="CJ143" t="s" s="215">
        <f>IF(CB143=2,IF(CF143=CG143,CD143,""),"")</f>
      </c>
      <c r="CK143" t="s" s="215">
        <f>IF(CB143=2,IF(CF143=CG143,CE143,""),"")</f>
      </c>
      <c r="CL143" t="s" s="215">
        <f>IF(CB143=2,IF(CF143&gt;CG143,CE143,IF(CG143&gt;CF143,CD143,"")),"")</f>
      </c>
      <c r="CM143" s="24"/>
      <c r="CN143" s="24"/>
      <c r="CO143" s="24"/>
      <c r="CP143" s="24"/>
      <c r="CQ143" s="24"/>
      <c r="CR143" s="24"/>
      <c r="CS143" s="24"/>
      <c r="CT143" s="24"/>
      <c r="CU143" s="24"/>
      <c r="CV143" s="24"/>
      <c r="CW143" s="24"/>
      <c r="CX143" s="24"/>
      <c r="CY143" s="24"/>
      <c r="CZ143" s="24"/>
      <c r="DA143" s="24"/>
      <c r="DB143" s="24"/>
      <c r="DC143" s="24"/>
      <c r="DD143" s="24"/>
      <c r="DE143" s="24"/>
      <c r="DF143" s="24"/>
      <c r="DG143" s="220">
        <f>COUNTIF(DE120:DE123,K143)</f>
        <v>0</v>
      </c>
      <c r="DH143" s="220">
        <f>COUNTIF(DE120:DE123,L143)</f>
        <v>0</v>
      </c>
      <c r="DI143" s="220">
        <f>COUNTIF(DE120:DE123,M143)</f>
        <v>0</v>
      </c>
      <c r="DJ143" s="220">
        <f>COUNTIF(DE120:DE123,N143)</f>
        <v>0</v>
      </c>
      <c r="DK143" s="220">
        <f>SUM(DG143:DJ143)</f>
        <v>0</v>
      </c>
      <c r="DL143" s="24"/>
      <c r="DM143" t="s" s="215">
        <f>IF(DK143=2,B143,"")</f>
      </c>
      <c r="DN143" t="s" s="215">
        <f>IF(DK143=2,D143,"")</f>
      </c>
      <c r="DO143" t="s" s="215">
        <f>IF(DK143=2,E143,"")</f>
      </c>
      <c r="DP143" t="s" s="215">
        <f>IF(DK143=2,G143,"")</f>
      </c>
      <c r="DQ143" s="24"/>
      <c r="DR143" t="s" s="215">
        <f>IF(DK143=2,IF(DO143&gt;DP143,DM143,IF(DP143&gt;DO143,DN143,"")),"")</f>
      </c>
      <c r="DS143" t="s" s="215">
        <f>IF(DK143=2,IF(DO143=DP143,DM143,""),"")</f>
      </c>
      <c r="DT143" t="s" s="215">
        <f>IF(DK143=2,IF(DO143=DP143,DN143,""),"")</f>
      </c>
      <c r="DU143" t="s" s="215">
        <f>IF(DK143=2,IF(DO143&gt;DP143,DN143,IF(DP143&gt;DO143,DM143,"")),"")</f>
      </c>
      <c r="DV143" s="24"/>
      <c r="DW143" s="24"/>
      <c r="DX143" s="24"/>
      <c r="DY143" s="24"/>
      <c r="DZ143" s="24"/>
      <c r="EA143" s="24"/>
      <c r="EB143" s="24"/>
      <c r="EC143" s="24"/>
      <c r="ED143" s="24"/>
      <c r="EE143" s="24"/>
      <c r="EF143" s="24"/>
      <c r="EG143" s="24"/>
      <c r="EH143" s="24"/>
      <c r="EI143" s="24"/>
      <c r="EJ143" s="24"/>
      <c r="EK143" s="24"/>
      <c r="EL143" s="25"/>
    </row>
    <row r="144" ht="13.65" customHeight="1">
      <c r="A144" s="15"/>
      <c r="B144" t="s" s="215">
        <f t="shared" si="1555"/>
        <v>167</v>
      </c>
      <c r="C144" t="s" s="215">
        <v>64</v>
      </c>
      <c r="D144" t="s" s="215">
        <f t="shared" si="1556"/>
        <v>163</v>
      </c>
      <c r="E144" s="220">
        <f t="shared" si="1557"/>
        <v>1</v>
      </c>
      <c r="F144" t="s" s="215">
        <v>64</v>
      </c>
      <c r="G144" s="220">
        <f t="shared" si="1558"/>
        <v>1</v>
      </c>
      <c r="H144" s="216"/>
      <c r="I144" t="s" s="215">
        <f t="shared" si="1559"/>
        <v>177</v>
      </c>
      <c r="J144" s="24"/>
      <c r="K144" t="s" s="215">
        <f>IF(I144="H",B144,IF(I144="B",D144,""))</f>
      </c>
      <c r="L144" t="s" s="215">
        <f>IF(I144="U",B144,"")</f>
        <v>167</v>
      </c>
      <c r="M144" t="s" s="215">
        <f>IF(I144="U",D144,"")</f>
        <v>163</v>
      </c>
      <c r="N144" t="s" s="215">
        <f>IF(I144="B",B144,IF(I144="H",D144,""))</f>
      </c>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20">
        <f>COUNTIF(AM120:AM123,K144)</f>
        <v>0</v>
      </c>
      <c r="AP144" s="220">
        <f>COUNTIF(AM120:AM123,L144)</f>
        <v>0</v>
      </c>
      <c r="AQ144" s="220">
        <f>COUNTIF(AM120:AM123,M144)</f>
        <v>0</v>
      </c>
      <c r="AR144" s="220">
        <f>COUNTIF(AM120:AM123,N144)</f>
        <v>0</v>
      </c>
      <c r="AS144" s="220">
        <f>SUM(AO144:AR144)</f>
        <v>0</v>
      </c>
      <c r="AT144" s="24"/>
      <c r="AU144" t="s" s="215">
        <f>IF(AS144=2,B144,"")</f>
      </c>
      <c r="AV144" t="s" s="215">
        <f>IF(AS144=2,D144,"")</f>
      </c>
      <c r="AW144" t="s" s="215">
        <f>IF(AS144=2,E144,"")</f>
      </c>
      <c r="AX144" t="s" s="215">
        <f>IF(AS144=2,G144,"")</f>
      </c>
      <c r="AY144" s="24"/>
      <c r="AZ144" t="s" s="215">
        <f>IF(AS144=2,IF(AW144&gt;AX144,AU144,IF(AX144&gt;AW144,AV144,"")),"")</f>
      </c>
      <c r="BA144" t="s" s="215">
        <f>IF(AS144=2,IF(AW144=AX144,AU144,""),"")</f>
      </c>
      <c r="BB144" t="s" s="215">
        <f>IF(AS144=2,IF(AW144=AX144,AV144,""),"")</f>
      </c>
      <c r="BC144" t="s" s="215">
        <f>IF(AS144=2,IF(AW144&gt;AX144,AV144,IF(AX144&gt;AW144,AU144,"")),"")</f>
      </c>
      <c r="BD144" s="24"/>
      <c r="BE144" s="24"/>
      <c r="BF144" s="24"/>
      <c r="BG144" s="24"/>
      <c r="BH144" s="24"/>
      <c r="BI144" s="24"/>
      <c r="BJ144" s="24"/>
      <c r="BK144" s="24"/>
      <c r="BL144" s="24"/>
      <c r="BM144" s="24"/>
      <c r="BN144" s="24"/>
      <c r="BO144" s="24"/>
      <c r="BP144" s="24"/>
      <c r="BQ144" s="24"/>
      <c r="BR144" s="24"/>
      <c r="BS144" s="24"/>
      <c r="BT144" s="24"/>
      <c r="BU144" s="24"/>
      <c r="BV144" s="24"/>
      <c r="BW144" s="24"/>
      <c r="BX144" s="220">
        <f>COUNTIF(BV120:BV123,K144)</f>
        <v>0</v>
      </c>
      <c r="BY144" s="220">
        <f>COUNTIF(BV120:BV123,L144)</f>
        <v>0</v>
      </c>
      <c r="BZ144" s="220">
        <f>COUNTIF(BV120:BV123,M144)</f>
        <v>0</v>
      </c>
      <c r="CA144" s="220">
        <f>COUNTIF(BV120:BV123,N144)</f>
        <v>0</v>
      </c>
      <c r="CB144" s="220">
        <f>SUM(BX144:CA144)</f>
        <v>0</v>
      </c>
      <c r="CC144" s="24"/>
      <c r="CD144" t="s" s="215">
        <f>IF(CB144=2,B144,"")</f>
      </c>
      <c r="CE144" t="s" s="215">
        <f>IF(CB144=2,D144,"")</f>
      </c>
      <c r="CF144" t="s" s="215">
        <f>IF(CB144=2,E144,"")</f>
      </c>
      <c r="CG144" t="s" s="215">
        <f>IF(CB144=2,G144,"")</f>
      </c>
      <c r="CH144" s="24"/>
      <c r="CI144" t="s" s="215">
        <f>IF(CB144=2,IF(CF144&gt;CG144,CD144,IF(CG144&gt;CF144,CE144,"")),"")</f>
      </c>
      <c r="CJ144" t="s" s="215">
        <f>IF(CB144=2,IF(CF144=CG144,CD144,""),"")</f>
      </c>
      <c r="CK144" t="s" s="215">
        <f>IF(CB144=2,IF(CF144=CG144,CE144,""),"")</f>
      </c>
      <c r="CL144" t="s" s="215">
        <f>IF(CB144=2,IF(CF144&gt;CG144,CE144,IF(CG144&gt;CF144,CD144,"")),"")</f>
      </c>
      <c r="CM144" s="24"/>
      <c r="CN144" s="24"/>
      <c r="CO144" s="24"/>
      <c r="CP144" s="24"/>
      <c r="CQ144" s="24"/>
      <c r="CR144" s="24"/>
      <c r="CS144" s="24"/>
      <c r="CT144" s="24"/>
      <c r="CU144" s="24"/>
      <c r="CV144" s="24"/>
      <c r="CW144" s="24"/>
      <c r="CX144" s="24"/>
      <c r="CY144" s="24"/>
      <c r="CZ144" s="24"/>
      <c r="DA144" s="24"/>
      <c r="DB144" s="24"/>
      <c r="DC144" s="24"/>
      <c r="DD144" s="24"/>
      <c r="DE144" s="24"/>
      <c r="DF144" s="24"/>
      <c r="DG144" s="220">
        <f>COUNTIF(DE120:DE123,K144)</f>
        <v>0</v>
      </c>
      <c r="DH144" s="220">
        <f>COUNTIF(DE120:DE123,L144)</f>
        <v>0</v>
      </c>
      <c r="DI144" s="220">
        <f>COUNTIF(DE120:DE123,M144)</f>
        <v>0</v>
      </c>
      <c r="DJ144" s="220">
        <f>COUNTIF(DE120:DE123,N144)</f>
        <v>0</v>
      </c>
      <c r="DK144" s="220">
        <f>SUM(DG144:DJ144)</f>
        <v>0</v>
      </c>
      <c r="DL144" s="24"/>
      <c r="DM144" t="s" s="215">
        <f>IF(DK144=2,B144,"")</f>
      </c>
      <c r="DN144" t="s" s="215">
        <f>IF(DK144=2,D144,"")</f>
      </c>
      <c r="DO144" t="s" s="215">
        <f>IF(DK144=2,E144,"")</f>
      </c>
      <c r="DP144" t="s" s="215">
        <f>IF(DK144=2,G144,"")</f>
      </c>
      <c r="DQ144" s="24"/>
      <c r="DR144" t="s" s="215">
        <f>IF(DK144=2,IF(DO144&gt;DP144,DM144,IF(DP144&gt;DO144,DN144,"")),"")</f>
      </c>
      <c r="DS144" t="s" s="215">
        <f>IF(DK144=2,IF(DO144=DP144,DM144,""),"")</f>
      </c>
      <c r="DT144" t="s" s="215">
        <f>IF(DK144=2,IF(DO144=DP144,DN144,""),"")</f>
      </c>
      <c r="DU144" t="s" s="215">
        <f>IF(DK144=2,IF(DO144&gt;DP144,DN144,IF(DP144&gt;DO144,DM144,"")),"")</f>
      </c>
      <c r="DV144" s="24"/>
      <c r="DW144" s="24"/>
      <c r="DX144" s="24"/>
      <c r="DY144" s="24"/>
      <c r="DZ144" s="24"/>
      <c r="EA144" s="24"/>
      <c r="EB144" s="24"/>
      <c r="EC144" s="24"/>
      <c r="ED144" s="24"/>
      <c r="EE144" s="24"/>
      <c r="EF144" s="24"/>
      <c r="EG144" s="24"/>
      <c r="EH144" s="24"/>
      <c r="EI144" s="24"/>
      <c r="EJ144" s="24"/>
      <c r="EK144" s="24"/>
      <c r="EL144" s="25"/>
    </row>
    <row r="145" ht="13.65" customHeight="1">
      <c r="A145" s="15"/>
      <c r="B145" t="s" s="215">
        <f t="shared" si="1603"/>
        <v>164</v>
      </c>
      <c r="C145" t="s" s="215">
        <v>64</v>
      </c>
      <c r="D145" t="s" s="215">
        <f t="shared" si="1604"/>
        <v>166</v>
      </c>
      <c r="E145" s="220">
        <f t="shared" si="1605"/>
        <v>2</v>
      </c>
      <c r="F145" t="s" s="215">
        <v>64</v>
      </c>
      <c r="G145" s="220">
        <f t="shared" si="1606"/>
        <v>0</v>
      </c>
      <c r="H145" s="216"/>
      <c r="I145" t="s" s="215">
        <f t="shared" si="1607"/>
        <v>170</v>
      </c>
      <c r="J145" s="24"/>
      <c r="K145" t="s" s="215">
        <f>IF(I145="H",B145,IF(I145="B",D145,""))</f>
        <v>164</v>
      </c>
      <c r="L145" t="s" s="215">
        <f>IF(I145="U",B145,"")</f>
      </c>
      <c r="M145" t="s" s="215">
        <f>IF(I145="U",D145,"")</f>
      </c>
      <c r="N145" t="s" s="215">
        <f>IF(I145="B",B145,IF(I145="H",D145,""))</f>
        <v>166</v>
      </c>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20">
        <f>COUNTIF(AM120:AM123,K145)</f>
        <v>0</v>
      </c>
      <c r="AP145" s="220">
        <f>COUNTIF(AM120:AM123,L145)</f>
        <v>0</v>
      </c>
      <c r="AQ145" s="220">
        <f>COUNTIF(AM120:AM123,M145)</f>
        <v>0</v>
      </c>
      <c r="AR145" s="220">
        <f>COUNTIF(AM120:AM123,N145)</f>
        <v>0</v>
      </c>
      <c r="AS145" s="220">
        <f>SUM(AO145:AR145)</f>
        <v>0</v>
      </c>
      <c r="AT145" s="24"/>
      <c r="AU145" t="s" s="215">
        <f>IF(AS145=2,B145,"")</f>
      </c>
      <c r="AV145" t="s" s="215">
        <f>IF(AS145=2,D145,"")</f>
      </c>
      <c r="AW145" t="s" s="215">
        <f>IF(AS145=2,E145,"")</f>
      </c>
      <c r="AX145" t="s" s="215">
        <f>IF(AS145=2,G145,"")</f>
      </c>
      <c r="AY145" s="24"/>
      <c r="AZ145" t="s" s="215">
        <f>IF(AS145=2,IF(AW145&gt;AX145,AU145,IF(AX145&gt;AW145,AV145,"")),"")</f>
      </c>
      <c r="BA145" t="s" s="215">
        <f>IF(AS145=2,IF(AW145=AX145,AU145,""),"")</f>
      </c>
      <c r="BB145" t="s" s="215">
        <f>IF(AS145=2,IF(AW145=AX145,AV145,""),"")</f>
      </c>
      <c r="BC145" t="s" s="215">
        <f>IF(AS145=2,IF(AW145&gt;AX145,AV145,IF(AX145&gt;AW145,AU145,"")),"")</f>
      </c>
      <c r="BD145" s="24"/>
      <c r="BE145" s="24"/>
      <c r="BF145" s="24"/>
      <c r="BG145" s="24"/>
      <c r="BH145" s="24"/>
      <c r="BI145" s="24"/>
      <c r="BJ145" s="24"/>
      <c r="BK145" s="24"/>
      <c r="BL145" s="24"/>
      <c r="BM145" s="24"/>
      <c r="BN145" s="24"/>
      <c r="BO145" s="24"/>
      <c r="BP145" s="24"/>
      <c r="BQ145" s="24"/>
      <c r="BR145" s="24"/>
      <c r="BS145" s="24"/>
      <c r="BT145" s="24"/>
      <c r="BU145" s="24"/>
      <c r="BV145" s="24"/>
      <c r="BW145" s="24"/>
      <c r="BX145" s="220">
        <f>COUNTIF(BV120:BV123,K145)</f>
        <v>0</v>
      </c>
      <c r="BY145" s="220">
        <f>COUNTIF(BV120:BV123,L145)</f>
        <v>0</v>
      </c>
      <c r="BZ145" s="220">
        <f>COUNTIF(BV120:BV123,M145)</f>
        <v>0</v>
      </c>
      <c r="CA145" s="220">
        <f>COUNTIF(BV120:BV123,N145)</f>
        <v>0</v>
      </c>
      <c r="CB145" s="220">
        <f>SUM(BX145:CA145)</f>
        <v>0</v>
      </c>
      <c r="CC145" s="24"/>
      <c r="CD145" t="s" s="215">
        <f>IF(CB145=2,B145,"")</f>
      </c>
      <c r="CE145" t="s" s="215">
        <f>IF(CB145=2,D145,"")</f>
      </c>
      <c r="CF145" t="s" s="215">
        <f>IF(CB145=2,E145,"")</f>
      </c>
      <c r="CG145" t="s" s="215">
        <f>IF(CB145=2,G145,"")</f>
      </c>
      <c r="CH145" s="24"/>
      <c r="CI145" t="s" s="215">
        <f>IF(CB145=2,IF(CF145&gt;CG145,CD145,IF(CG145&gt;CF145,CE145,"")),"")</f>
      </c>
      <c r="CJ145" t="s" s="215">
        <f>IF(CB145=2,IF(CF145=CG145,CD145,""),"")</f>
      </c>
      <c r="CK145" t="s" s="215">
        <f>IF(CB145=2,IF(CF145=CG145,CE145,""),"")</f>
      </c>
      <c r="CL145" t="s" s="215">
        <f>IF(CB145=2,IF(CF145&gt;CG145,CE145,IF(CG145&gt;CF145,CD145,"")),"")</f>
      </c>
      <c r="CM145" s="24"/>
      <c r="CN145" s="24"/>
      <c r="CO145" s="24"/>
      <c r="CP145" s="24"/>
      <c r="CQ145" s="24"/>
      <c r="CR145" s="24"/>
      <c r="CS145" s="24"/>
      <c r="CT145" s="24"/>
      <c r="CU145" s="24"/>
      <c r="CV145" s="24"/>
      <c r="CW145" s="24"/>
      <c r="CX145" s="24"/>
      <c r="CY145" s="24"/>
      <c r="CZ145" s="24"/>
      <c r="DA145" s="24"/>
      <c r="DB145" s="24"/>
      <c r="DC145" s="24"/>
      <c r="DD145" s="24"/>
      <c r="DE145" s="24"/>
      <c r="DF145" s="24"/>
      <c r="DG145" s="220">
        <f>COUNTIF(DE120:DE123,K145)</f>
        <v>0</v>
      </c>
      <c r="DH145" s="220">
        <f>COUNTIF(DE120:DE123,L145)</f>
        <v>0</v>
      </c>
      <c r="DI145" s="220">
        <f>COUNTIF(DE120:DE123,M145)</f>
        <v>0</v>
      </c>
      <c r="DJ145" s="220">
        <f>COUNTIF(DE120:DE123,N145)</f>
        <v>0</v>
      </c>
      <c r="DK145" s="220">
        <f>SUM(DG145:DJ145)</f>
        <v>0</v>
      </c>
      <c r="DL145" s="24"/>
      <c r="DM145" t="s" s="215">
        <f>IF(DK145=2,B145,"")</f>
      </c>
      <c r="DN145" t="s" s="215">
        <f>IF(DK145=2,D145,"")</f>
      </c>
      <c r="DO145" t="s" s="215">
        <f>IF(DK145=2,E145,"")</f>
      </c>
      <c r="DP145" t="s" s="215">
        <f>IF(DK145=2,G145,"")</f>
      </c>
      <c r="DQ145" s="24"/>
      <c r="DR145" t="s" s="215">
        <f>IF(DK145=2,IF(DO145&gt;DP145,DM145,IF(DP145&gt;DO145,DN145,"")),"")</f>
      </c>
      <c r="DS145" t="s" s="215">
        <f>IF(DK145=2,IF(DO145=DP145,DM145,""),"")</f>
      </c>
      <c r="DT145" t="s" s="215">
        <f>IF(DK145=2,IF(DO145=DP145,DN145,""),"")</f>
      </c>
      <c r="DU145" t="s" s="215">
        <f>IF(DK145=2,IF(DO145&gt;DP145,DN145,IF(DP145&gt;DO145,DM145,"")),"")</f>
      </c>
      <c r="DV145" s="24"/>
      <c r="DW145" s="24"/>
      <c r="DX145" s="24"/>
      <c r="DY145" s="24"/>
      <c r="DZ145" s="24"/>
      <c r="EA145" s="24"/>
      <c r="EB145" s="24"/>
      <c r="EC145" s="24"/>
      <c r="ED145" s="24"/>
      <c r="EE145" s="24"/>
      <c r="EF145" s="24"/>
      <c r="EG145" s="24"/>
      <c r="EH145" s="24"/>
      <c r="EI145" s="24"/>
      <c r="EJ145" s="24"/>
      <c r="EK145" s="24"/>
      <c r="EL145" s="25"/>
    </row>
    <row r="146" ht="13.65" customHeight="1">
      <c r="A146" s="15"/>
      <c r="B146" t="s" s="215">
        <f t="shared" si="1651"/>
        <v>176</v>
      </c>
      <c r="C146" t="s" s="215">
        <v>64</v>
      </c>
      <c r="D146" t="s" s="215">
        <f t="shared" si="1652"/>
        <v>179</v>
      </c>
      <c r="E146" s="220">
        <f t="shared" si="1653"/>
        <v>0</v>
      </c>
      <c r="F146" t="s" s="215">
        <v>64</v>
      </c>
      <c r="G146" s="220">
        <f t="shared" si="1654"/>
        <v>3</v>
      </c>
      <c r="H146" s="216"/>
      <c r="I146" t="s" s="215">
        <f t="shared" si="1655"/>
        <v>165</v>
      </c>
      <c r="J146" s="24"/>
      <c r="K146" t="s" s="215">
        <f>IF(I146="H",B146,IF(I146="B",D146,""))</f>
        <v>179</v>
      </c>
      <c r="L146" t="s" s="215">
        <f>IF(I146="U",B146,"")</f>
      </c>
      <c r="M146" t="s" s="215">
        <f>IF(I146="U",D146,"")</f>
      </c>
      <c r="N146" t="s" s="215">
        <f>IF(I146="B",B146,IF(I146="H",D146,""))</f>
        <v>176</v>
      </c>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20">
        <f>COUNTIF(AM120:AM123,K146)</f>
        <v>0</v>
      </c>
      <c r="AP146" s="220">
        <f>COUNTIF(AM120:AM123,L146)</f>
        <v>0</v>
      </c>
      <c r="AQ146" s="220">
        <f>COUNTIF(AM120:AM123,M146)</f>
        <v>0</v>
      </c>
      <c r="AR146" s="220">
        <f>COUNTIF(AM120:AM123,N146)</f>
        <v>0</v>
      </c>
      <c r="AS146" s="220">
        <f>SUM(AO146:AR146)</f>
        <v>0</v>
      </c>
      <c r="AT146" s="24"/>
      <c r="AU146" t="s" s="215">
        <f>IF(AS146=2,B146,"")</f>
      </c>
      <c r="AV146" t="s" s="215">
        <f>IF(AS146=2,D146,"")</f>
      </c>
      <c r="AW146" t="s" s="215">
        <f>IF(AS146=2,E146,"")</f>
      </c>
      <c r="AX146" t="s" s="215">
        <f>IF(AS146=2,G146,"")</f>
      </c>
      <c r="AY146" s="24"/>
      <c r="AZ146" t="s" s="215">
        <f>IF(AS146=2,IF(AW146&gt;AX146,AU146,IF(AX146&gt;AW146,AV146,"")),"")</f>
      </c>
      <c r="BA146" t="s" s="215">
        <f>IF(AS146=2,IF(AW146=AX146,AU146,""),"")</f>
      </c>
      <c r="BB146" t="s" s="215">
        <f>IF(AS146=2,IF(AW146=AX146,AV146,""),"")</f>
      </c>
      <c r="BC146" t="s" s="215">
        <f>IF(AS146=2,IF(AW146&gt;AX146,AV146,IF(AX146&gt;AW146,AU146,"")),"")</f>
      </c>
      <c r="BD146" s="24"/>
      <c r="BE146" s="24"/>
      <c r="BF146" s="24"/>
      <c r="BG146" s="24"/>
      <c r="BH146" s="24"/>
      <c r="BI146" s="24"/>
      <c r="BJ146" s="24"/>
      <c r="BK146" s="24"/>
      <c r="BL146" s="24"/>
      <c r="BM146" s="24"/>
      <c r="BN146" s="24"/>
      <c r="BO146" s="24"/>
      <c r="BP146" s="24"/>
      <c r="BQ146" s="24"/>
      <c r="BR146" s="24"/>
      <c r="BS146" s="24"/>
      <c r="BT146" s="24"/>
      <c r="BU146" s="24"/>
      <c r="BV146" s="24"/>
      <c r="BW146" s="24"/>
      <c r="BX146" s="220">
        <f>COUNTIF(BV120:BV123,K146)</f>
        <v>0</v>
      </c>
      <c r="BY146" s="220">
        <f>COUNTIF(BV120:BV123,L146)</f>
        <v>0</v>
      </c>
      <c r="BZ146" s="220">
        <f>COUNTIF(BV120:BV123,M146)</f>
        <v>0</v>
      </c>
      <c r="CA146" s="220">
        <f>COUNTIF(BV120:BV123,N146)</f>
        <v>0</v>
      </c>
      <c r="CB146" s="220">
        <f>SUM(BX146:CA146)</f>
        <v>0</v>
      </c>
      <c r="CC146" s="24"/>
      <c r="CD146" t="s" s="215">
        <f>IF(CB146=2,B146,"")</f>
      </c>
      <c r="CE146" t="s" s="215">
        <f>IF(CB146=2,D146,"")</f>
      </c>
      <c r="CF146" t="s" s="215">
        <f>IF(CB146=2,E146,"")</f>
      </c>
      <c r="CG146" t="s" s="215">
        <f>IF(CB146=2,G146,"")</f>
      </c>
      <c r="CH146" s="24"/>
      <c r="CI146" t="s" s="215">
        <f>IF(CB146=2,IF(CF146&gt;CG146,CD146,IF(CG146&gt;CF146,CE146,"")),"")</f>
      </c>
      <c r="CJ146" t="s" s="215">
        <f>IF(CB146=2,IF(CF146=CG146,CD146,""),"")</f>
      </c>
      <c r="CK146" t="s" s="215">
        <f>IF(CB146=2,IF(CF146=CG146,CE146,""),"")</f>
      </c>
      <c r="CL146" t="s" s="215">
        <f>IF(CB146=2,IF(CF146&gt;CG146,CE146,IF(CG146&gt;CF146,CD146,"")),"")</f>
      </c>
      <c r="CM146" s="24"/>
      <c r="CN146" s="24"/>
      <c r="CO146" s="24"/>
      <c r="CP146" s="24"/>
      <c r="CQ146" s="24"/>
      <c r="CR146" s="24"/>
      <c r="CS146" s="24"/>
      <c r="CT146" s="24"/>
      <c r="CU146" s="24"/>
      <c r="CV146" s="24"/>
      <c r="CW146" s="24"/>
      <c r="CX146" s="24"/>
      <c r="CY146" s="24"/>
      <c r="CZ146" s="24"/>
      <c r="DA146" s="24"/>
      <c r="DB146" s="24"/>
      <c r="DC146" s="24"/>
      <c r="DD146" s="24"/>
      <c r="DE146" s="24"/>
      <c r="DF146" s="24"/>
      <c r="DG146" s="220">
        <f>COUNTIF(DE120:DE123,K146)</f>
        <v>0</v>
      </c>
      <c r="DH146" s="220">
        <f>COUNTIF(DE120:DE123,L146)</f>
        <v>0</v>
      </c>
      <c r="DI146" s="220">
        <f>COUNTIF(DE120:DE123,M146)</f>
        <v>0</v>
      </c>
      <c r="DJ146" s="220">
        <f>COUNTIF(DE120:DE123,N146)</f>
        <v>0</v>
      </c>
      <c r="DK146" s="220">
        <f>SUM(DG146:DJ146)</f>
        <v>0</v>
      </c>
      <c r="DL146" s="24"/>
      <c r="DM146" t="s" s="215">
        <f>IF(DK146=2,B146,"")</f>
      </c>
      <c r="DN146" t="s" s="215">
        <f>IF(DK146=2,D146,"")</f>
      </c>
      <c r="DO146" t="s" s="215">
        <f>IF(DK146=2,E146,"")</f>
      </c>
      <c r="DP146" t="s" s="215">
        <f>IF(DK146=2,G146,"")</f>
      </c>
      <c r="DQ146" s="24"/>
      <c r="DR146" t="s" s="215">
        <f>IF(DK146=2,IF(DO146&gt;DP146,DM146,IF(DP146&gt;DO146,DN146,"")),"")</f>
      </c>
      <c r="DS146" t="s" s="215">
        <f>IF(DK146=2,IF(DO146=DP146,DM146,""),"")</f>
      </c>
      <c r="DT146" t="s" s="215">
        <f>IF(DK146=2,IF(DO146=DP146,DN146,""),"")</f>
      </c>
      <c r="DU146" t="s" s="215">
        <f>IF(DK146=2,IF(DO146&gt;DP146,DN146,IF(DP146&gt;DO146,DM146,"")),"")</f>
      </c>
      <c r="DV146" s="24"/>
      <c r="DW146" s="24"/>
      <c r="DX146" s="24"/>
      <c r="DY146" s="24"/>
      <c r="DZ146" s="24"/>
      <c r="EA146" s="24"/>
      <c r="EB146" s="24"/>
      <c r="EC146" s="24"/>
      <c r="ED146" s="24"/>
      <c r="EE146" s="24"/>
      <c r="EF146" s="24"/>
      <c r="EG146" s="24"/>
      <c r="EH146" s="24"/>
      <c r="EI146" s="24"/>
      <c r="EJ146" s="24"/>
      <c r="EK146" s="24"/>
      <c r="EL146" s="25"/>
    </row>
    <row r="147" ht="13.65" customHeight="1">
      <c r="A147" s="15"/>
      <c r="B147" t="s" s="215">
        <f t="shared" si="1699"/>
        <v>180</v>
      </c>
      <c r="C147" t="s" s="215">
        <v>64</v>
      </c>
      <c r="D147" t="s" s="215">
        <f t="shared" si="1700"/>
        <v>175</v>
      </c>
      <c r="E147" s="220">
        <f t="shared" si="1701"/>
        <v>1</v>
      </c>
      <c r="F147" t="s" s="215">
        <v>64</v>
      </c>
      <c r="G147" s="220">
        <f t="shared" si="1702"/>
        <v>1</v>
      </c>
      <c r="H147" s="216"/>
      <c r="I147" t="s" s="215">
        <f t="shared" si="1703"/>
        <v>177</v>
      </c>
      <c r="J147" s="24"/>
      <c r="K147" t="s" s="215">
        <f>IF(I147="H",B147,IF(I147="B",D147,""))</f>
      </c>
      <c r="L147" t="s" s="215">
        <f>IF(I147="U",B147,"")</f>
        <v>180</v>
      </c>
      <c r="M147" t="s" s="215">
        <f>IF(I147="U",D147,"")</f>
        <v>175</v>
      </c>
      <c r="N147" t="s" s="215">
        <f>IF(I147="B",B147,IF(I147="H",D147,""))</f>
      </c>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20">
        <f>COUNTIF(AM120:AM123,K147)</f>
        <v>0</v>
      </c>
      <c r="AP147" s="220">
        <f>COUNTIF(AM120:AM123,L147)</f>
        <v>0</v>
      </c>
      <c r="AQ147" s="220">
        <f>COUNTIF(AM120:AM123,M147)</f>
        <v>0</v>
      </c>
      <c r="AR147" s="220">
        <f>COUNTIF(AM120:AM123,N147)</f>
        <v>0</v>
      </c>
      <c r="AS147" s="220">
        <f>SUM(AO147:AR147)</f>
        <v>0</v>
      </c>
      <c r="AT147" s="24"/>
      <c r="AU147" t="s" s="215">
        <f>IF(AS147=2,B147,"")</f>
      </c>
      <c r="AV147" t="s" s="215">
        <f>IF(AS147=2,D147,"")</f>
      </c>
      <c r="AW147" t="s" s="215">
        <f>IF(AS147=2,E147,"")</f>
      </c>
      <c r="AX147" t="s" s="215">
        <f>IF(AS147=2,G147,"")</f>
      </c>
      <c r="AY147" s="24"/>
      <c r="AZ147" t="s" s="215">
        <f>IF(AS147=2,IF(AW147&gt;AX147,AU147,IF(AX147&gt;AW147,AV147,"")),"")</f>
      </c>
      <c r="BA147" t="s" s="215">
        <f>IF(AS147=2,IF(AW147=AX147,AU147,""),"")</f>
      </c>
      <c r="BB147" t="s" s="215">
        <f>IF(AS147=2,IF(AW147=AX147,AV147,""),"")</f>
      </c>
      <c r="BC147" t="s" s="215">
        <f>IF(AS147=2,IF(AW147&gt;AX147,AV147,IF(AX147&gt;AW147,AU147,"")),"")</f>
      </c>
      <c r="BD147" s="24"/>
      <c r="BE147" s="24"/>
      <c r="BF147" s="24"/>
      <c r="BG147" s="24"/>
      <c r="BH147" s="24"/>
      <c r="BI147" s="24"/>
      <c r="BJ147" s="24"/>
      <c r="BK147" s="24"/>
      <c r="BL147" s="24"/>
      <c r="BM147" s="24"/>
      <c r="BN147" s="24"/>
      <c r="BO147" s="24"/>
      <c r="BP147" s="24"/>
      <c r="BQ147" s="24"/>
      <c r="BR147" s="24"/>
      <c r="BS147" s="24"/>
      <c r="BT147" s="24"/>
      <c r="BU147" s="24"/>
      <c r="BV147" s="24"/>
      <c r="BW147" s="24"/>
      <c r="BX147" s="220">
        <f>COUNTIF(BV120:BV123,K147)</f>
        <v>0</v>
      </c>
      <c r="BY147" s="220">
        <f>COUNTIF(BV120:BV123,L147)</f>
        <v>0</v>
      </c>
      <c r="BZ147" s="220">
        <f>COUNTIF(BV120:BV123,M147)</f>
        <v>0</v>
      </c>
      <c r="CA147" s="220">
        <f>COUNTIF(BV120:BV123,N147)</f>
        <v>0</v>
      </c>
      <c r="CB147" s="220">
        <f>SUM(BX147:CA147)</f>
        <v>0</v>
      </c>
      <c r="CC147" s="24"/>
      <c r="CD147" t="s" s="215">
        <f>IF(CB147=2,B147,"")</f>
      </c>
      <c r="CE147" t="s" s="215">
        <f>IF(CB147=2,D147,"")</f>
      </c>
      <c r="CF147" t="s" s="215">
        <f>IF(CB147=2,E147,"")</f>
      </c>
      <c r="CG147" t="s" s="215">
        <f>IF(CB147=2,G147,"")</f>
      </c>
      <c r="CH147" s="24"/>
      <c r="CI147" t="s" s="215">
        <f>IF(CB147=2,IF(CF147&gt;CG147,CD147,IF(CG147&gt;CF147,CE147,"")),"")</f>
      </c>
      <c r="CJ147" t="s" s="215">
        <f>IF(CB147=2,IF(CF147=CG147,CD147,""),"")</f>
      </c>
      <c r="CK147" t="s" s="215">
        <f>IF(CB147=2,IF(CF147=CG147,CE147,""),"")</f>
      </c>
      <c r="CL147" t="s" s="215">
        <f>IF(CB147=2,IF(CF147&gt;CG147,CE147,IF(CG147&gt;CF147,CD147,"")),"")</f>
      </c>
      <c r="CM147" s="24"/>
      <c r="CN147" s="24"/>
      <c r="CO147" s="24"/>
      <c r="CP147" s="24"/>
      <c r="CQ147" s="24"/>
      <c r="CR147" s="24"/>
      <c r="CS147" s="24"/>
      <c r="CT147" s="24"/>
      <c r="CU147" s="24"/>
      <c r="CV147" s="24"/>
      <c r="CW147" s="24"/>
      <c r="CX147" s="24"/>
      <c r="CY147" s="24"/>
      <c r="CZ147" s="24"/>
      <c r="DA147" s="24"/>
      <c r="DB147" s="24"/>
      <c r="DC147" s="24"/>
      <c r="DD147" s="24"/>
      <c r="DE147" s="24"/>
      <c r="DF147" s="24"/>
      <c r="DG147" s="220">
        <f>COUNTIF(DE120:DE123,K147)</f>
        <v>0</v>
      </c>
      <c r="DH147" s="220">
        <f>COUNTIF(DE120:DE123,L147)</f>
        <v>0</v>
      </c>
      <c r="DI147" s="220">
        <f>COUNTIF(DE120:DE123,M147)</f>
        <v>0</v>
      </c>
      <c r="DJ147" s="220">
        <f>COUNTIF(DE120:DE123,N147)</f>
        <v>0</v>
      </c>
      <c r="DK147" s="220">
        <f>SUM(DG147:DJ147)</f>
        <v>0</v>
      </c>
      <c r="DL147" s="24"/>
      <c r="DM147" t="s" s="215">
        <f>IF(DK147=2,B147,"")</f>
      </c>
      <c r="DN147" t="s" s="215">
        <f>IF(DK147=2,D147,"")</f>
      </c>
      <c r="DO147" t="s" s="215">
        <f>IF(DK147=2,E147,"")</f>
      </c>
      <c r="DP147" t="s" s="215">
        <f>IF(DK147=2,G147,"")</f>
      </c>
      <c r="DQ147" s="24"/>
      <c r="DR147" t="s" s="215">
        <f>IF(DK147=2,IF(DO147&gt;DP147,DM147,IF(DP147&gt;DO147,DN147,"")),"")</f>
      </c>
      <c r="DS147" t="s" s="215">
        <f>IF(DK147=2,IF(DO147=DP147,DM147,""),"")</f>
      </c>
      <c r="DT147" t="s" s="215">
        <f>IF(DK147=2,IF(DO147=DP147,DN147,""),"")</f>
      </c>
      <c r="DU147" t="s" s="215">
        <f>IF(DK147=2,IF(DO147&gt;DP147,DN147,IF(DP147&gt;DO147,DM147,"")),"")</f>
      </c>
      <c r="DV147" s="24"/>
      <c r="DW147" s="24"/>
      <c r="DX147" s="24"/>
      <c r="DY147" s="24"/>
      <c r="DZ147" s="24"/>
      <c r="EA147" s="24"/>
      <c r="EB147" s="24"/>
      <c r="EC147" s="24"/>
      <c r="ED147" s="24"/>
      <c r="EE147" s="24"/>
      <c r="EF147" s="24"/>
      <c r="EG147" s="24"/>
      <c r="EH147" s="24"/>
      <c r="EI147" s="24"/>
      <c r="EJ147" s="24"/>
      <c r="EK147" s="24"/>
      <c r="EL147" s="25"/>
    </row>
    <row r="148" ht="13.65" customHeight="1">
      <c r="A148" s="15"/>
      <c r="B148" t="s" s="215">
        <f t="shared" si="1747"/>
        <v>172</v>
      </c>
      <c r="C148" t="s" s="215">
        <v>64</v>
      </c>
      <c r="D148" t="s" s="215">
        <f t="shared" si="1748"/>
        <v>168</v>
      </c>
      <c r="E148" s="220">
        <f t="shared" si="1749"/>
        <v>1</v>
      </c>
      <c r="F148" t="s" s="215">
        <v>64</v>
      </c>
      <c r="G148" s="220">
        <f t="shared" si="1750"/>
        <v>3</v>
      </c>
      <c r="H148" s="216"/>
      <c r="I148" t="s" s="215">
        <f t="shared" si="1751"/>
        <v>165</v>
      </c>
      <c r="J148" s="24"/>
      <c r="K148" t="s" s="215">
        <f>IF(I148="H",B148,IF(I148="B",D148,""))</f>
        <v>168</v>
      </c>
      <c r="L148" t="s" s="215">
        <f>IF(I148="U",B148,"")</f>
      </c>
      <c r="M148" t="s" s="215">
        <f>IF(I148="U",D148,"")</f>
      </c>
      <c r="N148" t="s" s="215">
        <f>IF(I148="B",B148,IF(I148="H",D148,""))</f>
        <v>172</v>
      </c>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20">
        <f>COUNTIF(AM120:AM123,K148)</f>
        <v>0</v>
      </c>
      <c r="AP148" s="220">
        <f>COUNTIF(AM120:AM123,L148)</f>
        <v>0</v>
      </c>
      <c r="AQ148" s="220">
        <f>COUNTIF(AM120:AM123,M148)</f>
        <v>0</v>
      </c>
      <c r="AR148" s="220">
        <f>COUNTIF(AM120:AM123,N148)</f>
        <v>0</v>
      </c>
      <c r="AS148" s="220">
        <f>SUM(AO148:AR148)</f>
        <v>0</v>
      </c>
      <c r="AT148" s="24"/>
      <c r="AU148" t="s" s="215">
        <f>IF(AS148=2,B148,"")</f>
      </c>
      <c r="AV148" t="s" s="215">
        <f>IF(AS148=2,D148,"")</f>
      </c>
      <c r="AW148" t="s" s="215">
        <f>IF(AS148=2,E148,"")</f>
      </c>
      <c r="AX148" t="s" s="215">
        <f>IF(AS148=2,G148,"")</f>
      </c>
      <c r="AY148" s="24"/>
      <c r="AZ148" t="s" s="215">
        <f>IF(AS148=2,IF(AW148&gt;AX148,AU148,IF(AX148&gt;AW148,AV148,"")),"")</f>
      </c>
      <c r="BA148" t="s" s="215">
        <f>IF(AS148=2,IF(AW148=AX148,AU148,""),"")</f>
      </c>
      <c r="BB148" t="s" s="215">
        <f>IF(AS148=2,IF(AW148=AX148,AV148,""),"")</f>
      </c>
      <c r="BC148" t="s" s="215">
        <f>IF(AS148=2,IF(AW148&gt;AX148,AV148,IF(AX148&gt;AW148,AU148,"")),"")</f>
      </c>
      <c r="BD148" s="24"/>
      <c r="BE148" s="24"/>
      <c r="BF148" s="24"/>
      <c r="BG148" s="24"/>
      <c r="BH148" s="24"/>
      <c r="BI148" s="24"/>
      <c r="BJ148" s="24"/>
      <c r="BK148" s="24"/>
      <c r="BL148" s="24"/>
      <c r="BM148" s="24"/>
      <c r="BN148" s="24"/>
      <c r="BO148" s="24"/>
      <c r="BP148" s="24"/>
      <c r="BQ148" s="24"/>
      <c r="BR148" s="24"/>
      <c r="BS148" s="24"/>
      <c r="BT148" s="24"/>
      <c r="BU148" s="24"/>
      <c r="BV148" s="24"/>
      <c r="BW148" s="24"/>
      <c r="BX148" s="220">
        <f>COUNTIF(BV120:BV123,K148)</f>
        <v>0</v>
      </c>
      <c r="BY148" s="220">
        <f>COUNTIF(BV120:BV123,L148)</f>
        <v>0</v>
      </c>
      <c r="BZ148" s="220">
        <f>COUNTIF(BV120:BV123,M148)</f>
        <v>0</v>
      </c>
      <c r="CA148" s="220">
        <f>COUNTIF(BV120:BV123,N148)</f>
        <v>0</v>
      </c>
      <c r="CB148" s="220">
        <f>SUM(BX148:CA148)</f>
        <v>0</v>
      </c>
      <c r="CC148" s="24"/>
      <c r="CD148" t="s" s="215">
        <f>IF(CB148=2,B148,"")</f>
      </c>
      <c r="CE148" t="s" s="215">
        <f>IF(CB148=2,D148,"")</f>
      </c>
      <c r="CF148" t="s" s="215">
        <f>IF(CB148=2,E148,"")</f>
      </c>
      <c r="CG148" t="s" s="215">
        <f>IF(CB148=2,G148,"")</f>
      </c>
      <c r="CH148" s="24"/>
      <c r="CI148" t="s" s="215">
        <f>IF(CB148=2,IF(CF148&gt;CG148,CD148,IF(CG148&gt;CF148,CE148,"")),"")</f>
      </c>
      <c r="CJ148" t="s" s="215">
        <f>IF(CB148=2,IF(CF148=CG148,CD148,""),"")</f>
      </c>
      <c r="CK148" t="s" s="215">
        <f>IF(CB148=2,IF(CF148=CG148,CE148,""),"")</f>
      </c>
      <c r="CL148" t="s" s="215">
        <f>IF(CB148=2,IF(CF148&gt;CG148,CE148,IF(CG148&gt;CF148,CD148,"")),"")</f>
      </c>
      <c r="CM148" s="24"/>
      <c r="CN148" s="24"/>
      <c r="CO148" s="24"/>
      <c r="CP148" s="24"/>
      <c r="CQ148" s="24"/>
      <c r="CR148" s="24"/>
      <c r="CS148" s="24"/>
      <c r="CT148" s="24"/>
      <c r="CU148" s="24"/>
      <c r="CV148" s="24"/>
      <c r="CW148" s="24"/>
      <c r="CX148" s="24"/>
      <c r="CY148" s="24"/>
      <c r="CZ148" s="24"/>
      <c r="DA148" s="24"/>
      <c r="DB148" s="24"/>
      <c r="DC148" s="24"/>
      <c r="DD148" s="24"/>
      <c r="DE148" s="24"/>
      <c r="DF148" s="24"/>
      <c r="DG148" s="220">
        <f>COUNTIF(DE120:DE123,K148)</f>
        <v>0</v>
      </c>
      <c r="DH148" s="220">
        <f>COUNTIF(DE120:DE123,L148)</f>
        <v>0</v>
      </c>
      <c r="DI148" s="220">
        <f>COUNTIF(DE120:DE123,M148)</f>
        <v>0</v>
      </c>
      <c r="DJ148" s="220">
        <f>COUNTIF(DE120:DE123,N148)</f>
        <v>0</v>
      </c>
      <c r="DK148" s="220">
        <f>SUM(DG148:DJ148)</f>
        <v>0</v>
      </c>
      <c r="DL148" s="24"/>
      <c r="DM148" t="s" s="215">
        <f>IF(DK148=2,B148,"")</f>
      </c>
      <c r="DN148" t="s" s="215">
        <f>IF(DK148=2,D148,"")</f>
      </c>
      <c r="DO148" t="s" s="215">
        <f>IF(DK148=2,E148,"")</f>
      </c>
      <c r="DP148" t="s" s="215">
        <f>IF(DK148=2,G148,"")</f>
      </c>
      <c r="DQ148" s="24"/>
      <c r="DR148" t="s" s="215">
        <f>IF(DK148=2,IF(DO148&gt;DP148,DM148,IF(DP148&gt;DO148,DN148,"")),"")</f>
      </c>
      <c r="DS148" t="s" s="215">
        <f>IF(DK148=2,IF(DO148=DP148,DM148,""),"")</f>
      </c>
      <c r="DT148" t="s" s="215">
        <f>IF(DK148=2,IF(DO148=DP148,DN148,""),"")</f>
      </c>
      <c r="DU148" t="s" s="215">
        <f>IF(DK148=2,IF(DO148&gt;DP148,DN148,IF(DP148&gt;DO148,DM148,"")),"")</f>
      </c>
      <c r="DV148" s="24"/>
      <c r="DW148" s="24"/>
      <c r="DX148" s="24"/>
      <c r="DY148" s="24"/>
      <c r="DZ148" s="24"/>
      <c r="EA148" s="24"/>
      <c r="EB148" s="24"/>
      <c r="EC148" s="24"/>
      <c r="ED148" s="24"/>
      <c r="EE148" s="24"/>
      <c r="EF148" s="24"/>
      <c r="EG148" s="24"/>
      <c r="EH148" s="24"/>
      <c r="EI148" s="24"/>
      <c r="EJ148" s="24"/>
      <c r="EK148" s="24"/>
      <c r="EL148" s="25"/>
    </row>
    <row r="149" ht="13.65" customHeight="1">
      <c r="A149" s="15"/>
      <c r="B149" t="s" s="215">
        <f t="shared" si="1795"/>
        <v>169</v>
      </c>
      <c r="C149" t="s" s="215">
        <v>64</v>
      </c>
      <c r="D149" t="s" s="215">
        <f t="shared" si="1796"/>
        <v>171</v>
      </c>
      <c r="E149" s="220">
        <f t="shared" si="1797"/>
        <v>0</v>
      </c>
      <c r="F149" t="s" s="215">
        <v>64</v>
      </c>
      <c r="G149" s="220">
        <f t="shared" si="1798"/>
        <v>2</v>
      </c>
      <c r="H149" s="216"/>
      <c r="I149" t="s" s="215">
        <f t="shared" si="1799"/>
        <v>165</v>
      </c>
      <c r="J149" s="24"/>
      <c r="K149" t="s" s="215">
        <f>IF(I149="H",B149,IF(I149="B",D149,""))</f>
        <v>171</v>
      </c>
      <c r="L149" t="s" s="215">
        <f>IF(I149="U",B149,"")</f>
      </c>
      <c r="M149" t="s" s="215">
        <f>IF(I149="U",D149,"")</f>
      </c>
      <c r="N149" t="s" s="215">
        <f>IF(I149="B",B149,IF(I149="H",D149,""))</f>
        <v>169</v>
      </c>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20">
        <f>COUNTIF(AM120:AM123,K149)</f>
        <v>0</v>
      </c>
      <c r="AP149" s="220">
        <f>COUNTIF(AM120:AM123,L149)</f>
        <v>0</v>
      </c>
      <c r="AQ149" s="220">
        <f>COUNTIF(AM120:AM123,M149)</f>
        <v>0</v>
      </c>
      <c r="AR149" s="220">
        <f>COUNTIF(AM120:AM123,N149)</f>
        <v>0</v>
      </c>
      <c r="AS149" s="220">
        <f>SUM(AO149:AR149)</f>
        <v>0</v>
      </c>
      <c r="AT149" s="24"/>
      <c r="AU149" t="s" s="215">
        <f>IF(AS149=2,B149,"")</f>
      </c>
      <c r="AV149" t="s" s="215">
        <f>IF(AS149=2,D149,"")</f>
      </c>
      <c r="AW149" t="s" s="215">
        <f>IF(AS149=2,E149,"")</f>
      </c>
      <c r="AX149" t="s" s="215">
        <f>IF(AS149=2,G149,"")</f>
      </c>
      <c r="AY149" s="24"/>
      <c r="AZ149" t="s" s="215">
        <f>IF(AS149=2,IF(AW149&gt;AX149,AU149,IF(AX149&gt;AW149,AV149,"")),"")</f>
      </c>
      <c r="BA149" t="s" s="215">
        <f>IF(AS149=2,IF(AW149=AX149,AU149,""),"")</f>
      </c>
      <c r="BB149" t="s" s="215">
        <f>IF(AS149=2,IF(AW149=AX149,AV149,""),"")</f>
      </c>
      <c r="BC149" t="s" s="215">
        <f>IF(AS149=2,IF(AW149&gt;AX149,AV149,IF(AX149&gt;AW149,AU149,"")),"")</f>
      </c>
      <c r="BD149" s="24"/>
      <c r="BE149" s="24"/>
      <c r="BF149" s="24"/>
      <c r="BG149" s="24"/>
      <c r="BH149" s="24"/>
      <c r="BI149" s="24"/>
      <c r="BJ149" s="24"/>
      <c r="BK149" s="24"/>
      <c r="BL149" s="24"/>
      <c r="BM149" s="24"/>
      <c r="BN149" s="24"/>
      <c r="BO149" s="24"/>
      <c r="BP149" s="24"/>
      <c r="BQ149" s="24"/>
      <c r="BR149" s="24"/>
      <c r="BS149" s="24"/>
      <c r="BT149" s="24"/>
      <c r="BU149" s="24"/>
      <c r="BV149" s="24"/>
      <c r="BW149" s="24"/>
      <c r="BX149" s="220">
        <f>COUNTIF(BV120:BV123,K149)</f>
        <v>0</v>
      </c>
      <c r="BY149" s="220">
        <f>COUNTIF(BV120:BV123,L149)</f>
        <v>0</v>
      </c>
      <c r="BZ149" s="220">
        <f>COUNTIF(BV120:BV123,M149)</f>
        <v>0</v>
      </c>
      <c r="CA149" s="220">
        <f>COUNTIF(BV120:BV123,N149)</f>
        <v>0</v>
      </c>
      <c r="CB149" s="220">
        <f>SUM(BX149:CA149)</f>
        <v>0</v>
      </c>
      <c r="CC149" s="24"/>
      <c r="CD149" t="s" s="215">
        <f>IF(CB149=2,B149,"")</f>
      </c>
      <c r="CE149" t="s" s="215">
        <f>IF(CB149=2,D149,"")</f>
      </c>
      <c r="CF149" t="s" s="215">
        <f>IF(CB149=2,E149,"")</f>
      </c>
      <c r="CG149" t="s" s="215">
        <f>IF(CB149=2,G149,"")</f>
      </c>
      <c r="CH149" s="24"/>
      <c r="CI149" t="s" s="215">
        <f>IF(CB149=2,IF(CF149&gt;CG149,CD149,IF(CG149&gt;CF149,CE149,"")),"")</f>
      </c>
      <c r="CJ149" t="s" s="215">
        <f>IF(CB149=2,IF(CF149=CG149,CD149,""),"")</f>
      </c>
      <c r="CK149" t="s" s="215">
        <f>IF(CB149=2,IF(CF149=CG149,CE149,""),"")</f>
      </c>
      <c r="CL149" t="s" s="215">
        <f>IF(CB149=2,IF(CF149&gt;CG149,CE149,IF(CG149&gt;CF149,CD149,"")),"")</f>
      </c>
      <c r="CM149" s="24"/>
      <c r="CN149" s="24"/>
      <c r="CO149" s="24"/>
      <c r="CP149" s="24"/>
      <c r="CQ149" s="24"/>
      <c r="CR149" s="24"/>
      <c r="CS149" s="24"/>
      <c r="CT149" s="24"/>
      <c r="CU149" s="24"/>
      <c r="CV149" s="24"/>
      <c r="CW149" s="24"/>
      <c r="CX149" s="24"/>
      <c r="CY149" s="24"/>
      <c r="CZ149" s="24"/>
      <c r="DA149" s="24"/>
      <c r="DB149" s="24"/>
      <c r="DC149" s="24"/>
      <c r="DD149" s="24"/>
      <c r="DE149" s="24"/>
      <c r="DF149" s="24"/>
      <c r="DG149" s="220">
        <f>COUNTIF(DE120:DE123,K149)</f>
        <v>0</v>
      </c>
      <c r="DH149" s="220">
        <f>COUNTIF(DE120:DE123,L149)</f>
        <v>0</v>
      </c>
      <c r="DI149" s="220">
        <f>COUNTIF(DE120:DE123,M149)</f>
        <v>0</v>
      </c>
      <c r="DJ149" s="220">
        <f>COUNTIF(DE120:DE123,N149)</f>
        <v>0</v>
      </c>
      <c r="DK149" s="220">
        <f>SUM(DG149:DJ149)</f>
        <v>0</v>
      </c>
      <c r="DL149" s="24"/>
      <c r="DM149" t="s" s="215">
        <f>IF(DK149=2,B149,"")</f>
      </c>
      <c r="DN149" t="s" s="215">
        <f>IF(DK149=2,D149,"")</f>
      </c>
      <c r="DO149" t="s" s="215">
        <f>IF(DK149=2,E149,"")</f>
      </c>
      <c r="DP149" t="s" s="215">
        <f>IF(DK149=2,G149,"")</f>
      </c>
      <c r="DQ149" s="24"/>
      <c r="DR149" t="s" s="215">
        <f>IF(DK149=2,IF(DO149&gt;DP149,DM149,IF(DP149&gt;DO149,DN149,"")),"")</f>
      </c>
      <c r="DS149" t="s" s="215">
        <f>IF(DK149=2,IF(DO149=DP149,DM149,""),"")</f>
      </c>
      <c r="DT149" t="s" s="215">
        <f>IF(DK149=2,IF(DO149=DP149,DN149,""),"")</f>
      </c>
      <c r="DU149" t="s" s="215">
        <f>IF(DK149=2,IF(DO149&gt;DP149,DN149,IF(DP149&gt;DO149,DM149,"")),"")</f>
      </c>
      <c r="DV149" s="24"/>
      <c r="DW149" s="24"/>
      <c r="DX149" s="24"/>
      <c r="DY149" s="24"/>
      <c r="DZ149" s="24"/>
      <c r="EA149" s="24"/>
      <c r="EB149" s="24"/>
      <c r="EC149" s="24"/>
      <c r="ED149" s="24"/>
      <c r="EE149" s="24"/>
      <c r="EF149" s="24"/>
      <c r="EG149" s="24"/>
      <c r="EH149" s="24"/>
      <c r="EI149" s="24"/>
      <c r="EJ149" s="24"/>
      <c r="EK149" s="24"/>
      <c r="EL149" s="25"/>
    </row>
    <row r="150" ht="13.65" customHeight="1">
      <c r="A150" s="15"/>
      <c r="B150" t="s" s="215">
        <f t="shared" si="1843"/>
        <v>174</v>
      </c>
      <c r="C150" t="s" s="215">
        <v>64</v>
      </c>
      <c r="D150" t="s" s="215">
        <f t="shared" si="1844"/>
        <v>181</v>
      </c>
      <c r="E150" s="220">
        <f t="shared" si="1845"/>
        <v>0</v>
      </c>
      <c r="F150" t="s" s="215">
        <v>64</v>
      </c>
      <c r="G150" s="220">
        <f t="shared" si="1846"/>
        <v>0</v>
      </c>
      <c r="H150" s="216"/>
      <c r="I150" t="s" s="215">
        <f t="shared" si="1847"/>
        <v>177</v>
      </c>
      <c r="J150" s="24"/>
      <c r="K150" t="s" s="215">
        <f>IF(I150="H",B150,IF(I150="B",D150,""))</f>
      </c>
      <c r="L150" t="s" s="215">
        <f>IF(I150="U",B150,"")</f>
        <v>174</v>
      </c>
      <c r="M150" t="s" s="215">
        <f>IF(I150="U",D150,"")</f>
        <v>181</v>
      </c>
      <c r="N150" t="s" s="215">
        <f>IF(I150="B",B150,IF(I150="H",D150,""))</f>
      </c>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20">
        <f>COUNTIF(AM120:AM123,K150)</f>
        <v>0</v>
      </c>
      <c r="AP150" s="220">
        <f>COUNTIF(AM120:AM123,L150)</f>
        <v>0</v>
      </c>
      <c r="AQ150" s="220">
        <f>COUNTIF(AM120:AM123,M150)</f>
        <v>0</v>
      </c>
      <c r="AR150" s="220">
        <f>COUNTIF(AM120:AM123,N150)</f>
        <v>0</v>
      </c>
      <c r="AS150" s="220">
        <f>SUM(AO150:AR150)</f>
        <v>0</v>
      </c>
      <c r="AT150" s="24"/>
      <c r="AU150" t="s" s="215">
        <f>IF(AS150=2,B150,"")</f>
      </c>
      <c r="AV150" t="s" s="215">
        <f>IF(AS150=2,D150,"")</f>
      </c>
      <c r="AW150" t="s" s="215">
        <f>IF(AS150=2,E150,"")</f>
      </c>
      <c r="AX150" t="s" s="215">
        <f>IF(AS150=2,G150,"")</f>
      </c>
      <c r="AY150" s="24"/>
      <c r="AZ150" t="s" s="215">
        <f>IF(AS150=2,IF(AW150&gt;AX150,AU150,IF(AX150&gt;AW150,AV150,"")),"")</f>
      </c>
      <c r="BA150" t="s" s="215">
        <f>IF(AS150=2,IF(AW150=AX150,AU150,""),"")</f>
      </c>
      <c r="BB150" t="s" s="215">
        <f>IF(AS150=2,IF(AW150=AX150,AV150,""),"")</f>
      </c>
      <c r="BC150" t="s" s="215">
        <f>IF(AS150=2,IF(AW150&gt;AX150,AV150,IF(AX150&gt;AW150,AU150,"")),"")</f>
      </c>
      <c r="BD150" s="24"/>
      <c r="BE150" s="24"/>
      <c r="BF150" s="24"/>
      <c r="BG150" s="24"/>
      <c r="BH150" s="24"/>
      <c r="BI150" s="24"/>
      <c r="BJ150" s="24"/>
      <c r="BK150" s="24"/>
      <c r="BL150" s="24"/>
      <c r="BM150" s="24"/>
      <c r="BN150" s="24"/>
      <c r="BO150" s="24"/>
      <c r="BP150" s="24"/>
      <c r="BQ150" s="24"/>
      <c r="BR150" s="24"/>
      <c r="BS150" s="24"/>
      <c r="BT150" s="24"/>
      <c r="BU150" s="24"/>
      <c r="BV150" s="24"/>
      <c r="BW150" s="24"/>
      <c r="BX150" s="220">
        <f>COUNTIF(BV120:BV123,K150)</f>
        <v>0</v>
      </c>
      <c r="BY150" s="220">
        <f>COUNTIF(BV120:BV123,L150)</f>
        <v>0</v>
      </c>
      <c r="BZ150" s="220">
        <f>COUNTIF(BV120:BV123,M150)</f>
        <v>0</v>
      </c>
      <c r="CA150" s="220">
        <f>COUNTIF(BV120:BV123,N150)</f>
        <v>0</v>
      </c>
      <c r="CB150" s="220">
        <f>SUM(BX150:CA150)</f>
        <v>0</v>
      </c>
      <c r="CC150" s="24"/>
      <c r="CD150" t="s" s="215">
        <f>IF(CB150=2,B150,"")</f>
      </c>
      <c r="CE150" t="s" s="215">
        <f>IF(CB150=2,D150,"")</f>
      </c>
      <c r="CF150" t="s" s="215">
        <f>IF(CB150=2,E150,"")</f>
      </c>
      <c r="CG150" t="s" s="215">
        <f>IF(CB150=2,G150,"")</f>
      </c>
      <c r="CH150" s="24"/>
      <c r="CI150" t="s" s="215">
        <f>IF(CB150=2,IF(CF150&gt;CG150,CD150,IF(CG150&gt;CF150,CE150,"")),"")</f>
      </c>
      <c r="CJ150" t="s" s="215">
        <f>IF(CB150=2,IF(CF150=CG150,CD150,""),"")</f>
      </c>
      <c r="CK150" t="s" s="215">
        <f>IF(CB150=2,IF(CF150=CG150,CE150,""),"")</f>
      </c>
      <c r="CL150" t="s" s="215">
        <f>IF(CB150=2,IF(CF150&gt;CG150,CE150,IF(CG150&gt;CF150,CD150,"")),"")</f>
      </c>
      <c r="CM150" s="24"/>
      <c r="CN150" s="24"/>
      <c r="CO150" s="24"/>
      <c r="CP150" s="24"/>
      <c r="CQ150" s="24"/>
      <c r="CR150" s="24"/>
      <c r="CS150" s="24"/>
      <c r="CT150" s="24"/>
      <c r="CU150" s="24"/>
      <c r="CV150" s="24"/>
      <c r="CW150" s="24"/>
      <c r="CX150" s="24"/>
      <c r="CY150" s="24"/>
      <c r="CZ150" s="24"/>
      <c r="DA150" s="24"/>
      <c r="DB150" s="24"/>
      <c r="DC150" s="24"/>
      <c r="DD150" s="24"/>
      <c r="DE150" s="24"/>
      <c r="DF150" s="24"/>
      <c r="DG150" s="220">
        <f>COUNTIF(DE120:DE123,K150)</f>
        <v>0</v>
      </c>
      <c r="DH150" s="220">
        <f>COUNTIF(DE120:DE123,L150)</f>
        <v>1</v>
      </c>
      <c r="DI150" s="220">
        <f>COUNTIF(DE120:DE123,M150)</f>
        <v>0</v>
      </c>
      <c r="DJ150" s="220">
        <f>COUNTIF(DE120:DE123,N150)</f>
        <v>0</v>
      </c>
      <c r="DK150" s="220">
        <f>SUM(DG150:DJ150)</f>
        <v>1</v>
      </c>
      <c r="DL150" s="24"/>
      <c r="DM150" t="s" s="215">
        <f>IF(DK150=2,B150,"")</f>
      </c>
      <c r="DN150" t="s" s="215">
        <f>IF(DK150=2,D150,"")</f>
      </c>
      <c r="DO150" t="s" s="215">
        <f>IF(DK150=2,E150,"")</f>
      </c>
      <c r="DP150" t="s" s="215">
        <f>IF(DK150=2,G150,"")</f>
      </c>
      <c r="DQ150" s="24"/>
      <c r="DR150" t="s" s="215">
        <f>IF(DK150=2,IF(DO150&gt;DP150,DM150,IF(DP150&gt;DO150,DN150,"")),"")</f>
      </c>
      <c r="DS150" t="s" s="215">
        <f>IF(DK150=2,IF(DO150=DP150,DM150,""),"")</f>
      </c>
      <c r="DT150" t="s" s="215">
        <f>IF(DK150=2,IF(DO150=DP150,DN150,""),"")</f>
      </c>
      <c r="DU150" t="s" s="215">
        <f>IF(DK150=2,IF(DO150&gt;DP150,DN150,IF(DP150&gt;DO150,DM150,"")),"")</f>
      </c>
      <c r="DV150" s="24"/>
      <c r="DW150" s="24"/>
      <c r="DX150" s="24"/>
      <c r="DY150" s="24"/>
      <c r="DZ150" s="24"/>
      <c r="EA150" s="24"/>
      <c r="EB150" s="24"/>
      <c r="EC150" s="24"/>
      <c r="ED150" s="24"/>
      <c r="EE150" s="24"/>
      <c r="EF150" s="24"/>
      <c r="EG150" s="24"/>
      <c r="EH150" s="24"/>
      <c r="EI150" s="24"/>
      <c r="EJ150" s="24"/>
      <c r="EK150" s="24"/>
      <c r="EL150" s="25"/>
    </row>
    <row r="151" ht="13.65" customHeight="1">
      <c r="A151" s="15"/>
      <c r="B151" t="s" s="215">
        <f t="shared" si="1891"/>
        <v>182</v>
      </c>
      <c r="C151" t="s" s="215">
        <v>64</v>
      </c>
      <c r="D151" t="s" s="215">
        <f t="shared" si="1892"/>
        <v>173</v>
      </c>
      <c r="E151" s="220">
        <f t="shared" si="1893"/>
        <v>1</v>
      </c>
      <c r="F151" t="s" s="215">
        <v>64</v>
      </c>
      <c r="G151" s="220">
        <f t="shared" si="1894"/>
        <v>2</v>
      </c>
      <c r="H151" s="216"/>
      <c r="I151" t="s" s="215">
        <f t="shared" si="1895"/>
        <v>165</v>
      </c>
      <c r="J151" s="24"/>
      <c r="K151" t="s" s="215">
        <f>IF(I151="H",B151,IF(I151="B",D151,""))</f>
        <v>173</v>
      </c>
      <c r="L151" t="s" s="215">
        <f>IF(I151="U",B151,"")</f>
      </c>
      <c r="M151" t="s" s="215">
        <f>IF(I151="U",D151,"")</f>
      </c>
      <c r="N151" t="s" s="215">
        <f>IF(I151="B",B151,IF(I151="H",D151,""))</f>
        <v>182</v>
      </c>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20">
        <f>COUNTIF(AM120:AM123,K151)</f>
        <v>1</v>
      </c>
      <c r="AP151" s="220">
        <f>COUNTIF(AM120:AM123,L151)</f>
        <v>0</v>
      </c>
      <c r="AQ151" s="220">
        <f>COUNTIF(AM120:AM123,M151)</f>
        <v>0</v>
      </c>
      <c r="AR151" s="220">
        <f>COUNTIF(AM120:AM123,N151)</f>
        <v>0</v>
      </c>
      <c r="AS151" s="220">
        <f>SUM(AO151:AR151)</f>
        <v>1</v>
      </c>
      <c r="AT151" s="24"/>
      <c r="AU151" t="s" s="215">
        <f>IF(AS151=2,B151,"")</f>
      </c>
      <c r="AV151" t="s" s="215">
        <f>IF(AS151=2,D151,"")</f>
      </c>
      <c r="AW151" t="s" s="215">
        <f>IF(AS151=2,E151,"")</f>
      </c>
      <c r="AX151" t="s" s="215">
        <f>IF(AS151=2,G151,"")</f>
      </c>
      <c r="AY151" s="24"/>
      <c r="AZ151" t="s" s="215">
        <f>IF(AS151=2,IF(AW151&gt;AX151,AU151,IF(AX151&gt;AW151,AV151,"")),"")</f>
      </c>
      <c r="BA151" t="s" s="215">
        <f>IF(AS151=2,IF(AW151=AX151,AU151,""),"")</f>
      </c>
      <c r="BB151" t="s" s="215">
        <f>IF(AS151=2,IF(AW151=AX151,AV151,""),"")</f>
      </c>
      <c r="BC151" t="s" s="215">
        <f>IF(AS151=2,IF(AW151&gt;AX151,AV151,IF(AX151&gt;AW151,AU151,"")),"")</f>
      </c>
      <c r="BD151" s="24"/>
      <c r="BE151" s="24"/>
      <c r="BF151" s="24"/>
      <c r="BG151" s="24"/>
      <c r="BH151" s="24"/>
      <c r="BI151" s="24"/>
      <c r="BJ151" s="24"/>
      <c r="BK151" s="24"/>
      <c r="BL151" s="24"/>
      <c r="BM151" s="24"/>
      <c r="BN151" s="24"/>
      <c r="BO151" s="24"/>
      <c r="BP151" s="24"/>
      <c r="BQ151" s="24"/>
      <c r="BR151" s="24"/>
      <c r="BS151" s="24"/>
      <c r="BT151" s="24"/>
      <c r="BU151" s="24"/>
      <c r="BV151" s="24"/>
      <c r="BW151" s="24"/>
      <c r="BX151" s="220">
        <f>COUNTIF(BV120:BV123,K151)</f>
        <v>0</v>
      </c>
      <c r="BY151" s="220">
        <f>COUNTIF(BV120:BV123,L151)</f>
        <v>0</v>
      </c>
      <c r="BZ151" s="220">
        <f>COUNTIF(BV120:BV123,M151)</f>
        <v>0</v>
      </c>
      <c r="CA151" s="220">
        <f>COUNTIF(BV120:BV123,N151)</f>
        <v>1</v>
      </c>
      <c r="CB151" s="220">
        <f>SUM(BX151:CA151)</f>
        <v>1</v>
      </c>
      <c r="CC151" s="24"/>
      <c r="CD151" t="s" s="215">
        <f>IF(CB151=2,B151,"")</f>
      </c>
      <c r="CE151" t="s" s="215">
        <f>IF(CB151=2,D151,"")</f>
      </c>
      <c r="CF151" t="s" s="215">
        <f>IF(CB151=2,E151,"")</f>
      </c>
      <c r="CG151" t="s" s="215">
        <f>IF(CB151=2,G151,"")</f>
      </c>
      <c r="CH151" s="24"/>
      <c r="CI151" t="s" s="215">
        <f>IF(CB151=2,IF(CF151&gt;CG151,CD151,IF(CG151&gt;CF151,CE151,"")),"")</f>
      </c>
      <c r="CJ151" t="s" s="215">
        <f>IF(CB151=2,IF(CF151=CG151,CD151,""),"")</f>
      </c>
      <c r="CK151" t="s" s="215">
        <f>IF(CB151=2,IF(CF151=CG151,CE151,""),"")</f>
      </c>
      <c r="CL151" t="s" s="215">
        <f>IF(CB151=2,IF(CF151&gt;CG151,CE151,IF(CG151&gt;CF151,CD151,"")),"")</f>
      </c>
      <c r="CM151" s="24"/>
      <c r="CN151" s="24"/>
      <c r="CO151" s="24"/>
      <c r="CP151" s="24"/>
      <c r="CQ151" s="24"/>
      <c r="CR151" s="24"/>
      <c r="CS151" s="24"/>
      <c r="CT151" s="24"/>
      <c r="CU151" s="24"/>
      <c r="CV151" s="24"/>
      <c r="CW151" s="24"/>
      <c r="CX151" s="24"/>
      <c r="CY151" s="24"/>
      <c r="CZ151" s="24"/>
      <c r="DA151" s="24"/>
      <c r="DB151" s="24"/>
      <c r="DC151" s="24"/>
      <c r="DD151" s="24"/>
      <c r="DE151" s="24"/>
      <c r="DF151" s="24"/>
      <c r="DG151" s="220">
        <f>COUNTIF(DE120:DE123,K151)</f>
        <v>0</v>
      </c>
      <c r="DH151" s="220">
        <f>COUNTIF(DE120:DE123,L151)</f>
        <v>0</v>
      </c>
      <c r="DI151" s="220">
        <f>COUNTIF(DE120:DE123,M151)</f>
        <v>0</v>
      </c>
      <c r="DJ151" s="220">
        <f>COUNTIF(DE120:DE123,N151)</f>
        <v>0</v>
      </c>
      <c r="DK151" s="220">
        <f>SUM(DG151:DJ151)</f>
        <v>0</v>
      </c>
      <c r="DL151" s="24"/>
      <c r="DM151" t="s" s="215">
        <f>IF(DK151=2,B151,"")</f>
      </c>
      <c r="DN151" t="s" s="215">
        <f>IF(DK151=2,D151,"")</f>
      </c>
      <c r="DO151" t="s" s="215">
        <f>IF(DK151=2,E151,"")</f>
      </c>
      <c r="DP151" t="s" s="215">
        <f>IF(DK151=2,G151,"")</f>
      </c>
      <c r="DQ151" s="24"/>
      <c r="DR151" t="s" s="215">
        <f>IF(DK151=2,IF(DO151&gt;DP151,DM151,IF(DP151&gt;DO151,DN151,"")),"")</f>
      </c>
      <c r="DS151" t="s" s="215">
        <f>IF(DK151=2,IF(DO151=DP151,DM151,""),"")</f>
      </c>
      <c r="DT151" t="s" s="215">
        <f>IF(DK151=2,IF(DO151=DP151,DN151,""),"")</f>
      </c>
      <c r="DU151" t="s" s="215">
        <f>IF(DK151=2,IF(DO151&gt;DP151,DN151,IF(DP151&gt;DO151,DM151,"")),"")</f>
      </c>
      <c r="DV151" s="24"/>
      <c r="DW151" s="24"/>
      <c r="DX151" s="24"/>
      <c r="DY151" s="24"/>
      <c r="DZ151" s="24"/>
      <c r="EA151" s="24"/>
      <c r="EB151" s="24"/>
      <c r="EC151" s="24"/>
      <c r="ED151" s="24"/>
      <c r="EE151" s="24"/>
      <c r="EF151" s="24"/>
      <c r="EG151" s="24"/>
      <c r="EH151" s="24"/>
      <c r="EI151" s="24"/>
      <c r="EJ151" s="24"/>
      <c r="EK151" s="24"/>
      <c r="EL151" s="25"/>
    </row>
    <row r="152" ht="13.65" customHeight="1">
      <c r="A152" s="15"/>
      <c r="B152" t="s" s="215">
        <f t="shared" si="1939"/>
        <v>186</v>
      </c>
      <c r="C152" t="s" s="215">
        <v>64</v>
      </c>
      <c r="D152" t="s" s="215">
        <f t="shared" si="1940"/>
        <v>183</v>
      </c>
      <c r="E152" s="220">
        <f t="shared" si="1941"/>
        <v>2</v>
      </c>
      <c r="F152" t="s" s="215">
        <v>64</v>
      </c>
      <c r="G152" s="220">
        <f t="shared" si="1942"/>
        <v>2</v>
      </c>
      <c r="H152" s="216"/>
      <c r="I152" t="s" s="215">
        <f t="shared" si="1943"/>
        <v>177</v>
      </c>
      <c r="J152" s="24"/>
      <c r="K152" t="s" s="215">
        <f>IF(I152="H",B152,IF(I152="B",D152,""))</f>
      </c>
      <c r="L152" t="s" s="215">
        <f>IF(I152="U",B152,"")</f>
        <v>186</v>
      </c>
      <c r="M152" t="s" s="215">
        <f>IF(I152="U",D152,"")</f>
        <v>183</v>
      </c>
      <c r="N152" t="s" s="215">
        <f>IF(I152="B",B152,IF(I152="H",D152,""))</f>
      </c>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20">
        <f>COUNTIF(AM120:AM123,K152)</f>
        <v>0</v>
      </c>
      <c r="AP152" s="220">
        <f>COUNTIF(AM120:AM123,L152)</f>
        <v>0</v>
      </c>
      <c r="AQ152" s="220">
        <f>COUNTIF(AM120:AM123,M152)</f>
        <v>0</v>
      </c>
      <c r="AR152" s="220">
        <f>COUNTIF(AM120:AM123,N152)</f>
        <v>0</v>
      </c>
      <c r="AS152" s="220">
        <f>SUM(AO152:AR152)</f>
        <v>0</v>
      </c>
      <c r="AT152" s="24"/>
      <c r="AU152" t="s" s="215">
        <f>IF(AS152=2,B152,"")</f>
      </c>
      <c r="AV152" t="s" s="215">
        <f>IF(AS152=2,D152,"")</f>
      </c>
      <c r="AW152" t="s" s="215">
        <f>IF(AS152=2,E152,"")</f>
      </c>
      <c r="AX152" t="s" s="215">
        <f>IF(AS152=2,G152,"")</f>
      </c>
      <c r="AY152" s="24"/>
      <c r="AZ152" t="s" s="215">
        <f>IF(AS152=2,IF(AW152&gt;AX152,AU152,IF(AX152&gt;AW152,AV152,"")),"")</f>
      </c>
      <c r="BA152" t="s" s="215">
        <f>IF(AS152=2,IF(AW152=AX152,AU152,""),"")</f>
      </c>
      <c r="BB152" t="s" s="215">
        <f>IF(AS152=2,IF(AW152=AX152,AV152,""),"")</f>
      </c>
      <c r="BC152" t="s" s="215">
        <f>IF(AS152=2,IF(AW152&gt;AX152,AV152,IF(AX152&gt;AW152,AU152,"")),"")</f>
      </c>
      <c r="BD152" s="24"/>
      <c r="BE152" s="24"/>
      <c r="BF152" s="24"/>
      <c r="BG152" s="24"/>
      <c r="BH152" s="24"/>
      <c r="BI152" s="24"/>
      <c r="BJ152" s="24"/>
      <c r="BK152" s="24"/>
      <c r="BL152" s="24"/>
      <c r="BM152" s="24"/>
      <c r="BN152" s="24"/>
      <c r="BO152" s="24"/>
      <c r="BP152" s="24"/>
      <c r="BQ152" s="24"/>
      <c r="BR152" s="24"/>
      <c r="BS152" s="24"/>
      <c r="BT152" s="24"/>
      <c r="BU152" s="24"/>
      <c r="BV152" s="24"/>
      <c r="BW152" s="24"/>
      <c r="BX152" s="220">
        <f>COUNTIF(BV120:BV123,K152)</f>
        <v>0</v>
      </c>
      <c r="BY152" s="220">
        <f>COUNTIF(BV120:BV123,L152)</f>
        <v>0</v>
      </c>
      <c r="BZ152" s="220">
        <f>COUNTIF(BV120:BV123,M152)</f>
        <v>0</v>
      </c>
      <c r="CA152" s="220">
        <f>COUNTIF(BV120:BV123,N152)</f>
        <v>0</v>
      </c>
      <c r="CB152" s="220">
        <f>SUM(BX152:CA152)</f>
        <v>0</v>
      </c>
      <c r="CC152" s="24"/>
      <c r="CD152" t="s" s="215">
        <f>IF(CB152=2,B152,"")</f>
      </c>
      <c r="CE152" t="s" s="215">
        <f>IF(CB152=2,D152,"")</f>
      </c>
      <c r="CF152" t="s" s="215">
        <f>IF(CB152=2,E152,"")</f>
      </c>
      <c r="CG152" t="s" s="215">
        <f>IF(CB152=2,G152,"")</f>
      </c>
      <c r="CH152" s="24"/>
      <c r="CI152" t="s" s="215">
        <f>IF(CB152=2,IF(CF152&gt;CG152,CD152,IF(CG152&gt;CF152,CE152,"")),"")</f>
      </c>
      <c r="CJ152" t="s" s="215">
        <f>IF(CB152=2,IF(CF152=CG152,CD152,""),"")</f>
      </c>
      <c r="CK152" t="s" s="215">
        <f>IF(CB152=2,IF(CF152=CG152,CE152,""),"")</f>
      </c>
      <c r="CL152" t="s" s="215">
        <f>IF(CB152=2,IF(CF152&gt;CG152,CE152,IF(CG152&gt;CF152,CD152,"")),"")</f>
      </c>
      <c r="CM152" s="24"/>
      <c r="CN152" s="24"/>
      <c r="CO152" s="24"/>
      <c r="CP152" s="24"/>
      <c r="CQ152" s="24"/>
      <c r="CR152" s="24"/>
      <c r="CS152" s="24"/>
      <c r="CT152" s="24"/>
      <c r="CU152" s="24"/>
      <c r="CV152" s="24"/>
      <c r="CW152" s="24"/>
      <c r="CX152" s="24"/>
      <c r="CY152" s="24"/>
      <c r="CZ152" s="24"/>
      <c r="DA152" s="24"/>
      <c r="DB152" s="24"/>
      <c r="DC152" s="24"/>
      <c r="DD152" s="24"/>
      <c r="DE152" s="24"/>
      <c r="DF152" s="24"/>
      <c r="DG152" s="220">
        <f>COUNTIF(DE120:DE123,K152)</f>
        <v>0</v>
      </c>
      <c r="DH152" s="220">
        <f>COUNTIF(DE120:DE123,L152)</f>
        <v>0</v>
      </c>
      <c r="DI152" s="220">
        <f>COUNTIF(DE120:DE123,M152)</f>
        <v>0</v>
      </c>
      <c r="DJ152" s="220">
        <f>COUNTIF(DE120:DE123,N152)</f>
        <v>0</v>
      </c>
      <c r="DK152" s="220">
        <f>SUM(DG152:DJ152)</f>
        <v>0</v>
      </c>
      <c r="DL152" s="24"/>
      <c r="DM152" t="s" s="215">
        <f>IF(DK152=2,B152,"")</f>
      </c>
      <c r="DN152" t="s" s="215">
        <f>IF(DK152=2,D152,"")</f>
      </c>
      <c r="DO152" t="s" s="215">
        <f>IF(DK152=2,E152,"")</f>
      </c>
      <c r="DP152" t="s" s="215">
        <f>IF(DK152=2,G152,"")</f>
      </c>
      <c r="DQ152" s="24"/>
      <c r="DR152" t="s" s="215">
        <f>IF(DK152=2,IF(DO152&gt;DP152,DM152,IF(DP152&gt;DO152,DN152,"")),"")</f>
      </c>
      <c r="DS152" t="s" s="215">
        <f>IF(DK152=2,IF(DO152=DP152,DM152,""),"")</f>
      </c>
      <c r="DT152" t="s" s="215">
        <f>IF(DK152=2,IF(DO152=DP152,DN152,""),"")</f>
      </c>
      <c r="DU152" t="s" s="215">
        <f>IF(DK152=2,IF(DO152&gt;DP152,DN152,IF(DP152&gt;DO152,DM152,"")),"")</f>
      </c>
      <c r="DV152" s="24"/>
      <c r="DW152" s="24"/>
      <c r="DX152" s="24"/>
      <c r="DY152" s="24"/>
      <c r="DZ152" s="24"/>
      <c r="EA152" s="24"/>
      <c r="EB152" s="24"/>
      <c r="EC152" s="24"/>
      <c r="ED152" s="24"/>
      <c r="EE152" s="24"/>
      <c r="EF152" s="24"/>
      <c r="EG152" s="24"/>
      <c r="EH152" s="24"/>
      <c r="EI152" s="24"/>
      <c r="EJ152" s="24"/>
      <c r="EK152" s="24"/>
      <c r="EL152" s="25"/>
    </row>
    <row r="153" ht="13.65" customHeight="1">
      <c r="A153" s="15"/>
      <c r="B153" t="s" s="215">
        <f t="shared" si="1987"/>
        <v>184</v>
      </c>
      <c r="C153" t="s" s="215">
        <v>64</v>
      </c>
      <c r="D153" t="s" s="215">
        <f t="shared" si="1988"/>
        <v>185</v>
      </c>
      <c r="E153" s="220">
        <f t="shared" si="1989"/>
        <v>3</v>
      </c>
      <c r="F153" t="s" s="215">
        <v>64</v>
      </c>
      <c r="G153" s="220">
        <f t="shared" si="1990"/>
        <v>0</v>
      </c>
      <c r="H153" s="216"/>
      <c r="I153" t="s" s="215">
        <f t="shared" si="1991"/>
        <v>170</v>
      </c>
      <c r="J153" s="24"/>
      <c r="K153" t="s" s="215">
        <f>IF(I153="H",B153,IF(I153="B",D153,""))</f>
        <v>184</v>
      </c>
      <c r="L153" t="s" s="215">
        <f>IF(I153="U",B153,"")</f>
      </c>
      <c r="M153" t="s" s="215">
        <f>IF(I153="U",D153,"")</f>
      </c>
      <c r="N153" t="s" s="215">
        <f>IF(I153="B",B153,IF(I153="H",D153,""))</f>
        <v>185</v>
      </c>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20">
        <f>COUNTIF(AM120:AM123,K153)</f>
        <v>0</v>
      </c>
      <c r="AP153" s="220">
        <f>COUNTIF(AM120:AM123,L153)</f>
        <v>0</v>
      </c>
      <c r="AQ153" s="220">
        <f>COUNTIF(AM120:AM123,M153)</f>
        <v>0</v>
      </c>
      <c r="AR153" s="220">
        <f>COUNTIF(AM120:AM123,N153)</f>
        <v>0</v>
      </c>
      <c r="AS153" s="220">
        <f>SUM(AO153:AR153)</f>
        <v>0</v>
      </c>
      <c r="AT153" s="24"/>
      <c r="AU153" t="s" s="215">
        <f>IF(AS153=2,B153,"")</f>
      </c>
      <c r="AV153" t="s" s="215">
        <f>IF(AS153=2,D153,"")</f>
      </c>
      <c r="AW153" t="s" s="215">
        <f>IF(AS153=2,E153,"")</f>
      </c>
      <c r="AX153" t="s" s="215">
        <f>IF(AS153=2,G153,"")</f>
      </c>
      <c r="AY153" s="24"/>
      <c r="AZ153" t="s" s="215">
        <f>IF(AS153=2,IF(AW153&gt;AX153,AU153,IF(AX153&gt;AW153,AV153,"")),"")</f>
      </c>
      <c r="BA153" t="s" s="215">
        <f>IF(AS153=2,IF(AW153=AX153,AU153,""),"")</f>
      </c>
      <c r="BB153" t="s" s="215">
        <f>IF(AS153=2,IF(AW153=AX153,AV153,""),"")</f>
      </c>
      <c r="BC153" t="s" s="215">
        <f>IF(AS153=2,IF(AW153&gt;AX153,AV153,IF(AX153&gt;AW153,AU153,"")),"")</f>
      </c>
      <c r="BD153" s="24"/>
      <c r="BE153" s="24"/>
      <c r="BF153" s="24"/>
      <c r="BG153" s="24"/>
      <c r="BH153" s="24"/>
      <c r="BI153" s="24"/>
      <c r="BJ153" s="24"/>
      <c r="BK153" s="24"/>
      <c r="BL153" s="24"/>
      <c r="BM153" s="24"/>
      <c r="BN153" s="24"/>
      <c r="BO153" s="24"/>
      <c r="BP153" s="24"/>
      <c r="BQ153" s="24"/>
      <c r="BR153" s="24"/>
      <c r="BS153" s="24"/>
      <c r="BT153" s="24"/>
      <c r="BU153" s="24"/>
      <c r="BV153" s="24"/>
      <c r="BW153" s="24"/>
      <c r="BX153" s="220">
        <f>COUNTIF(BV120:BV123,K153)</f>
        <v>0</v>
      </c>
      <c r="BY153" s="220">
        <f>COUNTIF(BV120:BV123,L153)</f>
        <v>0</v>
      </c>
      <c r="BZ153" s="220">
        <f>COUNTIF(BV120:BV123,M153)</f>
        <v>0</v>
      </c>
      <c r="CA153" s="220">
        <f>COUNTIF(BV120:BV123,N153)</f>
        <v>0</v>
      </c>
      <c r="CB153" s="220">
        <f>SUM(BX153:CA153)</f>
        <v>0</v>
      </c>
      <c r="CC153" s="24"/>
      <c r="CD153" t="s" s="215">
        <f>IF(CB153=2,B153,"")</f>
      </c>
      <c r="CE153" t="s" s="215">
        <f>IF(CB153=2,D153,"")</f>
      </c>
      <c r="CF153" t="s" s="215">
        <f>IF(CB153=2,E153,"")</f>
      </c>
      <c r="CG153" t="s" s="215">
        <f>IF(CB153=2,G153,"")</f>
      </c>
      <c r="CH153" s="24"/>
      <c r="CI153" t="s" s="215">
        <f>IF(CB153=2,IF(CF153&gt;CG153,CD153,IF(CG153&gt;CF153,CE153,"")),"")</f>
      </c>
      <c r="CJ153" t="s" s="215">
        <f>IF(CB153=2,IF(CF153=CG153,CD153,""),"")</f>
      </c>
      <c r="CK153" t="s" s="215">
        <f>IF(CB153=2,IF(CF153=CG153,CE153,""),"")</f>
      </c>
      <c r="CL153" t="s" s="215">
        <f>IF(CB153=2,IF(CF153&gt;CG153,CE153,IF(CG153&gt;CF153,CD153,"")),"")</f>
      </c>
      <c r="CM153" s="24"/>
      <c r="CN153" s="24"/>
      <c r="CO153" s="24"/>
      <c r="CP153" s="24"/>
      <c r="CQ153" s="24"/>
      <c r="CR153" s="24"/>
      <c r="CS153" s="24"/>
      <c r="CT153" s="24"/>
      <c r="CU153" s="24"/>
      <c r="CV153" s="24"/>
      <c r="CW153" s="24"/>
      <c r="CX153" s="24"/>
      <c r="CY153" s="24"/>
      <c r="CZ153" s="24"/>
      <c r="DA153" s="24"/>
      <c r="DB153" s="24"/>
      <c r="DC153" s="24"/>
      <c r="DD153" s="24"/>
      <c r="DE153" s="24"/>
      <c r="DF153" s="24"/>
      <c r="DG153" s="220">
        <f>COUNTIF(DE120:DE123,K153)</f>
        <v>0</v>
      </c>
      <c r="DH153" s="220">
        <f>COUNTIF(DE120:DE123,L153)</f>
        <v>0</v>
      </c>
      <c r="DI153" s="220">
        <f>COUNTIF(DE120:DE123,M153)</f>
        <v>0</v>
      </c>
      <c r="DJ153" s="220">
        <f>COUNTIF(DE120:DE123,N153)</f>
        <v>0</v>
      </c>
      <c r="DK153" s="220">
        <f>SUM(DG153:DJ153)</f>
        <v>0</v>
      </c>
      <c r="DL153" s="24"/>
      <c r="DM153" t="s" s="215">
        <f>IF(DK153=2,B153,"")</f>
      </c>
      <c r="DN153" t="s" s="215">
        <f>IF(DK153=2,D153,"")</f>
      </c>
      <c r="DO153" t="s" s="215">
        <f>IF(DK153=2,E153,"")</f>
      </c>
      <c r="DP153" t="s" s="215">
        <f>IF(DK153=2,G153,"")</f>
      </c>
      <c r="DQ153" s="24"/>
      <c r="DR153" t="s" s="215">
        <f>IF(DK153=2,IF(DO153&gt;DP153,DM153,IF(DP153&gt;DO153,DN153,"")),"")</f>
      </c>
      <c r="DS153" t="s" s="215">
        <f>IF(DK153=2,IF(DO153=DP153,DM153,""),"")</f>
      </c>
      <c r="DT153" t="s" s="215">
        <f>IF(DK153=2,IF(DO153=DP153,DN153,""),"")</f>
      </c>
      <c r="DU153" t="s" s="215">
        <f>IF(DK153=2,IF(DO153&gt;DP153,DN153,IF(DP153&gt;DO153,DM153,"")),"")</f>
      </c>
      <c r="DV153" s="24"/>
      <c r="DW153" s="24"/>
      <c r="DX153" s="24"/>
      <c r="DY153" s="24"/>
      <c r="DZ153" s="24"/>
      <c r="EA153" s="24"/>
      <c r="EB153" s="24"/>
      <c r="EC153" s="24"/>
      <c r="ED153" s="24"/>
      <c r="EE153" s="24"/>
      <c r="EF153" s="24"/>
      <c r="EG153" s="24"/>
      <c r="EH153" s="24"/>
      <c r="EI153" s="24"/>
      <c r="EJ153" s="24"/>
      <c r="EK153" s="24"/>
      <c r="EL153" s="25"/>
    </row>
    <row r="154" ht="13.65" customHeight="1">
      <c r="A154" s="15"/>
      <c r="B154" t="s" s="215">
        <f t="shared" si="2035"/>
        <v>188</v>
      </c>
      <c r="C154" t="s" s="215">
        <v>64</v>
      </c>
      <c r="D154" t="s" s="215">
        <f t="shared" si="2036"/>
        <v>189</v>
      </c>
      <c r="E154" s="220">
        <f t="shared" si="2037"/>
        <v>2</v>
      </c>
      <c r="F154" t="s" s="215">
        <v>64</v>
      </c>
      <c r="G154" s="220">
        <f t="shared" si="2038"/>
        <v>1</v>
      </c>
      <c r="H154" s="216"/>
      <c r="I154" t="s" s="215">
        <f t="shared" si="2039"/>
        <v>170</v>
      </c>
      <c r="J154" s="24"/>
      <c r="K154" t="s" s="215">
        <f>IF(I154="H",B154,IF(I154="B",D154,""))</f>
        <v>188</v>
      </c>
      <c r="L154" t="s" s="215">
        <f>IF(I154="U",B154,"")</f>
      </c>
      <c r="M154" t="s" s="215">
        <f>IF(I154="U",D154,"")</f>
      </c>
      <c r="N154" t="s" s="215">
        <f>IF(I154="B",B154,IF(I154="H",D154,""))</f>
        <v>189</v>
      </c>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20">
        <f>COUNTIF(AM120:AM123,K154)</f>
        <v>0</v>
      </c>
      <c r="AP154" s="220">
        <f>COUNTIF(AM120:AM123,L154)</f>
        <v>0</v>
      </c>
      <c r="AQ154" s="220">
        <f>COUNTIF(AM120:AM123,M154)</f>
        <v>0</v>
      </c>
      <c r="AR154" s="220">
        <f>COUNTIF(AM120:AM123,N154)</f>
        <v>0</v>
      </c>
      <c r="AS154" s="220">
        <f>SUM(AO154:AR154)</f>
        <v>0</v>
      </c>
      <c r="AT154" s="24"/>
      <c r="AU154" t="s" s="215">
        <f>IF(AS154=2,B154,"")</f>
      </c>
      <c r="AV154" t="s" s="215">
        <f>IF(AS154=2,D154,"")</f>
      </c>
      <c r="AW154" t="s" s="215">
        <f>IF(AS154=2,E154,"")</f>
      </c>
      <c r="AX154" t="s" s="215">
        <f>IF(AS154=2,G154,"")</f>
      </c>
      <c r="AY154" s="24"/>
      <c r="AZ154" t="s" s="215">
        <f>IF(AS154=2,IF(AW154&gt;AX154,AU154,IF(AX154&gt;AW154,AV154,"")),"")</f>
      </c>
      <c r="BA154" t="s" s="215">
        <f>IF(AS154=2,IF(AW154=AX154,AU154,""),"")</f>
      </c>
      <c r="BB154" t="s" s="215">
        <f>IF(AS154=2,IF(AW154=AX154,AV154,""),"")</f>
      </c>
      <c r="BC154" t="s" s="215">
        <f>IF(AS154=2,IF(AW154&gt;AX154,AV154,IF(AX154&gt;AW154,AU154,"")),"")</f>
      </c>
      <c r="BD154" s="24"/>
      <c r="BE154" s="24"/>
      <c r="BF154" s="24"/>
      <c r="BG154" s="24"/>
      <c r="BH154" s="24"/>
      <c r="BI154" s="24"/>
      <c r="BJ154" s="24"/>
      <c r="BK154" s="24"/>
      <c r="BL154" s="24"/>
      <c r="BM154" s="24"/>
      <c r="BN154" s="24"/>
      <c r="BO154" s="24"/>
      <c r="BP154" s="24"/>
      <c r="BQ154" s="24"/>
      <c r="BR154" s="24"/>
      <c r="BS154" s="24"/>
      <c r="BT154" s="24"/>
      <c r="BU154" s="24"/>
      <c r="BV154" s="24"/>
      <c r="BW154" s="24"/>
      <c r="BX154" s="220">
        <f>COUNTIF(BV120:BV123,K154)</f>
        <v>0</v>
      </c>
      <c r="BY154" s="220">
        <f>COUNTIF(BV120:BV123,L154)</f>
        <v>0</v>
      </c>
      <c r="BZ154" s="220">
        <f>COUNTIF(BV120:BV123,M154)</f>
        <v>0</v>
      </c>
      <c r="CA154" s="220">
        <f>COUNTIF(BV120:BV123,N154)</f>
        <v>0</v>
      </c>
      <c r="CB154" s="220">
        <f>SUM(BX154:CA154)</f>
        <v>0</v>
      </c>
      <c r="CC154" s="24"/>
      <c r="CD154" t="s" s="215">
        <f>IF(CB154=2,B154,"")</f>
      </c>
      <c r="CE154" t="s" s="215">
        <f>IF(CB154=2,D154,"")</f>
      </c>
      <c r="CF154" t="s" s="215">
        <f>IF(CB154=2,E154,"")</f>
      </c>
      <c r="CG154" t="s" s="215">
        <f>IF(CB154=2,G154,"")</f>
      </c>
      <c r="CH154" s="24"/>
      <c r="CI154" t="s" s="215">
        <f>IF(CB154=2,IF(CF154&gt;CG154,CD154,IF(CG154&gt;CF154,CE154,"")),"")</f>
      </c>
      <c r="CJ154" t="s" s="215">
        <f>IF(CB154=2,IF(CF154=CG154,CD154,""),"")</f>
      </c>
      <c r="CK154" t="s" s="215">
        <f>IF(CB154=2,IF(CF154=CG154,CE154,""),"")</f>
      </c>
      <c r="CL154" t="s" s="215">
        <f>IF(CB154=2,IF(CF154&gt;CG154,CE154,IF(CG154&gt;CF154,CD154,"")),"")</f>
      </c>
      <c r="CM154" s="24"/>
      <c r="CN154" s="24"/>
      <c r="CO154" s="24"/>
      <c r="CP154" s="24"/>
      <c r="CQ154" s="24"/>
      <c r="CR154" s="24"/>
      <c r="CS154" s="24"/>
      <c r="CT154" s="24"/>
      <c r="CU154" s="24"/>
      <c r="CV154" s="24"/>
      <c r="CW154" s="24"/>
      <c r="CX154" s="24"/>
      <c r="CY154" s="24"/>
      <c r="CZ154" s="24"/>
      <c r="DA154" s="24"/>
      <c r="DB154" s="24"/>
      <c r="DC154" s="24"/>
      <c r="DD154" s="24"/>
      <c r="DE154" s="24"/>
      <c r="DF154" s="24"/>
      <c r="DG154" s="220">
        <f>COUNTIF(DE120:DE123,K154)</f>
        <v>0</v>
      </c>
      <c r="DH154" s="220">
        <f>COUNTIF(DE120:DE123,L154)</f>
        <v>0</v>
      </c>
      <c r="DI154" s="220">
        <f>COUNTIF(DE120:DE123,M154)</f>
        <v>0</v>
      </c>
      <c r="DJ154" s="220">
        <f>COUNTIF(DE120:DE123,N154)</f>
        <v>0</v>
      </c>
      <c r="DK154" s="220">
        <f>SUM(DG154:DJ154)</f>
        <v>0</v>
      </c>
      <c r="DL154" s="24"/>
      <c r="DM154" t="s" s="215">
        <f>IF(DK154=2,B154,"")</f>
      </c>
      <c r="DN154" t="s" s="215">
        <f>IF(DK154=2,D154,"")</f>
      </c>
      <c r="DO154" t="s" s="215">
        <f>IF(DK154=2,E154,"")</f>
      </c>
      <c r="DP154" t="s" s="215">
        <f>IF(DK154=2,G154,"")</f>
      </c>
      <c r="DQ154" s="24"/>
      <c r="DR154" t="s" s="215">
        <f>IF(DK154=2,IF(DO154&gt;DP154,DM154,IF(DP154&gt;DO154,DN154,"")),"")</f>
      </c>
      <c r="DS154" t="s" s="215">
        <f>IF(DK154=2,IF(DO154=DP154,DM154,""),"")</f>
      </c>
      <c r="DT154" t="s" s="215">
        <f>IF(DK154=2,IF(DO154=DP154,DN154,""),"")</f>
      </c>
      <c r="DU154" t="s" s="215">
        <f>IF(DK154=2,IF(DO154&gt;DP154,DN154,IF(DP154&gt;DO154,DM154,"")),"")</f>
      </c>
      <c r="DV154" s="24"/>
      <c r="DW154" s="24"/>
      <c r="DX154" s="24"/>
      <c r="DY154" s="24"/>
      <c r="DZ154" s="24"/>
      <c r="EA154" s="24"/>
      <c r="EB154" s="24"/>
      <c r="EC154" s="24"/>
      <c r="ED154" s="24"/>
      <c r="EE154" s="24"/>
      <c r="EF154" s="24"/>
      <c r="EG154" s="24"/>
      <c r="EH154" s="24"/>
      <c r="EI154" s="24"/>
      <c r="EJ154" s="24"/>
      <c r="EK154" s="24"/>
      <c r="EL154" s="25"/>
    </row>
    <row r="155" ht="13.65" customHeight="1">
      <c r="A155" s="15"/>
      <c r="B155" t="s" s="215">
        <f t="shared" si="2083"/>
        <v>190</v>
      </c>
      <c r="C155" t="s" s="215">
        <v>64</v>
      </c>
      <c r="D155" t="s" s="215">
        <f t="shared" si="2084"/>
        <v>187</v>
      </c>
      <c r="E155" s="220">
        <f t="shared" si="2085"/>
        <v>1</v>
      </c>
      <c r="F155" t="s" s="215">
        <v>64</v>
      </c>
      <c r="G155" s="220">
        <f t="shared" si="2086"/>
        <v>0</v>
      </c>
      <c r="H155" s="216"/>
      <c r="I155" t="s" s="215">
        <f t="shared" si="2087"/>
        <v>170</v>
      </c>
      <c r="J155" s="24"/>
      <c r="K155" t="s" s="215">
        <f>IF(I155="H",B155,IF(I155="B",D155,""))</f>
        <v>190</v>
      </c>
      <c r="L155" t="s" s="215">
        <f>IF(I155="U",B155,"")</f>
      </c>
      <c r="M155" t="s" s="215">
        <f>IF(I155="U",D155,"")</f>
      </c>
      <c r="N155" t="s" s="215">
        <f>IF(I155="B",B155,IF(I155="H",D155,""))</f>
        <v>187</v>
      </c>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20">
        <f>COUNTIF(AM120:AM123,K155)</f>
        <v>0</v>
      </c>
      <c r="AP155" s="220">
        <f>COUNTIF(AM120:AM123,L155)</f>
        <v>0</v>
      </c>
      <c r="AQ155" s="220">
        <f>COUNTIF(AM120:AM123,M155)</f>
        <v>0</v>
      </c>
      <c r="AR155" s="220">
        <f>COUNTIF(AM120:AM123,N155)</f>
        <v>0</v>
      </c>
      <c r="AS155" s="220">
        <f>SUM(AO155:AR155)</f>
        <v>0</v>
      </c>
      <c r="AT155" s="24"/>
      <c r="AU155" t="s" s="215">
        <f>IF(AS155=2,B155,"")</f>
      </c>
      <c r="AV155" t="s" s="215">
        <f>IF(AS155=2,D155,"")</f>
      </c>
      <c r="AW155" t="s" s="215">
        <f>IF(AS155=2,E155,"")</f>
      </c>
      <c r="AX155" t="s" s="215">
        <f>IF(AS155=2,G155,"")</f>
      </c>
      <c r="AY155" s="24"/>
      <c r="AZ155" t="s" s="215">
        <f>IF(AS155=2,IF(AW155&gt;AX155,AU155,IF(AX155&gt;AW155,AV155,"")),"")</f>
      </c>
      <c r="BA155" t="s" s="215">
        <f>IF(AS155=2,IF(AW155=AX155,AU155,""),"")</f>
      </c>
      <c r="BB155" t="s" s="215">
        <f>IF(AS155=2,IF(AW155=AX155,AV155,""),"")</f>
      </c>
      <c r="BC155" t="s" s="215">
        <f>IF(AS155=2,IF(AW155&gt;AX155,AV155,IF(AX155&gt;AW155,AU155,"")),"")</f>
      </c>
      <c r="BD155" s="24"/>
      <c r="BE155" s="24"/>
      <c r="BF155" s="24"/>
      <c r="BG155" s="24"/>
      <c r="BH155" s="24"/>
      <c r="BI155" s="24"/>
      <c r="BJ155" s="24"/>
      <c r="BK155" s="24"/>
      <c r="BL155" s="24"/>
      <c r="BM155" s="24"/>
      <c r="BN155" s="24"/>
      <c r="BO155" s="24"/>
      <c r="BP155" s="24"/>
      <c r="BQ155" s="24"/>
      <c r="BR155" s="24"/>
      <c r="BS155" s="24"/>
      <c r="BT155" s="24"/>
      <c r="BU155" s="24"/>
      <c r="BV155" s="24"/>
      <c r="BW155" s="24"/>
      <c r="BX155" s="220">
        <f>COUNTIF(BV120:BV123,K155)</f>
        <v>0</v>
      </c>
      <c r="BY155" s="220">
        <f>COUNTIF(BV120:BV123,L155)</f>
        <v>0</v>
      </c>
      <c r="BZ155" s="220">
        <f>COUNTIF(BV120:BV123,M155)</f>
        <v>0</v>
      </c>
      <c r="CA155" s="220">
        <f>COUNTIF(BV120:BV123,N155)</f>
        <v>0</v>
      </c>
      <c r="CB155" s="220">
        <f>SUM(BX155:CA155)</f>
        <v>0</v>
      </c>
      <c r="CC155" s="24"/>
      <c r="CD155" t="s" s="215">
        <f>IF(CB155=2,B155,"")</f>
      </c>
      <c r="CE155" t="s" s="215">
        <f>IF(CB155=2,D155,"")</f>
      </c>
      <c r="CF155" t="s" s="215">
        <f>IF(CB155=2,E155,"")</f>
      </c>
      <c r="CG155" t="s" s="215">
        <f>IF(CB155=2,G155,"")</f>
      </c>
      <c r="CH155" s="24"/>
      <c r="CI155" t="s" s="215">
        <f>IF(CB155=2,IF(CF155&gt;CG155,CD155,IF(CG155&gt;CF155,CE155,"")),"")</f>
      </c>
      <c r="CJ155" t="s" s="215">
        <f>IF(CB155=2,IF(CF155=CG155,CD155,""),"")</f>
      </c>
      <c r="CK155" t="s" s="215">
        <f>IF(CB155=2,IF(CF155=CG155,CE155,""),"")</f>
      </c>
      <c r="CL155" t="s" s="215">
        <f>IF(CB155=2,IF(CF155&gt;CG155,CE155,IF(CG155&gt;CF155,CD155,"")),"")</f>
      </c>
      <c r="CM155" s="24"/>
      <c r="CN155" s="24"/>
      <c r="CO155" s="24"/>
      <c r="CP155" s="24"/>
      <c r="CQ155" s="24"/>
      <c r="CR155" s="24"/>
      <c r="CS155" s="24"/>
      <c r="CT155" s="24"/>
      <c r="CU155" s="24"/>
      <c r="CV155" s="24"/>
      <c r="CW155" s="24"/>
      <c r="CX155" s="24"/>
      <c r="CY155" s="24"/>
      <c r="CZ155" s="24"/>
      <c r="DA155" s="24"/>
      <c r="DB155" s="24"/>
      <c r="DC155" s="24"/>
      <c r="DD155" s="24"/>
      <c r="DE155" s="24"/>
      <c r="DF155" s="24"/>
      <c r="DG155" s="220">
        <f>COUNTIF(DE120:DE123,K155)</f>
        <v>0</v>
      </c>
      <c r="DH155" s="220">
        <f>COUNTIF(DE120:DE123,L155)</f>
        <v>0</v>
      </c>
      <c r="DI155" s="220">
        <f>COUNTIF(DE120:DE123,M155)</f>
        <v>0</v>
      </c>
      <c r="DJ155" s="220">
        <f>COUNTIF(DE120:DE123,N155)</f>
        <v>0</v>
      </c>
      <c r="DK155" s="220">
        <f>SUM(DG155:DJ155)</f>
        <v>0</v>
      </c>
      <c r="DL155" s="24"/>
      <c r="DM155" t="s" s="215">
        <f>IF(DK155=2,B155,"")</f>
      </c>
      <c r="DN155" t="s" s="215">
        <f>IF(DK155=2,D155,"")</f>
      </c>
      <c r="DO155" t="s" s="215">
        <f>IF(DK155=2,E155,"")</f>
      </c>
      <c r="DP155" t="s" s="215">
        <f>IF(DK155=2,G155,"")</f>
      </c>
      <c r="DQ155" s="24"/>
      <c r="DR155" t="s" s="215">
        <f>IF(DK155=2,IF(DO155&gt;DP155,DM155,IF(DP155&gt;DO155,DN155,"")),"")</f>
      </c>
      <c r="DS155" t="s" s="215">
        <f>IF(DK155=2,IF(DO155=DP155,DM155,""),"")</f>
      </c>
      <c r="DT155" t="s" s="215">
        <f>IF(DK155=2,IF(DO155=DP155,DN155,""),"")</f>
      </c>
      <c r="DU155" t="s" s="215">
        <f>IF(DK155=2,IF(DO155&gt;DP155,DN155,IF(DP155&gt;DO155,DM155,"")),"")</f>
      </c>
      <c r="DV155" s="24"/>
      <c r="DW155" s="24"/>
      <c r="DX155" s="24"/>
      <c r="DY155" s="24"/>
      <c r="DZ155" s="24"/>
      <c r="EA155" s="24"/>
      <c r="EB155" s="24"/>
      <c r="EC155" s="24"/>
      <c r="ED155" s="24"/>
      <c r="EE155" s="24"/>
      <c r="EF155" s="24"/>
      <c r="EG155" s="24"/>
      <c r="EH155" s="24"/>
      <c r="EI155" s="24"/>
      <c r="EJ155" s="24"/>
      <c r="EK155" s="24"/>
      <c r="EL155" s="25"/>
    </row>
    <row r="156" ht="13.55" customHeight="1">
      <c r="A156" s="15"/>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c r="AV156" s="24"/>
      <c r="AW156" s="24"/>
      <c r="AX156" s="24"/>
      <c r="AY156" s="24"/>
      <c r="AZ156" s="24"/>
      <c r="BA156" s="24"/>
      <c r="BB156" s="24"/>
      <c r="BC156" s="24"/>
      <c r="BD156" s="24"/>
      <c r="BE156" s="24"/>
      <c r="BF156" s="24"/>
      <c r="BG156" s="24"/>
      <c r="BH156" s="24"/>
      <c r="BI156" s="24"/>
      <c r="BJ156" s="24"/>
      <c r="BK156" s="24"/>
      <c r="BL156" s="24"/>
      <c r="BM156" s="24"/>
      <c r="BN156" s="24"/>
      <c r="BO156" s="24"/>
      <c r="BP156" s="24"/>
      <c r="BQ156" s="24"/>
      <c r="BR156" s="24"/>
      <c r="BS156" s="24"/>
      <c r="BT156" s="24"/>
      <c r="BU156" s="24"/>
      <c r="BV156" s="24"/>
      <c r="BW156" s="24"/>
      <c r="BX156" s="24"/>
      <c r="BY156" s="24"/>
      <c r="BZ156" s="24"/>
      <c r="CA156" s="24"/>
      <c r="CB156" s="24"/>
      <c r="CC156" s="24"/>
      <c r="CD156" s="24"/>
      <c r="CE156" s="24"/>
      <c r="CF156" s="24"/>
      <c r="CG156" s="24"/>
      <c r="CH156" s="24"/>
      <c r="CI156" s="24"/>
      <c r="CJ156" s="24"/>
      <c r="CK156" s="24"/>
      <c r="CL156" s="24"/>
      <c r="CM156" s="24"/>
      <c r="CN156" s="24"/>
      <c r="CO156" s="24"/>
      <c r="CP156" s="24"/>
      <c r="CQ156" s="24"/>
      <c r="CR156" s="24"/>
      <c r="CS156" s="24"/>
      <c r="CT156" s="24"/>
      <c r="CU156" s="24"/>
      <c r="CV156" s="24"/>
      <c r="CW156" s="24"/>
      <c r="CX156" s="24"/>
      <c r="CY156" s="24"/>
      <c r="CZ156" s="24"/>
      <c r="DA156" s="24"/>
      <c r="DB156" s="24"/>
      <c r="DC156" s="24"/>
      <c r="DD156" s="24"/>
      <c r="DE156" s="24"/>
      <c r="DF156" s="24"/>
      <c r="DG156" s="24"/>
      <c r="DH156" s="24"/>
      <c r="DI156" s="24"/>
      <c r="DJ156" s="24"/>
      <c r="DK156" s="24"/>
      <c r="DL156" s="24"/>
      <c r="DM156" s="24"/>
      <c r="DN156" s="24"/>
      <c r="DO156" s="24"/>
      <c r="DP156" s="24"/>
      <c r="DQ156" s="24"/>
      <c r="DR156" s="24"/>
      <c r="DS156" s="24"/>
      <c r="DT156" s="24"/>
      <c r="DU156" s="24"/>
      <c r="DV156" s="24"/>
      <c r="DW156" s="24"/>
      <c r="DX156" s="24"/>
      <c r="DY156" s="24"/>
      <c r="DZ156" s="24"/>
      <c r="EA156" s="24"/>
      <c r="EB156" s="24"/>
      <c r="EC156" s="24"/>
      <c r="ED156" s="24"/>
      <c r="EE156" s="24"/>
      <c r="EF156" s="24"/>
      <c r="EG156" s="24"/>
      <c r="EH156" s="24"/>
      <c r="EI156" s="24"/>
      <c r="EJ156" s="24"/>
      <c r="EK156" s="24"/>
      <c r="EL156" s="25"/>
    </row>
    <row r="157" ht="13.55" customHeight="1">
      <c r="A157" s="15"/>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4"/>
      <c r="AW157" s="24"/>
      <c r="AX157" s="24"/>
      <c r="AY157" s="24"/>
      <c r="AZ157" s="24"/>
      <c r="BA157" s="24"/>
      <c r="BB157" s="24"/>
      <c r="BC157" s="24"/>
      <c r="BD157" s="24"/>
      <c r="BE157" s="24"/>
      <c r="BF157" s="24"/>
      <c r="BG157" s="24"/>
      <c r="BH157" s="24"/>
      <c r="BI157" s="24"/>
      <c r="BJ157" s="24"/>
      <c r="BK157" s="24"/>
      <c r="BL157" s="24"/>
      <c r="BM157" s="24"/>
      <c r="BN157" s="24"/>
      <c r="BO157" s="24"/>
      <c r="BP157" s="24"/>
      <c r="BQ157" s="24"/>
      <c r="BR157" s="24"/>
      <c r="BS157" s="24"/>
      <c r="BT157" s="24"/>
      <c r="BU157" s="24"/>
      <c r="BV157" s="24"/>
      <c r="BW157" s="24"/>
      <c r="BX157" s="24"/>
      <c r="BY157" s="24"/>
      <c r="BZ157" s="24"/>
      <c r="CA157" s="24"/>
      <c r="CB157" s="24"/>
      <c r="CC157" s="24"/>
      <c r="CD157" s="24"/>
      <c r="CE157" s="24"/>
      <c r="CF157" s="24"/>
      <c r="CG157" s="24"/>
      <c r="CH157" s="24"/>
      <c r="CI157" s="24"/>
      <c r="CJ157" s="24"/>
      <c r="CK157" s="24"/>
      <c r="CL157" s="24"/>
      <c r="CM157" s="24"/>
      <c r="CN157" s="24"/>
      <c r="CO157" s="24"/>
      <c r="CP157" s="24"/>
      <c r="CQ157" s="24"/>
      <c r="CR157" s="24"/>
      <c r="CS157" s="24"/>
      <c r="CT157" s="24"/>
      <c r="CU157" s="24"/>
      <c r="CV157" s="24"/>
      <c r="CW157" s="24"/>
      <c r="CX157" s="24"/>
      <c r="CY157" s="24"/>
      <c r="CZ157" s="24"/>
      <c r="DA157" s="24"/>
      <c r="DB157" s="24"/>
      <c r="DC157" s="24"/>
      <c r="DD157" s="24"/>
      <c r="DE157" s="24"/>
      <c r="DF157" s="24"/>
      <c r="DG157" s="24"/>
      <c r="DH157" s="24"/>
      <c r="DI157" s="24"/>
      <c r="DJ157" s="24"/>
      <c r="DK157" s="24"/>
      <c r="DL157" s="24"/>
      <c r="DM157" s="24"/>
      <c r="DN157" s="24"/>
      <c r="DO157" s="24"/>
      <c r="DP157" s="24"/>
      <c r="DQ157" s="24"/>
      <c r="DR157" s="24"/>
      <c r="DS157" s="24"/>
      <c r="DT157" s="24"/>
      <c r="DU157" s="24"/>
      <c r="DV157" s="24"/>
      <c r="DW157" s="24"/>
      <c r="DX157" s="24"/>
      <c r="DY157" s="24"/>
      <c r="DZ157" s="24"/>
      <c r="EA157" s="24"/>
      <c r="EB157" s="24"/>
      <c r="EC157" s="24"/>
      <c r="ED157" s="24"/>
      <c r="EE157" s="24"/>
      <c r="EF157" s="24"/>
      <c r="EG157" s="24"/>
      <c r="EH157" s="24"/>
      <c r="EI157" s="24"/>
      <c r="EJ157" s="24"/>
      <c r="EK157" s="24"/>
      <c r="EL157" s="25"/>
    </row>
    <row r="158" ht="13.65" customHeight="1">
      <c r="A158" s="15"/>
      <c r="B158" s="24"/>
      <c r="C158" s="24"/>
      <c r="D158" s="24"/>
      <c r="E158" s="24"/>
      <c r="F158" s="24"/>
      <c r="G158" s="24"/>
      <c r="H158" s="24"/>
      <c r="I158" s="24"/>
      <c r="J158" s="24"/>
      <c r="K158" t="s" s="215">
        <v>143</v>
      </c>
      <c r="L158" t="s" s="215">
        <v>144</v>
      </c>
      <c r="M158" t="s" s="215">
        <v>144</v>
      </c>
      <c r="N158" t="s" s="215">
        <v>145</v>
      </c>
      <c r="O158" s="24"/>
      <c r="P158" s="24"/>
      <c r="Q158" s="24"/>
      <c r="R158" t="s" s="215">
        <v>50</v>
      </c>
      <c r="S158" t="s" s="215">
        <v>51</v>
      </c>
      <c r="T158" t="s" s="215">
        <v>52</v>
      </c>
      <c r="U158" t="s" s="215">
        <v>53</v>
      </c>
      <c r="V158" s="216"/>
      <c r="W158" s="216"/>
      <c r="X158" s="216"/>
      <c r="Y158" s="216"/>
      <c r="Z158" s="216"/>
      <c r="AA158" t="s" s="215">
        <v>146</v>
      </c>
      <c r="AB158" t="s" s="215">
        <v>147</v>
      </c>
      <c r="AC158" t="s" s="215">
        <v>148</v>
      </c>
      <c r="AD158" t="s" s="215">
        <v>149</v>
      </c>
      <c r="AE158" t="s" s="217">
        <v>150</v>
      </c>
      <c r="AF158" t="s" s="215">
        <v>151</v>
      </c>
      <c r="AG158" t="s" s="215">
        <v>152</v>
      </c>
      <c r="AH158" t="s" s="215">
        <v>153</v>
      </c>
      <c r="AI158" t="s" s="215">
        <v>154</v>
      </c>
      <c r="AJ158" t="s" s="217">
        <v>155</v>
      </c>
      <c r="AK158" s="216"/>
      <c r="AL158" s="24"/>
      <c r="AM158" s="218">
        <v>1</v>
      </c>
      <c r="AN158" s="219"/>
      <c r="AO158" t="s" s="215">
        <v>143</v>
      </c>
      <c r="AP158" t="s" s="215">
        <v>144</v>
      </c>
      <c r="AQ158" t="s" s="215">
        <v>144</v>
      </c>
      <c r="AR158" t="s" s="215">
        <v>145</v>
      </c>
      <c r="AS158" s="24"/>
      <c r="AT158" s="24"/>
      <c r="AU158" t="s" s="215">
        <v>62</v>
      </c>
      <c r="AV158" t="s" s="215">
        <v>41</v>
      </c>
      <c r="AW158" t="s" s="215">
        <v>156</v>
      </c>
      <c r="AX158" t="s" s="215">
        <v>157</v>
      </c>
      <c r="AY158" s="219"/>
      <c r="AZ158" t="s" s="215">
        <v>143</v>
      </c>
      <c r="BA158" t="s" s="215">
        <v>144</v>
      </c>
      <c r="BB158" t="s" s="215">
        <v>144</v>
      </c>
      <c r="BC158" t="s" s="215">
        <v>145</v>
      </c>
      <c r="BD158" s="24"/>
      <c r="BE158" s="24"/>
      <c r="BF158" s="24"/>
      <c r="BG158" t="s" s="215">
        <v>50</v>
      </c>
      <c r="BH158" t="s" s="215">
        <v>51</v>
      </c>
      <c r="BI158" t="s" s="215">
        <v>52</v>
      </c>
      <c r="BJ158" t="s" s="215">
        <v>53</v>
      </c>
      <c r="BK158" t="s" s="215">
        <v>55</v>
      </c>
      <c r="BL158" t="s" s="215">
        <v>158</v>
      </c>
      <c r="BM158" t="s" s="215">
        <v>159</v>
      </c>
      <c r="BN158" t="s" s="215">
        <v>56</v>
      </c>
      <c r="BO158" t="s" s="215">
        <v>160</v>
      </c>
      <c r="BP158" t="s" s="215">
        <v>161</v>
      </c>
      <c r="BQ158" t="s" s="215">
        <v>162</v>
      </c>
      <c r="BR158" t="s" s="215">
        <v>150</v>
      </c>
      <c r="BS158" s="219"/>
      <c r="BT158" s="24"/>
      <c r="BU158" s="219"/>
      <c r="BV158" s="218">
        <v>2</v>
      </c>
      <c r="BW158" s="24"/>
      <c r="BX158" t="s" s="215">
        <v>143</v>
      </c>
      <c r="BY158" t="s" s="215">
        <v>144</v>
      </c>
      <c r="BZ158" t="s" s="215">
        <v>144</v>
      </c>
      <c r="CA158" t="s" s="215">
        <v>145</v>
      </c>
      <c r="CB158" s="24"/>
      <c r="CC158" s="24"/>
      <c r="CD158" t="s" s="215">
        <v>62</v>
      </c>
      <c r="CE158" t="s" s="215">
        <v>41</v>
      </c>
      <c r="CF158" t="s" s="215">
        <v>156</v>
      </c>
      <c r="CG158" t="s" s="215">
        <v>157</v>
      </c>
      <c r="CH158" s="24"/>
      <c r="CI158" t="s" s="215">
        <v>143</v>
      </c>
      <c r="CJ158" t="s" s="215">
        <v>144</v>
      </c>
      <c r="CK158" t="s" s="215">
        <v>144</v>
      </c>
      <c r="CL158" t="s" s="215">
        <v>145</v>
      </c>
      <c r="CM158" s="24"/>
      <c r="CN158" s="24"/>
      <c r="CO158" s="24"/>
      <c r="CP158" t="s" s="215">
        <v>50</v>
      </c>
      <c r="CQ158" t="s" s="215">
        <v>51</v>
      </c>
      <c r="CR158" t="s" s="215">
        <v>52</v>
      </c>
      <c r="CS158" t="s" s="215">
        <v>53</v>
      </c>
      <c r="CT158" t="s" s="215">
        <v>55</v>
      </c>
      <c r="CU158" t="s" s="215">
        <v>158</v>
      </c>
      <c r="CV158" t="s" s="215">
        <v>159</v>
      </c>
      <c r="CW158" t="s" s="215">
        <v>56</v>
      </c>
      <c r="CX158" t="s" s="215">
        <v>160</v>
      </c>
      <c r="CY158" t="s" s="215">
        <v>161</v>
      </c>
      <c r="CZ158" t="s" s="215">
        <v>162</v>
      </c>
      <c r="DA158" t="s" s="215">
        <v>150</v>
      </c>
      <c r="DB158" s="219"/>
      <c r="DC158" s="24"/>
      <c r="DD158" s="24"/>
      <c r="DE158" s="218">
        <v>3</v>
      </c>
      <c r="DF158" s="219"/>
      <c r="DG158" t="s" s="215">
        <v>143</v>
      </c>
      <c r="DH158" t="s" s="215">
        <v>144</v>
      </c>
      <c r="DI158" t="s" s="215">
        <v>144</v>
      </c>
      <c r="DJ158" t="s" s="215">
        <v>145</v>
      </c>
      <c r="DK158" s="24"/>
      <c r="DL158" s="24"/>
      <c r="DM158" t="s" s="215">
        <v>62</v>
      </c>
      <c r="DN158" t="s" s="215">
        <v>41</v>
      </c>
      <c r="DO158" t="s" s="215">
        <v>156</v>
      </c>
      <c r="DP158" t="s" s="215">
        <v>157</v>
      </c>
      <c r="DQ158" s="219"/>
      <c r="DR158" t="s" s="215">
        <v>143</v>
      </c>
      <c r="DS158" t="s" s="215">
        <v>144</v>
      </c>
      <c r="DT158" t="s" s="215">
        <v>144</v>
      </c>
      <c r="DU158" t="s" s="215">
        <v>145</v>
      </c>
      <c r="DV158" s="219"/>
      <c r="DW158" s="24"/>
      <c r="DX158" s="24"/>
      <c r="DY158" t="s" s="215">
        <v>50</v>
      </c>
      <c r="DZ158" t="s" s="215">
        <v>51</v>
      </c>
      <c r="EA158" t="s" s="215">
        <v>52</v>
      </c>
      <c r="EB158" t="s" s="215">
        <v>53</v>
      </c>
      <c r="EC158" t="s" s="215">
        <v>55</v>
      </c>
      <c r="ED158" t="s" s="215">
        <v>158</v>
      </c>
      <c r="EE158" t="s" s="215">
        <v>159</v>
      </c>
      <c r="EF158" t="s" s="215">
        <v>56</v>
      </c>
      <c r="EG158" t="s" s="215">
        <v>160</v>
      </c>
      <c r="EH158" t="s" s="215">
        <v>161</v>
      </c>
      <c r="EI158" t="s" s="215">
        <v>162</v>
      </c>
      <c r="EJ158" t="s" s="215">
        <v>150</v>
      </c>
      <c r="EK158" s="219"/>
      <c r="EL158" s="25"/>
    </row>
    <row r="159" ht="13.65" customHeight="1">
      <c r="A159" s="15"/>
      <c r="B159" t="s" s="215">
        <f t="shared" si="0"/>
        <v>163</v>
      </c>
      <c r="C159" t="s" s="215">
        <v>64</v>
      </c>
      <c r="D159" t="s" s="215">
        <f t="shared" si="1"/>
        <v>164</v>
      </c>
      <c r="E159" s="220">
        <f t="shared" si="2"/>
        <v>1</v>
      </c>
      <c r="F159" t="s" s="215">
        <v>64</v>
      </c>
      <c r="G159" s="220">
        <f t="shared" si="3"/>
        <v>2</v>
      </c>
      <c r="H159" s="216"/>
      <c r="I159" t="s" s="215">
        <f t="shared" si="4"/>
        <v>165</v>
      </c>
      <c r="J159" s="24"/>
      <c r="K159" t="s" s="215">
        <f>IF(I159="H",B159,IF(I159="B",D159,""))</f>
        <v>164</v>
      </c>
      <c r="L159" t="s" s="215">
        <f>IF(I159="U",B159,"")</f>
      </c>
      <c r="M159" t="s" s="215">
        <f>IF(I159="U",D159,"")</f>
      </c>
      <c r="N159" t="s" s="215">
        <f>IF(I159="B",B159,IF(I159="H",D159,""))</f>
        <v>163</v>
      </c>
      <c r="O159" s="24"/>
      <c r="P159" s="221">
        <f>RANK(AK166,AK166:AK169,1)</f>
        <v>4</v>
      </c>
      <c r="Q159" t="s" s="222">
        <f>'Ark2'!B25</f>
        <v>96</v>
      </c>
      <c r="R159" s="223">
        <f>COUNTIF(K159:N194,Q159)</f>
        <v>3</v>
      </c>
      <c r="S159" s="223">
        <f>COUNTIF(K159:K194,Q159)</f>
        <v>1</v>
      </c>
      <c r="T159" s="223">
        <f>COUNTIF(L159:M194,Q159)</f>
        <v>0</v>
      </c>
      <c r="U159" s="223">
        <f>COUNTIF(N159:N194,Q159)</f>
        <v>2</v>
      </c>
      <c r="V159" s="223">
        <f>_xlfn.SUMIFS(E159:E194,B159:B194,Q159)+_xlfn.SUMIFS(G159:G194,D159:D194,Q159)</f>
        <v>4</v>
      </c>
      <c r="W159" s="223">
        <f>_xlfn.SUMIFS(G159:G194,B159:B194,Q159)+_xlfn.SUMIFS(E159:E194,D159:D194,Q159)</f>
        <v>6</v>
      </c>
      <c r="X159" s="223">
        <f>V159-W159</f>
        <v>-2</v>
      </c>
      <c r="Y159" s="220">
        <f>S159*3+T159*1</f>
        <v>3</v>
      </c>
      <c r="Z159" s="216"/>
      <c r="AA159" s="220">
        <f>RANK(Y159,Y159:Y162,0)</f>
        <v>4</v>
      </c>
      <c r="AB159" s="220">
        <f>IF(COUNTIF(AA159:AA162,AA159)=1,0,IF(AA159=1,RANK(BN159,BN159:BN162,0),IF(AA159=2,RANK(CW159,CW159:CW162,0),IF(AA159=3,RANK(EF159,EF159:EF162,0)))))</f>
        <v>0</v>
      </c>
      <c r="AC159" s="220">
        <f>IF(COUNTIF(AA159:AA162,AA159)=1,0,IF(AA159=1,RANK(BM159,BM159:BM162,0),IF(AA159=2,RANK(CV159,CV159:CV162,0),IF(AA159=3,RANK(EE159,EE159:EE162,0)))))</f>
        <v>0</v>
      </c>
      <c r="AD159" s="220">
        <f>IF(COUNTIF(AA159:AA162,AA159)=1,0,IF(AA159=1,RANK(BK159,BK159:BK162,0),IF(AA159=2,RANK(CT159,CT159:CT162,0),IF(AA159=3,RANK(EC159,EC159:EC162,0)))))</f>
        <v>0</v>
      </c>
      <c r="AE159" s="223">
        <f>SUM(AA166:AD166)</f>
        <v>4</v>
      </c>
      <c r="AF159" s="220">
        <f>IF(COUNTIF(AE159:AE162,AE159)=3,1,IF(COUNTIF(AA159:AA162,AA159)=1,0,IF(COUNTIF(AE159:AE162,AE159)=1,0,IF(AA159=1,VLOOKUP(Q159,BF165:BI168,4,FALSE),IF(AA159=2,VLOOKUP(Q159,CO165:CR168,4,FALSE),IF(AA159=3,VLOOKUP(Q159,DX165:EA168,4,FALSE)))))))</f>
        <v>0</v>
      </c>
      <c r="AG159" s="220">
        <f>RANK(X159,X159:X162)</f>
        <v>4</v>
      </c>
      <c r="AH159" s="220">
        <f>RANK(V159,V159:V162,0)</f>
        <v>3</v>
      </c>
      <c r="AI159" s="220">
        <f>RANK(S159,S159:S162,0)</f>
        <v>2</v>
      </c>
      <c r="AJ159" s="221">
        <f>(COUNTIF(Q159:Q162,"&lt;"&amp;Q159)+1)</f>
        <v>2</v>
      </c>
      <c r="AK159" s="216"/>
      <c r="AL159" s="24"/>
      <c r="AM159" t="b" s="221">
        <f>IF(AA159=AM158,Q159)</f>
        <v>0</v>
      </c>
      <c r="AN159" s="24"/>
      <c r="AO159" s="220">
        <f>COUNTIF(AM159:AM162,K159)</f>
        <v>0</v>
      </c>
      <c r="AP159" s="220">
        <f>COUNTIF(AM159:AM162,L159)</f>
        <v>0</v>
      </c>
      <c r="AQ159" s="220">
        <f>COUNTIF(AM159:AM162,M159)</f>
        <v>0</v>
      </c>
      <c r="AR159" s="220">
        <f>COUNTIF(AM159:AM162,N159)</f>
        <v>0</v>
      </c>
      <c r="AS159" s="220">
        <f>SUM(AO159:AR159)</f>
        <v>0</v>
      </c>
      <c r="AT159" s="24"/>
      <c r="AU159" t="s" s="215">
        <f>IF(AS159=2,B159,"")</f>
      </c>
      <c r="AV159" t="s" s="215">
        <f>IF(AS159=2,D159,"")</f>
      </c>
      <c r="AW159" t="s" s="215">
        <f>IF(AS159=2,E159,"")</f>
      </c>
      <c r="AX159" t="s" s="215">
        <f>IF(AS159=2,G159,"")</f>
      </c>
      <c r="AY159" s="24"/>
      <c r="AZ159" t="s" s="215">
        <f>IF(AS159=2,IF(AW159&gt;AX159,AU159,IF(AX159&gt;AW159,AV159,"")),"")</f>
      </c>
      <c r="BA159" t="s" s="215">
        <f>IF(AS159=2,IF(AW159=AX159,AU159,""),"")</f>
      </c>
      <c r="BB159" t="s" s="215">
        <f>IF(AS159=2,IF(AW159=AX159,AV159,""),"")</f>
      </c>
      <c r="BC159" t="s" s="215">
        <f>IF(AS159=2,IF(AW159&gt;AX159,AV159,IF(AX159&gt;AW159,AU159,"")),"")</f>
      </c>
      <c r="BD159" s="24"/>
      <c r="BE159" s="220">
        <f>RANK(BT159,BT159:BT162,1)</f>
        <v>2</v>
      </c>
      <c r="BF159" t="s" s="222">
        <f>Q159</f>
        <v>184</v>
      </c>
      <c r="BG159" s="223">
        <f>COUNTIF(AZ159:BC194,BF159)</f>
        <v>0</v>
      </c>
      <c r="BH159" s="223">
        <f>COUNTIF(AZ159:AZ194,BF159)</f>
        <v>0</v>
      </c>
      <c r="BI159" s="223">
        <f>COUNTIF(BA159:BB194,BF159)</f>
        <v>0</v>
      </c>
      <c r="BJ159" s="223">
        <f>COUNTIF(BC159:BC194,BF159)</f>
        <v>0</v>
      </c>
      <c r="BK159" s="223">
        <f>_xlfn.SUMIFS(AW159:AW194,AU159:AU194,BF159)+_xlfn.SUMIFS(AX159:AX194,AV159:AV194,BF159)</f>
        <v>0</v>
      </c>
      <c r="BL159" s="223">
        <f>_xlfn.SUMIFS(AX159:AX194,AU159:AU194,BF159)+_xlfn.SUMIFS(AW159:AW194,AV159:AV194,BF159)</f>
        <v>0</v>
      </c>
      <c r="BM159" s="223">
        <f>BK159-BL159</f>
        <v>0</v>
      </c>
      <c r="BN159" s="220">
        <f>BH159*3+BI159*1</f>
        <v>0</v>
      </c>
      <c r="BO159" t="s" s="215">
        <f>IF(BG159=0,"-",RANK(BN159,BN159:BN162))</f>
        <v>64</v>
      </c>
      <c r="BP159" t="s" s="215">
        <f>IF(BG159=0,"-",RANK(BM159,BM159:BM162))</f>
        <v>64</v>
      </c>
      <c r="BQ159" t="s" s="215">
        <f>IF(BG159=0,"-",RANK(BK159,BK159:BK162))</f>
        <v>64</v>
      </c>
      <c r="BR159" t="s" s="215">
        <f>IF(BG159=0,"-",SUM(BO159:BQ159))</f>
        <v>64</v>
      </c>
      <c r="BS159" s="221">
        <f>(COUNTIF(BF159:BF162,"&lt;"&amp;BF159)+1)/1000</f>
        <v>0.002</v>
      </c>
      <c r="BT159" s="221">
        <f>IF(BG159=0,1000+BS159,IF(COUNTIF(BR159:BR162,BR159)&gt;1,BR159+BS159,100))</f>
        <v>1000.002</v>
      </c>
      <c r="BU159" s="24"/>
      <c r="BV159" t="b" s="221">
        <f>IF(AA159=BV158,Q159)</f>
        <v>0</v>
      </c>
      <c r="BW159" s="24"/>
      <c r="BX159" s="220">
        <f>COUNTIF(BV159:BV162,K159)</f>
        <v>0</v>
      </c>
      <c r="BY159" s="220">
        <f>COUNTIF(BV159:BV162,L159)</f>
        <v>0</v>
      </c>
      <c r="BZ159" s="220">
        <f>COUNTIF(BV159:BV162,M159)</f>
        <v>0</v>
      </c>
      <c r="CA159" s="220">
        <f>COUNTIF(BV159:BV162,N159)</f>
        <v>0</v>
      </c>
      <c r="CB159" s="220">
        <f>SUM(BX159:CA159)</f>
        <v>0</v>
      </c>
      <c r="CC159" s="24"/>
      <c r="CD159" t="s" s="215">
        <f>IF(CB159=2,B159,"")</f>
      </c>
      <c r="CE159" t="s" s="215">
        <f>IF(CB159=2,D159,"")</f>
      </c>
      <c r="CF159" t="s" s="215">
        <f>IF(CB159=2,E159,"")</f>
      </c>
      <c r="CG159" t="s" s="215">
        <f>IF(CB159=2,G159,"")</f>
      </c>
      <c r="CH159" s="24"/>
      <c r="CI159" t="s" s="215">
        <f>IF(CB159=2,IF(CF159&gt;CG159,CD159,IF(CG159&gt;CF159,CE159,"")),"")</f>
      </c>
      <c r="CJ159" t="s" s="215">
        <f>IF(CB159=2,IF(CF159=CG159,CD159,""),"")</f>
      </c>
      <c r="CK159" t="s" s="215">
        <f>IF(CB159=2,IF(CF159=CG159,CE159,""),"")</f>
      </c>
      <c r="CL159" t="s" s="215">
        <f>IF(CB159=2,IF(CF159&gt;CG159,CE159,IF(CG159&gt;CF159,CD159,"")),"")</f>
      </c>
      <c r="CM159" s="24"/>
      <c r="CN159" s="220">
        <f>RANK(DC159,DC159:DC162,1)</f>
        <v>3</v>
      </c>
      <c r="CO159" t="s" s="222">
        <f>Q159</f>
        <v>184</v>
      </c>
      <c r="CP159" s="223">
        <f>COUNTIF(CI159:CL194,CO159)</f>
        <v>0</v>
      </c>
      <c r="CQ159" s="223">
        <f>COUNTIF(CI159:CI194,CO159)</f>
        <v>0</v>
      </c>
      <c r="CR159" s="223">
        <f>COUNTIF(CJ159:CK194,CO159)</f>
        <v>0</v>
      </c>
      <c r="CS159" s="223">
        <f>COUNTIF(CL159:CL194,CO159)</f>
        <v>0</v>
      </c>
      <c r="CT159" s="223">
        <f>_xlfn.SUMIFS(CF159:CF194,CD159:CD194,CO159)+_xlfn.SUMIFS(CG159:CG194,CE159:CE194,CO159)</f>
        <v>0</v>
      </c>
      <c r="CU159" s="223">
        <f>_xlfn.SUMIFS(CG159:CG194,CD159:CD194,CO159)+_xlfn.SUMIFS(CF159:CF194,CE159:CE194,CO159)</f>
        <v>0</v>
      </c>
      <c r="CV159" s="223">
        <f>CT159-CU159</f>
        <v>0</v>
      </c>
      <c r="CW159" s="220">
        <f>CQ159*3+CR159*1</f>
        <v>0</v>
      </c>
      <c r="CX159" t="s" s="215">
        <f>IF(CP159=0,"-",RANK(CW159,CW159:CW162))</f>
        <v>64</v>
      </c>
      <c r="CY159" t="s" s="215">
        <f>IF(CP159=0,"-",RANK(CV159,CV159:CV162))</f>
        <v>64</v>
      </c>
      <c r="CZ159" t="s" s="215">
        <f>IF(CP159=0,"-",RANK(CT159,CT159:CT162))</f>
        <v>64</v>
      </c>
      <c r="DA159" t="s" s="215">
        <f>IF(CP159=0,"-",SUM(CX159:CZ159))</f>
        <v>64</v>
      </c>
      <c r="DB159" s="221">
        <f>(COUNTIF(CO159:CO162,"&lt;"&amp;CO159)+1)/1000</f>
        <v>0.002</v>
      </c>
      <c r="DC159" s="221">
        <f>IF(CP159=0,1000+DB159,IF(COUNTIF(DA159:DA162,DA159)&gt;1,DA159+DB159,100))</f>
        <v>1000.002</v>
      </c>
      <c r="DD159" s="24"/>
      <c r="DE159" t="b" s="221">
        <f>IF(AA159=DE158,Q159)</f>
        <v>0</v>
      </c>
      <c r="DF159" s="24"/>
      <c r="DG159" s="220">
        <f>COUNTIF(DE159:DE162,K159)</f>
        <v>0</v>
      </c>
      <c r="DH159" s="220">
        <f>COUNTIF(DE159:DE162,L159)</f>
        <v>0</v>
      </c>
      <c r="DI159" s="220">
        <f>COUNTIF(DE159:DE162,M159)</f>
        <v>0</v>
      </c>
      <c r="DJ159" s="220">
        <f>COUNTIF(DE159:DE162,N159)</f>
        <v>0</v>
      </c>
      <c r="DK159" s="220">
        <f>SUM(DG159:DJ159)</f>
        <v>0</v>
      </c>
      <c r="DL159" s="24"/>
      <c r="DM159" t="s" s="215">
        <f>IF(DK159=2,B159,"")</f>
      </c>
      <c r="DN159" t="s" s="215">
        <f>IF(DK159=2,D159,"")</f>
      </c>
      <c r="DO159" t="s" s="215">
        <f>IF(DK159=2,E159,"")</f>
      </c>
      <c r="DP159" t="s" s="215">
        <f>IF(DK159=2,G159,"")</f>
      </c>
      <c r="DQ159" s="24"/>
      <c r="DR159" t="s" s="215">
        <f>IF(DK159=2,IF(DO159&gt;DP159,DM159,IF(DP159&gt;DO159,DN159,"")),"")</f>
      </c>
      <c r="DS159" t="s" s="215">
        <f>IF(DK159=2,IF(DO159=DP159,DM159,""),"")</f>
      </c>
      <c r="DT159" t="s" s="215">
        <f>IF(DK159=2,IF(DO159=DP159,DN159,""),"")</f>
      </c>
      <c r="DU159" t="s" s="215">
        <f>IF(DK159=2,IF(DO159&gt;DP159,DN159,IF(DP159&gt;DO159,DM159,"")),"")</f>
      </c>
      <c r="DV159" s="24"/>
      <c r="DW159" s="220">
        <f>RANK(EL159,EL159:EL162,1)</f>
        <v>2</v>
      </c>
      <c r="DX159" t="s" s="222">
        <f>Q159</f>
        <v>184</v>
      </c>
      <c r="DY159" s="223">
        <f>COUNTIF(DR159:DU194,DX159)</f>
        <v>0</v>
      </c>
      <c r="DZ159" s="223">
        <f>COUNTIF(DR159:DR194,DX159)</f>
        <v>0</v>
      </c>
      <c r="EA159" s="223">
        <f>COUNTIF(DS159:DT194,DX159)</f>
        <v>0</v>
      </c>
      <c r="EB159" s="223">
        <f>COUNTIF(DU159:DU194,DX159)</f>
        <v>0</v>
      </c>
      <c r="EC159" s="223">
        <f>_xlfn.SUMIFS(DO159:DO194,DM159:DM194,DX159)+_xlfn.SUMIFS(DP159:DP194,DN159:DN194,DX159)</f>
        <v>0</v>
      </c>
      <c r="ED159" s="223">
        <f>_xlfn.SUMIFS(DP159:DP194,DM159:DM194,DX159)+_xlfn.SUMIFS(DO159:DO194,DN159:DN194,DX159)</f>
        <v>0</v>
      </c>
      <c r="EE159" s="223">
        <f>EC159-ED159</f>
        <v>0</v>
      </c>
      <c r="EF159" s="220">
        <f>DZ159*3+EA159*1</f>
        <v>0</v>
      </c>
      <c r="EG159" t="s" s="215">
        <f>IF(DY159=0,"-",RANK(EF159,EF159:EF162))</f>
        <v>64</v>
      </c>
      <c r="EH159" t="s" s="215">
        <f>IF(DY159=0,"-",RANK(EE159,EE159:EE162))</f>
        <v>64</v>
      </c>
      <c r="EI159" t="s" s="215">
        <f>IF(DY159=0,"-",RANK(EC159,EC159:EC162))</f>
        <v>64</v>
      </c>
      <c r="EJ159" t="s" s="215">
        <f>IF(DY159=0,"-",SUM(EG159:EI159))</f>
        <v>64</v>
      </c>
      <c r="EK159" s="221">
        <f>(COUNTIF(DX159:DX162,"&lt;"&amp;DX159)+1)/1000</f>
        <v>0.002</v>
      </c>
      <c r="EL159" s="224">
        <f>IF(DY159=0,1000+EK159,IF(COUNTIF(EJ159:EJ162,EJ159)&gt;1,EJ159+EK159,100))</f>
        <v>1000.002</v>
      </c>
    </row>
    <row r="160" ht="13.65" customHeight="1">
      <c r="A160" s="15"/>
      <c r="B160" t="s" s="215">
        <f t="shared" si="119"/>
        <v>166</v>
      </c>
      <c r="C160" t="s" s="215">
        <v>64</v>
      </c>
      <c r="D160" t="s" s="215">
        <f t="shared" si="120"/>
        <v>167</v>
      </c>
      <c r="E160" s="220">
        <f t="shared" si="121"/>
        <v>0</v>
      </c>
      <c r="F160" t="s" s="215">
        <v>64</v>
      </c>
      <c r="G160" s="220">
        <f t="shared" si="122"/>
        <v>1</v>
      </c>
      <c r="H160" s="216"/>
      <c r="I160" t="s" s="215">
        <f t="shared" si="123"/>
        <v>165</v>
      </c>
      <c r="J160" s="24"/>
      <c r="K160" t="s" s="215">
        <f>IF(I160="H",B160,IF(I160="B",D160,""))</f>
        <v>167</v>
      </c>
      <c r="L160" t="s" s="215">
        <f>IF(I160="U",B160,"")</f>
      </c>
      <c r="M160" t="s" s="215">
        <f>IF(I160="U",D160,"")</f>
      </c>
      <c r="N160" t="s" s="215">
        <f>IF(I160="B",B160,IF(I160="H",D160,""))</f>
        <v>166</v>
      </c>
      <c r="O160" s="24"/>
      <c r="P160" s="221">
        <f>RANK(AK167,AK166:AK169,1)</f>
        <v>2</v>
      </c>
      <c r="Q160" t="s" s="222">
        <f>'Ark2'!B26</f>
        <v>99</v>
      </c>
      <c r="R160" s="223">
        <f>COUNTIF(K159:N194,Q160)</f>
        <v>3</v>
      </c>
      <c r="S160" s="223">
        <f>COUNTIF(K159:K194,Q160)</f>
        <v>1</v>
      </c>
      <c r="T160" s="223">
        <f>COUNTIF(L159:M194,Q160)</f>
        <v>1</v>
      </c>
      <c r="U160" s="223">
        <f>COUNTIF(N159:N194,Q160)</f>
        <v>1</v>
      </c>
      <c r="V160" s="223">
        <f>_xlfn.SUMIFS(E159:E194,B159:B194,Q160)+_xlfn.SUMIFS(G159:G194,D159:D194,Q160)</f>
        <v>6</v>
      </c>
      <c r="W160" s="223">
        <f>_xlfn.SUMIFS(G159:G194,B159:B194,Q160)+_xlfn.SUMIFS(E159:E194,D159:D194,Q160)</f>
        <v>4</v>
      </c>
      <c r="X160" s="223">
        <f>V160-W160</f>
        <v>2</v>
      </c>
      <c r="Y160" s="220">
        <f>S160*3+T160*1</f>
        <v>4</v>
      </c>
      <c r="Z160" s="216"/>
      <c r="AA160" s="220">
        <f>RANK(Y160,Y159:Y162,0)</f>
        <v>2</v>
      </c>
      <c r="AB160" s="220">
        <f>IF(COUNTIF(AA159:AA162,AA160)=1,0,IF(AA160=1,RANK(BN160,BN159:BN162,0),IF(AA160=2,RANK(CW160,CW159:CW162,0),IF(AA160=3,RANK(EF160,EF159:EF162,0)))))</f>
        <v>1</v>
      </c>
      <c r="AC160" s="220">
        <f>IF(COUNTIF(AA159:AA162,AA160)=1,0,IF(AA160=1,RANK(BM160,BM159:BM162,0),IF(AA160=2,RANK(CV160,CV159:CV162,0),IF(AA160=3,RANK(EE160,EE159:EE162,0)))))</f>
        <v>1</v>
      </c>
      <c r="AD160" s="220">
        <f>IF(COUNTIF(AA159:AA162,AA160)=1,0,IF(AA160=1,RANK(BK160,BK159:BK162,0),IF(AA160=2,RANK(CT160,CT159:CT162,0),IF(AA160=3,RANK(EC160,EC159:EC162,0)))))</f>
        <v>1</v>
      </c>
      <c r="AE160" s="223">
        <f>SUM(AA167:AD167)</f>
        <v>2.111</v>
      </c>
      <c r="AF160" s="220">
        <f>IF(COUNTIF(AE159:AE162,AE160)=3,1,IF(COUNTIF(AA159:AA162,AA160)=1,0,IF(COUNTIF(AE159:AE162,AE160)=1,0,IF(AA160=1,VLOOKUP(Q160,BF165:BI168,4,FALSE),IF(AA160=2,VLOOKUP(Q160,CO165:CR168,4,FALSE),IF(AA160=3,VLOOKUP(Q160,DX165:EA168,4,FALSE)))))))</f>
        <v>1</v>
      </c>
      <c r="AG160" s="220">
        <f>RANK(X160,X159:X162)</f>
        <v>1</v>
      </c>
      <c r="AH160" s="220">
        <f>RANK(V160,V159:V162,0)</f>
        <v>1</v>
      </c>
      <c r="AI160" s="220">
        <f>RANK(S160,S159:S162,0)</f>
        <v>2</v>
      </c>
      <c r="AJ160" s="221">
        <f>(COUNTIF(Q159:Q162,"&lt;"&amp;Q160)+1)</f>
        <v>4</v>
      </c>
      <c r="AK160" s="216"/>
      <c r="AL160" s="24"/>
      <c r="AM160" t="b" s="221">
        <f>IF(AA160=AM158,Q160)</f>
        <v>0</v>
      </c>
      <c r="AN160" s="24"/>
      <c r="AO160" s="220">
        <f>COUNTIF(AM159:AM162,K160)</f>
        <v>0</v>
      </c>
      <c r="AP160" s="220">
        <f>COUNTIF(AM159:AM162,L160)</f>
        <v>0</v>
      </c>
      <c r="AQ160" s="220">
        <f>COUNTIF(AM159:AM162,M160)</f>
        <v>0</v>
      </c>
      <c r="AR160" s="220">
        <f>COUNTIF(AM159:AM162,N160)</f>
        <v>0</v>
      </c>
      <c r="AS160" s="220">
        <f>SUM(AO160:AR160)</f>
        <v>0</v>
      </c>
      <c r="AT160" s="24"/>
      <c r="AU160" t="s" s="215">
        <f>IF(AS160=2,B160,"")</f>
      </c>
      <c r="AV160" t="s" s="215">
        <f>IF(AS160=2,D160,"")</f>
      </c>
      <c r="AW160" t="s" s="215">
        <f>IF(AS160=2,E160,"")</f>
      </c>
      <c r="AX160" t="s" s="215">
        <f>IF(AS160=2,G160,"")</f>
      </c>
      <c r="AY160" s="24"/>
      <c r="AZ160" t="s" s="215">
        <f>IF(AS160=2,IF(AW160&gt;AX160,AU160,IF(AX160&gt;AW160,AV160,"")),"")</f>
      </c>
      <c r="BA160" t="s" s="215">
        <f>IF(AS160=2,IF(AW160=AX160,AU160,""),"")</f>
      </c>
      <c r="BB160" t="s" s="215">
        <f>IF(AS160=2,IF(AW160=AX160,AV160,""),"")</f>
      </c>
      <c r="BC160" t="s" s="215">
        <f>IF(AS160=2,IF(AW160&gt;AX160,AV160,IF(AX160&gt;AW160,AU160,"")),"")</f>
      </c>
      <c r="BD160" s="24"/>
      <c r="BE160" s="220">
        <f>RANK(BT160,BT159:BT162,1)</f>
        <v>4</v>
      </c>
      <c r="BF160" t="s" s="222">
        <f>Q160</f>
        <v>186</v>
      </c>
      <c r="BG160" s="223">
        <f>COUNTIF(AZ159:BC194,BF160)</f>
        <v>0</v>
      </c>
      <c r="BH160" s="223">
        <f>COUNTIF(AZ159:AZ194,BF160)</f>
        <v>0</v>
      </c>
      <c r="BI160" s="223">
        <f>COUNTIF(BA159:BB194,BF160)</f>
        <v>0</v>
      </c>
      <c r="BJ160" s="223">
        <f>COUNTIF(BC159:BC194,BF160)</f>
        <v>0</v>
      </c>
      <c r="BK160" s="223">
        <f>_xlfn.SUMIFS(AW159:AW194,AU159:AU194,BF160)+_xlfn.SUMIFS(AX159:AX194,AV159:AV194,BF160)</f>
        <v>0</v>
      </c>
      <c r="BL160" s="223">
        <f>_xlfn.SUMIFS(AX159:AX194,AU159:AU194,BF160)+_xlfn.SUMIFS(AW159:AW194,AV159:AV194,BF160)</f>
        <v>0</v>
      </c>
      <c r="BM160" s="223">
        <f>BK160-BL160</f>
        <v>0</v>
      </c>
      <c r="BN160" s="220">
        <f>BH160*3+BI160*1</f>
        <v>0</v>
      </c>
      <c r="BO160" t="s" s="215">
        <f>IF(BG160=0,"-",RANK(BN160,BN159:BN162))</f>
        <v>64</v>
      </c>
      <c r="BP160" t="s" s="215">
        <f>IF(BG160=0,"-",RANK(BM160,BM159:BM162))</f>
        <v>64</v>
      </c>
      <c r="BQ160" t="s" s="215">
        <f>IF(BG160=0,"-",RANK(BK160,BK159:BK162))</f>
        <v>64</v>
      </c>
      <c r="BR160" t="s" s="215">
        <f>IF(BG160=0,"-",SUM(BO160:BQ160))</f>
        <v>64</v>
      </c>
      <c r="BS160" s="221">
        <f>(COUNTIF(BF159:BF162,"&lt;"&amp;BF160)+1)/1000</f>
        <v>0.004</v>
      </c>
      <c r="BT160" s="221">
        <f>IF(BG160=0,1000+BS160,IF(COUNTIF(BR159:BR162,BR160)&gt;1,BR160+BS160,100))</f>
        <v>1000.004</v>
      </c>
      <c r="BU160" s="24"/>
      <c r="BV160" t="s" s="225">
        <f>IF(AA160=BV158,Q160)</f>
        <v>186</v>
      </c>
      <c r="BW160" s="24"/>
      <c r="BX160" s="220">
        <f>COUNTIF(BV159:BV162,K160)</f>
        <v>0</v>
      </c>
      <c r="BY160" s="220">
        <f>COUNTIF(BV159:BV162,L160)</f>
        <v>0</v>
      </c>
      <c r="BZ160" s="220">
        <f>COUNTIF(BV159:BV162,M160)</f>
        <v>0</v>
      </c>
      <c r="CA160" s="220">
        <f>COUNTIF(BV159:BV162,N160)</f>
        <v>0</v>
      </c>
      <c r="CB160" s="220">
        <f>SUM(BX160:CA160)</f>
        <v>0</v>
      </c>
      <c r="CC160" s="24"/>
      <c r="CD160" t="s" s="215">
        <f>IF(CB160=2,B160,"")</f>
      </c>
      <c r="CE160" t="s" s="215">
        <f>IF(CB160=2,D160,"")</f>
      </c>
      <c r="CF160" t="s" s="215">
        <f>IF(CB160=2,E160,"")</f>
      </c>
      <c r="CG160" t="s" s="215">
        <f>IF(CB160=2,G160,"")</f>
      </c>
      <c r="CH160" s="24"/>
      <c r="CI160" t="s" s="215">
        <f>IF(CB160=2,IF(CF160&gt;CG160,CD160,IF(CG160&gt;CF160,CE160,"")),"")</f>
      </c>
      <c r="CJ160" t="s" s="215">
        <f>IF(CB160=2,IF(CF160=CG160,CD160,""),"")</f>
      </c>
      <c r="CK160" t="s" s="215">
        <f>IF(CB160=2,IF(CF160=CG160,CE160,""),"")</f>
      </c>
      <c r="CL160" t="s" s="215">
        <f>IF(CB160=2,IF(CF160&gt;CG160,CE160,IF(CG160&gt;CF160,CD160,"")),"")</f>
      </c>
      <c r="CM160" s="24"/>
      <c r="CN160" s="220">
        <f>RANK(DC160,DC159:DC162,1)</f>
        <v>2</v>
      </c>
      <c r="CO160" t="s" s="222">
        <f>Q160</f>
        <v>186</v>
      </c>
      <c r="CP160" s="223">
        <f>COUNTIF(CI159:CL194,CO160)</f>
        <v>1</v>
      </c>
      <c r="CQ160" s="223">
        <f>COUNTIF(CI159:CI194,CO160)</f>
        <v>0</v>
      </c>
      <c r="CR160" s="223">
        <f>COUNTIF(CJ159:CK194,CO160)</f>
        <v>1</v>
      </c>
      <c r="CS160" s="223">
        <f>COUNTIF(CL159:CL194,CO160)</f>
        <v>0</v>
      </c>
      <c r="CT160" s="223">
        <f>_xlfn.SUMIFS(CF159:CF194,CD159:CD194,CO160)+_xlfn.SUMIFS(CG159:CG194,CE159:CE194,CO160)</f>
        <v>2</v>
      </c>
      <c r="CU160" s="223">
        <f>_xlfn.SUMIFS(CG159:CG194,CD159:CD194,CO160)+_xlfn.SUMIFS(CF159:CF194,CE159:CE194,CO160)</f>
        <v>2</v>
      </c>
      <c r="CV160" s="223">
        <f>CT160-CU160</f>
        <v>0</v>
      </c>
      <c r="CW160" s="220">
        <f>CQ160*3+CR160*1</f>
        <v>1</v>
      </c>
      <c r="CX160" s="220">
        <f>IF(CP160=0,"-",RANK(CW160,CW159:CW162))</f>
        <v>1</v>
      </c>
      <c r="CY160" s="220">
        <f>IF(CP160=0,"-",RANK(CV160,CV159:CV162))</f>
        <v>1</v>
      </c>
      <c r="CZ160" s="220">
        <f>IF(CP160=0,"-",RANK(CT160,CT159:CT162))</f>
        <v>1</v>
      </c>
      <c r="DA160" s="220">
        <f>IF(CP160=0,"-",SUM(CX160:CZ160))</f>
        <v>3</v>
      </c>
      <c r="DB160" s="221">
        <f>(COUNTIF(CO159:CO162,"&lt;"&amp;CO160)+1)/1000</f>
        <v>0.004</v>
      </c>
      <c r="DC160" s="221">
        <f>IF(CP160=0,1000+DB160,IF(COUNTIF(DA159:DA162,DA160)&gt;1,DA160+DB160,100))</f>
        <v>3.004</v>
      </c>
      <c r="DD160" s="24"/>
      <c r="DE160" t="b" s="221">
        <f>IF(AA160=DE158,Q160)</f>
        <v>0</v>
      </c>
      <c r="DF160" s="24"/>
      <c r="DG160" s="220">
        <f>COUNTIF(DE159:DE162,K160)</f>
        <v>0</v>
      </c>
      <c r="DH160" s="220">
        <f>COUNTIF(DE159:DE162,L160)</f>
        <v>0</v>
      </c>
      <c r="DI160" s="220">
        <f>COUNTIF(DE159:DE162,M160)</f>
        <v>0</v>
      </c>
      <c r="DJ160" s="220">
        <f>COUNTIF(DE159:DE162,N160)</f>
        <v>0</v>
      </c>
      <c r="DK160" s="220">
        <f>SUM(DG160:DJ160)</f>
        <v>0</v>
      </c>
      <c r="DL160" s="24"/>
      <c r="DM160" t="s" s="215">
        <f>IF(DK160=2,B160,"")</f>
      </c>
      <c r="DN160" t="s" s="215">
        <f>IF(DK160=2,D160,"")</f>
      </c>
      <c r="DO160" t="s" s="215">
        <f>IF(DK160=2,E160,"")</f>
      </c>
      <c r="DP160" t="s" s="215">
        <f>IF(DK160=2,G160,"")</f>
      </c>
      <c r="DQ160" s="24"/>
      <c r="DR160" t="s" s="215">
        <f>IF(DK160=2,IF(DO160&gt;DP160,DM160,IF(DP160&gt;DO160,DN160,"")),"")</f>
      </c>
      <c r="DS160" t="s" s="215">
        <f>IF(DK160=2,IF(DO160=DP160,DM160,""),"")</f>
      </c>
      <c r="DT160" t="s" s="215">
        <f>IF(DK160=2,IF(DO160=DP160,DN160,""),"")</f>
      </c>
      <c r="DU160" t="s" s="215">
        <f>IF(DK160=2,IF(DO160&gt;DP160,DN160,IF(DP160&gt;DO160,DM160,"")),"")</f>
      </c>
      <c r="DV160" s="24"/>
      <c r="DW160" s="220">
        <f>RANK(EL160,EL159:EL162,1)</f>
        <v>4</v>
      </c>
      <c r="DX160" t="s" s="222">
        <f>Q160</f>
        <v>186</v>
      </c>
      <c r="DY160" s="223">
        <f>COUNTIF(DR159:DU194,DX160)</f>
        <v>0</v>
      </c>
      <c r="DZ160" s="223">
        <f>COUNTIF(DR159:DR194,DX160)</f>
        <v>0</v>
      </c>
      <c r="EA160" s="223">
        <f>COUNTIF(DS159:DT194,DX160)</f>
        <v>0</v>
      </c>
      <c r="EB160" s="223">
        <f>COUNTIF(DU159:DU194,DX160)</f>
        <v>0</v>
      </c>
      <c r="EC160" s="223">
        <f>_xlfn.SUMIFS(DO159:DO194,DM159:DM194,DX160)+_xlfn.SUMIFS(DP159:DP194,DN159:DN194,DX160)</f>
        <v>0</v>
      </c>
      <c r="ED160" s="223">
        <f>_xlfn.SUMIFS(DP159:DP194,DM159:DM194,DX160)+_xlfn.SUMIFS(DO159:DO194,DN159:DN194,DX160)</f>
        <v>0</v>
      </c>
      <c r="EE160" s="223">
        <f>EC160-ED160</f>
        <v>0</v>
      </c>
      <c r="EF160" s="220">
        <f>DZ160*3+EA160*1</f>
        <v>0</v>
      </c>
      <c r="EG160" t="s" s="215">
        <f>IF(DY160=0,"-",RANK(EF160,EF159:EF162))</f>
        <v>64</v>
      </c>
      <c r="EH160" t="s" s="215">
        <f>IF(DY160=0,"-",RANK(EE160,EE159:EE162))</f>
        <v>64</v>
      </c>
      <c r="EI160" t="s" s="215">
        <f>IF(DY160=0,"-",RANK(EC160,EC159:EC162))</f>
        <v>64</v>
      </c>
      <c r="EJ160" t="s" s="215">
        <f>IF(DY160=0,"-",SUM(EG160:EI160))</f>
        <v>64</v>
      </c>
      <c r="EK160" s="221">
        <f>(COUNTIF(DX159:DX162,"&lt;"&amp;DX160)+1)/1000</f>
        <v>0.004</v>
      </c>
      <c r="EL160" s="224">
        <f>IF(DY160=0,1000+EK160,IF(COUNTIF(EJ159:EJ162,EJ160)&gt;1,EJ160+EK160,100))</f>
        <v>1000.004</v>
      </c>
    </row>
    <row r="161" ht="13.65" customHeight="1">
      <c r="A161" s="15"/>
      <c r="B161" t="s" s="215">
        <f t="shared" si="238"/>
        <v>168</v>
      </c>
      <c r="C161" t="s" s="215">
        <v>64</v>
      </c>
      <c r="D161" t="s" s="215">
        <f t="shared" si="239"/>
        <v>169</v>
      </c>
      <c r="E161" s="220">
        <f t="shared" si="240"/>
        <v>2</v>
      </c>
      <c r="F161" t="s" s="215">
        <v>64</v>
      </c>
      <c r="G161" s="220">
        <f t="shared" si="241"/>
        <v>0</v>
      </c>
      <c r="H161" s="216"/>
      <c r="I161" t="s" s="215">
        <f t="shared" si="242"/>
        <v>170</v>
      </c>
      <c r="J161" s="24"/>
      <c r="K161" t="s" s="215">
        <f>IF(I161="H",B161,IF(I161="B",D161,""))</f>
        <v>168</v>
      </c>
      <c r="L161" t="s" s="215">
        <f>IF(I161="U",B161,"")</f>
      </c>
      <c r="M161" t="s" s="215">
        <f>IF(I161="U",D161,"")</f>
      </c>
      <c r="N161" t="s" s="215">
        <f>IF(I161="B",B161,IF(I161="H",D161,""))</f>
        <v>169</v>
      </c>
      <c r="O161" s="24"/>
      <c r="P161" s="221">
        <f>RANK(AK168,AK166:AK169,1)</f>
        <v>3</v>
      </c>
      <c r="Q161" t="s" s="222">
        <f>'Ark2'!B27</f>
        <v>95</v>
      </c>
      <c r="R161" s="223">
        <f>COUNTIF(K159:N194,Q161)</f>
        <v>3</v>
      </c>
      <c r="S161" s="223">
        <f>COUNTIF(K159:K194,Q161)</f>
        <v>1</v>
      </c>
      <c r="T161" s="223">
        <f>COUNTIF(L159:M194,Q161)</f>
        <v>1</v>
      </c>
      <c r="U161" s="223">
        <f>COUNTIF(N159:N194,Q161)</f>
        <v>1</v>
      </c>
      <c r="V161" s="223">
        <f>_xlfn.SUMIFS(E159:E194,B159:B194,Q161)+_xlfn.SUMIFS(G159:G194,D159:D194,Q161)</f>
        <v>5</v>
      </c>
      <c r="W161" s="223">
        <f>_xlfn.SUMIFS(G159:G194,B159:B194,Q161)+_xlfn.SUMIFS(E159:E194,D159:D194,Q161)</f>
        <v>5</v>
      </c>
      <c r="X161" s="223">
        <f>V161-W161</f>
        <v>0</v>
      </c>
      <c r="Y161" s="220">
        <f>S161*3+T161*1</f>
        <v>4</v>
      </c>
      <c r="Z161" s="216"/>
      <c r="AA161" s="220">
        <f>RANK(Y161,Y159:Y162,0)</f>
        <v>2</v>
      </c>
      <c r="AB161" s="220">
        <f>IF(COUNTIF(AA159:AA162,AA161)=1,0,IF(AA161=1,RANK(BN161,BN159:BN162,0),IF(AA161=2,RANK(CW161,CW159:CW162,0),IF(AA161=3,RANK(EF161,EF159:EF162,0)))))</f>
        <v>1</v>
      </c>
      <c r="AC161" s="220">
        <f>IF(COUNTIF(AA159:AA162,AA161)=1,0,IF(AA161=1,RANK(BM161,BM159:BM162,0),IF(AA161=2,RANK(CV161,CV159:CV162,0),IF(AA161=3,RANK(EE161,EE159:EE162,0)))))</f>
        <v>1</v>
      </c>
      <c r="AD161" s="220">
        <f>IF(COUNTIF(AA159:AA162,AA161)=1,0,IF(AA161=1,RANK(BK161,BK159:BK162,0),IF(AA161=2,RANK(CT161,CT159:CT162,0),IF(AA161=3,RANK(EC161,EC159:EC162,0)))))</f>
        <v>1</v>
      </c>
      <c r="AE161" s="223">
        <f>SUM(AA168:AD168)</f>
        <v>2.111</v>
      </c>
      <c r="AF161" s="220">
        <f>IF(COUNTIF(AE159:AE162,AE161)=3,1,IF(COUNTIF(AA159:AA162,AA161)=1,0,IF(COUNTIF(AE159:AE162,AE161)=1,0,IF(AA161=1,VLOOKUP(Q161,BF165:BI168,4,FALSE),IF(AA161=2,VLOOKUP(Q161,CO165:CR168,4,FALSE),IF(AA161=3,VLOOKUP(Q161,DX165:EA168,4,FALSE)))))))</f>
        <v>1</v>
      </c>
      <c r="AG161" s="220">
        <f>RANK(X161,X159:X162)</f>
        <v>2</v>
      </c>
      <c r="AH161" s="220">
        <f>RANK(V161,V159:V162,0)</f>
        <v>2</v>
      </c>
      <c r="AI161" s="220">
        <f>RANK(S161,S159:S162,0)</f>
        <v>2</v>
      </c>
      <c r="AJ161" s="221">
        <f>(COUNTIF(Q159:Q162,"&lt;"&amp;Q161)+1)</f>
        <v>1</v>
      </c>
      <c r="AK161" s="216"/>
      <c r="AL161" s="24"/>
      <c r="AM161" t="b" s="221">
        <f>IF(AA161=AM158,Q161)</f>
        <v>0</v>
      </c>
      <c r="AN161" s="24"/>
      <c r="AO161" s="220">
        <f>COUNTIF(AM159:AM162,K161)</f>
        <v>0</v>
      </c>
      <c r="AP161" s="220">
        <f>COUNTIF(AM159:AM162,L161)</f>
        <v>0</v>
      </c>
      <c r="AQ161" s="220">
        <f>COUNTIF(AM159:AM162,M161)</f>
        <v>0</v>
      </c>
      <c r="AR161" s="220">
        <f>COUNTIF(AM159:AM162,N161)</f>
        <v>0</v>
      </c>
      <c r="AS161" s="220">
        <f>SUM(AO161:AR161)</f>
        <v>0</v>
      </c>
      <c r="AT161" s="24"/>
      <c r="AU161" t="s" s="215">
        <f>IF(AS161=2,B161,"")</f>
      </c>
      <c r="AV161" t="s" s="215">
        <f>IF(AS161=2,D161,"")</f>
      </c>
      <c r="AW161" t="s" s="215">
        <f>IF(AS161=2,E161,"")</f>
      </c>
      <c r="AX161" t="s" s="215">
        <f>IF(AS161=2,G161,"")</f>
      </c>
      <c r="AY161" s="24"/>
      <c r="AZ161" t="s" s="215">
        <f>IF(AS161=2,IF(AW161&gt;AX161,AU161,IF(AX161&gt;AW161,AV161,"")),"")</f>
      </c>
      <c r="BA161" t="s" s="215">
        <f>IF(AS161=2,IF(AW161=AX161,AU161,""),"")</f>
      </c>
      <c r="BB161" t="s" s="215">
        <f>IF(AS161=2,IF(AW161=AX161,AV161,""),"")</f>
      </c>
      <c r="BC161" t="s" s="215">
        <f>IF(AS161=2,IF(AW161&gt;AX161,AV161,IF(AX161&gt;AW161,AU161,"")),"")</f>
      </c>
      <c r="BD161" s="24"/>
      <c r="BE161" s="220">
        <f>RANK(BT161,BT159:BT162,1)</f>
        <v>1</v>
      </c>
      <c r="BF161" t="s" s="222">
        <f>Q161</f>
        <v>183</v>
      </c>
      <c r="BG161" s="223">
        <f>COUNTIF(AZ159:BC194,BF161)</f>
        <v>0</v>
      </c>
      <c r="BH161" s="223">
        <f>COUNTIF(AZ159:AZ194,BF161)</f>
        <v>0</v>
      </c>
      <c r="BI161" s="223">
        <f>COUNTIF(BA159:BB194,BF161)</f>
        <v>0</v>
      </c>
      <c r="BJ161" s="223">
        <f>COUNTIF(BC159:BC194,BF161)</f>
        <v>0</v>
      </c>
      <c r="BK161" s="223">
        <f>_xlfn.SUMIFS(AW159:AW194,AU159:AU194,BF161)+_xlfn.SUMIFS(AX159:AX194,AV159:AV194,BF161)</f>
        <v>0</v>
      </c>
      <c r="BL161" s="223">
        <f>_xlfn.SUMIFS(AX159:AX194,AU159:AU194,BF161)+_xlfn.SUMIFS(AW159:AW194,AV159:AV194,BF161)</f>
        <v>0</v>
      </c>
      <c r="BM161" s="223">
        <f>BK161-BL161</f>
        <v>0</v>
      </c>
      <c r="BN161" s="220">
        <f>BH161*3+BI161*1</f>
        <v>0</v>
      </c>
      <c r="BO161" t="s" s="215">
        <f>IF(BG161=0,"-",RANK(BN161,BN159:BN162))</f>
        <v>64</v>
      </c>
      <c r="BP161" t="s" s="215">
        <f>IF(BG161=0,"-",RANK(BM161,BM159:BM162))</f>
        <v>64</v>
      </c>
      <c r="BQ161" t="s" s="215">
        <f>IF(BG161=0,"-",RANK(BK161,BK159:BK162))</f>
        <v>64</v>
      </c>
      <c r="BR161" t="s" s="215">
        <f>IF(BG161=0,"-",SUM(BO161:BQ161))</f>
        <v>64</v>
      </c>
      <c r="BS161" s="221">
        <f>(COUNTIF(BF159:BF162,"&lt;"&amp;BF161)+1)/1000</f>
        <v>0.001</v>
      </c>
      <c r="BT161" s="221">
        <f>IF(BG161=0,1000+BS161,IF(COUNTIF(BR159:BR162,BR161)&gt;1,BR161+BS161,100))</f>
        <v>1000.001</v>
      </c>
      <c r="BU161" s="24"/>
      <c r="BV161" t="s" s="225">
        <f>IF(AA161=BV158,Q161)</f>
        <v>183</v>
      </c>
      <c r="BW161" s="24"/>
      <c r="BX161" s="220">
        <f>COUNTIF(BV159:BV162,K161)</f>
        <v>0</v>
      </c>
      <c r="BY161" s="220">
        <f>COUNTIF(BV159:BV162,L161)</f>
        <v>0</v>
      </c>
      <c r="BZ161" s="220">
        <f>COUNTIF(BV159:BV162,M161)</f>
        <v>0</v>
      </c>
      <c r="CA161" s="220">
        <f>COUNTIF(BV159:BV162,N161)</f>
        <v>0</v>
      </c>
      <c r="CB161" s="220">
        <f>SUM(BX161:CA161)</f>
        <v>0</v>
      </c>
      <c r="CC161" s="24"/>
      <c r="CD161" t="s" s="215">
        <f>IF(CB161=2,B161,"")</f>
      </c>
      <c r="CE161" t="s" s="215">
        <f>IF(CB161=2,D161,"")</f>
      </c>
      <c r="CF161" t="s" s="215">
        <f>IF(CB161=2,E161,"")</f>
      </c>
      <c r="CG161" t="s" s="215">
        <f>IF(CB161=2,G161,"")</f>
      </c>
      <c r="CH161" s="24"/>
      <c r="CI161" t="s" s="215">
        <f>IF(CB161=2,IF(CF161&gt;CG161,CD161,IF(CG161&gt;CF161,CE161,"")),"")</f>
      </c>
      <c r="CJ161" t="s" s="215">
        <f>IF(CB161=2,IF(CF161=CG161,CD161,""),"")</f>
      </c>
      <c r="CK161" t="s" s="215">
        <f>IF(CB161=2,IF(CF161=CG161,CE161,""),"")</f>
      </c>
      <c r="CL161" t="s" s="215">
        <f>IF(CB161=2,IF(CF161&gt;CG161,CE161,IF(CG161&gt;CF161,CD161,"")),"")</f>
      </c>
      <c r="CM161" s="24"/>
      <c r="CN161" s="220">
        <f>RANK(DC161,DC159:DC162,1)</f>
        <v>1</v>
      </c>
      <c r="CO161" t="s" s="222">
        <f>Q161</f>
        <v>183</v>
      </c>
      <c r="CP161" s="223">
        <f>COUNTIF(CI159:CL194,CO161)</f>
        <v>1</v>
      </c>
      <c r="CQ161" s="223">
        <f>COUNTIF(CI159:CI194,CO161)</f>
        <v>0</v>
      </c>
      <c r="CR161" s="223">
        <f>COUNTIF(CJ159:CK194,CO161)</f>
        <v>1</v>
      </c>
      <c r="CS161" s="223">
        <f>COUNTIF(CL159:CL194,CO161)</f>
        <v>0</v>
      </c>
      <c r="CT161" s="223">
        <f>_xlfn.SUMIFS(CF159:CF194,CD159:CD194,CO161)+_xlfn.SUMIFS(CG159:CG194,CE159:CE194,CO161)</f>
        <v>2</v>
      </c>
      <c r="CU161" s="223">
        <f>_xlfn.SUMIFS(CG159:CG194,CD159:CD194,CO161)+_xlfn.SUMIFS(CF159:CF194,CE159:CE194,CO161)</f>
        <v>2</v>
      </c>
      <c r="CV161" s="223">
        <f>CT161-CU161</f>
        <v>0</v>
      </c>
      <c r="CW161" s="220">
        <f>CQ161*3+CR161*1</f>
        <v>1</v>
      </c>
      <c r="CX161" s="220">
        <f>IF(CP161=0,"-",RANK(CW161,CW159:CW162))</f>
        <v>1</v>
      </c>
      <c r="CY161" s="220">
        <f>IF(CP161=0,"-",RANK(CV161,CV159:CV162))</f>
        <v>1</v>
      </c>
      <c r="CZ161" s="220">
        <f>IF(CP161=0,"-",RANK(CT161,CT159:CT162))</f>
        <v>1</v>
      </c>
      <c r="DA161" s="220">
        <f>IF(CP161=0,"-",SUM(CX161:CZ161))</f>
        <v>3</v>
      </c>
      <c r="DB161" s="221">
        <f>(COUNTIF(CO159:CO162,"&lt;"&amp;CO161)+1)/1000</f>
        <v>0.001</v>
      </c>
      <c r="DC161" s="221">
        <f>IF(CP161=0,1000+DB161,IF(COUNTIF(DA159:DA162,DA161)&gt;1,DA161+DB161,100))</f>
        <v>3.001</v>
      </c>
      <c r="DD161" s="24"/>
      <c r="DE161" t="b" s="221">
        <f>IF(AA161=DE158,Q161)</f>
        <v>0</v>
      </c>
      <c r="DF161" s="24"/>
      <c r="DG161" s="220">
        <f>COUNTIF(DE159:DE162,K161)</f>
        <v>0</v>
      </c>
      <c r="DH161" s="220">
        <f>COUNTIF(DE159:DE162,L161)</f>
        <v>0</v>
      </c>
      <c r="DI161" s="220">
        <f>COUNTIF(DE159:DE162,M161)</f>
        <v>0</v>
      </c>
      <c r="DJ161" s="220">
        <f>COUNTIF(DE159:DE162,N161)</f>
        <v>0</v>
      </c>
      <c r="DK161" s="220">
        <f>SUM(DG161:DJ161)</f>
        <v>0</v>
      </c>
      <c r="DL161" s="24"/>
      <c r="DM161" t="s" s="215">
        <f>IF(DK161=2,B161,"")</f>
      </c>
      <c r="DN161" t="s" s="215">
        <f>IF(DK161=2,D161,"")</f>
      </c>
      <c r="DO161" t="s" s="215">
        <f>IF(DK161=2,E161,"")</f>
      </c>
      <c r="DP161" t="s" s="215">
        <f>IF(DK161=2,G161,"")</f>
      </c>
      <c r="DQ161" s="24"/>
      <c r="DR161" t="s" s="215">
        <f>IF(DK161=2,IF(DO161&gt;DP161,DM161,IF(DP161&gt;DO161,DN161,"")),"")</f>
      </c>
      <c r="DS161" t="s" s="215">
        <f>IF(DK161=2,IF(DO161=DP161,DM161,""),"")</f>
      </c>
      <c r="DT161" t="s" s="215">
        <f>IF(DK161=2,IF(DO161=DP161,DN161,""),"")</f>
      </c>
      <c r="DU161" t="s" s="215">
        <f>IF(DK161=2,IF(DO161&gt;DP161,DN161,IF(DP161&gt;DO161,DM161,"")),"")</f>
      </c>
      <c r="DV161" s="24"/>
      <c r="DW161" s="220">
        <f>RANK(EL161,EL159:EL162,1)</f>
        <v>1</v>
      </c>
      <c r="DX161" t="s" s="222">
        <f>Q161</f>
        <v>183</v>
      </c>
      <c r="DY161" s="223">
        <f>COUNTIF(DR159:DU194,DX161)</f>
        <v>0</v>
      </c>
      <c r="DZ161" s="223">
        <f>COUNTIF(DR159:DR194,DX161)</f>
        <v>0</v>
      </c>
      <c r="EA161" s="223">
        <f>COUNTIF(DS159:DT194,DX161)</f>
        <v>0</v>
      </c>
      <c r="EB161" s="223">
        <f>COUNTIF(DU159:DU194,DX161)</f>
        <v>0</v>
      </c>
      <c r="EC161" s="223">
        <f>_xlfn.SUMIFS(DO159:DO194,DM159:DM194,DX161)+_xlfn.SUMIFS(DP159:DP194,DN159:DN194,DX161)</f>
        <v>0</v>
      </c>
      <c r="ED161" s="223">
        <f>_xlfn.SUMIFS(DP159:DP194,DM159:DM194,DX161)+_xlfn.SUMIFS(DO159:DO194,DN159:DN194,DX161)</f>
        <v>0</v>
      </c>
      <c r="EE161" s="223">
        <f>EC161-ED161</f>
        <v>0</v>
      </c>
      <c r="EF161" s="220">
        <f>DZ161*3+EA161*1</f>
        <v>0</v>
      </c>
      <c r="EG161" t="s" s="215">
        <f>IF(DY161=0,"-",RANK(EF161,EF159:EF162))</f>
        <v>64</v>
      </c>
      <c r="EH161" t="s" s="215">
        <f>IF(DY161=0,"-",RANK(EE161,EE159:EE162))</f>
        <v>64</v>
      </c>
      <c r="EI161" t="s" s="215">
        <f>IF(DY161=0,"-",RANK(EC161,EC159:EC162))</f>
        <v>64</v>
      </c>
      <c r="EJ161" t="s" s="215">
        <f>IF(DY161=0,"-",SUM(EG161:EI161))</f>
        <v>64</v>
      </c>
      <c r="EK161" s="221">
        <f>(COUNTIF(DX159:DX162,"&lt;"&amp;DX161)+1)/1000</f>
        <v>0.001</v>
      </c>
      <c r="EL161" s="224">
        <f>IF(DY161=0,1000+EK161,IF(COUNTIF(EJ159:EJ162,EJ161)&gt;1,EJ161+EK161,100))</f>
        <v>1000.001</v>
      </c>
    </row>
    <row r="162" ht="13.65" customHeight="1">
      <c r="A162" s="15"/>
      <c r="B162" t="s" s="215">
        <f t="shared" si="357"/>
        <v>171</v>
      </c>
      <c r="C162" t="s" s="215">
        <v>64</v>
      </c>
      <c r="D162" t="s" s="215">
        <f t="shared" si="358"/>
        <v>172</v>
      </c>
      <c r="E162" s="220">
        <f t="shared" si="359"/>
        <v>3</v>
      </c>
      <c r="F162" t="s" s="215">
        <v>64</v>
      </c>
      <c r="G162" s="220">
        <f t="shared" si="360"/>
        <v>0</v>
      </c>
      <c r="H162" s="216"/>
      <c r="I162" t="s" s="215">
        <f t="shared" si="361"/>
        <v>170</v>
      </c>
      <c r="J162" s="24"/>
      <c r="K162" t="s" s="215">
        <f>IF(I162="H",B162,IF(I162="B",D162,""))</f>
        <v>171</v>
      </c>
      <c r="L162" t="s" s="215">
        <f>IF(I162="U",B162,"")</f>
      </c>
      <c r="M162" t="s" s="215">
        <f>IF(I162="U",D162,"")</f>
      </c>
      <c r="N162" t="s" s="215">
        <f>IF(I162="B",B162,IF(I162="H",D162,""))</f>
        <v>172</v>
      </c>
      <c r="O162" s="24"/>
      <c r="P162" s="221">
        <f>RANK(AK169,AK166:AK169,1)</f>
        <v>1</v>
      </c>
      <c r="Q162" t="s" s="222">
        <f>'Ark2'!B28</f>
        <v>73</v>
      </c>
      <c r="R162" s="223">
        <f>COUNTIF(K159:N194,Q162)</f>
        <v>3</v>
      </c>
      <c r="S162" s="223">
        <f>COUNTIF(K159:K194,Q162)</f>
        <v>2</v>
      </c>
      <c r="T162" s="223">
        <f>COUNTIF(L159:M194,Q162)</f>
        <v>0</v>
      </c>
      <c r="U162" s="223">
        <f>COUNTIF(N159:N194,Q162)</f>
        <v>1</v>
      </c>
      <c r="V162" s="223">
        <f>_xlfn.SUMIFS(E159:E194,B159:B194,Q162)+_xlfn.SUMIFS(G159:G194,D159:D194,Q162)</f>
        <v>4</v>
      </c>
      <c r="W162" s="223">
        <f>_xlfn.SUMIFS(G159:G194,B159:B194,Q162)+_xlfn.SUMIFS(E159:E194,D159:D194,Q162)</f>
        <v>4</v>
      </c>
      <c r="X162" s="223">
        <f>V162-W162</f>
        <v>0</v>
      </c>
      <c r="Y162" s="220">
        <f>S162*3+T162*1</f>
        <v>6</v>
      </c>
      <c r="Z162" s="216"/>
      <c r="AA162" s="220">
        <f>RANK(Y162,Y159:Y162,0)</f>
        <v>1</v>
      </c>
      <c r="AB162" s="220">
        <f>IF(COUNTIF(AA159:AA162,AA162)=1,0,IF(AA162=1,RANK(BN162,BN159:BN162,0),IF(AA162=2,RANK(CW162,CW159:CW162,0),IF(AA162=3,RANK(EF162,EF159:EF162,0)))))</f>
        <v>0</v>
      </c>
      <c r="AC162" s="220">
        <f>IF(COUNTIF(AA159:AA162,AA162)=1,0,IF(AA162=1,RANK(BM162,BM159:BM162,0),IF(AA162=2,RANK(CV162,CV159:CV162,0),IF(AA162=3,RANK(EE162,EE159:EE162,0)))))</f>
        <v>0</v>
      </c>
      <c r="AD162" s="220">
        <f>IF(COUNTIF(AA159:AA162,AA162)=1,0,IF(AA162=1,RANK(BK162,BK159:BK162,0),IF(AA162=2,RANK(CT162,CT159:CT162,0),IF(AA162=3,RANK(EC162,EC159:EC162,0)))))</f>
        <v>0</v>
      </c>
      <c r="AE162" s="223">
        <f>SUM(AA169:AD169)</f>
        <v>1</v>
      </c>
      <c r="AF162" s="220">
        <f>IF(COUNTIF(AE159:AE162,AE162)=3,1,IF(COUNTIF(AA159:AA162,AA162)=1,0,IF(COUNTIF(AE159:AE162,AE162)=1,0,IF(AA162=1,VLOOKUP(Q162,BF165:BI168,4,FALSE),IF(AA162=2,VLOOKUP(Q162,CO165:CR168,4,FALSE),IF(AA162=3,VLOOKUP(Q162,DX165:EA168,4,FALSE)))))))</f>
        <v>0</v>
      </c>
      <c r="AG162" s="220">
        <f>RANK(X162,X159:X162)</f>
        <v>2</v>
      </c>
      <c r="AH162" s="220">
        <f>RANK(V162,V159:V162,0)</f>
        <v>3</v>
      </c>
      <c r="AI162" s="220">
        <f>RANK(S162,S159:S162,0)</f>
        <v>1</v>
      </c>
      <c r="AJ162" s="221">
        <f>(COUNTIF(Q159:Q162,"&lt;"&amp;Q162)+1)</f>
        <v>3</v>
      </c>
      <c r="AK162" s="216"/>
      <c r="AL162" s="24"/>
      <c r="AM162" t="s" s="225">
        <f>IF(AA162=AM158,Q162)</f>
        <v>185</v>
      </c>
      <c r="AN162" s="24"/>
      <c r="AO162" s="220">
        <f>COUNTIF(AM159:AM162,K162)</f>
        <v>0</v>
      </c>
      <c r="AP162" s="220">
        <f>COUNTIF(AM159:AM162,L162)</f>
        <v>0</v>
      </c>
      <c r="AQ162" s="220">
        <f>COUNTIF(AM159:AM162,M162)</f>
        <v>0</v>
      </c>
      <c r="AR162" s="220">
        <f>COUNTIF(AM159:AM162,N162)</f>
        <v>0</v>
      </c>
      <c r="AS162" s="220">
        <f>SUM(AO162:AR162)</f>
        <v>0</v>
      </c>
      <c r="AT162" s="24"/>
      <c r="AU162" t="s" s="215">
        <f>IF(AS162=2,B162,"")</f>
      </c>
      <c r="AV162" t="s" s="215">
        <f>IF(AS162=2,D162,"")</f>
      </c>
      <c r="AW162" t="s" s="215">
        <f>IF(AS162=2,E162,"")</f>
      </c>
      <c r="AX162" t="s" s="215">
        <f>IF(AS162=2,G162,"")</f>
      </c>
      <c r="AY162" s="24"/>
      <c r="AZ162" t="s" s="215">
        <f>IF(AS162=2,IF(AW162&gt;AX162,AU162,IF(AX162&gt;AW162,AV162,"")),"")</f>
      </c>
      <c r="BA162" t="s" s="215">
        <f>IF(AS162=2,IF(AW162=AX162,AU162,""),"")</f>
      </c>
      <c r="BB162" t="s" s="215">
        <f>IF(AS162=2,IF(AW162=AX162,AV162,""),"")</f>
      </c>
      <c r="BC162" t="s" s="215">
        <f>IF(AS162=2,IF(AW162&gt;AX162,AV162,IF(AX162&gt;AW162,AU162,"")),"")</f>
      </c>
      <c r="BD162" s="24"/>
      <c r="BE162" s="220">
        <f>RANK(BT162,BT159:BT162,1)</f>
        <v>3</v>
      </c>
      <c r="BF162" t="s" s="222">
        <f>Q162</f>
        <v>185</v>
      </c>
      <c r="BG162" s="223">
        <f>COUNTIF(AZ159:BC194,BF162)</f>
        <v>0</v>
      </c>
      <c r="BH162" s="223">
        <f>COUNTIF(AZ159:AZ194,BF162)</f>
        <v>0</v>
      </c>
      <c r="BI162" s="223">
        <f>COUNTIF(BA159:BB194,BF162)</f>
        <v>0</v>
      </c>
      <c r="BJ162" s="223">
        <f>COUNTIF(BC159:BC194,BF162)</f>
        <v>0</v>
      </c>
      <c r="BK162" s="223">
        <f>_xlfn.SUMIFS(AW159:AW194,AU159:AU194,BF162)+_xlfn.SUMIFS(AX159:AX194,AV159:AV194,BF162)</f>
        <v>0</v>
      </c>
      <c r="BL162" s="223">
        <f>_xlfn.SUMIFS(AX159:AX194,AU159:AU194,BF162)+_xlfn.SUMIFS(AW159:AW194,AV159:AV194,BF162)</f>
        <v>0</v>
      </c>
      <c r="BM162" s="223">
        <f>BK162-BL162</f>
        <v>0</v>
      </c>
      <c r="BN162" s="220">
        <f>BH162*3+BI162*1</f>
        <v>0</v>
      </c>
      <c r="BO162" t="s" s="215">
        <f>IF(BG162=0,"-",RANK(BN162,BN159:BN162))</f>
        <v>64</v>
      </c>
      <c r="BP162" t="s" s="215">
        <f>IF(BG162=0,"-",RANK(BM162,BM159:BM162))</f>
        <v>64</v>
      </c>
      <c r="BQ162" t="s" s="215">
        <f>IF(BG162=0,"-",RANK(BK162,BK159:BK162))</f>
        <v>64</v>
      </c>
      <c r="BR162" t="s" s="215">
        <f>IF(BG162=0,"-",SUM(BO162:BQ162))</f>
        <v>64</v>
      </c>
      <c r="BS162" s="221">
        <f>(COUNTIF(BF159:BF162,"&lt;"&amp;BF162)+1)/1000</f>
        <v>0.003</v>
      </c>
      <c r="BT162" s="221">
        <f>IF(BG162=0,1000+BS162,IF(COUNTIF(BR159:BR162,BR162)&gt;1,BR162+BS162,100))</f>
        <v>1000.003</v>
      </c>
      <c r="BU162" s="24"/>
      <c r="BV162" t="b" s="221">
        <f>IF(AA162=BV158,Q162)</f>
        <v>0</v>
      </c>
      <c r="BW162" s="24"/>
      <c r="BX162" s="220">
        <f>COUNTIF(BV159:BV162,K162)</f>
        <v>0</v>
      </c>
      <c r="BY162" s="220">
        <f>COUNTIF(BV159:BV162,L162)</f>
        <v>0</v>
      </c>
      <c r="BZ162" s="220">
        <f>COUNTIF(BV159:BV162,M162)</f>
        <v>0</v>
      </c>
      <c r="CA162" s="220">
        <f>COUNTIF(BV159:BV162,N162)</f>
        <v>0</v>
      </c>
      <c r="CB162" s="220">
        <f>SUM(BX162:CA162)</f>
        <v>0</v>
      </c>
      <c r="CC162" s="24"/>
      <c r="CD162" t="s" s="215">
        <f>IF(CB162=2,B162,"")</f>
      </c>
      <c r="CE162" t="s" s="215">
        <f>IF(CB162=2,D162,"")</f>
      </c>
      <c r="CF162" t="s" s="215">
        <f>IF(CB162=2,E162,"")</f>
      </c>
      <c r="CG162" t="s" s="215">
        <f>IF(CB162=2,G162,"")</f>
      </c>
      <c r="CH162" s="24"/>
      <c r="CI162" t="s" s="215">
        <f>IF(CB162=2,IF(CF162&gt;CG162,CD162,IF(CG162&gt;CF162,CE162,"")),"")</f>
      </c>
      <c r="CJ162" t="s" s="215">
        <f>IF(CB162=2,IF(CF162=CG162,CD162,""),"")</f>
      </c>
      <c r="CK162" t="s" s="215">
        <f>IF(CB162=2,IF(CF162=CG162,CE162,""),"")</f>
      </c>
      <c r="CL162" t="s" s="215">
        <f>IF(CB162=2,IF(CF162&gt;CG162,CE162,IF(CG162&gt;CF162,CD162,"")),"")</f>
      </c>
      <c r="CM162" s="24"/>
      <c r="CN162" s="220">
        <f>RANK(DC162,DC159:DC162,1)</f>
        <v>4</v>
      </c>
      <c r="CO162" t="s" s="222">
        <f>Q162</f>
        <v>185</v>
      </c>
      <c r="CP162" s="223">
        <f>COUNTIF(CI159:CL194,CO162)</f>
        <v>0</v>
      </c>
      <c r="CQ162" s="223">
        <f>COUNTIF(CI159:CI194,CO162)</f>
        <v>0</v>
      </c>
      <c r="CR162" s="223">
        <f>COUNTIF(CJ159:CK194,CO162)</f>
        <v>0</v>
      </c>
      <c r="CS162" s="223">
        <f>COUNTIF(CL159:CL194,CO162)</f>
        <v>0</v>
      </c>
      <c r="CT162" s="223">
        <f>_xlfn.SUMIFS(CF159:CF194,CD159:CD194,CO162)+_xlfn.SUMIFS(CG159:CG194,CE159:CE194,CO162)</f>
        <v>0</v>
      </c>
      <c r="CU162" s="223">
        <f>_xlfn.SUMIFS(CG159:CG194,CD159:CD194,CO162)+_xlfn.SUMIFS(CF159:CF194,CE159:CE194,CO162)</f>
        <v>0</v>
      </c>
      <c r="CV162" s="223">
        <f>CT162-CU162</f>
        <v>0</v>
      </c>
      <c r="CW162" s="220">
        <f>CQ162*3+CR162*1</f>
        <v>0</v>
      </c>
      <c r="CX162" t="s" s="215">
        <f>IF(CP162=0,"-",RANK(CW162,CW159:CW162))</f>
        <v>64</v>
      </c>
      <c r="CY162" t="s" s="215">
        <f>IF(CP162=0,"-",RANK(CV162,CV159:CV162))</f>
        <v>64</v>
      </c>
      <c r="CZ162" t="s" s="215">
        <f>IF(CP162=0,"-",RANK(CT162,CT159:CT162))</f>
        <v>64</v>
      </c>
      <c r="DA162" t="s" s="215">
        <f>IF(CP162=0,"-",SUM(CX162:CZ162))</f>
        <v>64</v>
      </c>
      <c r="DB162" s="221">
        <f>(COUNTIF(CO159:CO162,"&lt;"&amp;CO162)+1)/1000</f>
        <v>0.003</v>
      </c>
      <c r="DC162" s="221">
        <f>IF(CP162=0,1000+DB162,IF(COUNTIF(DA159:DA162,DA162)&gt;1,DA162+DB162,100))</f>
        <v>1000.003</v>
      </c>
      <c r="DD162" s="24"/>
      <c r="DE162" t="b" s="221">
        <f>IF(AA162=DE158,Q162)</f>
        <v>0</v>
      </c>
      <c r="DF162" s="24"/>
      <c r="DG162" s="220">
        <f>COUNTIF(DE159:DE162,K162)</f>
        <v>0</v>
      </c>
      <c r="DH162" s="220">
        <f>COUNTIF(DE159:DE162,L162)</f>
        <v>0</v>
      </c>
      <c r="DI162" s="220">
        <f>COUNTIF(DE159:DE162,M162)</f>
        <v>0</v>
      </c>
      <c r="DJ162" s="220">
        <f>COUNTIF(DE159:DE162,N162)</f>
        <v>0</v>
      </c>
      <c r="DK162" s="220">
        <f>SUM(DG162:DJ162)</f>
        <v>0</v>
      </c>
      <c r="DL162" s="24"/>
      <c r="DM162" t="s" s="215">
        <f>IF(DK162=2,B162,"")</f>
      </c>
      <c r="DN162" t="s" s="215">
        <f>IF(DK162=2,D162,"")</f>
      </c>
      <c r="DO162" t="s" s="215">
        <f>IF(DK162=2,E162,"")</f>
      </c>
      <c r="DP162" t="s" s="215">
        <f>IF(DK162=2,G162,"")</f>
      </c>
      <c r="DQ162" s="24"/>
      <c r="DR162" t="s" s="215">
        <f>IF(DK162=2,IF(DO162&gt;DP162,DM162,IF(DP162&gt;DO162,DN162,"")),"")</f>
      </c>
      <c r="DS162" t="s" s="215">
        <f>IF(DK162=2,IF(DO162=DP162,DM162,""),"")</f>
      </c>
      <c r="DT162" t="s" s="215">
        <f>IF(DK162=2,IF(DO162=DP162,DN162,""),"")</f>
      </c>
      <c r="DU162" t="s" s="215">
        <f>IF(DK162=2,IF(DO162&gt;DP162,DN162,IF(DP162&gt;DO162,DM162,"")),"")</f>
      </c>
      <c r="DV162" s="24"/>
      <c r="DW162" s="220">
        <f>RANK(EL162,EL159:EL162,1)</f>
        <v>3</v>
      </c>
      <c r="DX162" t="s" s="222">
        <f>Q162</f>
        <v>185</v>
      </c>
      <c r="DY162" s="223">
        <f>COUNTIF(DR159:DU194,DX162)</f>
        <v>0</v>
      </c>
      <c r="DZ162" s="223">
        <f>COUNTIF(DR159:DR194,DX162)</f>
        <v>0</v>
      </c>
      <c r="EA162" s="223">
        <f>COUNTIF(DS159:DT194,DX162)</f>
        <v>0</v>
      </c>
      <c r="EB162" s="223">
        <f>COUNTIF(DU159:DU194,DX162)</f>
        <v>0</v>
      </c>
      <c r="EC162" s="223">
        <f>_xlfn.SUMIFS(DO159:DO194,DM159:DM194,DX162)+_xlfn.SUMIFS(DP159:DP194,DN159:DN194,DX162)</f>
        <v>0</v>
      </c>
      <c r="ED162" s="223">
        <f>_xlfn.SUMIFS(DP159:DP194,DM159:DM194,DX162)+_xlfn.SUMIFS(DO159:DO194,DN159:DN194,DX162)</f>
        <v>0</v>
      </c>
      <c r="EE162" s="223">
        <f>EC162-ED162</f>
        <v>0</v>
      </c>
      <c r="EF162" s="220">
        <f>DZ162*3+EA162*1</f>
        <v>0</v>
      </c>
      <c r="EG162" t="s" s="215">
        <f>IF(DY162=0,"-",RANK(EF162,EF159:EF162))</f>
        <v>64</v>
      </c>
      <c r="EH162" t="s" s="215">
        <f>IF(DY162=0,"-",RANK(EE162,EE159:EE162))</f>
        <v>64</v>
      </c>
      <c r="EI162" t="s" s="215">
        <f>IF(DY162=0,"-",RANK(EC162,EC159:EC162))</f>
        <v>64</v>
      </c>
      <c r="EJ162" t="s" s="215">
        <f>IF(DY162=0,"-",SUM(EG162:EI162))</f>
        <v>64</v>
      </c>
      <c r="EK162" s="221">
        <f>(COUNTIF(DX159:DX162,"&lt;"&amp;DX162)+1)/1000</f>
        <v>0.003</v>
      </c>
      <c r="EL162" s="224">
        <f>IF(DY162=0,1000+EK162,IF(COUNTIF(EJ159:EJ162,EJ162)&gt;1,EJ162+EK162,100))</f>
        <v>1000.003</v>
      </c>
    </row>
    <row r="163" ht="13.65" customHeight="1">
      <c r="A163" s="15"/>
      <c r="B163" t="s" s="215">
        <f t="shared" si="476"/>
        <v>173</v>
      </c>
      <c r="C163" t="s" s="215">
        <v>64</v>
      </c>
      <c r="D163" t="s" s="215">
        <f t="shared" si="477"/>
        <v>174</v>
      </c>
      <c r="E163" s="220">
        <f t="shared" si="478"/>
        <v>2</v>
      </c>
      <c r="F163" t="s" s="215">
        <v>64</v>
      </c>
      <c r="G163" s="220">
        <f t="shared" si="479"/>
        <v>1</v>
      </c>
      <c r="H163" s="216"/>
      <c r="I163" t="s" s="215">
        <f t="shared" si="480"/>
        <v>170</v>
      </c>
      <c r="J163" s="24"/>
      <c r="K163" t="s" s="215">
        <f>IF(I163="H",B163,IF(I163="B",D163,""))</f>
        <v>173</v>
      </c>
      <c r="L163" t="s" s="215">
        <f>IF(I163="U",B163,"")</f>
      </c>
      <c r="M163" t="s" s="215">
        <f>IF(I163="U",D163,"")</f>
      </c>
      <c r="N163" t="s" s="215">
        <f>IF(I163="B",B163,IF(I163="H",D163,""))</f>
        <v>174</v>
      </c>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20">
        <f>COUNTIF(AM159:AM162,K163)</f>
        <v>0</v>
      </c>
      <c r="AP163" s="220">
        <f>COUNTIF(AM159:AM162,L163)</f>
        <v>0</v>
      </c>
      <c r="AQ163" s="220">
        <f>COUNTIF(AM159:AM162,M163)</f>
        <v>0</v>
      </c>
      <c r="AR163" s="220">
        <f>COUNTIF(AM159:AM162,N163)</f>
        <v>0</v>
      </c>
      <c r="AS163" s="220">
        <f>SUM(AO163:AR163)</f>
        <v>0</v>
      </c>
      <c r="AT163" s="24"/>
      <c r="AU163" t="s" s="215">
        <f>IF(AS163=2,B163,"")</f>
      </c>
      <c r="AV163" t="s" s="215">
        <f>IF(AS163=2,D163,"")</f>
      </c>
      <c r="AW163" t="s" s="215">
        <f>IF(AS163=2,E163,"")</f>
      </c>
      <c r="AX163" t="s" s="215">
        <f>IF(AS163=2,G163,"")</f>
      </c>
      <c r="AY163" s="24"/>
      <c r="AZ163" t="s" s="215">
        <f>IF(AS163=2,IF(AW163&gt;AX163,AU163,IF(AX163&gt;AW163,AV163,"")),"")</f>
      </c>
      <c r="BA163" t="s" s="215">
        <f>IF(AS163=2,IF(AW163=AX163,AU163,""),"")</f>
      </c>
      <c r="BB163" t="s" s="215">
        <f>IF(AS163=2,IF(AW163=AX163,AV163,""),"")</f>
      </c>
      <c r="BC163" t="s" s="215">
        <f>IF(AS163=2,IF(AW163&gt;AX163,AV163,IF(AX163&gt;AW163,AU163,"")),"")</f>
      </c>
      <c r="BD163" s="24"/>
      <c r="BE163" s="216"/>
      <c r="BF163" s="24"/>
      <c r="BG163" s="24"/>
      <c r="BH163" s="24"/>
      <c r="BI163" s="24"/>
      <c r="BJ163" s="24"/>
      <c r="BK163" s="24"/>
      <c r="BL163" s="24"/>
      <c r="BM163" s="24"/>
      <c r="BN163" s="24"/>
      <c r="BO163" s="24"/>
      <c r="BP163" s="24"/>
      <c r="BQ163" s="24"/>
      <c r="BR163" s="24"/>
      <c r="BS163" s="24"/>
      <c r="BT163" s="24"/>
      <c r="BU163" s="24"/>
      <c r="BV163" s="24"/>
      <c r="BW163" s="24"/>
      <c r="BX163" s="220">
        <f>COUNTIF(BV159:BV162,K163)</f>
        <v>0</v>
      </c>
      <c r="BY163" s="220">
        <f>COUNTIF(BV159:BV162,L163)</f>
        <v>0</v>
      </c>
      <c r="BZ163" s="220">
        <f>COUNTIF(BV159:BV162,M163)</f>
        <v>0</v>
      </c>
      <c r="CA163" s="220">
        <f>COUNTIF(BV159:BV162,N163)</f>
        <v>0</v>
      </c>
      <c r="CB163" s="220">
        <f>SUM(BX163:CA163)</f>
        <v>0</v>
      </c>
      <c r="CC163" s="24"/>
      <c r="CD163" t="s" s="215">
        <f>IF(CB163=2,B163,"")</f>
      </c>
      <c r="CE163" t="s" s="215">
        <f>IF(CB163=2,D163,"")</f>
      </c>
      <c r="CF163" t="s" s="215">
        <f>IF(CB163=2,E163,"")</f>
      </c>
      <c r="CG163" t="s" s="215">
        <f>IF(CB163=2,G163,"")</f>
      </c>
      <c r="CH163" s="24"/>
      <c r="CI163" t="s" s="215">
        <f>IF(CB163=2,IF(CF163&gt;CG163,CD163,IF(CG163&gt;CF163,CE163,"")),"")</f>
      </c>
      <c r="CJ163" t="s" s="215">
        <f>IF(CB163=2,IF(CF163=CG163,CD163,""),"")</f>
      </c>
      <c r="CK163" t="s" s="215">
        <f>IF(CB163=2,IF(CF163=CG163,CE163,""),"")</f>
      </c>
      <c r="CL163" t="s" s="215">
        <f>IF(CB163=2,IF(CF163&gt;CG163,CE163,IF(CG163&gt;CF163,CD163,"")),"")</f>
      </c>
      <c r="CM163" s="24"/>
      <c r="CN163" s="216"/>
      <c r="CO163" s="24"/>
      <c r="CP163" s="24"/>
      <c r="CQ163" s="24"/>
      <c r="CR163" s="24"/>
      <c r="CS163" s="24"/>
      <c r="CT163" s="24"/>
      <c r="CU163" s="24"/>
      <c r="CV163" s="24"/>
      <c r="CW163" s="24"/>
      <c r="CX163" s="24"/>
      <c r="CY163" s="24"/>
      <c r="CZ163" s="24"/>
      <c r="DA163" s="24"/>
      <c r="DB163" s="24"/>
      <c r="DC163" s="24"/>
      <c r="DD163" s="24"/>
      <c r="DE163" s="24"/>
      <c r="DF163" s="24"/>
      <c r="DG163" s="220">
        <f>COUNTIF(DE159:DE162,K163)</f>
        <v>0</v>
      </c>
      <c r="DH163" s="220">
        <f>COUNTIF(DE159:DE162,L163)</f>
        <v>0</v>
      </c>
      <c r="DI163" s="220">
        <f>COUNTIF(DE159:DE162,M163)</f>
        <v>0</v>
      </c>
      <c r="DJ163" s="220">
        <f>COUNTIF(DE159:DE162,N163)</f>
        <v>0</v>
      </c>
      <c r="DK163" s="220">
        <f>SUM(DG163:DJ163)</f>
        <v>0</v>
      </c>
      <c r="DL163" s="24"/>
      <c r="DM163" t="s" s="215">
        <f>IF(DK163=2,B163,"")</f>
      </c>
      <c r="DN163" t="s" s="215">
        <f>IF(DK163=2,D163,"")</f>
      </c>
      <c r="DO163" t="s" s="215">
        <f>IF(DK163=2,E163,"")</f>
      </c>
      <c r="DP163" t="s" s="215">
        <f>IF(DK163=2,G163,"")</f>
      </c>
      <c r="DQ163" s="24"/>
      <c r="DR163" t="s" s="215">
        <f>IF(DK163=2,IF(DO163&gt;DP163,DM163,IF(DP163&gt;DO163,DN163,"")),"")</f>
      </c>
      <c r="DS163" t="s" s="215">
        <f>IF(DK163=2,IF(DO163=DP163,DM163,""),"")</f>
      </c>
      <c r="DT163" t="s" s="215">
        <f>IF(DK163=2,IF(DO163=DP163,DN163,""),"")</f>
      </c>
      <c r="DU163" t="s" s="215">
        <f>IF(DK163=2,IF(DO163&gt;DP163,DN163,IF(DP163&gt;DO163,DM163,"")),"")</f>
      </c>
      <c r="DV163" s="24"/>
      <c r="DW163" s="216"/>
      <c r="DX163" s="24"/>
      <c r="DY163" s="24"/>
      <c r="DZ163" s="24"/>
      <c r="EA163" s="24"/>
      <c r="EB163" s="24"/>
      <c r="EC163" s="24"/>
      <c r="ED163" s="24"/>
      <c r="EE163" s="24"/>
      <c r="EF163" s="24"/>
      <c r="EG163" s="24"/>
      <c r="EH163" s="24"/>
      <c r="EI163" s="24"/>
      <c r="EJ163" s="24"/>
      <c r="EK163" s="24"/>
      <c r="EL163" s="25"/>
    </row>
    <row r="164" ht="13.65" customHeight="1">
      <c r="A164" s="15"/>
      <c r="B164" t="s" s="215">
        <f t="shared" si="524"/>
        <v>175</v>
      </c>
      <c r="C164" t="s" s="215">
        <v>64</v>
      </c>
      <c r="D164" t="s" s="215">
        <f t="shared" si="525"/>
        <v>176</v>
      </c>
      <c r="E164" s="220">
        <f t="shared" si="526"/>
        <v>1</v>
      </c>
      <c r="F164" t="s" s="215">
        <v>64</v>
      </c>
      <c r="G164" s="220">
        <f t="shared" si="527"/>
        <v>1</v>
      </c>
      <c r="H164" s="216"/>
      <c r="I164" t="s" s="215">
        <f t="shared" si="528"/>
        <v>177</v>
      </c>
      <c r="J164" s="24"/>
      <c r="K164" t="s" s="215">
        <f>IF(I164="H",B164,IF(I164="B",D164,""))</f>
      </c>
      <c r="L164" t="s" s="215">
        <f>IF(I164="U",B164,"")</f>
        <v>175</v>
      </c>
      <c r="M164" t="s" s="215">
        <f>IF(I164="U",D164,"")</f>
        <v>176</v>
      </c>
      <c r="N164" t="s" s="215">
        <f>IF(I164="B",B164,IF(I164="H",D164,""))</f>
      </c>
      <c r="O164" s="24"/>
      <c r="P164" s="24"/>
      <c r="Q164" s="24"/>
      <c r="R164" s="24"/>
      <c r="S164" s="24"/>
      <c r="T164" s="24"/>
      <c r="U164" s="24"/>
      <c r="V164" s="24"/>
      <c r="W164" s="24"/>
      <c r="X164" s="24"/>
      <c r="Y164" s="24"/>
      <c r="Z164" s="24"/>
      <c r="AA164" s="221">
        <v>1</v>
      </c>
      <c r="AB164" s="223">
        <v>10</v>
      </c>
      <c r="AC164" s="223">
        <f>AB164*10</f>
        <v>100</v>
      </c>
      <c r="AD164" s="223">
        <f>AC164*10</f>
        <v>1000</v>
      </c>
      <c r="AE164" s="226"/>
      <c r="AF164" s="223">
        <f>AD164*10</f>
        <v>10000</v>
      </c>
      <c r="AG164" s="223">
        <f>AF164*10</f>
        <v>100000</v>
      </c>
      <c r="AH164" s="223">
        <f>AG164*10</f>
        <v>1000000</v>
      </c>
      <c r="AI164" s="223">
        <f>AH164*10</f>
        <v>10000000</v>
      </c>
      <c r="AJ164" s="223">
        <f>AI164*10</f>
        <v>100000000</v>
      </c>
      <c r="AK164" s="226"/>
      <c r="AL164" s="24"/>
      <c r="AM164" s="24"/>
      <c r="AN164" s="24"/>
      <c r="AO164" s="220">
        <f>COUNTIF(AM159:AM162,K164)</f>
        <v>0</v>
      </c>
      <c r="AP164" s="220">
        <f>COUNTIF(AM159:AM162,L164)</f>
        <v>0</v>
      </c>
      <c r="AQ164" s="220">
        <f>COUNTIF(AM159:AM162,M164)</f>
        <v>0</v>
      </c>
      <c r="AR164" s="220">
        <f>COUNTIF(AM159:AM162,N164)</f>
        <v>0</v>
      </c>
      <c r="AS164" s="220">
        <f>SUM(AO164:AR164)</f>
        <v>0</v>
      </c>
      <c r="AT164" s="24"/>
      <c r="AU164" t="s" s="215">
        <f>IF(AS164=2,B164,"")</f>
      </c>
      <c r="AV164" t="s" s="215">
        <f>IF(AS164=2,D164,"")</f>
      </c>
      <c r="AW164" t="s" s="215">
        <f>IF(AS164=2,E164,"")</f>
      </c>
      <c r="AX164" t="s" s="215">
        <f>IF(AS164=2,G164,"")</f>
      </c>
      <c r="AY164" s="24"/>
      <c r="AZ164" t="s" s="215">
        <f>IF(AS164=2,IF(AW164&gt;AX164,AU164,IF(AX164&gt;AW164,AV164,"")),"")</f>
      </c>
      <c r="BA164" t="s" s="215">
        <f>IF(AS164=2,IF(AW164=AX164,AU164,""),"")</f>
      </c>
      <c r="BB164" t="s" s="215">
        <f>IF(AS164=2,IF(AW164=AX164,AV164,""),"")</f>
      </c>
      <c r="BC164" t="s" s="215">
        <f>IF(AS164=2,IF(AW164&gt;AX164,AV164,IF(AX164&gt;AW164,AU164,"")),"")</f>
      </c>
      <c r="BD164" s="24"/>
      <c r="BE164" s="216"/>
      <c r="BF164" s="24"/>
      <c r="BG164" s="24"/>
      <c r="BH164" t="s" s="215">
        <v>51</v>
      </c>
      <c r="BI164" t="s" s="215">
        <v>178</v>
      </c>
      <c r="BJ164" s="24"/>
      <c r="BK164" s="24"/>
      <c r="BL164" s="24"/>
      <c r="BM164" s="24"/>
      <c r="BN164" s="24"/>
      <c r="BO164" s="24"/>
      <c r="BP164" s="24"/>
      <c r="BQ164" s="24"/>
      <c r="BR164" s="24"/>
      <c r="BS164" s="24"/>
      <c r="BT164" s="24"/>
      <c r="BU164" s="24"/>
      <c r="BV164" s="24"/>
      <c r="BW164" s="24"/>
      <c r="BX164" s="220">
        <f>COUNTIF(BV159:BV162,K164)</f>
        <v>0</v>
      </c>
      <c r="BY164" s="220">
        <f>COUNTIF(BV159:BV162,L164)</f>
        <v>0</v>
      </c>
      <c r="BZ164" s="220">
        <f>COUNTIF(BV159:BV162,M164)</f>
        <v>0</v>
      </c>
      <c r="CA164" s="220">
        <f>COUNTIF(BV159:BV162,N164)</f>
        <v>0</v>
      </c>
      <c r="CB164" s="220">
        <f>SUM(BX164:CA164)</f>
        <v>0</v>
      </c>
      <c r="CC164" s="24"/>
      <c r="CD164" t="s" s="215">
        <f>IF(CB164=2,B164,"")</f>
      </c>
      <c r="CE164" t="s" s="215">
        <f>IF(CB164=2,D164,"")</f>
      </c>
      <c r="CF164" t="s" s="215">
        <f>IF(CB164=2,E164,"")</f>
      </c>
      <c r="CG164" t="s" s="215">
        <f>IF(CB164=2,G164,"")</f>
      </c>
      <c r="CH164" s="24"/>
      <c r="CI164" t="s" s="215">
        <f>IF(CB164=2,IF(CF164&gt;CG164,CD164,IF(CG164&gt;CF164,CE164,"")),"")</f>
      </c>
      <c r="CJ164" t="s" s="215">
        <f>IF(CB164=2,IF(CF164=CG164,CD164,""),"")</f>
      </c>
      <c r="CK164" t="s" s="215">
        <f>IF(CB164=2,IF(CF164=CG164,CE164,""),"")</f>
      </c>
      <c r="CL164" t="s" s="215">
        <f>IF(CB164=2,IF(CF164&gt;CG164,CE164,IF(CG164&gt;CF164,CD164,"")),"")</f>
      </c>
      <c r="CM164" s="24"/>
      <c r="CN164" s="216"/>
      <c r="CO164" s="24"/>
      <c r="CP164" s="24"/>
      <c r="CQ164" t="s" s="215">
        <v>51</v>
      </c>
      <c r="CR164" t="s" s="215">
        <v>178</v>
      </c>
      <c r="CS164" s="24"/>
      <c r="CT164" s="24"/>
      <c r="CU164" s="24"/>
      <c r="CV164" s="24"/>
      <c r="CW164" s="24"/>
      <c r="CX164" s="24"/>
      <c r="CY164" s="24"/>
      <c r="CZ164" s="24"/>
      <c r="DA164" s="24"/>
      <c r="DB164" s="24"/>
      <c r="DC164" s="24"/>
      <c r="DD164" s="24"/>
      <c r="DE164" s="24"/>
      <c r="DF164" s="24"/>
      <c r="DG164" s="220">
        <f>COUNTIF(DE159:DE162,K164)</f>
        <v>0</v>
      </c>
      <c r="DH164" s="220">
        <f>COUNTIF(DE159:DE162,L164)</f>
        <v>0</v>
      </c>
      <c r="DI164" s="220">
        <f>COUNTIF(DE159:DE162,M164)</f>
        <v>0</v>
      </c>
      <c r="DJ164" s="220">
        <f>COUNTIF(DE159:DE162,N164)</f>
        <v>0</v>
      </c>
      <c r="DK164" s="220">
        <f>SUM(DG164:DJ164)</f>
        <v>0</v>
      </c>
      <c r="DL164" s="24"/>
      <c r="DM164" t="s" s="215">
        <f>IF(DK164=2,B164,"")</f>
      </c>
      <c r="DN164" t="s" s="215">
        <f>IF(DK164=2,D164,"")</f>
      </c>
      <c r="DO164" t="s" s="215">
        <f>IF(DK164=2,E164,"")</f>
      </c>
      <c r="DP164" t="s" s="215">
        <f>IF(DK164=2,G164,"")</f>
      </c>
      <c r="DQ164" s="24"/>
      <c r="DR164" t="s" s="215">
        <f>IF(DK164=2,IF(DO164&gt;DP164,DM164,IF(DP164&gt;DO164,DN164,"")),"")</f>
      </c>
      <c r="DS164" t="s" s="215">
        <f>IF(DK164=2,IF(DO164=DP164,DM164,""),"")</f>
      </c>
      <c r="DT164" t="s" s="215">
        <f>IF(DK164=2,IF(DO164=DP164,DN164,""),"")</f>
      </c>
      <c r="DU164" t="s" s="215">
        <f>IF(DK164=2,IF(DO164&gt;DP164,DN164,IF(DP164&gt;DO164,DM164,"")),"")</f>
      </c>
      <c r="DV164" s="24"/>
      <c r="DW164" s="216"/>
      <c r="DX164" s="24"/>
      <c r="DY164" s="24"/>
      <c r="DZ164" t="s" s="215">
        <v>51</v>
      </c>
      <c r="EA164" t="s" s="215">
        <v>178</v>
      </c>
      <c r="EB164" s="24"/>
      <c r="EC164" s="24"/>
      <c r="ED164" s="24"/>
      <c r="EE164" s="24"/>
      <c r="EF164" s="24"/>
      <c r="EG164" s="24"/>
      <c r="EH164" s="24"/>
      <c r="EI164" s="24"/>
      <c r="EJ164" s="24"/>
      <c r="EK164" s="24"/>
      <c r="EL164" s="25"/>
    </row>
    <row r="165" ht="13.65" customHeight="1">
      <c r="A165" s="15"/>
      <c r="B165" t="s" s="215">
        <f t="shared" si="579"/>
        <v>179</v>
      </c>
      <c r="C165" t="s" s="215">
        <v>64</v>
      </c>
      <c r="D165" t="s" s="215">
        <f t="shared" si="580"/>
        <v>180</v>
      </c>
      <c r="E165" s="220">
        <f t="shared" si="581"/>
        <v>2</v>
      </c>
      <c r="F165" t="s" s="215">
        <v>64</v>
      </c>
      <c r="G165" s="220">
        <f t="shared" si="582"/>
        <v>1</v>
      </c>
      <c r="H165" s="216"/>
      <c r="I165" t="s" s="215">
        <f t="shared" si="583"/>
        <v>170</v>
      </c>
      <c r="J165" s="24"/>
      <c r="K165" t="s" s="215">
        <f>IF(I165="H",B165,IF(I165="B",D165,""))</f>
        <v>179</v>
      </c>
      <c r="L165" t="s" s="215">
        <f>IF(I165="U",B165,"")</f>
      </c>
      <c r="M165" t="s" s="215">
        <f>IF(I165="U",D165,"")</f>
      </c>
      <c r="N165" t="s" s="215">
        <f>IF(I165="B",B165,IF(I165="H",D165,""))</f>
        <v>180</v>
      </c>
      <c r="O165" s="24"/>
      <c r="P165" s="24"/>
      <c r="Q165" s="221">
        <v>2</v>
      </c>
      <c r="R165" s="221">
        <v>3</v>
      </c>
      <c r="S165" s="221">
        <v>4</v>
      </c>
      <c r="T165" s="221">
        <v>5</v>
      </c>
      <c r="U165" s="221">
        <v>6</v>
      </c>
      <c r="V165" s="221">
        <v>7</v>
      </c>
      <c r="W165" s="221">
        <v>8</v>
      </c>
      <c r="X165" s="221">
        <v>9</v>
      </c>
      <c r="Y165" s="221">
        <v>10</v>
      </c>
      <c r="Z165" s="24"/>
      <c r="AA165" s="24"/>
      <c r="AB165" s="24"/>
      <c r="AC165" s="24"/>
      <c r="AD165" s="24"/>
      <c r="AE165" s="24"/>
      <c r="AF165" s="24"/>
      <c r="AG165" s="24"/>
      <c r="AH165" s="24"/>
      <c r="AI165" s="24"/>
      <c r="AJ165" s="24"/>
      <c r="AK165" s="24"/>
      <c r="AL165" s="24"/>
      <c r="AM165" s="24"/>
      <c r="AN165" s="24"/>
      <c r="AO165" s="220">
        <f>COUNTIF(AM159:AM162,K165)</f>
        <v>0</v>
      </c>
      <c r="AP165" s="220">
        <f>COUNTIF(AM159:AM162,L165)</f>
        <v>0</v>
      </c>
      <c r="AQ165" s="220">
        <f>COUNTIF(AM159:AM162,M165)</f>
        <v>0</v>
      </c>
      <c r="AR165" s="220">
        <f>COUNTIF(AM159:AM162,N165)</f>
        <v>0</v>
      </c>
      <c r="AS165" s="220">
        <f>SUM(AO165:AR165)</f>
        <v>0</v>
      </c>
      <c r="AT165" s="24"/>
      <c r="AU165" t="s" s="215">
        <f>IF(AS165=2,B165,"")</f>
      </c>
      <c r="AV165" t="s" s="215">
        <f>IF(AS165=2,D165,"")</f>
      </c>
      <c r="AW165" t="s" s="215">
        <f>IF(AS165=2,E165,"")</f>
      </c>
      <c r="AX165" t="s" s="215">
        <f>IF(AS165=2,G165,"")</f>
      </c>
      <c r="AY165" s="24"/>
      <c r="AZ165" t="s" s="215">
        <f>IF(AS165=2,IF(AW165&gt;AX165,AU165,IF(AX165&gt;AW165,AV165,"")),"")</f>
      </c>
      <c r="BA165" t="s" s="215">
        <f>IF(AS165=2,IF(AW165=AX165,AU165,""),"")</f>
      </c>
      <c r="BB165" t="s" s="215">
        <f>IF(AS165=2,IF(AW165=AX165,AV165,""),"")</f>
      </c>
      <c r="BC165" t="s" s="215">
        <f>IF(AS165=2,IF(AW165&gt;AX165,AV165,IF(AX165&gt;AW165,AU165,"")),"")</f>
      </c>
      <c r="BD165" s="24"/>
      <c r="BE165" s="220">
        <v>1</v>
      </c>
      <c r="BF165" t="s" s="225">
        <f>VLOOKUP(BE165,BE159:BF162,2,FALSE)</f>
        <v>183</v>
      </c>
      <c r="BG165" s="24"/>
      <c r="BH165" s="220">
        <f>_xlfn.COUNTIFS(AZ159:AZ194,BF165,BC159:BC194,BF166)</f>
        <v>0</v>
      </c>
      <c r="BI165" s="221">
        <f>RANK(BH165,BH165:BH168,0)</f>
        <v>1</v>
      </c>
      <c r="BJ165" s="24"/>
      <c r="BK165" s="24"/>
      <c r="BL165" s="24"/>
      <c r="BM165" s="24"/>
      <c r="BN165" s="24"/>
      <c r="BO165" s="24"/>
      <c r="BP165" s="24"/>
      <c r="BQ165" s="24"/>
      <c r="BR165" s="24"/>
      <c r="BS165" s="24"/>
      <c r="BT165" s="24"/>
      <c r="BU165" s="24"/>
      <c r="BV165" s="24"/>
      <c r="BW165" s="24"/>
      <c r="BX165" s="220">
        <f>COUNTIF(BV159:BV162,K165)</f>
        <v>0</v>
      </c>
      <c r="BY165" s="220">
        <f>COUNTIF(BV159:BV162,L165)</f>
        <v>0</v>
      </c>
      <c r="BZ165" s="220">
        <f>COUNTIF(BV159:BV162,M165)</f>
        <v>0</v>
      </c>
      <c r="CA165" s="220">
        <f>COUNTIF(BV159:BV162,N165)</f>
        <v>0</v>
      </c>
      <c r="CB165" s="220">
        <f>SUM(BX165:CA165)</f>
        <v>0</v>
      </c>
      <c r="CC165" s="24"/>
      <c r="CD165" t="s" s="215">
        <f>IF(CB165=2,B165,"")</f>
      </c>
      <c r="CE165" t="s" s="215">
        <f>IF(CB165=2,D165,"")</f>
      </c>
      <c r="CF165" t="s" s="215">
        <f>IF(CB165=2,E165,"")</f>
      </c>
      <c r="CG165" t="s" s="215">
        <f>IF(CB165=2,G165,"")</f>
      </c>
      <c r="CH165" s="24"/>
      <c r="CI165" t="s" s="215">
        <f>IF(CB165=2,IF(CF165&gt;CG165,CD165,IF(CG165&gt;CF165,CE165,"")),"")</f>
      </c>
      <c r="CJ165" t="s" s="215">
        <f>IF(CB165=2,IF(CF165=CG165,CD165,""),"")</f>
      </c>
      <c r="CK165" t="s" s="215">
        <f>IF(CB165=2,IF(CF165=CG165,CE165,""),"")</f>
      </c>
      <c r="CL165" t="s" s="215">
        <f>IF(CB165=2,IF(CF165&gt;CG165,CE165,IF(CG165&gt;CF165,CD165,"")),"")</f>
      </c>
      <c r="CM165" s="24"/>
      <c r="CN165" s="220">
        <v>1</v>
      </c>
      <c r="CO165" t="s" s="225">
        <f>VLOOKUP(CN165,CN159:CO162,2,FALSE)</f>
        <v>183</v>
      </c>
      <c r="CP165" s="24"/>
      <c r="CQ165" s="220">
        <f>_xlfn.COUNTIFS(CI159:CI194,CO165,CL159:CL194,CO166)</f>
        <v>0</v>
      </c>
      <c r="CR165" s="221">
        <f>RANK(CQ165,CQ165:CQ168,0)</f>
        <v>1</v>
      </c>
      <c r="CS165" s="24"/>
      <c r="CT165" s="24"/>
      <c r="CU165" s="24"/>
      <c r="CV165" s="24"/>
      <c r="CW165" s="24"/>
      <c r="CX165" s="24"/>
      <c r="CY165" s="24"/>
      <c r="CZ165" s="24"/>
      <c r="DA165" s="24"/>
      <c r="DB165" s="24"/>
      <c r="DC165" s="24"/>
      <c r="DD165" s="24"/>
      <c r="DE165" s="24"/>
      <c r="DF165" s="24"/>
      <c r="DG165" s="220">
        <f>COUNTIF(DE159:DE162,K165)</f>
        <v>0</v>
      </c>
      <c r="DH165" s="220">
        <f>COUNTIF(DE159:DE162,L165)</f>
        <v>0</v>
      </c>
      <c r="DI165" s="220">
        <f>COUNTIF(DE159:DE162,M165)</f>
        <v>0</v>
      </c>
      <c r="DJ165" s="220">
        <f>COUNTIF(DE159:DE162,N165)</f>
        <v>0</v>
      </c>
      <c r="DK165" s="220">
        <f>SUM(DG165:DJ165)</f>
        <v>0</v>
      </c>
      <c r="DL165" s="24"/>
      <c r="DM165" t="s" s="215">
        <f>IF(DK165=2,B165,"")</f>
      </c>
      <c r="DN165" t="s" s="215">
        <f>IF(DK165=2,D165,"")</f>
      </c>
      <c r="DO165" t="s" s="215">
        <f>IF(DK165=2,E165,"")</f>
      </c>
      <c r="DP165" t="s" s="215">
        <f>IF(DK165=2,G165,"")</f>
      </c>
      <c r="DQ165" s="24"/>
      <c r="DR165" t="s" s="215">
        <f>IF(DK165=2,IF(DO165&gt;DP165,DM165,IF(DP165&gt;DO165,DN165,"")),"")</f>
      </c>
      <c r="DS165" t="s" s="215">
        <f>IF(DK165=2,IF(DO165=DP165,DM165,""),"")</f>
      </c>
      <c r="DT165" t="s" s="215">
        <f>IF(DK165=2,IF(DO165=DP165,DN165,""),"")</f>
      </c>
      <c r="DU165" t="s" s="215">
        <f>IF(DK165=2,IF(DO165&gt;DP165,DN165,IF(DP165&gt;DO165,DM165,"")),"")</f>
      </c>
      <c r="DV165" s="24"/>
      <c r="DW165" s="220">
        <v>1</v>
      </c>
      <c r="DX165" t="s" s="225">
        <f>VLOOKUP(DW165,DW159:DX162,2,FALSE)</f>
        <v>183</v>
      </c>
      <c r="DY165" s="24"/>
      <c r="DZ165" s="220">
        <f>_xlfn.COUNTIFS(DR159:DR194,DX165,DU159:DU194,DX166)</f>
        <v>0</v>
      </c>
      <c r="EA165" s="221">
        <f>RANK(DZ165,DZ165:DZ168,0)</f>
        <v>1</v>
      </c>
      <c r="EB165" s="24"/>
      <c r="EC165" s="24"/>
      <c r="ED165" s="24"/>
      <c r="EE165" s="24"/>
      <c r="EF165" s="24"/>
      <c r="EG165" s="24"/>
      <c r="EH165" s="24"/>
      <c r="EI165" s="24"/>
      <c r="EJ165" s="24"/>
      <c r="EK165" s="24"/>
      <c r="EL165" s="25"/>
    </row>
    <row r="166" ht="13.65" customHeight="1">
      <c r="A166" s="15"/>
      <c r="B166" t="s" s="215">
        <f t="shared" si="636"/>
        <v>181</v>
      </c>
      <c r="C166" t="s" s="215">
        <v>64</v>
      </c>
      <c r="D166" t="s" s="215">
        <f t="shared" si="637"/>
        <v>182</v>
      </c>
      <c r="E166" s="220">
        <f t="shared" si="638"/>
        <v>0</v>
      </c>
      <c r="F166" t="s" s="215">
        <v>64</v>
      </c>
      <c r="G166" s="220">
        <f t="shared" si="639"/>
        <v>1</v>
      </c>
      <c r="H166" s="216"/>
      <c r="I166" t="s" s="215">
        <f t="shared" si="640"/>
        <v>165</v>
      </c>
      <c r="J166" s="24"/>
      <c r="K166" t="s" s="215">
        <f>IF(I166="H",B166,IF(I166="B",D166,""))</f>
        <v>182</v>
      </c>
      <c r="L166" t="s" s="215">
        <f>IF(I166="U",B166,"")</f>
      </c>
      <c r="M166" t="s" s="215">
        <f>IF(I166="U",D166,"")</f>
      </c>
      <c r="N166" t="s" s="215">
        <f>IF(I166="B",B166,IF(I166="H",D166,""))</f>
        <v>181</v>
      </c>
      <c r="O166" s="24"/>
      <c r="P166" s="24"/>
      <c r="Q166" s="24"/>
      <c r="R166" s="24"/>
      <c r="S166" s="24"/>
      <c r="T166" s="24"/>
      <c r="U166" s="24"/>
      <c r="V166" s="24"/>
      <c r="W166" s="24"/>
      <c r="X166" s="24"/>
      <c r="Y166" s="24"/>
      <c r="Z166" s="24"/>
      <c r="AA166" s="220">
        <f>AA159/AA164</f>
        <v>4</v>
      </c>
      <c r="AB166" s="220">
        <f>AB159/AB164</f>
        <v>0</v>
      </c>
      <c r="AC166" s="220">
        <f>AC159/AC164</f>
        <v>0</v>
      </c>
      <c r="AD166" s="220">
        <f>AD159/AD164</f>
        <v>0</v>
      </c>
      <c r="AE166" s="216"/>
      <c r="AF166" s="220">
        <f>AF159/AF164</f>
        <v>0</v>
      </c>
      <c r="AG166" s="220">
        <f>AG159/AG164</f>
        <v>4e-05</v>
      </c>
      <c r="AH166" s="220">
        <f>AH159/AH164</f>
        <v>3e-06</v>
      </c>
      <c r="AI166" s="220">
        <f>AI159/AI164</f>
        <v>2e-07</v>
      </c>
      <c r="AJ166" s="220">
        <f>AJ159/AJ164</f>
        <v>2e-08</v>
      </c>
      <c r="AK166" s="221">
        <f>SUM(AA166:AJ166)</f>
        <v>4.00004322</v>
      </c>
      <c r="AL166" s="24"/>
      <c r="AM166" s="24"/>
      <c r="AN166" s="24"/>
      <c r="AO166" s="220">
        <f>COUNTIF(AM159:AM162,K166)</f>
        <v>0</v>
      </c>
      <c r="AP166" s="220">
        <f>COUNTIF(AM159:AM162,L166)</f>
        <v>0</v>
      </c>
      <c r="AQ166" s="220">
        <f>COUNTIF(AM159:AM162,M166)</f>
        <v>0</v>
      </c>
      <c r="AR166" s="220">
        <f>COUNTIF(AM159:AM162,N166)</f>
        <v>0</v>
      </c>
      <c r="AS166" s="220">
        <f>SUM(AO166:AR166)</f>
        <v>0</v>
      </c>
      <c r="AT166" s="24"/>
      <c r="AU166" t="s" s="215">
        <f>IF(AS166=2,B166,"")</f>
      </c>
      <c r="AV166" t="s" s="215">
        <f>IF(AS166=2,D166,"")</f>
      </c>
      <c r="AW166" t="s" s="215">
        <f>IF(AS166=2,E166,"")</f>
      </c>
      <c r="AX166" t="s" s="215">
        <f>IF(AS166=2,G166,"")</f>
      </c>
      <c r="AY166" s="24"/>
      <c r="AZ166" t="s" s="215">
        <f>IF(AS166=2,IF(AW166&gt;AX166,AU166,IF(AX166&gt;AW166,AV166,"")),"")</f>
      </c>
      <c r="BA166" t="s" s="215">
        <f>IF(AS166=2,IF(AW166=AX166,AU166,""),"")</f>
      </c>
      <c r="BB166" t="s" s="215">
        <f>IF(AS166=2,IF(AW166=AX166,AV166,""),"")</f>
      </c>
      <c r="BC166" t="s" s="215">
        <f>IF(AS166=2,IF(AW166&gt;AX166,AV166,IF(AX166&gt;AW166,AU166,"")),"")</f>
      </c>
      <c r="BD166" s="24"/>
      <c r="BE166" s="220">
        <v>2</v>
      </c>
      <c r="BF166" t="s" s="225">
        <f>VLOOKUP(BE166,BE159:BF162,2,FALSE)</f>
        <v>184</v>
      </c>
      <c r="BG166" s="24"/>
      <c r="BH166" s="220">
        <f>_xlfn.COUNTIFS(AZ159:AZ194,BF166,BC159:BC194,BF165)</f>
        <v>0</v>
      </c>
      <c r="BI166" s="221">
        <f>RANK(BH166,BH165:BH168,0)</f>
        <v>1</v>
      </c>
      <c r="BJ166" s="24"/>
      <c r="BK166" s="24"/>
      <c r="BL166" s="24"/>
      <c r="BM166" s="24"/>
      <c r="BN166" s="24"/>
      <c r="BO166" s="24"/>
      <c r="BP166" s="24"/>
      <c r="BQ166" s="24"/>
      <c r="BR166" s="24"/>
      <c r="BS166" s="24"/>
      <c r="BT166" s="24"/>
      <c r="BU166" s="24"/>
      <c r="BV166" s="24"/>
      <c r="BW166" s="24"/>
      <c r="BX166" s="220">
        <f>COUNTIF(BV159:BV162,K166)</f>
        <v>0</v>
      </c>
      <c r="BY166" s="220">
        <f>COUNTIF(BV159:BV162,L166)</f>
        <v>0</v>
      </c>
      <c r="BZ166" s="220">
        <f>COUNTIF(BV159:BV162,M166)</f>
        <v>0</v>
      </c>
      <c r="CA166" s="220">
        <f>COUNTIF(BV159:BV162,N166)</f>
        <v>0</v>
      </c>
      <c r="CB166" s="220">
        <f>SUM(BX166:CA166)</f>
        <v>0</v>
      </c>
      <c r="CC166" s="24"/>
      <c r="CD166" t="s" s="215">
        <f>IF(CB166=2,B166,"")</f>
      </c>
      <c r="CE166" t="s" s="215">
        <f>IF(CB166=2,D166,"")</f>
      </c>
      <c r="CF166" t="s" s="215">
        <f>IF(CB166=2,E166,"")</f>
      </c>
      <c r="CG166" t="s" s="215">
        <f>IF(CB166=2,G166,"")</f>
      </c>
      <c r="CH166" s="24"/>
      <c r="CI166" t="s" s="215">
        <f>IF(CB166=2,IF(CF166&gt;CG166,CD166,IF(CG166&gt;CF166,CE166,"")),"")</f>
      </c>
      <c r="CJ166" t="s" s="215">
        <f>IF(CB166=2,IF(CF166=CG166,CD166,""),"")</f>
      </c>
      <c r="CK166" t="s" s="215">
        <f>IF(CB166=2,IF(CF166=CG166,CE166,""),"")</f>
      </c>
      <c r="CL166" t="s" s="215">
        <f>IF(CB166=2,IF(CF166&gt;CG166,CE166,IF(CG166&gt;CF166,CD166,"")),"")</f>
      </c>
      <c r="CM166" s="24"/>
      <c r="CN166" s="220">
        <v>2</v>
      </c>
      <c r="CO166" t="s" s="225">
        <f>VLOOKUP(CN166,CN159:CO162,2,FALSE)</f>
        <v>186</v>
      </c>
      <c r="CP166" s="24"/>
      <c r="CQ166" s="220">
        <f>_xlfn.COUNTIFS(CI159:CI194,CO166,CL159:CL194,CO165)</f>
        <v>0</v>
      </c>
      <c r="CR166" s="221">
        <f>RANK(CQ166,CQ165:CQ168,0)</f>
        <v>1</v>
      </c>
      <c r="CS166" s="24"/>
      <c r="CT166" s="24"/>
      <c r="CU166" s="24"/>
      <c r="CV166" s="24"/>
      <c r="CW166" s="24"/>
      <c r="CX166" s="24"/>
      <c r="CY166" s="24"/>
      <c r="CZ166" s="24"/>
      <c r="DA166" s="24"/>
      <c r="DB166" s="24"/>
      <c r="DC166" s="24"/>
      <c r="DD166" s="24"/>
      <c r="DE166" s="24"/>
      <c r="DF166" s="24"/>
      <c r="DG166" s="220">
        <f>COUNTIF(DE159:DE162,K166)</f>
        <v>0</v>
      </c>
      <c r="DH166" s="220">
        <f>COUNTIF(DE159:DE162,L166)</f>
        <v>0</v>
      </c>
      <c r="DI166" s="220">
        <f>COUNTIF(DE159:DE162,M166)</f>
        <v>0</v>
      </c>
      <c r="DJ166" s="220">
        <f>COUNTIF(DE159:DE162,N166)</f>
        <v>0</v>
      </c>
      <c r="DK166" s="220">
        <f>SUM(DG166:DJ166)</f>
        <v>0</v>
      </c>
      <c r="DL166" s="24"/>
      <c r="DM166" t="s" s="215">
        <f>IF(DK166=2,B166,"")</f>
      </c>
      <c r="DN166" t="s" s="215">
        <f>IF(DK166=2,D166,"")</f>
      </c>
      <c r="DO166" t="s" s="215">
        <f>IF(DK166=2,E166,"")</f>
      </c>
      <c r="DP166" t="s" s="215">
        <f>IF(DK166=2,G166,"")</f>
      </c>
      <c r="DQ166" s="24"/>
      <c r="DR166" t="s" s="215">
        <f>IF(DK166=2,IF(DO166&gt;DP166,DM166,IF(DP166&gt;DO166,DN166,"")),"")</f>
      </c>
      <c r="DS166" t="s" s="215">
        <f>IF(DK166=2,IF(DO166=DP166,DM166,""),"")</f>
      </c>
      <c r="DT166" t="s" s="215">
        <f>IF(DK166=2,IF(DO166=DP166,DN166,""),"")</f>
      </c>
      <c r="DU166" t="s" s="215">
        <f>IF(DK166=2,IF(DO166&gt;DP166,DN166,IF(DP166&gt;DO166,DM166,"")),"")</f>
      </c>
      <c r="DV166" s="24"/>
      <c r="DW166" s="220">
        <v>2</v>
      </c>
      <c r="DX166" t="s" s="225">
        <f>VLOOKUP(DW166,DW159:DX162,2,FALSE)</f>
        <v>184</v>
      </c>
      <c r="DY166" s="24"/>
      <c r="DZ166" s="220">
        <f>_xlfn.COUNTIFS(DR159:DR194,DX166,DU159:DU194,DX165)</f>
        <v>0</v>
      </c>
      <c r="EA166" s="221">
        <f>RANK(DZ166,DZ165:DZ168,0)</f>
        <v>1</v>
      </c>
      <c r="EB166" s="24"/>
      <c r="EC166" s="24"/>
      <c r="ED166" s="24"/>
      <c r="EE166" s="24"/>
      <c r="EF166" s="24"/>
      <c r="EG166" s="24"/>
      <c r="EH166" s="24"/>
      <c r="EI166" s="24"/>
      <c r="EJ166" s="24"/>
      <c r="EK166" s="24"/>
      <c r="EL166" s="25"/>
    </row>
    <row r="167" ht="13.65" customHeight="1">
      <c r="A167" s="15"/>
      <c r="B167" t="s" s="215">
        <f t="shared" si="703"/>
        <v>183</v>
      </c>
      <c r="C167" t="s" s="215">
        <v>64</v>
      </c>
      <c r="D167" t="s" s="215">
        <f t="shared" si="704"/>
        <v>184</v>
      </c>
      <c r="E167" s="220">
        <f t="shared" si="705"/>
        <v>3</v>
      </c>
      <c r="F167" t="s" s="215">
        <v>64</v>
      </c>
      <c r="G167" s="220">
        <f t="shared" si="706"/>
        <v>1</v>
      </c>
      <c r="H167" s="216"/>
      <c r="I167" t="s" s="215">
        <f t="shared" si="707"/>
        <v>170</v>
      </c>
      <c r="J167" s="24"/>
      <c r="K167" t="s" s="215">
        <f>IF(I167="H",B167,IF(I167="B",D167,""))</f>
        <v>183</v>
      </c>
      <c r="L167" t="s" s="215">
        <f>IF(I167="U",B167,"")</f>
      </c>
      <c r="M167" t="s" s="215">
        <f>IF(I167="U",D167,"")</f>
      </c>
      <c r="N167" t="s" s="215">
        <f>IF(I167="B",B167,IF(I167="H",D167,""))</f>
        <v>184</v>
      </c>
      <c r="O167" s="24"/>
      <c r="P167" s="221">
        <v>1</v>
      </c>
      <c r="Q167" t="s" s="222">
        <f>VLOOKUP(P167,P159:Y162,Q165,FALSE)</f>
        <v>185</v>
      </c>
      <c r="R167" s="223">
        <f>VLOOKUP(P167,P159:Y162,R165,FALSE)</f>
        <v>3</v>
      </c>
      <c r="S167" s="223">
        <f>VLOOKUP(P167,P159:Y162,S165,FALSE)</f>
        <v>2</v>
      </c>
      <c r="T167" s="223">
        <f>VLOOKUP(P167,P159:Y162,T165,FALSE)</f>
        <v>0</v>
      </c>
      <c r="U167" s="223">
        <f>VLOOKUP(P167,P159:Y162,U165,FALSE)</f>
        <v>1</v>
      </c>
      <c r="V167" s="223">
        <f>VLOOKUP(P167,P159:Y162,V165,FALSE)</f>
        <v>4</v>
      </c>
      <c r="W167" s="223">
        <f>VLOOKUP(P167,P159:Y162,W165,FALSE)</f>
        <v>4</v>
      </c>
      <c r="X167" s="223">
        <f>VLOOKUP(P167,P159:Y162,X165,FALSE)</f>
        <v>0</v>
      </c>
      <c r="Y167" s="220">
        <f>VLOOKUP(P167,P159:Y162,Y165,FALSE)</f>
        <v>6</v>
      </c>
      <c r="Z167" s="24"/>
      <c r="AA167" s="220">
        <f>AA160/AA164</f>
        <v>2</v>
      </c>
      <c r="AB167" s="220">
        <f>AB160/AB164</f>
        <v>0.1</v>
      </c>
      <c r="AC167" s="220">
        <f>AC160/AC164</f>
        <v>0.01</v>
      </c>
      <c r="AD167" s="220">
        <f>AD160/AD164</f>
        <v>0.001</v>
      </c>
      <c r="AE167" s="216"/>
      <c r="AF167" s="220">
        <f>AF160/AF164</f>
        <v>0.0001</v>
      </c>
      <c r="AG167" s="220">
        <f>AG160/AG164</f>
        <v>1e-05</v>
      </c>
      <c r="AH167" s="220">
        <f>AH160/AH164</f>
        <v>1e-06</v>
      </c>
      <c r="AI167" s="220">
        <f>AI160/AI164</f>
        <v>2e-07</v>
      </c>
      <c r="AJ167" s="220">
        <f>AJ160/AJ164</f>
        <v>4e-08</v>
      </c>
      <c r="AK167" s="221">
        <f>SUM(AA167:AJ167)</f>
        <v>2.11111124</v>
      </c>
      <c r="AL167" s="24"/>
      <c r="AM167" s="24"/>
      <c r="AN167" s="24"/>
      <c r="AO167" s="220">
        <f>COUNTIF(AM159:AM162,K167)</f>
        <v>0</v>
      </c>
      <c r="AP167" s="220">
        <f>COUNTIF(AM159:AM162,L167)</f>
        <v>0</v>
      </c>
      <c r="AQ167" s="220">
        <f>COUNTIF(AM159:AM162,M167)</f>
        <v>0</v>
      </c>
      <c r="AR167" s="220">
        <f>COUNTIF(AM159:AM162,N167)</f>
        <v>0</v>
      </c>
      <c r="AS167" s="220">
        <f>SUM(AO167:AR167)</f>
        <v>0</v>
      </c>
      <c r="AT167" s="24"/>
      <c r="AU167" t="s" s="215">
        <f>IF(AS167=2,B167,"")</f>
      </c>
      <c r="AV167" t="s" s="215">
        <f>IF(AS167=2,D167,"")</f>
      </c>
      <c r="AW167" t="s" s="215">
        <f>IF(AS167=2,E167,"")</f>
      </c>
      <c r="AX167" t="s" s="215">
        <f>IF(AS167=2,G167,"")</f>
      </c>
      <c r="AY167" s="24"/>
      <c r="AZ167" t="s" s="215">
        <f>IF(AS167=2,IF(AW167&gt;AX167,AU167,IF(AX167&gt;AW167,AV167,"")),"")</f>
      </c>
      <c r="BA167" t="s" s="215">
        <f>IF(AS167=2,IF(AW167=AX167,AU167,""),"")</f>
      </c>
      <c r="BB167" t="s" s="215">
        <f>IF(AS167=2,IF(AW167=AX167,AV167,""),"")</f>
      </c>
      <c r="BC167" t="s" s="215">
        <f>IF(AS167=2,IF(AW167&gt;AX167,AV167,IF(AX167&gt;AW167,AU167,"")),"")</f>
      </c>
      <c r="BD167" s="24"/>
      <c r="BE167" s="220">
        <v>3</v>
      </c>
      <c r="BF167" t="s" s="225">
        <f>VLOOKUP(BE167,BE159:BF162,2,FALSE)</f>
        <v>185</v>
      </c>
      <c r="BG167" s="24"/>
      <c r="BH167" s="220">
        <f>_xlfn.COUNTIFS(AZ159:AZ194,BF167,BC159:BC194,BF166)</f>
        <v>0</v>
      </c>
      <c r="BI167" s="221">
        <f>RANK(BH167,BH165:BH168,0)</f>
        <v>1</v>
      </c>
      <c r="BJ167" s="24"/>
      <c r="BK167" s="24"/>
      <c r="BL167" s="24"/>
      <c r="BM167" s="24"/>
      <c r="BN167" s="24"/>
      <c r="BO167" s="24"/>
      <c r="BP167" s="24"/>
      <c r="BQ167" s="24"/>
      <c r="BR167" s="24"/>
      <c r="BS167" s="24"/>
      <c r="BT167" s="24"/>
      <c r="BU167" s="24"/>
      <c r="BV167" s="24"/>
      <c r="BW167" s="24"/>
      <c r="BX167" s="220">
        <f>COUNTIF(BV159:BV162,K167)</f>
        <v>1</v>
      </c>
      <c r="BY167" s="220">
        <f>COUNTIF(BV159:BV162,L167)</f>
        <v>0</v>
      </c>
      <c r="BZ167" s="220">
        <f>COUNTIF(BV159:BV162,M167)</f>
        <v>0</v>
      </c>
      <c r="CA167" s="220">
        <f>COUNTIF(BV159:BV162,N167)</f>
        <v>0</v>
      </c>
      <c r="CB167" s="220">
        <f>SUM(BX167:CA167)</f>
        <v>1</v>
      </c>
      <c r="CC167" s="24"/>
      <c r="CD167" t="s" s="215">
        <f>IF(CB167=2,B167,"")</f>
      </c>
      <c r="CE167" t="s" s="215">
        <f>IF(CB167=2,D167,"")</f>
      </c>
      <c r="CF167" t="s" s="215">
        <f>IF(CB167=2,E167,"")</f>
      </c>
      <c r="CG167" t="s" s="215">
        <f>IF(CB167=2,G167,"")</f>
      </c>
      <c r="CH167" s="24"/>
      <c r="CI167" t="s" s="215">
        <f>IF(CB167=2,IF(CF167&gt;CG167,CD167,IF(CG167&gt;CF167,CE167,"")),"")</f>
      </c>
      <c r="CJ167" t="s" s="215">
        <f>IF(CB167=2,IF(CF167=CG167,CD167,""),"")</f>
      </c>
      <c r="CK167" t="s" s="215">
        <f>IF(CB167=2,IF(CF167=CG167,CE167,""),"")</f>
      </c>
      <c r="CL167" t="s" s="215">
        <f>IF(CB167=2,IF(CF167&gt;CG167,CE167,IF(CG167&gt;CF167,CD167,"")),"")</f>
      </c>
      <c r="CM167" s="24"/>
      <c r="CN167" s="220">
        <v>3</v>
      </c>
      <c r="CO167" t="s" s="225">
        <f>VLOOKUP(CN167,CN159:CO162,2,FALSE)</f>
        <v>184</v>
      </c>
      <c r="CP167" s="24"/>
      <c r="CQ167" s="220">
        <f>_xlfn.COUNTIFS(CI159:CI194,CO167,CL159:CL194,CO166)</f>
        <v>0</v>
      </c>
      <c r="CR167" s="221">
        <f>RANK(CQ167,CQ165:CQ168,0)</f>
        <v>1</v>
      </c>
      <c r="CS167" s="24"/>
      <c r="CT167" s="24"/>
      <c r="CU167" s="24"/>
      <c r="CV167" s="24"/>
      <c r="CW167" s="24"/>
      <c r="CX167" s="24"/>
      <c r="CY167" s="24"/>
      <c r="CZ167" s="24"/>
      <c r="DA167" s="24"/>
      <c r="DB167" s="24"/>
      <c r="DC167" s="24"/>
      <c r="DD167" s="24"/>
      <c r="DE167" s="24"/>
      <c r="DF167" s="24"/>
      <c r="DG167" s="220">
        <f>COUNTIF(DE159:DE162,K167)</f>
        <v>0</v>
      </c>
      <c r="DH167" s="220">
        <f>COUNTIF(DE159:DE162,L167)</f>
        <v>0</v>
      </c>
      <c r="DI167" s="220">
        <f>COUNTIF(DE159:DE162,M167)</f>
        <v>0</v>
      </c>
      <c r="DJ167" s="220">
        <f>COUNTIF(DE159:DE162,N167)</f>
        <v>0</v>
      </c>
      <c r="DK167" s="220">
        <f>SUM(DG167:DJ167)</f>
        <v>0</v>
      </c>
      <c r="DL167" s="24"/>
      <c r="DM167" t="s" s="215">
        <f>IF(DK167=2,B167,"")</f>
      </c>
      <c r="DN167" t="s" s="215">
        <f>IF(DK167=2,D167,"")</f>
      </c>
      <c r="DO167" t="s" s="215">
        <f>IF(DK167=2,E167,"")</f>
      </c>
      <c r="DP167" t="s" s="215">
        <f>IF(DK167=2,G167,"")</f>
      </c>
      <c r="DQ167" s="24"/>
      <c r="DR167" t="s" s="215">
        <f>IF(DK167=2,IF(DO167&gt;DP167,DM167,IF(DP167&gt;DO167,DN167,"")),"")</f>
      </c>
      <c r="DS167" t="s" s="215">
        <f>IF(DK167=2,IF(DO167=DP167,DM167,""),"")</f>
      </c>
      <c r="DT167" t="s" s="215">
        <f>IF(DK167=2,IF(DO167=DP167,DN167,""),"")</f>
      </c>
      <c r="DU167" t="s" s="215">
        <f>IF(DK167=2,IF(DO167&gt;DP167,DN167,IF(DP167&gt;DO167,DM167,"")),"")</f>
      </c>
      <c r="DV167" s="24"/>
      <c r="DW167" s="220">
        <v>3</v>
      </c>
      <c r="DX167" t="s" s="225">
        <f>VLOOKUP(DW167,DW159:DX162,2,FALSE)</f>
        <v>185</v>
      </c>
      <c r="DY167" s="24"/>
      <c r="DZ167" s="220">
        <f>_xlfn.COUNTIFS(DR159:DR194,DX167,DU159:DU194,DX166)</f>
        <v>0</v>
      </c>
      <c r="EA167" s="221">
        <f>RANK(DZ167,DZ165:DZ168,0)</f>
        <v>1</v>
      </c>
      <c r="EB167" s="24"/>
      <c r="EC167" s="24"/>
      <c r="ED167" s="24"/>
      <c r="EE167" s="24"/>
      <c r="EF167" s="24"/>
      <c r="EG167" s="24"/>
      <c r="EH167" s="24"/>
      <c r="EI167" s="24"/>
      <c r="EJ167" s="24"/>
      <c r="EK167" s="24"/>
      <c r="EL167" s="25"/>
    </row>
    <row r="168" ht="13.65" customHeight="1">
      <c r="A168" s="15"/>
      <c r="B168" t="s" s="215">
        <f t="shared" si="779"/>
        <v>185</v>
      </c>
      <c r="C168" t="s" s="215">
        <v>64</v>
      </c>
      <c r="D168" t="s" s="215">
        <f t="shared" si="780"/>
        <v>186</v>
      </c>
      <c r="E168" s="220">
        <f t="shared" si="781"/>
        <v>2</v>
      </c>
      <c r="F168" t="s" s="215">
        <v>64</v>
      </c>
      <c r="G168" s="220">
        <f t="shared" si="782"/>
        <v>1</v>
      </c>
      <c r="H168" s="216"/>
      <c r="I168" t="s" s="215">
        <f t="shared" si="783"/>
        <v>170</v>
      </c>
      <c r="J168" s="24"/>
      <c r="K168" t="s" s="215">
        <f>IF(I168="H",B168,IF(I168="B",D168,""))</f>
        <v>185</v>
      </c>
      <c r="L168" t="s" s="215">
        <f>IF(I168="U",B168,"")</f>
      </c>
      <c r="M168" t="s" s="215">
        <f>IF(I168="U",D168,"")</f>
      </c>
      <c r="N168" t="s" s="215">
        <f>IF(I168="B",B168,IF(I168="H",D168,""))</f>
        <v>186</v>
      </c>
      <c r="O168" s="24"/>
      <c r="P168" s="221">
        <v>2</v>
      </c>
      <c r="Q168" t="s" s="222">
        <f>VLOOKUP(P168,P159:Y162,Q165,FALSE)</f>
        <v>186</v>
      </c>
      <c r="R168" s="223">
        <f>VLOOKUP(P168,P159:Y162,R165,FALSE)</f>
        <v>3</v>
      </c>
      <c r="S168" s="223">
        <f>VLOOKUP(P168,P159:Y162,S165,FALSE)</f>
        <v>1</v>
      </c>
      <c r="T168" s="223">
        <f>VLOOKUP(P168,P159:Y162,T165,FALSE)</f>
        <v>1</v>
      </c>
      <c r="U168" s="223">
        <f>VLOOKUP(P168,P159:Y162,U165,FALSE)</f>
        <v>1</v>
      </c>
      <c r="V168" s="223">
        <f>VLOOKUP(P168,P159:Y162,V165,FALSE)</f>
        <v>6</v>
      </c>
      <c r="W168" s="223">
        <f>VLOOKUP(P168,P159:Y162,W165,FALSE)</f>
        <v>4</v>
      </c>
      <c r="X168" s="223">
        <f>VLOOKUP(P168,P159:Y162,X165,FALSE)</f>
        <v>2</v>
      </c>
      <c r="Y168" s="220">
        <f>VLOOKUP(P168,P159:Y162,Y165,FALSE)</f>
        <v>4</v>
      </c>
      <c r="Z168" s="24"/>
      <c r="AA168" s="220">
        <f>AA161/AA164</f>
        <v>2</v>
      </c>
      <c r="AB168" s="220">
        <f>AB161/AB164</f>
        <v>0.1</v>
      </c>
      <c r="AC168" s="220">
        <f>AC161/AC164</f>
        <v>0.01</v>
      </c>
      <c r="AD168" s="220">
        <f>AD161/AD164</f>
        <v>0.001</v>
      </c>
      <c r="AE168" s="216"/>
      <c r="AF168" s="220">
        <f>AF161/AF164</f>
        <v>0.0001</v>
      </c>
      <c r="AG168" s="220">
        <f>AG161/AG164</f>
        <v>2e-05</v>
      </c>
      <c r="AH168" s="220">
        <f>AH161/AH164</f>
        <v>2e-06</v>
      </c>
      <c r="AI168" s="220">
        <f>AI161/AI164</f>
        <v>2e-07</v>
      </c>
      <c r="AJ168" s="220">
        <f>AJ161/AJ164</f>
        <v>1e-08</v>
      </c>
      <c r="AK168" s="221">
        <f>SUM(AA168:AJ168)</f>
        <v>2.11112221</v>
      </c>
      <c r="AL168" s="24"/>
      <c r="AM168" s="24"/>
      <c r="AN168" s="24"/>
      <c r="AO168" s="220">
        <f>COUNTIF(AM159:AM162,K168)</f>
        <v>1</v>
      </c>
      <c r="AP168" s="220">
        <f>COUNTIF(AM159:AM162,L168)</f>
        <v>0</v>
      </c>
      <c r="AQ168" s="220">
        <f>COUNTIF(AM159:AM162,M168)</f>
        <v>0</v>
      </c>
      <c r="AR168" s="220">
        <f>COUNTIF(AM159:AM162,N168)</f>
        <v>0</v>
      </c>
      <c r="AS168" s="220">
        <f>SUM(AO168:AR168)</f>
        <v>1</v>
      </c>
      <c r="AT168" s="24"/>
      <c r="AU168" t="s" s="215">
        <f>IF(AS168=2,B168,"")</f>
      </c>
      <c r="AV168" t="s" s="215">
        <f>IF(AS168=2,D168,"")</f>
      </c>
      <c r="AW168" t="s" s="215">
        <f>IF(AS168=2,E168,"")</f>
      </c>
      <c r="AX168" t="s" s="215">
        <f>IF(AS168=2,G168,"")</f>
      </c>
      <c r="AY168" s="24"/>
      <c r="AZ168" t="s" s="215">
        <f>IF(AS168=2,IF(AW168&gt;AX168,AU168,IF(AX168&gt;AW168,AV168,"")),"")</f>
      </c>
      <c r="BA168" t="s" s="215">
        <f>IF(AS168=2,IF(AW168=AX168,AU168,""),"")</f>
      </c>
      <c r="BB168" t="s" s="215">
        <f>IF(AS168=2,IF(AW168=AX168,AV168,""),"")</f>
      </c>
      <c r="BC168" t="s" s="215">
        <f>IF(AS168=2,IF(AW168&gt;AX168,AV168,IF(AX168&gt;AW168,AU168,"")),"")</f>
      </c>
      <c r="BD168" s="24"/>
      <c r="BE168" s="220">
        <v>4</v>
      </c>
      <c r="BF168" t="s" s="225">
        <f>VLOOKUP(BE168,BE159:BF162,2,FALSE)</f>
        <v>186</v>
      </c>
      <c r="BG168" s="24"/>
      <c r="BH168" s="220">
        <f>_xlfn.COUNTIFS(AZ159:AZ194,BF168,BC159:BC194,BF167)</f>
        <v>0</v>
      </c>
      <c r="BI168" s="221">
        <f>RANK(BH168,BH165:BH168,0)</f>
        <v>1</v>
      </c>
      <c r="BJ168" s="24"/>
      <c r="BK168" s="24"/>
      <c r="BL168" s="24"/>
      <c r="BM168" s="24"/>
      <c r="BN168" s="24"/>
      <c r="BO168" s="24"/>
      <c r="BP168" s="24"/>
      <c r="BQ168" s="24"/>
      <c r="BR168" s="24"/>
      <c r="BS168" s="24"/>
      <c r="BT168" s="24"/>
      <c r="BU168" s="24"/>
      <c r="BV168" s="24"/>
      <c r="BW168" s="24"/>
      <c r="BX168" s="220">
        <f>COUNTIF(BV159:BV162,K168)</f>
        <v>0</v>
      </c>
      <c r="BY168" s="220">
        <f>COUNTIF(BV159:BV162,L168)</f>
        <v>0</v>
      </c>
      <c r="BZ168" s="220">
        <f>COUNTIF(BV159:BV162,M168)</f>
        <v>0</v>
      </c>
      <c r="CA168" s="220">
        <f>COUNTIF(BV159:BV162,N168)</f>
        <v>1</v>
      </c>
      <c r="CB168" s="220">
        <f>SUM(BX168:CA168)</f>
        <v>1</v>
      </c>
      <c r="CC168" s="24"/>
      <c r="CD168" t="s" s="215">
        <f>IF(CB168=2,B168,"")</f>
      </c>
      <c r="CE168" t="s" s="215">
        <f>IF(CB168=2,D168,"")</f>
      </c>
      <c r="CF168" t="s" s="215">
        <f>IF(CB168=2,E168,"")</f>
      </c>
      <c r="CG168" t="s" s="215">
        <f>IF(CB168=2,G168,"")</f>
      </c>
      <c r="CH168" s="24"/>
      <c r="CI168" t="s" s="215">
        <f>IF(CB168=2,IF(CF168&gt;CG168,CD168,IF(CG168&gt;CF168,CE168,"")),"")</f>
      </c>
      <c r="CJ168" t="s" s="215">
        <f>IF(CB168=2,IF(CF168=CG168,CD168,""),"")</f>
      </c>
      <c r="CK168" t="s" s="215">
        <f>IF(CB168=2,IF(CF168=CG168,CE168,""),"")</f>
      </c>
      <c r="CL168" t="s" s="215">
        <f>IF(CB168=2,IF(CF168&gt;CG168,CE168,IF(CG168&gt;CF168,CD168,"")),"")</f>
      </c>
      <c r="CM168" s="24"/>
      <c r="CN168" s="220">
        <v>4</v>
      </c>
      <c r="CO168" t="s" s="225">
        <f>VLOOKUP(CN168,CN159:CO162,2,FALSE)</f>
        <v>185</v>
      </c>
      <c r="CP168" s="24"/>
      <c r="CQ168" s="220">
        <f>_xlfn.COUNTIFS(CI159:CI194,CO168,CL159:CL194,CO167)</f>
        <v>0</v>
      </c>
      <c r="CR168" s="221">
        <f>RANK(CQ168,CQ165:CQ168,0)</f>
        <v>1</v>
      </c>
      <c r="CS168" s="24"/>
      <c r="CT168" s="24"/>
      <c r="CU168" s="24"/>
      <c r="CV168" s="24"/>
      <c r="CW168" s="24"/>
      <c r="CX168" s="24"/>
      <c r="CY168" s="24"/>
      <c r="CZ168" s="24"/>
      <c r="DA168" s="24"/>
      <c r="DB168" s="24"/>
      <c r="DC168" s="24"/>
      <c r="DD168" s="24"/>
      <c r="DE168" s="24"/>
      <c r="DF168" s="24"/>
      <c r="DG168" s="220">
        <f>COUNTIF(DE159:DE162,K168)</f>
        <v>0</v>
      </c>
      <c r="DH168" s="220">
        <f>COUNTIF(DE159:DE162,L168)</f>
        <v>0</v>
      </c>
      <c r="DI168" s="220">
        <f>COUNTIF(DE159:DE162,M168)</f>
        <v>0</v>
      </c>
      <c r="DJ168" s="220">
        <f>COUNTIF(DE159:DE162,N168)</f>
        <v>0</v>
      </c>
      <c r="DK168" s="220">
        <f>SUM(DG168:DJ168)</f>
        <v>0</v>
      </c>
      <c r="DL168" s="24"/>
      <c r="DM168" t="s" s="215">
        <f>IF(DK168=2,B168,"")</f>
      </c>
      <c r="DN168" t="s" s="215">
        <f>IF(DK168=2,D168,"")</f>
      </c>
      <c r="DO168" t="s" s="215">
        <f>IF(DK168=2,E168,"")</f>
      </c>
      <c r="DP168" t="s" s="215">
        <f>IF(DK168=2,G168,"")</f>
      </c>
      <c r="DQ168" s="24"/>
      <c r="DR168" t="s" s="215">
        <f>IF(DK168=2,IF(DO168&gt;DP168,DM168,IF(DP168&gt;DO168,DN168,"")),"")</f>
      </c>
      <c r="DS168" t="s" s="215">
        <f>IF(DK168=2,IF(DO168=DP168,DM168,""),"")</f>
      </c>
      <c r="DT168" t="s" s="215">
        <f>IF(DK168=2,IF(DO168=DP168,DN168,""),"")</f>
      </c>
      <c r="DU168" t="s" s="215">
        <f>IF(DK168=2,IF(DO168&gt;DP168,DN168,IF(DP168&gt;DO168,DM168,"")),"")</f>
      </c>
      <c r="DV168" s="24"/>
      <c r="DW168" s="220">
        <v>4</v>
      </c>
      <c r="DX168" t="s" s="225">
        <f>VLOOKUP(DW168,DW159:DX162,2,FALSE)</f>
        <v>186</v>
      </c>
      <c r="DY168" s="24"/>
      <c r="DZ168" s="220">
        <f>_xlfn.COUNTIFS(DR159:DR194,DX168,DU159:DU194,DX167)</f>
        <v>0</v>
      </c>
      <c r="EA168" s="221">
        <f>RANK(DZ168,DZ165:DZ168,0)</f>
        <v>1</v>
      </c>
      <c r="EB168" s="24"/>
      <c r="EC168" s="24"/>
      <c r="ED168" s="24"/>
      <c r="EE168" s="24"/>
      <c r="EF168" s="24"/>
      <c r="EG168" s="24"/>
      <c r="EH168" s="24"/>
      <c r="EI168" s="24"/>
      <c r="EJ168" s="24"/>
      <c r="EK168" s="24"/>
      <c r="EL168" s="25"/>
    </row>
    <row r="169" ht="13.65" customHeight="1">
      <c r="A169" s="15"/>
      <c r="B169" t="s" s="215">
        <f t="shared" si="855"/>
        <v>187</v>
      </c>
      <c r="C169" t="s" s="215">
        <v>64</v>
      </c>
      <c r="D169" t="s" s="215">
        <f t="shared" si="856"/>
        <v>188</v>
      </c>
      <c r="E169" s="220">
        <f t="shared" si="857"/>
        <v>0</v>
      </c>
      <c r="F169" t="s" s="215">
        <v>64</v>
      </c>
      <c r="G169" s="220">
        <f t="shared" si="858"/>
        <v>2</v>
      </c>
      <c r="H169" s="216"/>
      <c r="I169" t="s" s="215">
        <f t="shared" si="859"/>
        <v>165</v>
      </c>
      <c r="J169" s="24"/>
      <c r="K169" t="s" s="215">
        <f>IF(I169="H",B169,IF(I169="B",D169,""))</f>
        <v>188</v>
      </c>
      <c r="L169" t="s" s="215">
        <f>IF(I169="U",B169,"")</f>
      </c>
      <c r="M169" t="s" s="215">
        <f>IF(I169="U",D169,"")</f>
      </c>
      <c r="N169" t="s" s="215">
        <f>IF(I169="B",B169,IF(I169="H",D169,""))</f>
        <v>187</v>
      </c>
      <c r="O169" s="24"/>
      <c r="P169" s="221">
        <v>3</v>
      </c>
      <c r="Q169" t="s" s="222">
        <f>VLOOKUP(P169,P159:Y162,Q165,FALSE)</f>
        <v>183</v>
      </c>
      <c r="R169" s="223">
        <f>VLOOKUP(P169,P159:Y162,R165,FALSE)</f>
        <v>3</v>
      </c>
      <c r="S169" s="223">
        <f>VLOOKUP(P169,P159:Y162,S165,FALSE)</f>
        <v>1</v>
      </c>
      <c r="T169" s="223">
        <f>VLOOKUP(P169,P159:Y162,T165,FALSE)</f>
        <v>1</v>
      </c>
      <c r="U169" s="223">
        <f>VLOOKUP(P169,P159:Y162,U165,FALSE)</f>
        <v>1</v>
      </c>
      <c r="V169" s="223">
        <f>VLOOKUP(P169,P159:Y162,V165,FALSE)</f>
        <v>5</v>
      </c>
      <c r="W169" s="223">
        <f>VLOOKUP(P169,P159:Y162,W165,FALSE)</f>
        <v>5</v>
      </c>
      <c r="X169" s="223">
        <f>VLOOKUP(P169,P159:Y162,X165,FALSE)</f>
        <v>0</v>
      </c>
      <c r="Y169" s="220">
        <f>VLOOKUP(P169,P159:Y162,Y165,FALSE)</f>
        <v>4</v>
      </c>
      <c r="Z169" s="24"/>
      <c r="AA169" s="220">
        <f>AA162/AA164</f>
        <v>1</v>
      </c>
      <c r="AB169" s="220">
        <f>AB162/AB164</f>
        <v>0</v>
      </c>
      <c r="AC169" s="220">
        <f>AC162/AC164</f>
        <v>0</v>
      </c>
      <c r="AD169" s="220">
        <f>AD162/AD164</f>
        <v>0</v>
      </c>
      <c r="AE169" s="216"/>
      <c r="AF169" s="220">
        <f>AF162/AF164</f>
        <v>0</v>
      </c>
      <c r="AG169" s="220">
        <f>AG162/AG164</f>
        <v>2e-05</v>
      </c>
      <c r="AH169" s="220">
        <f>AH162/AH164</f>
        <v>3e-06</v>
      </c>
      <c r="AI169" s="220">
        <f>AI162/AI164</f>
        <v>1e-07</v>
      </c>
      <c r="AJ169" s="220">
        <f>AJ162/AJ164</f>
        <v>3e-08</v>
      </c>
      <c r="AK169" s="221">
        <f>SUM(AA169:AJ169)</f>
        <v>1.00002313</v>
      </c>
      <c r="AL169" s="24"/>
      <c r="AM169" s="24"/>
      <c r="AN169" s="24"/>
      <c r="AO169" s="220">
        <f>COUNTIF(AM159:AM162,K169)</f>
        <v>0</v>
      </c>
      <c r="AP169" s="220">
        <f>COUNTIF(AM159:AM162,L169)</f>
        <v>0</v>
      </c>
      <c r="AQ169" s="220">
        <f>COUNTIF(AM159:AM162,M169)</f>
        <v>0</v>
      </c>
      <c r="AR169" s="220">
        <f>COUNTIF(AM159:AM162,N169)</f>
        <v>0</v>
      </c>
      <c r="AS169" s="220">
        <f>SUM(AO169:AR169)</f>
        <v>0</v>
      </c>
      <c r="AT169" s="24"/>
      <c r="AU169" t="s" s="215">
        <f>IF(AS169=2,B169,"")</f>
      </c>
      <c r="AV169" t="s" s="215">
        <f>IF(AS169=2,D169,"")</f>
      </c>
      <c r="AW169" t="s" s="215">
        <f>IF(AS169=2,E169,"")</f>
      </c>
      <c r="AX169" t="s" s="215">
        <f>IF(AS169=2,G169,"")</f>
      </c>
      <c r="AY169" s="24"/>
      <c r="AZ169" t="s" s="215">
        <f>IF(AS169=2,IF(AW169&gt;AX169,AU169,IF(AX169&gt;AW169,AV169,"")),"")</f>
      </c>
      <c r="BA169" t="s" s="215">
        <f>IF(AS169=2,IF(AW169=AX169,AU169,""),"")</f>
      </c>
      <c r="BB169" t="s" s="215">
        <f>IF(AS169=2,IF(AW169=AX169,AV169,""),"")</f>
      </c>
      <c r="BC169" t="s" s="215">
        <f>IF(AS169=2,IF(AW169&gt;AX169,AV169,IF(AX169&gt;AW169,AU169,"")),"")</f>
      </c>
      <c r="BD169" s="24"/>
      <c r="BE169" s="24"/>
      <c r="BF169" s="24"/>
      <c r="BG169" s="24"/>
      <c r="BH169" s="24"/>
      <c r="BI169" s="24"/>
      <c r="BJ169" s="24"/>
      <c r="BK169" s="24"/>
      <c r="BL169" s="24"/>
      <c r="BM169" s="24"/>
      <c r="BN169" s="24"/>
      <c r="BO169" s="24"/>
      <c r="BP169" s="24"/>
      <c r="BQ169" s="24"/>
      <c r="BR169" s="24"/>
      <c r="BS169" s="24"/>
      <c r="BT169" s="24"/>
      <c r="BU169" s="24"/>
      <c r="BV169" s="24"/>
      <c r="BW169" s="24"/>
      <c r="BX169" s="220">
        <f>COUNTIF(BV159:BV162,K169)</f>
        <v>0</v>
      </c>
      <c r="BY169" s="220">
        <f>COUNTIF(BV159:BV162,L169)</f>
        <v>0</v>
      </c>
      <c r="BZ169" s="220">
        <f>COUNTIF(BV159:BV162,M169)</f>
        <v>0</v>
      </c>
      <c r="CA169" s="220">
        <f>COUNTIF(BV159:BV162,N169)</f>
        <v>0</v>
      </c>
      <c r="CB169" s="220">
        <f>SUM(BX169:CA169)</f>
        <v>0</v>
      </c>
      <c r="CC169" s="24"/>
      <c r="CD169" t="s" s="215">
        <f>IF(CB169=2,B169,"")</f>
      </c>
      <c r="CE169" t="s" s="215">
        <f>IF(CB169=2,D169,"")</f>
      </c>
      <c r="CF169" t="s" s="215">
        <f>IF(CB169=2,E169,"")</f>
      </c>
      <c r="CG169" t="s" s="215">
        <f>IF(CB169=2,G169,"")</f>
      </c>
      <c r="CH169" s="24"/>
      <c r="CI169" t="s" s="215">
        <f>IF(CB169=2,IF(CF169&gt;CG169,CD169,IF(CG169&gt;CF169,CE169,"")),"")</f>
      </c>
      <c r="CJ169" t="s" s="215">
        <f>IF(CB169=2,IF(CF169=CG169,CD169,""),"")</f>
      </c>
      <c r="CK169" t="s" s="215">
        <f>IF(CB169=2,IF(CF169=CG169,CE169,""),"")</f>
      </c>
      <c r="CL169" t="s" s="215">
        <f>IF(CB169=2,IF(CF169&gt;CG169,CE169,IF(CG169&gt;CF169,CD169,"")),"")</f>
      </c>
      <c r="CM169" s="24"/>
      <c r="CN169" s="24"/>
      <c r="CO169" s="24"/>
      <c r="CP169" s="24"/>
      <c r="CQ169" s="24"/>
      <c r="CR169" s="24"/>
      <c r="CS169" s="24"/>
      <c r="CT169" s="24"/>
      <c r="CU169" s="24"/>
      <c r="CV169" s="24"/>
      <c r="CW169" s="24"/>
      <c r="CX169" s="24"/>
      <c r="CY169" s="24"/>
      <c r="CZ169" s="24"/>
      <c r="DA169" s="24"/>
      <c r="DB169" s="24"/>
      <c r="DC169" s="24"/>
      <c r="DD169" s="24"/>
      <c r="DE169" s="24"/>
      <c r="DF169" s="24"/>
      <c r="DG169" s="220">
        <f>COUNTIF(DE159:DE162,K169)</f>
        <v>0</v>
      </c>
      <c r="DH169" s="220">
        <f>COUNTIF(DE159:DE162,L169)</f>
        <v>0</v>
      </c>
      <c r="DI169" s="220">
        <f>COUNTIF(DE159:DE162,M169)</f>
        <v>0</v>
      </c>
      <c r="DJ169" s="220">
        <f>COUNTIF(DE159:DE162,N169)</f>
        <v>0</v>
      </c>
      <c r="DK169" s="220">
        <f>SUM(DG169:DJ169)</f>
        <v>0</v>
      </c>
      <c r="DL169" s="24"/>
      <c r="DM169" t="s" s="215">
        <f>IF(DK169=2,B169,"")</f>
      </c>
      <c r="DN169" t="s" s="215">
        <f>IF(DK169=2,D169,"")</f>
      </c>
      <c r="DO169" t="s" s="215">
        <f>IF(DK169=2,E169,"")</f>
      </c>
      <c r="DP169" t="s" s="215">
        <f>IF(DK169=2,G169,"")</f>
      </c>
      <c r="DQ169" s="24"/>
      <c r="DR169" t="s" s="215">
        <f>IF(DK169=2,IF(DO169&gt;DP169,DM169,IF(DP169&gt;DO169,DN169,"")),"")</f>
      </c>
      <c r="DS169" t="s" s="215">
        <f>IF(DK169=2,IF(DO169=DP169,DM169,""),"")</f>
      </c>
      <c r="DT169" t="s" s="215">
        <f>IF(DK169=2,IF(DO169=DP169,DN169,""),"")</f>
      </c>
      <c r="DU169" t="s" s="215">
        <f>IF(DK169=2,IF(DO169&gt;DP169,DN169,IF(DP169&gt;DO169,DM169,"")),"")</f>
      </c>
      <c r="DV169" s="24"/>
      <c r="DW169" s="24"/>
      <c r="DX169" s="24"/>
      <c r="DY169" s="24"/>
      <c r="DZ169" s="24"/>
      <c r="EA169" s="24"/>
      <c r="EB169" s="24"/>
      <c r="EC169" s="24"/>
      <c r="ED169" s="24"/>
      <c r="EE169" s="24"/>
      <c r="EF169" s="24"/>
      <c r="EG169" s="24"/>
      <c r="EH169" s="24"/>
      <c r="EI169" s="24"/>
      <c r="EJ169" s="24"/>
      <c r="EK169" s="24"/>
      <c r="EL169" s="25"/>
    </row>
    <row r="170" ht="13.65" customHeight="1">
      <c r="A170" s="15"/>
      <c r="B170" t="s" s="215">
        <f t="shared" si="922"/>
        <v>189</v>
      </c>
      <c r="C170" t="s" s="215">
        <v>64</v>
      </c>
      <c r="D170" t="s" s="215">
        <f t="shared" si="923"/>
        <v>190</v>
      </c>
      <c r="E170" s="220">
        <f t="shared" si="924"/>
        <v>3</v>
      </c>
      <c r="F170" t="s" s="215">
        <v>64</v>
      </c>
      <c r="G170" s="220">
        <f t="shared" si="925"/>
        <v>2</v>
      </c>
      <c r="H170" s="216"/>
      <c r="I170" t="s" s="215">
        <f t="shared" si="926"/>
        <v>170</v>
      </c>
      <c r="J170" s="24"/>
      <c r="K170" t="s" s="215">
        <f>IF(I170="H",B170,IF(I170="B",D170,""))</f>
        <v>189</v>
      </c>
      <c r="L170" t="s" s="215">
        <f>IF(I170="U",B170,"")</f>
      </c>
      <c r="M170" t="s" s="215">
        <f>IF(I170="U",D170,"")</f>
      </c>
      <c r="N170" t="s" s="215">
        <f>IF(I170="B",B170,IF(I170="H",D170,""))</f>
        <v>190</v>
      </c>
      <c r="O170" s="24"/>
      <c r="P170" s="221">
        <v>4</v>
      </c>
      <c r="Q170" t="s" s="222">
        <f>VLOOKUP(P170,P159:Y162,Q165,FALSE)</f>
        <v>184</v>
      </c>
      <c r="R170" s="223">
        <f>VLOOKUP(P170,P159:Y162,R165,FALSE)</f>
        <v>3</v>
      </c>
      <c r="S170" s="223">
        <f>VLOOKUP(P170,P159:Y162,S165,FALSE)</f>
        <v>1</v>
      </c>
      <c r="T170" s="223">
        <f>VLOOKUP(P170,P159:Y162,T165,FALSE)</f>
        <v>0</v>
      </c>
      <c r="U170" s="223">
        <f>VLOOKUP(P170,P159:Y162,U165,FALSE)</f>
        <v>2</v>
      </c>
      <c r="V170" s="223">
        <f>VLOOKUP(P170,P159:Y162,V165,FALSE)</f>
        <v>4</v>
      </c>
      <c r="W170" s="223">
        <f>VLOOKUP(P170,P159:Y162,W165,FALSE)</f>
        <v>6</v>
      </c>
      <c r="X170" s="223">
        <f>VLOOKUP(P170,P159:Y162,X165,FALSE)</f>
        <v>-2</v>
      </c>
      <c r="Y170" s="220">
        <f>VLOOKUP(P170,P159:Y162,Y165,FALSE)</f>
        <v>3</v>
      </c>
      <c r="Z170" s="24"/>
      <c r="AA170" s="24"/>
      <c r="AB170" s="24"/>
      <c r="AC170" s="24"/>
      <c r="AD170" s="24"/>
      <c r="AE170" s="24"/>
      <c r="AF170" s="24"/>
      <c r="AG170" s="24"/>
      <c r="AH170" s="24"/>
      <c r="AI170" s="24"/>
      <c r="AJ170" s="24"/>
      <c r="AK170" s="24"/>
      <c r="AL170" s="24"/>
      <c r="AM170" s="24"/>
      <c r="AN170" s="24"/>
      <c r="AO170" s="220">
        <f>COUNTIF(AM159:AM162,K170)</f>
        <v>0</v>
      </c>
      <c r="AP170" s="220">
        <f>COUNTIF(AM159:AM162,L170)</f>
        <v>0</v>
      </c>
      <c r="AQ170" s="220">
        <f>COUNTIF(AM159:AM162,M170)</f>
        <v>0</v>
      </c>
      <c r="AR170" s="220">
        <f>COUNTIF(AM159:AM162,N170)</f>
        <v>0</v>
      </c>
      <c r="AS170" s="220">
        <f>SUM(AO170:AR170)</f>
        <v>0</v>
      </c>
      <c r="AT170" s="24"/>
      <c r="AU170" t="s" s="215">
        <f>IF(AS170=2,B170,"")</f>
      </c>
      <c r="AV170" t="s" s="215">
        <f>IF(AS170=2,D170,"")</f>
      </c>
      <c r="AW170" t="s" s="215">
        <f>IF(AS170=2,E170,"")</f>
      </c>
      <c r="AX170" t="s" s="215">
        <f>IF(AS170=2,G170,"")</f>
      </c>
      <c r="AY170" s="24"/>
      <c r="AZ170" t="s" s="215">
        <f>IF(AS170=2,IF(AW170&gt;AX170,AU170,IF(AX170&gt;AW170,AV170,"")),"")</f>
      </c>
      <c r="BA170" t="s" s="215">
        <f>IF(AS170=2,IF(AW170=AX170,AU170,""),"")</f>
      </c>
      <c r="BB170" t="s" s="215">
        <f>IF(AS170=2,IF(AW170=AX170,AV170,""),"")</f>
      </c>
      <c r="BC170" t="s" s="215">
        <f>IF(AS170=2,IF(AW170&gt;AX170,AV170,IF(AX170&gt;AW170,AU170,"")),"")</f>
      </c>
      <c r="BD170" s="24"/>
      <c r="BE170" s="24"/>
      <c r="BF170" s="24"/>
      <c r="BG170" s="24"/>
      <c r="BH170" s="24"/>
      <c r="BI170" s="24"/>
      <c r="BJ170" s="24"/>
      <c r="BK170" s="24"/>
      <c r="BL170" s="24"/>
      <c r="BM170" s="24"/>
      <c r="BN170" s="24"/>
      <c r="BO170" s="24"/>
      <c r="BP170" s="24"/>
      <c r="BQ170" s="24"/>
      <c r="BR170" s="24"/>
      <c r="BS170" s="24"/>
      <c r="BT170" s="24"/>
      <c r="BU170" s="24"/>
      <c r="BV170" s="24"/>
      <c r="BW170" s="24"/>
      <c r="BX170" s="220">
        <f>COUNTIF(BV159:BV162,K170)</f>
        <v>0</v>
      </c>
      <c r="BY170" s="220">
        <f>COUNTIF(BV159:BV162,L170)</f>
        <v>0</v>
      </c>
      <c r="BZ170" s="220">
        <f>COUNTIF(BV159:BV162,M170)</f>
        <v>0</v>
      </c>
      <c r="CA170" s="220">
        <f>COUNTIF(BV159:BV162,N170)</f>
        <v>0</v>
      </c>
      <c r="CB170" s="220">
        <f>SUM(BX170:CA170)</f>
        <v>0</v>
      </c>
      <c r="CC170" s="24"/>
      <c r="CD170" t="s" s="215">
        <f>IF(CB170=2,B170,"")</f>
      </c>
      <c r="CE170" t="s" s="215">
        <f>IF(CB170=2,D170,"")</f>
      </c>
      <c r="CF170" t="s" s="215">
        <f>IF(CB170=2,E170,"")</f>
      </c>
      <c r="CG170" t="s" s="215">
        <f>IF(CB170=2,G170,"")</f>
      </c>
      <c r="CH170" s="24"/>
      <c r="CI170" t="s" s="215">
        <f>IF(CB170=2,IF(CF170&gt;CG170,CD170,IF(CG170&gt;CF170,CE170,"")),"")</f>
      </c>
      <c r="CJ170" t="s" s="215">
        <f>IF(CB170=2,IF(CF170=CG170,CD170,""),"")</f>
      </c>
      <c r="CK170" t="s" s="215">
        <f>IF(CB170=2,IF(CF170=CG170,CE170,""),"")</f>
      </c>
      <c r="CL170" t="s" s="215">
        <f>IF(CB170=2,IF(CF170&gt;CG170,CE170,IF(CG170&gt;CF170,CD170,"")),"")</f>
      </c>
      <c r="CM170" s="24"/>
      <c r="CN170" s="24"/>
      <c r="CO170" s="24"/>
      <c r="CP170" s="24"/>
      <c r="CQ170" s="24"/>
      <c r="CR170" s="24"/>
      <c r="CS170" s="24"/>
      <c r="CT170" s="24"/>
      <c r="CU170" s="24"/>
      <c r="CV170" s="24"/>
      <c r="CW170" s="24"/>
      <c r="CX170" s="24"/>
      <c r="CY170" s="24"/>
      <c r="CZ170" s="24"/>
      <c r="DA170" s="24"/>
      <c r="DB170" s="24"/>
      <c r="DC170" s="24"/>
      <c r="DD170" s="24"/>
      <c r="DE170" s="24"/>
      <c r="DF170" s="24"/>
      <c r="DG170" s="220">
        <f>COUNTIF(DE159:DE162,K170)</f>
        <v>0</v>
      </c>
      <c r="DH170" s="220">
        <f>COUNTIF(DE159:DE162,L170)</f>
        <v>0</v>
      </c>
      <c r="DI170" s="220">
        <f>COUNTIF(DE159:DE162,M170)</f>
        <v>0</v>
      </c>
      <c r="DJ170" s="220">
        <f>COUNTIF(DE159:DE162,N170)</f>
        <v>0</v>
      </c>
      <c r="DK170" s="220">
        <f>SUM(DG170:DJ170)</f>
        <v>0</v>
      </c>
      <c r="DL170" s="24"/>
      <c r="DM170" t="s" s="215">
        <f>IF(DK170=2,B170,"")</f>
      </c>
      <c r="DN170" t="s" s="215">
        <f>IF(DK170=2,D170,"")</f>
      </c>
      <c r="DO170" t="s" s="215">
        <f>IF(DK170=2,E170,"")</f>
      </c>
      <c r="DP170" t="s" s="215">
        <f>IF(DK170=2,G170,"")</f>
      </c>
      <c r="DQ170" s="24"/>
      <c r="DR170" t="s" s="215">
        <f>IF(DK170=2,IF(DO170&gt;DP170,DM170,IF(DP170&gt;DO170,DN170,"")),"")</f>
      </c>
      <c r="DS170" t="s" s="215">
        <f>IF(DK170=2,IF(DO170=DP170,DM170,""),"")</f>
      </c>
      <c r="DT170" t="s" s="215">
        <f>IF(DK170=2,IF(DO170=DP170,DN170,""),"")</f>
      </c>
      <c r="DU170" t="s" s="215">
        <f>IF(DK170=2,IF(DO170&gt;DP170,DN170,IF(DP170&gt;DO170,DM170,"")),"")</f>
      </c>
      <c r="DV170" s="24"/>
      <c r="DW170" s="24"/>
      <c r="DX170" s="24"/>
      <c r="DY170" s="24"/>
      <c r="DZ170" s="24"/>
      <c r="EA170" s="24"/>
      <c r="EB170" s="24"/>
      <c r="EC170" s="24"/>
      <c r="ED170" s="24"/>
      <c r="EE170" s="24"/>
      <c r="EF170" s="24"/>
      <c r="EG170" s="24"/>
      <c r="EH170" s="24"/>
      <c r="EI170" s="24"/>
      <c r="EJ170" s="24"/>
      <c r="EK170" s="24"/>
      <c r="EL170" s="25"/>
    </row>
    <row r="171" ht="13.65" customHeight="1">
      <c r="A171" s="15"/>
      <c r="B171" t="s" s="215">
        <f t="shared" si="979"/>
        <v>169</v>
      </c>
      <c r="C171" t="s" s="215">
        <v>64</v>
      </c>
      <c r="D171" t="s" s="215">
        <f t="shared" si="980"/>
        <v>172</v>
      </c>
      <c r="E171" s="220">
        <f t="shared" si="981"/>
        <v>2</v>
      </c>
      <c r="F171" t="s" s="215">
        <v>64</v>
      </c>
      <c r="G171" s="220">
        <f t="shared" si="982"/>
        <v>2</v>
      </c>
      <c r="H171" s="216"/>
      <c r="I171" t="s" s="215">
        <f t="shared" si="983"/>
        <v>177</v>
      </c>
      <c r="J171" s="24"/>
      <c r="K171" t="s" s="215">
        <f>IF(I171="H",B171,IF(I171="B",D171,""))</f>
      </c>
      <c r="L171" t="s" s="215">
        <f>IF(I171="U",B171,"")</f>
        <v>169</v>
      </c>
      <c r="M171" t="s" s="215">
        <f>IF(I171="U",D171,"")</f>
        <v>172</v>
      </c>
      <c r="N171" t="s" s="215">
        <f>IF(I171="B",B171,IF(I171="H",D171,""))</f>
      </c>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20">
        <f>COUNTIF(AM159:AM162,K171)</f>
        <v>0</v>
      </c>
      <c r="AP171" s="220">
        <f>COUNTIF(AM159:AM162,L171)</f>
        <v>0</v>
      </c>
      <c r="AQ171" s="220">
        <f>COUNTIF(AM159:AM162,M171)</f>
        <v>0</v>
      </c>
      <c r="AR171" s="220">
        <f>COUNTIF(AM159:AM162,N171)</f>
        <v>0</v>
      </c>
      <c r="AS171" s="220">
        <f>SUM(AO171:AR171)</f>
        <v>0</v>
      </c>
      <c r="AT171" s="24"/>
      <c r="AU171" t="s" s="215">
        <f>IF(AS171=2,B171,"")</f>
      </c>
      <c r="AV171" t="s" s="215">
        <f>IF(AS171=2,D171,"")</f>
      </c>
      <c r="AW171" t="s" s="215">
        <f>IF(AS171=2,E171,"")</f>
      </c>
      <c r="AX171" t="s" s="215">
        <f>IF(AS171=2,G171,"")</f>
      </c>
      <c r="AY171" s="24"/>
      <c r="AZ171" t="s" s="215">
        <f>IF(AS171=2,IF(AW171&gt;AX171,AU171,IF(AX171&gt;AW171,AV171,"")),"")</f>
      </c>
      <c r="BA171" t="s" s="215">
        <f>IF(AS171=2,IF(AW171=AX171,AU171,""),"")</f>
      </c>
      <c r="BB171" t="s" s="215">
        <f>IF(AS171=2,IF(AW171=AX171,AV171,""),"")</f>
      </c>
      <c r="BC171" t="s" s="215">
        <f>IF(AS171=2,IF(AW171&gt;AX171,AV171,IF(AX171&gt;AW171,AU171,"")),"")</f>
      </c>
      <c r="BD171" s="24"/>
      <c r="BE171" s="24"/>
      <c r="BF171" s="24"/>
      <c r="BG171" s="24"/>
      <c r="BH171" s="24"/>
      <c r="BI171" s="24"/>
      <c r="BJ171" s="24"/>
      <c r="BK171" s="24"/>
      <c r="BL171" s="24"/>
      <c r="BM171" s="24"/>
      <c r="BN171" s="24"/>
      <c r="BO171" s="24"/>
      <c r="BP171" s="24"/>
      <c r="BQ171" s="24"/>
      <c r="BR171" s="24"/>
      <c r="BS171" s="24"/>
      <c r="BT171" s="24"/>
      <c r="BU171" s="24"/>
      <c r="BV171" s="24"/>
      <c r="BW171" s="24"/>
      <c r="BX171" s="220">
        <f>COUNTIF(BV159:BV162,K171)</f>
        <v>0</v>
      </c>
      <c r="BY171" s="220">
        <f>COUNTIF(BV159:BV162,L171)</f>
        <v>0</v>
      </c>
      <c r="BZ171" s="220">
        <f>COUNTIF(BV159:BV162,M171)</f>
        <v>0</v>
      </c>
      <c r="CA171" s="220">
        <f>COUNTIF(BV159:BV162,N171)</f>
        <v>0</v>
      </c>
      <c r="CB171" s="220">
        <f>SUM(BX171:CA171)</f>
        <v>0</v>
      </c>
      <c r="CC171" s="24"/>
      <c r="CD171" t="s" s="215">
        <f>IF(CB171=2,B171,"")</f>
      </c>
      <c r="CE171" t="s" s="215">
        <f>IF(CB171=2,D171,"")</f>
      </c>
      <c r="CF171" t="s" s="215">
        <f>IF(CB171=2,E171,"")</f>
      </c>
      <c r="CG171" t="s" s="215">
        <f>IF(CB171=2,G171,"")</f>
      </c>
      <c r="CH171" s="24"/>
      <c r="CI171" t="s" s="215">
        <f>IF(CB171=2,IF(CF171&gt;CG171,CD171,IF(CG171&gt;CF171,CE171,"")),"")</f>
      </c>
      <c r="CJ171" t="s" s="215">
        <f>IF(CB171=2,IF(CF171=CG171,CD171,""),"")</f>
      </c>
      <c r="CK171" t="s" s="215">
        <f>IF(CB171=2,IF(CF171=CG171,CE171,""),"")</f>
      </c>
      <c r="CL171" t="s" s="215">
        <f>IF(CB171=2,IF(CF171&gt;CG171,CE171,IF(CG171&gt;CF171,CD171,"")),"")</f>
      </c>
      <c r="CM171" s="24"/>
      <c r="CN171" s="24"/>
      <c r="CO171" s="24"/>
      <c r="CP171" s="24"/>
      <c r="CQ171" s="24"/>
      <c r="CR171" s="24"/>
      <c r="CS171" s="24"/>
      <c r="CT171" s="24"/>
      <c r="CU171" s="24"/>
      <c r="CV171" s="24"/>
      <c r="CW171" s="24"/>
      <c r="CX171" s="24"/>
      <c r="CY171" s="24"/>
      <c r="CZ171" s="24"/>
      <c r="DA171" s="24"/>
      <c r="DB171" s="24"/>
      <c r="DC171" s="24"/>
      <c r="DD171" s="24"/>
      <c r="DE171" s="24"/>
      <c r="DF171" s="24"/>
      <c r="DG171" s="220">
        <f>COUNTIF(DE159:DE162,K171)</f>
        <v>0</v>
      </c>
      <c r="DH171" s="220">
        <f>COUNTIF(DE159:DE162,L171)</f>
        <v>0</v>
      </c>
      <c r="DI171" s="220">
        <f>COUNTIF(DE159:DE162,M171)</f>
        <v>0</v>
      </c>
      <c r="DJ171" s="220">
        <f>COUNTIF(DE159:DE162,N171)</f>
        <v>0</v>
      </c>
      <c r="DK171" s="220">
        <f>SUM(DG171:DJ171)</f>
        <v>0</v>
      </c>
      <c r="DL171" s="24"/>
      <c r="DM171" t="s" s="215">
        <f>IF(DK171=2,B171,"")</f>
      </c>
      <c r="DN171" t="s" s="215">
        <f>IF(DK171=2,D171,"")</f>
      </c>
      <c r="DO171" t="s" s="215">
        <f>IF(DK171=2,E171,"")</f>
      </c>
      <c r="DP171" t="s" s="215">
        <f>IF(DK171=2,G171,"")</f>
      </c>
      <c r="DQ171" s="24"/>
      <c r="DR171" t="s" s="215">
        <f>IF(DK171=2,IF(DO171&gt;DP171,DM171,IF(DP171&gt;DO171,DN171,"")),"")</f>
      </c>
      <c r="DS171" t="s" s="215">
        <f>IF(DK171=2,IF(DO171=DP171,DM171,""),"")</f>
      </c>
      <c r="DT171" t="s" s="215">
        <f>IF(DK171=2,IF(DO171=DP171,DN171,""),"")</f>
      </c>
      <c r="DU171" t="s" s="215">
        <f>IF(DK171=2,IF(DO171&gt;DP171,DN171,IF(DP171&gt;DO171,DM171,"")),"")</f>
      </c>
      <c r="DV171" s="24"/>
      <c r="DW171" s="24"/>
      <c r="DX171" s="24"/>
      <c r="DY171" s="24"/>
      <c r="DZ171" s="24"/>
      <c r="EA171" s="24"/>
      <c r="EB171" s="24"/>
      <c r="EC171" s="24"/>
      <c r="ED171" s="24"/>
      <c r="EE171" s="24"/>
      <c r="EF171" s="24"/>
      <c r="EG171" s="24"/>
      <c r="EH171" s="24"/>
      <c r="EI171" s="24"/>
      <c r="EJ171" s="24"/>
      <c r="EK171" s="24"/>
      <c r="EL171" s="25"/>
    </row>
    <row r="172" ht="13.65" customHeight="1">
      <c r="A172" s="15"/>
      <c r="B172" t="s" s="215">
        <f t="shared" si="1027"/>
        <v>163</v>
      </c>
      <c r="C172" t="s" s="215">
        <v>64</v>
      </c>
      <c r="D172" t="s" s="215">
        <f t="shared" si="1028"/>
        <v>166</v>
      </c>
      <c r="E172" s="220">
        <f t="shared" si="1029"/>
        <v>2</v>
      </c>
      <c r="F172" t="s" s="215">
        <v>64</v>
      </c>
      <c r="G172" s="220">
        <f t="shared" si="1030"/>
        <v>1</v>
      </c>
      <c r="H172" s="216"/>
      <c r="I172" t="s" s="215">
        <f t="shared" si="1031"/>
        <v>170</v>
      </c>
      <c r="J172" s="24"/>
      <c r="K172" t="s" s="215">
        <f>IF(I172="H",B172,IF(I172="B",D172,""))</f>
        <v>163</v>
      </c>
      <c r="L172" t="s" s="215">
        <f>IF(I172="U",B172,"")</f>
      </c>
      <c r="M172" t="s" s="215">
        <f>IF(I172="U",D172,"")</f>
      </c>
      <c r="N172" t="s" s="215">
        <f>IF(I172="B",B172,IF(I172="H",D172,""))</f>
        <v>166</v>
      </c>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20">
        <f>COUNTIF(AM159:AM162,K172)</f>
        <v>0</v>
      </c>
      <c r="AP172" s="220">
        <f>COUNTIF(AM159:AM162,L172)</f>
        <v>0</v>
      </c>
      <c r="AQ172" s="220">
        <f>COUNTIF(AM159:AM162,M172)</f>
        <v>0</v>
      </c>
      <c r="AR172" s="220">
        <f>COUNTIF(AM159:AM162,N172)</f>
        <v>0</v>
      </c>
      <c r="AS172" s="220">
        <f>SUM(AO172:AR172)</f>
        <v>0</v>
      </c>
      <c r="AT172" s="24"/>
      <c r="AU172" t="s" s="215">
        <f>IF(AS172=2,B172,"")</f>
      </c>
      <c r="AV172" t="s" s="215">
        <f>IF(AS172=2,D172,"")</f>
      </c>
      <c r="AW172" t="s" s="215">
        <f>IF(AS172=2,E172,"")</f>
      </c>
      <c r="AX172" t="s" s="215">
        <f>IF(AS172=2,G172,"")</f>
      </c>
      <c r="AY172" s="24"/>
      <c r="AZ172" t="s" s="215">
        <f>IF(AS172=2,IF(AW172&gt;AX172,AU172,IF(AX172&gt;AW172,AV172,"")),"")</f>
      </c>
      <c r="BA172" t="s" s="215">
        <f>IF(AS172=2,IF(AW172=AX172,AU172,""),"")</f>
      </c>
      <c r="BB172" t="s" s="215">
        <f>IF(AS172=2,IF(AW172=AX172,AV172,""),"")</f>
      </c>
      <c r="BC172" t="s" s="215">
        <f>IF(AS172=2,IF(AW172&gt;AX172,AV172,IF(AX172&gt;AW172,AU172,"")),"")</f>
      </c>
      <c r="BD172" s="24"/>
      <c r="BE172" s="24"/>
      <c r="BF172" s="24"/>
      <c r="BG172" s="24"/>
      <c r="BH172" s="24"/>
      <c r="BI172" s="24"/>
      <c r="BJ172" s="24"/>
      <c r="BK172" s="24"/>
      <c r="BL172" s="24"/>
      <c r="BM172" s="24"/>
      <c r="BN172" s="24"/>
      <c r="BO172" s="24"/>
      <c r="BP172" s="24"/>
      <c r="BQ172" s="24"/>
      <c r="BR172" s="24"/>
      <c r="BS172" s="24"/>
      <c r="BT172" s="24"/>
      <c r="BU172" s="24"/>
      <c r="BV172" s="24"/>
      <c r="BW172" s="24"/>
      <c r="BX172" s="220">
        <f>COUNTIF(BV159:BV162,K172)</f>
        <v>0</v>
      </c>
      <c r="BY172" s="220">
        <f>COUNTIF(BV159:BV162,L172)</f>
        <v>0</v>
      </c>
      <c r="BZ172" s="220">
        <f>COUNTIF(BV159:BV162,M172)</f>
        <v>0</v>
      </c>
      <c r="CA172" s="220">
        <f>COUNTIF(BV159:BV162,N172)</f>
        <v>0</v>
      </c>
      <c r="CB172" s="220">
        <f>SUM(BX172:CA172)</f>
        <v>0</v>
      </c>
      <c r="CC172" s="24"/>
      <c r="CD172" t="s" s="215">
        <f>IF(CB172=2,B172,"")</f>
      </c>
      <c r="CE172" t="s" s="215">
        <f>IF(CB172=2,D172,"")</f>
      </c>
      <c r="CF172" t="s" s="215">
        <f>IF(CB172=2,E172,"")</f>
      </c>
      <c r="CG172" t="s" s="215">
        <f>IF(CB172=2,G172,"")</f>
      </c>
      <c r="CH172" s="24"/>
      <c r="CI172" t="s" s="215">
        <f>IF(CB172=2,IF(CF172&gt;CG172,CD172,IF(CG172&gt;CF172,CE172,"")),"")</f>
      </c>
      <c r="CJ172" t="s" s="215">
        <f>IF(CB172=2,IF(CF172=CG172,CD172,""),"")</f>
      </c>
      <c r="CK172" t="s" s="215">
        <f>IF(CB172=2,IF(CF172=CG172,CE172,""),"")</f>
      </c>
      <c r="CL172" t="s" s="215">
        <f>IF(CB172=2,IF(CF172&gt;CG172,CE172,IF(CG172&gt;CF172,CD172,"")),"")</f>
      </c>
      <c r="CM172" s="24"/>
      <c r="CN172" s="24"/>
      <c r="CO172" s="24"/>
      <c r="CP172" s="24"/>
      <c r="CQ172" s="24"/>
      <c r="CR172" s="24"/>
      <c r="CS172" s="24"/>
      <c r="CT172" s="24"/>
      <c r="CU172" s="24"/>
      <c r="CV172" s="24"/>
      <c r="CW172" s="24"/>
      <c r="CX172" s="24"/>
      <c r="CY172" s="24"/>
      <c r="CZ172" s="24"/>
      <c r="DA172" s="24"/>
      <c r="DB172" s="24"/>
      <c r="DC172" s="24"/>
      <c r="DD172" s="24"/>
      <c r="DE172" s="24"/>
      <c r="DF172" s="24"/>
      <c r="DG172" s="220">
        <f>COUNTIF(DE159:DE162,K172)</f>
        <v>0</v>
      </c>
      <c r="DH172" s="220">
        <f>COUNTIF(DE159:DE162,L172)</f>
        <v>0</v>
      </c>
      <c r="DI172" s="220">
        <f>COUNTIF(DE159:DE162,M172)</f>
        <v>0</v>
      </c>
      <c r="DJ172" s="220">
        <f>COUNTIF(DE159:DE162,N172)</f>
        <v>0</v>
      </c>
      <c r="DK172" s="220">
        <f>SUM(DG172:DJ172)</f>
        <v>0</v>
      </c>
      <c r="DL172" s="24"/>
      <c r="DM172" t="s" s="215">
        <f>IF(DK172=2,B172,"")</f>
      </c>
      <c r="DN172" t="s" s="215">
        <f>IF(DK172=2,D172,"")</f>
      </c>
      <c r="DO172" t="s" s="215">
        <f>IF(DK172=2,E172,"")</f>
      </c>
      <c r="DP172" t="s" s="215">
        <f>IF(DK172=2,G172,"")</f>
      </c>
      <c r="DQ172" s="24"/>
      <c r="DR172" t="s" s="215">
        <f>IF(DK172=2,IF(DO172&gt;DP172,DM172,IF(DP172&gt;DO172,DN172,"")),"")</f>
      </c>
      <c r="DS172" t="s" s="215">
        <f>IF(DK172=2,IF(DO172=DP172,DM172,""),"")</f>
      </c>
      <c r="DT172" t="s" s="215">
        <f>IF(DK172=2,IF(DO172=DP172,DN172,""),"")</f>
      </c>
      <c r="DU172" t="s" s="215">
        <f>IF(DK172=2,IF(DO172&gt;DP172,DN172,IF(DP172&gt;DO172,DM172,"")),"")</f>
      </c>
      <c r="DV172" s="24"/>
      <c r="DW172" s="24"/>
      <c r="DX172" s="24"/>
      <c r="DY172" s="24"/>
      <c r="DZ172" s="24"/>
      <c r="EA172" s="24"/>
      <c r="EB172" s="24"/>
      <c r="EC172" s="24"/>
      <c r="ED172" s="24"/>
      <c r="EE172" s="24"/>
      <c r="EF172" s="24"/>
      <c r="EG172" s="24"/>
      <c r="EH172" s="24"/>
      <c r="EI172" s="24"/>
      <c r="EJ172" s="24"/>
      <c r="EK172" s="24"/>
      <c r="EL172" s="25"/>
    </row>
    <row r="173" ht="13.65" customHeight="1">
      <c r="A173" s="15"/>
      <c r="B173" t="s" s="215">
        <f t="shared" si="1075"/>
        <v>164</v>
      </c>
      <c r="C173" t="s" s="215">
        <v>64</v>
      </c>
      <c r="D173" t="s" s="215">
        <f t="shared" si="1076"/>
        <v>167</v>
      </c>
      <c r="E173" s="220">
        <f t="shared" si="1077"/>
        <v>2</v>
      </c>
      <c r="F173" t="s" s="215">
        <v>64</v>
      </c>
      <c r="G173" s="220">
        <f t="shared" si="1078"/>
        <v>0</v>
      </c>
      <c r="H173" s="216"/>
      <c r="I173" t="s" s="215">
        <f t="shared" si="1079"/>
        <v>170</v>
      </c>
      <c r="J173" s="24"/>
      <c r="K173" t="s" s="215">
        <f>IF(I173="H",B173,IF(I173="B",D173,""))</f>
        <v>164</v>
      </c>
      <c r="L173" t="s" s="215">
        <f>IF(I173="U",B173,"")</f>
      </c>
      <c r="M173" t="s" s="215">
        <f>IF(I173="U",D173,"")</f>
      </c>
      <c r="N173" t="s" s="215">
        <f>IF(I173="B",B173,IF(I173="H",D173,""))</f>
        <v>167</v>
      </c>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20">
        <f>COUNTIF(AM159:AM162,K173)</f>
        <v>0</v>
      </c>
      <c r="AP173" s="220">
        <f>COUNTIF(AM159:AM162,L173)</f>
        <v>0</v>
      </c>
      <c r="AQ173" s="220">
        <f>COUNTIF(AM159:AM162,M173)</f>
        <v>0</v>
      </c>
      <c r="AR173" s="220">
        <f>COUNTIF(AM159:AM162,N173)</f>
        <v>0</v>
      </c>
      <c r="AS173" s="220">
        <f>SUM(AO173:AR173)</f>
        <v>0</v>
      </c>
      <c r="AT173" s="24"/>
      <c r="AU173" t="s" s="215">
        <f>IF(AS173=2,B173,"")</f>
      </c>
      <c r="AV173" t="s" s="215">
        <f>IF(AS173=2,D173,"")</f>
      </c>
      <c r="AW173" t="s" s="215">
        <f>IF(AS173=2,E173,"")</f>
      </c>
      <c r="AX173" t="s" s="215">
        <f>IF(AS173=2,G173,"")</f>
      </c>
      <c r="AY173" s="24"/>
      <c r="AZ173" t="s" s="215">
        <f>IF(AS173=2,IF(AW173&gt;AX173,AU173,IF(AX173&gt;AW173,AV173,"")),"")</f>
      </c>
      <c r="BA173" t="s" s="215">
        <f>IF(AS173=2,IF(AW173=AX173,AU173,""),"")</f>
      </c>
      <c r="BB173" t="s" s="215">
        <f>IF(AS173=2,IF(AW173=AX173,AV173,""),"")</f>
      </c>
      <c r="BC173" t="s" s="215">
        <f>IF(AS173=2,IF(AW173&gt;AX173,AV173,IF(AX173&gt;AW173,AU173,"")),"")</f>
      </c>
      <c r="BD173" s="24"/>
      <c r="BE173" s="24"/>
      <c r="BF173" s="24"/>
      <c r="BG173" s="24"/>
      <c r="BH173" s="24"/>
      <c r="BI173" s="24"/>
      <c r="BJ173" s="24"/>
      <c r="BK173" s="24"/>
      <c r="BL173" s="24"/>
      <c r="BM173" s="24"/>
      <c r="BN173" s="24"/>
      <c r="BO173" s="24"/>
      <c r="BP173" s="24"/>
      <c r="BQ173" s="24"/>
      <c r="BR173" s="24"/>
      <c r="BS173" s="24"/>
      <c r="BT173" s="24"/>
      <c r="BU173" s="24"/>
      <c r="BV173" s="24"/>
      <c r="BW173" s="24"/>
      <c r="BX173" s="220">
        <f>COUNTIF(BV159:BV162,K173)</f>
        <v>0</v>
      </c>
      <c r="BY173" s="220">
        <f>COUNTIF(BV159:BV162,L173)</f>
        <v>0</v>
      </c>
      <c r="BZ173" s="220">
        <f>COUNTIF(BV159:BV162,M173)</f>
        <v>0</v>
      </c>
      <c r="CA173" s="220">
        <f>COUNTIF(BV159:BV162,N173)</f>
        <v>0</v>
      </c>
      <c r="CB173" s="220">
        <f>SUM(BX173:CA173)</f>
        <v>0</v>
      </c>
      <c r="CC173" s="24"/>
      <c r="CD173" t="s" s="215">
        <f>IF(CB173=2,B173,"")</f>
      </c>
      <c r="CE173" t="s" s="215">
        <f>IF(CB173=2,D173,"")</f>
      </c>
      <c r="CF173" t="s" s="215">
        <f>IF(CB173=2,E173,"")</f>
      </c>
      <c r="CG173" t="s" s="215">
        <f>IF(CB173=2,G173,"")</f>
      </c>
      <c r="CH173" s="24"/>
      <c r="CI173" t="s" s="215">
        <f>IF(CB173=2,IF(CF173&gt;CG173,CD173,IF(CG173&gt;CF173,CE173,"")),"")</f>
      </c>
      <c r="CJ173" t="s" s="215">
        <f>IF(CB173=2,IF(CF173=CG173,CD173,""),"")</f>
      </c>
      <c r="CK173" t="s" s="215">
        <f>IF(CB173=2,IF(CF173=CG173,CE173,""),"")</f>
      </c>
      <c r="CL173" t="s" s="215">
        <f>IF(CB173=2,IF(CF173&gt;CG173,CE173,IF(CG173&gt;CF173,CD173,"")),"")</f>
      </c>
      <c r="CM173" s="24"/>
      <c r="CN173" s="24"/>
      <c r="CO173" s="24"/>
      <c r="CP173" s="24"/>
      <c r="CQ173" s="24"/>
      <c r="CR173" s="24"/>
      <c r="CS173" s="24"/>
      <c r="CT173" s="24"/>
      <c r="CU173" s="24"/>
      <c r="CV173" s="24"/>
      <c r="CW173" s="24"/>
      <c r="CX173" s="24"/>
      <c r="CY173" s="24"/>
      <c r="CZ173" s="24"/>
      <c r="DA173" s="24"/>
      <c r="DB173" s="24"/>
      <c r="DC173" s="24"/>
      <c r="DD173" s="24"/>
      <c r="DE173" s="24"/>
      <c r="DF173" s="24"/>
      <c r="DG173" s="220">
        <f>COUNTIF(DE159:DE162,K173)</f>
        <v>0</v>
      </c>
      <c r="DH173" s="220">
        <f>COUNTIF(DE159:DE162,L173)</f>
        <v>0</v>
      </c>
      <c r="DI173" s="220">
        <f>COUNTIF(DE159:DE162,M173)</f>
        <v>0</v>
      </c>
      <c r="DJ173" s="220">
        <f>COUNTIF(DE159:DE162,N173)</f>
        <v>0</v>
      </c>
      <c r="DK173" s="220">
        <f>SUM(DG173:DJ173)</f>
        <v>0</v>
      </c>
      <c r="DL173" s="24"/>
      <c r="DM173" t="s" s="215">
        <f>IF(DK173=2,B173,"")</f>
      </c>
      <c r="DN173" t="s" s="215">
        <f>IF(DK173=2,D173,"")</f>
      </c>
      <c r="DO173" t="s" s="215">
        <f>IF(DK173=2,E173,"")</f>
      </c>
      <c r="DP173" t="s" s="215">
        <f>IF(DK173=2,G173,"")</f>
      </c>
      <c r="DQ173" s="24"/>
      <c r="DR173" t="s" s="215">
        <f>IF(DK173=2,IF(DO173&gt;DP173,DM173,IF(DP173&gt;DO173,DN173,"")),"")</f>
      </c>
      <c r="DS173" t="s" s="215">
        <f>IF(DK173=2,IF(DO173=DP173,DM173,""),"")</f>
      </c>
      <c r="DT173" t="s" s="215">
        <f>IF(DK173=2,IF(DO173=DP173,DN173,""),"")</f>
      </c>
      <c r="DU173" t="s" s="215">
        <f>IF(DK173=2,IF(DO173&gt;DP173,DN173,IF(DP173&gt;DO173,DM173,"")),"")</f>
      </c>
      <c r="DV173" s="24"/>
      <c r="DW173" s="24"/>
      <c r="DX173" s="24"/>
      <c r="DY173" s="24"/>
      <c r="DZ173" s="24"/>
      <c r="EA173" s="24"/>
      <c r="EB173" s="24"/>
      <c r="EC173" s="24"/>
      <c r="ED173" s="24"/>
      <c r="EE173" s="24"/>
      <c r="EF173" s="24"/>
      <c r="EG173" s="24"/>
      <c r="EH173" s="24"/>
      <c r="EI173" s="24"/>
      <c r="EJ173" s="24"/>
      <c r="EK173" s="24"/>
      <c r="EL173" s="25"/>
    </row>
    <row r="174" ht="13.65" customHeight="1">
      <c r="A174" s="15"/>
      <c r="B174" t="s" s="215">
        <f t="shared" si="1123"/>
        <v>180</v>
      </c>
      <c r="C174" t="s" s="215">
        <v>64</v>
      </c>
      <c r="D174" t="s" s="215">
        <f t="shared" si="1124"/>
        <v>176</v>
      </c>
      <c r="E174" s="220">
        <f t="shared" si="1125"/>
        <v>1</v>
      </c>
      <c r="F174" t="s" s="215">
        <v>64</v>
      </c>
      <c r="G174" s="220">
        <f t="shared" si="1126"/>
        <v>3</v>
      </c>
      <c r="H174" s="216"/>
      <c r="I174" t="s" s="215">
        <f t="shared" si="1127"/>
        <v>165</v>
      </c>
      <c r="J174" s="24"/>
      <c r="K174" t="s" s="215">
        <f>IF(I174="H",B174,IF(I174="B",D174,""))</f>
        <v>176</v>
      </c>
      <c r="L174" t="s" s="215">
        <f>IF(I174="U",B174,"")</f>
      </c>
      <c r="M174" t="s" s="215">
        <f>IF(I174="U",D174,"")</f>
      </c>
      <c r="N174" t="s" s="215">
        <f>IF(I174="B",B174,IF(I174="H",D174,""))</f>
        <v>180</v>
      </c>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20">
        <f>COUNTIF(AM159:AM162,K174)</f>
        <v>0</v>
      </c>
      <c r="AP174" s="220">
        <f>COUNTIF(AM159:AM162,L174)</f>
        <v>0</v>
      </c>
      <c r="AQ174" s="220">
        <f>COUNTIF(AM159:AM162,M174)</f>
        <v>0</v>
      </c>
      <c r="AR174" s="220">
        <f>COUNTIF(AM159:AM162,N174)</f>
        <v>0</v>
      </c>
      <c r="AS174" s="220">
        <f>SUM(AO174:AR174)</f>
        <v>0</v>
      </c>
      <c r="AT174" s="24"/>
      <c r="AU174" t="s" s="215">
        <f>IF(AS174=2,B174,"")</f>
      </c>
      <c r="AV174" t="s" s="215">
        <f>IF(AS174=2,D174,"")</f>
      </c>
      <c r="AW174" t="s" s="215">
        <f>IF(AS174=2,E174,"")</f>
      </c>
      <c r="AX174" t="s" s="215">
        <f>IF(AS174=2,G174,"")</f>
      </c>
      <c r="AY174" s="24"/>
      <c r="AZ174" t="s" s="215">
        <f>IF(AS174=2,IF(AW174&gt;AX174,AU174,IF(AX174&gt;AW174,AV174,"")),"")</f>
      </c>
      <c r="BA174" t="s" s="215">
        <f>IF(AS174=2,IF(AW174=AX174,AU174,""),"")</f>
      </c>
      <c r="BB174" t="s" s="215">
        <f>IF(AS174=2,IF(AW174=AX174,AV174,""),"")</f>
      </c>
      <c r="BC174" t="s" s="215">
        <f>IF(AS174=2,IF(AW174&gt;AX174,AV174,IF(AX174&gt;AW174,AU174,"")),"")</f>
      </c>
      <c r="BD174" s="24"/>
      <c r="BE174" s="24"/>
      <c r="BF174" s="24"/>
      <c r="BG174" s="24"/>
      <c r="BH174" s="24"/>
      <c r="BI174" s="24"/>
      <c r="BJ174" s="24"/>
      <c r="BK174" s="24"/>
      <c r="BL174" s="24"/>
      <c r="BM174" s="24"/>
      <c r="BN174" s="24"/>
      <c r="BO174" s="24"/>
      <c r="BP174" s="24"/>
      <c r="BQ174" s="24"/>
      <c r="BR174" s="24"/>
      <c r="BS174" s="24"/>
      <c r="BT174" s="24"/>
      <c r="BU174" s="24"/>
      <c r="BV174" s="24"/>
      <c r="BW174" s="24"/>
      <c r="BX174" s="220">
        <f>COUNTIF(BV159:BV162,K174)</f>
        <v>0</v>
      </c>
      <c r="BY174" s="220">
        <f>COUNTIF(BV159:BV162,L174)</f>
        <v>0</v>
      </c>
      <c r="BZ174" s="220">
        <f>COUNTIF(BV159:BV162,M174)</f>
        <v>0</v>
      </c>
      <c r="CA174" s="220">
        <f>COUNTIF(BV159:BV162,N174)</f>
        <v>0</v>
      </c>
      <c r="CB174" s="220">
        <f>SUM(BX174:CA174)</f>
        <v>0</v>
      </c>
      <c r="CC174" s="24"/>
      <c r="CD174" t="s" s="215">
        <f>IF(CB174=2,B174,"")</f>
      </c>
      <c r="CE174" t="s" s="215">
        <f>IF(CB174=2,D174,"")</f>
      </c>
      <c r="CF174" t="s" s="215">
        <f>IF(CB174=2,E174,"")</f>
      </c>
      <c r="CG174" t="s" s="215">
        <f>IF(CB174=2,G174,"")</f>
      </c>
      <c r="CH174" s="24"/>
      <c r="CI174" t="s" s="215">
        <f>IF(CB174=2,IF(CF174&gt;CG174,CD174,IF(CG174&gt;CF174,CE174,"")),"")</f>
      </c>
      <c r="CJ174" t="s" s="215">
        <f>IF(CB174=2,IF(CF174=CG174,CD174,""),"")</f>
      </c>
      <c r="CK174" t="s" s="215">
        <f>IF(CB174=2,IF(CF174=CG174,CE174,""),"")</f>
      </c>
      <c r="CL174" t="s" s="215">
        <f>IF(CB174=2,IF(CF174&gt;CG174,CE174,IF(CG174&gt;CF174,CD174,"")),"")</f>
      </c>
      <c r="CM174" s="24"/>
      <c r="CN174" s="24"/>
      <c r="CO174" s="24"/>
      <c r="CP174" s="24"/>
      <c r="CQ174" s="24"/>
      <c r="CR174" s="24"/>
      <c r="CS174" s="24"/>
      <c r="CT174" s="24"/>
      <c r="CU174" s="24"/>
      <c r="CV174" s="24"/>
      <c r="CW174" s="24"/>
      <c r="CX174" s="24"/>
      <c r="CY174" s="24"/>
      <c r="CZ174" s="24"/>
      <c r="DA174" s="24"/>
      <c r="DB174" s="24"/>
      <c r="DC174" s="24"/>
      <c r="DD174" s="24"/>
      <c r="DE174" s="24"/>
      <c r="DF174" s="24"/>
      <c r="DG174" s="220">
        <f>COUNTIF(DE159:DE162,K174)</f>
        <v>0</v>
      </c>
      <c r="DH174" s="220">
        <f>COUNTIF(DE159:DE162,L174)</f>
        <v>0</v>
      </c>
      <c r="DI174" s="220">
        <f>COUNTIF(DE159:DE162,M174)</f>
        <v>0</v>
      </c>
      <c r="DJ174" s="220">
        <f>COUNTIF(DE159:DE162,N174)</f>
        <v>0</v>
      </c>
      <c r="DK174" s="220">
        <f>SUM(DG174:DJ174)</f>
        <v>0</v>
      </c>
      <c r="DL174" s="24"/>
      <c r="DM174" t="s" s="215">
        <f>IF(DK174=2,B174,"")</f>
      </c>
      <c r="DN174" t="s" s="215">
        <f>IF(DK174=2,D174,"")</f>
      </c>
      <c r="DO174" t="s" s="215">
        <f>IF(DK174=2,E174,"")</f>
      </c>
      <c r="DP174" t="s" s="215">
        <f>IF(DK174=2,G174,"")</f>
      </c>
      <c r="DQ174" s="24"/>
      <c r="DR174" t="s" s="215">
        <f>IF(DK174=2,IF(DO174&gt;DP174,DM174,IF(DP174&gt;DO174,DN174,"")),"")</f>
      </c>
      <c r="DS174" t="s" s="215">
        <f>IF(DK174=2,IF(DO174=DP174,DM174,""),"")</f>
      </c>
      <c r="DT174" t="s" s="215">
        <f>IF(DK174=2,IF(DO174=DP174,DN174,""),"")</f>
      </c>
      <c r="DU174" t="s" s="215">
        <f>IF(DK174=2,IF(DO174&gt;DP174,DN174,IF(DP174&gt;DO174,DM174,"")),"")</f>
      </c>
      <c r="DV174" s="24"/>
      <c r="DW174" s="24"/>
      <c r="DX174" s="24"/>
      <c r="DY174" s="24"/>
      <c r="DZ174" s="24"/>
      <c r="EA174" s="24"/>
      <c r="EB174" s="24"/>
      <c r="EC174" s="24"/>
      <c r="ED174" s="24"/>
      <c r="EE174" s="24"/>
      <c r="EF174" s="24"/>
      <c r="EG174" s="24"/>
      <c r="EH174" s="24"/>
      <c r="EI174" s="24"/>
      <c r="EJ174" s="24"/>
      <c r="EK174" s="24"/>
      <c r="EL174" s="25"/>
    </row>
    <row r="175" ht="13.65" customHeight="1">
      <c r="A175" s="15"/>
      <c r="B175" t="s" s="215">
        <f t="shared" si="1171"/>
        <v>168</v>
      </c>
      <c r="C175" t="s" s="215">
        <v>64</v>
      </c>
      <c r="D175" t="s" s="215">
        <f t="shared" si="1172"/>
        <v>171</v>
      </c>
      <c r="E175" s="220">
        <f t="shared" si="1173"/>
        <v>1</v>
      </c>
      <c r="F175" t="s" s="215">
        <v>64</v>
      </c>
      <c r="G175" s="220">
        <f t="shared" si="1174"/>
        <v>2</v>
      </c>
      <c r="H175" s="216"/>
      <c r="I175" t="s" s="215">
        <f t="shared" si="1175"/>
        <v>165</v>
      </c>
      <c r="J175" s="24"/>
      <c r="K175" t="s" s="215">
        <f>IF(I175="H",B175,IF(I175="B",D175,""))</f>
        <v>171</v>
      </c>
      <c r="L175" t="s" s="215">
        <f>IF(I175="U",B175,"")</f>
      </c>
      <c r="M175" t="s" s="215">
        <f>IF(I175="U",D175,"")</f>
      </c>
      <c r="N175" t="s" s="215">
        <f>IF(I175="B",B175,IF(I175="H",D175,""))</f>
        <v>168</v>
      </c>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20">
        <f>COUNTIF(AM159:AM162,K175)</f>
        <v>0</v>
      </c>
      <c r="AP175" s="220">
        <f>COUNTIF(AM159:AM162,L175)</f>
        <v>0</v>
      </c>
      <c r="AQ175" s="220">
        <f>COUNTIF(AM159:AM162,M175)</f>
        <v>0</v>
      </c>
      <c r="AR175" s="220">
        <f>COUNTIF(AM159:AM162,N175)</f>
        <v>0</v>
      </c>
      <c r="AS175" s="220">
        <f>SUM(AO175:AR175)</f>
        <v>0</v>
      </c>
      <c r="AT175" s="24"/>
      <c r="AU175" t="s" s="215">
        <f>IF(AS175=2,B175,"")</f>
      </c>
      <c r="AV175" t="s" s="215">
        <f>IF(AS175=2,D175,"")</f>
      </c>
      <c r="AW175" t="s" s="215">
        <f>IF(AS175=2,E175,"")</f>
      </c>
      <c r="AX175" t="s" s="215">
        <f>IF(AS175=2,G175,"")</f>
      </c>
      <c r="AY175" s="24"/>
      <c r="AZ175" t="s" s="215">
        <f>IF(AS175=2,IF(AW175&gt;AX175,AU175,IF(AX175&gt;AW175,AV175,"")),"")</f>
      </c>
      <c r="BA175" t="s" s="215">
        <f>IF(AS175=2,IF(AW175=AX175,AU175,""),"")</f>
      </c>
      <c r="BB175" t="s" s="215">
        <f>IF(AS175=2,IF(AW175=AX175,AV175,""),"")</f>
      </c>
      <c r="BC175" t="s" s="215">
        <f>IF(AS175=2,IF(AW175&gt;AX175,AV175,IF(AX175&gt;AW175,AU175,"")),"")</f>
      </c>
      <c r="BD175" s="24"/>
      <c r="BE175" s="24"/>
      <c r="BF175" s="24"/>
      <c r="BG175" s="24"/>
      <c r="BH175" s="24"/>
      <c r="BI175" s="24"/>
      <c r="BJ175" s="24"/>
      <c r="BK175" s="24"/>
      <c r="BL175" s="24"/>
      <c r="BM175" s="24"/>
      <c r="BN175" s="24"/>
      <c r="BO175" s="24"/>
      <c r="BP175" s="24"/>
      <c r="BQ175" s="24"/>
      <c r="BR175" s="24"/>
      <c r="BS175" s="24"/>
      <c r="BT175" s="24"/>
      <c r="BU175" s="24"/>
      <c r="BV175" s="24"/>
      <c r="BW175" s="24"/>
      <c r="BX175" s="220">
        <f>COUNTIF(BV159:BV162,K175)</f>
        <v>0</v>
      </c>
      <c r="BY175" s="220">
        <f>COUNTIF(BV159:BV162,L175)</f>
        <v>0</v>
      </c>
      <c r="BZ175" s="220">
        <f>COUNTIF(BV159:BV162,M175)</f>
        <v>0</v>
      </c>
      <c r="CA175" s="220">
        <f>COUNTIF(BV159:BV162,N175)</f>
        <v>0</v>
      </c>
      <c r="CB175" s="220">
        <f>SUM(BX175:CA175)</f>
        <v>0</v>
      </c>
      <c r="CC175" s="24"/>
      <c r="CD175" t="s" s="215">
        <f>IF(CB175=2,B175,"")</f>
      </c>
      <c r="CE175" t="s" s="215">
        <f>IF(CB175=2,D175,"")</f>
      </c>
      <c r="CF175" t="s" s="215">
        <f>IF(CB175=2,E175,"")</f>
      </c>
      <c r="CG175" t="s" s="215">
        <f>IF(CB175=2,G175,"")</f>
      </c>
      <c r="CH175" s="24"/>
      <c r="CI175" t="s" s="215">
        <f>IF(CB175=2,IF(CF175&gt;CG175,CD175,IF(CG175&gt;CF175,CE175,"")),"")</f>
      </c>
      <c r="CJ175" t="s" s="215">
        <f>IF(CB175=2,IF(CF175=CG175,CD175,""),"")</f>
      </c>
      <c r="CK175" t="s" s="215">
        <f>IF(CB175=2,IF(CF175=CG175,CE175,""),"")</f>
      </c>
      <c r="CL175" t="s" s="215">
        <f>IF(CB175=2,IF(CF175&gt;CG175,CE175,IF(CG175&gt;CF175,CD175,"")),"")</f>
      </c>
      <c r="CM175" s="24"/>
      <c r="CN175" s="24"/>
      <c r="CO175" s="24"/>
      <c r="CP175" s="24"/>
      <c r="CQ175" s="24"/>
      <c r="CR175" s="24"/>
      <c r="CS175" s="24"/>
      <c r="CT175" s="24"/>
      <c r="CU175" s="24"/>
      <c r="CV175" s="24"/>
      <c r="CW175" s="24"/>
      <c r="CX175" s="24"/>
      <c r="CY175" s="24"/>
      <c r="CZ175" s="24"/>
      <c r="DA175" s="24"/>
      <c r="DB175" s="24"/>
      <c r="DC175" s="24"/>
      <c r="DD175" s="24"/>
      <c r="DE175" s="24"/>
      <c r="DF175" s="24"/>
      <c r="DG175" s="220">
        <f>COUNTIF(DE159:DE162,K175)</f>
        <v>0</v>
      </c>
      <c r="DH175" s="220">
        <f>COUNTIF(DE159:DE162,L175)</f>
        <v>0</v>
      </c>
      <c r="DI175" s="220">
        <f>COUNTIF(DE159:DE162,M175)</f>
        <v>0</v>
      </c>
      <c r="DJ175" s="220">
        <f>COUNTIF(DE159:DE162,N175)</f>
        <v>0</v>
      </c>
      <c r="DK175" s="220">
        <f>SUM(DG175:DJ175)</f>
        <v>0</v>
      </c>
      <c r="DL175" s="24"/>
      <c r="DM175" t="s" s="215">
        <f>IF(DK175=2,B175,"")</f>
      </c>
      <c r="DN175" t="s" s="215">
        <f>IF(DK175=2,D175,"")</f>
      </c>
      <c r="DO175" t="s" s="215">
        <f>IF(DK175=2,E175,"")</f>
      </c>
      <c r="DP175" t="s" s="215">
        <f>IF(DK175=2,G175,"")</f>
      </c>
      <c r="DQ175" s="24"/>
      <c r="DR175" t="s" s="215">
        <f>IF(DK175=2,IF(DO175&gt;DP175,DM175,IF(DP175&gt;DO175,DN175,"")),"")</f>
      </c>
      <c r="DS175" t="s" s="215">
        <f>IF(DK175=2,IF(DO175=DP175,DM175,""),"")</f>
      </c>
      <c r="DT175" t="s" s="215">
        <f>IF(DK175=2,IF(DO175=DP175,DN175,""),"")</f>
      </c>
      <c r="DU175" t="s" s="215">
        <f>IF(DK175=2,IF(DO175&gt;DP175,DN175,IF(DP175&gt;DO175,DM175,"")),"")</f>
      </c>
      <c r="DV175" s="24"/>
      <c r="DW175" s="24"/>
      <c r="DX175" s="24"/>
      <c r="DY175" s="24"/>
      <c r="DZ175" s="24"/>
      <c r="EA175" s="24"/>
      <c r="EB175" s="24"/>
      <c r="EC175" s="24"/>
      <c r="ED175" s="24"/>
      <c r="EE175" s="24"/>
      <c r="EF175" s="24"/>
      <c r="EG175" s="24"/>
      <c r="EH175" s="24"/>
      <c r="EI175" s="24"/>
      <c r="EJ175" s="24"/>
      <c r="EK175" s="24"/>
      <c r="EL175" s="25"/>
    </row>
    <row r="176" ht="13.65" customHeight="1">
      <c r="A176" s="15"/>
      <c r="B176" t="s" s="215">
        <f t="shared" si="1219"/>
        <v>179</v>
      </c>
      <c r="C176" t="s" s="215">
        <v>64</v>
      </c>
      <c r="D176" t="s" s="215">
        <f t="shared" si="1220"/>
        <v>175</v>
      </c>
      <c r="E176" s="220">
        <f t="shared" si="1221"/>
        <v>2</v>
      </c>
      <c r="F176" t="s" s="215">
        <v>64</v>
      </c>
      <c r="G176" s="220">
        <f t="shared" si="1222"/>
        <v>0</v>
      </c>
      <c r="H176" s="216"/>
      <c r="I176" t="s" s="215">
        <f t="shared" si="1223"/>
        <v>170</v>
      </c>
      <c r="J176" s="24"/>
      <c r="K176" t="s" s="215">
        <f>IF(I176="H",B176,IF(I176="B",D176,""))</f>
        <v>179</v>
      </c>
      <c r="L176" t="s" s="215">
        <f>IF(I176="U",B176,"")</f>
      </c>
      <c r="M176" t="s" s="215">
        <f>IF(I176="U",D176,"")</f>
      </c>
      <c r="N176" t="s" s="215">
        <f>IF(I176="B",B176,IF(I176="H",D176,""))</f>
        <v>175</v>
      </c>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20">
        <f>COUNTIF(AM159:AM162,K176)</f>
        <v>0</v>
      </c>
      <c r="AP176" s="220">
        <f>COUNTIF(AM159:AM162,L176)</f>
        <v>0</v>
      </c>
      <c r="AQ176" s="220">
        <f>COUNTIF(AM159:AM162,M176)</f>
        <v>0</v>
      </c>
      <c r="AR176" s="220">
        <f>COUNTIF(AM159:AM162,N176)</f>
        <v>0</v>
      </c>
      <c r="AS176" s="220">
        <f>SUM(AO176:AR176)</f>
        <v>0</v>
      </c>
      <c r="AT176" s="24"/>
      <c r="AU176" t="s" s="215">
        <f>IF(AS176=2,B176,"")</f>
      </c>
      <c r="AV176" t="s" s="215">
        <f>IF(AS176=2,D176,"")</f>
      </c>
      <c r="AW176" t="s" s="215">
        <f>IF(AS176=2,E176,"")</f>
      </c>
      <c r="AX176" t="s" s="215">
        <f>IF(AS176=2,G176,"")</f>
      </c>
      <c r="AY176" s="24"/>
      <c r="AZ176" t="s" s="215">
        <f>IF(AS176=2,IF(AW176&gt;AX176,AU176,IF(AX176&gt;AW176,AV176,"")),"")</f>
      </c>
      <c r="BA176" t="s" s="215">
        <f>IF(AS176=2,IF(AW176=AX176,AU176,""),"")</f>
      </c>
      <c r="BB176" t="s" s="215">
        <f>IF(AS176=2,IF(AW176=AX176,AV176,""),"")</f>
      </c>
      <c r="BC176" t="s" s="215">
        <f>IF(AS176=2,IF(AW176&gt;AX176,AV176,IF(AX176&gt;AW176,AU176,"")),"")</f>
      </c>
      <c r="BD176" s="24"/>
      <c r="BE176" s="24"/>
      <c r="BF176" s="24"/>
      <c r="BG176" s="24"/>
      <c r="BH176" s="24"/>
      <c r="BI176" s="24"/>
      <c r="BJ176" s="24"/>
      <c r="BK176" s="24"/>
      <c r="BL176" s="24"/>
      <c r="BM176" s="24"/>
      <c r="BN176" s="24"/>
      <c r="BO176" s="24"/>
      <c r="BP176" s="24"/>
      <c r="BQ176" s="24"/>
      <c r="BR176" s="24"/>
      <c r="BS176" s="24"/>
      <c r="BT176" s="24"/>
      <c r="BU176" s="24"/>
      <c r="BV176" s="24"/>
      <c r="BW176" s="24"/>
      <c r="BX176" s="220">
        <f>COUNTIF(BV159:BV162,K176)</f>
        <v>0</v>
      </c>
      <c r="BY176" s="220">
        <f>COUNTIF(BV159:BV162,L176)</f>
        <v>0</v>
      </c>
      <c r="BZ176" s="220">
        <f>COUNTIF(BV159:BV162,M176)</f>
        <v>0</v>
      </c>
      <c r="CA176" s="220">
        <f>COUNTIF(BV159:BV162,N176)</f>
        <v>0</v>
      </c>
      <c r="CB176" s="220">
        <f>SUM(BX176:CA176)</f>
        <v>0</v>
      </c>
      <c r="CC176" s="24"/>
      <c r="CD176" t="s" s="215">
        <f>IF(CB176=2,B176,"")</f>
      </c>
      <c r="CE176" t="s" s="215">
        <f>IF(CB176=2,D176,"")</f>
      </c>
      <c r="CF176" t="s" s="215">
        <f>IF(CB176=2,E176,"")</f>
      </c>
      <c r="CG176" t="s" s="215">
        <f>IF(CB176=2,G176,"")</f>
      </c>
      <c r="CH176" s="24"/>
      <c r="CI176" t="s" s="215">
        <f>IF(CB176=2,IF(CF176&gt;CG176,CD176,IF(CG176&gt;CF176,CE176,"")),"")</f>
      </c>
      <c r="CJ176" t="s" s="215">
        <f>IF(CB176=2,IF(CF176=CG176,CD176,""),"")</f>
      </c>
      <c r="CK176" t="s" s="215">
        <f>IF(CB176=2,IF(CF176=CG176,CE176,""),"")</f>
      </c>
      <c r="CL176" t="s" s="215">
        <f>IF(CB176=2,IF(CF176&gt;CG176,CE176,IF(CG176&gt;CF176,CD176,"")),"")</f>
      </c>
      <c r="CM176" s="24"/>
      <c r="CN176" s="24"/>
      <c r="CO176" s="24"/>
      <c r="CP176" s="24"/>
      <c r="CQ176" s="24"/>
      <c r="CR176" s="24"/>
      <c r="CS176" s="24"/>
      <c r="CT176" s="24"/>
      <c r="CU176" s="24"/>
      <c r="CV176" s="24"/>
      <c r="CW176" s="24"/>
      <c r="CX176" s="24"/>
      <c r="CY176" s="24"/>
      <c r="CZ176" s="24"/>
      <c r="DA176" s="24"/>
      <c r="DB176" s="24"/>
      <c r="DC176" s="24"/>
      <c r="DD176" s="24"/>
      <c r="DE176" s="24"/>
      <c r="DF176" s="24"/>
      <c r="DG176" s="220">
        <f>COUNTIF(DE159:DE162,K176)</f>
        <v>0</v>
      </c>
      <c r="DH176" s="220">
        <f>COUNTIF(DE159:DE162,L176)</f>
        <v>0</v>
      </c>
      <c r="DI176" s="220">
        <f>COUNTIF(DE159:DE162,M176)</f>
        <v>0</v>
      </c>
      <c r="DJ176" s="220">
        <f>COUNTIF(DE159:DE162,N176)</f>
        <v>0</v>
      </c>
      <c r="DK176" s="220">
        <f>SUM(DG176:DJ176)</f>
        <v>0</v>
      </c>
      <c r="DL176" s="24"/>
      <c r="DM176" t="s" s="215">
        <f>IF(DK176=2,B176,"")</f>
      </c>
      <c r="DN176" t="s" s="215">
        <f>IF(DK176=2,D176,"")</f>
      </c>
      <c r="DO176" t="s" s="215">
        <f>IF(DK176=2,E176,"")</f>
      </c>
      <c r="DP176" t="s" s="215">
        <f>IF(DK176=2,G176,"")</f>
      </c>
      <c r="DQ176" s="24"/>
      <c r="DR176" t="s" s="215">
        <f>IF(DK176=2,IF(DO176&gt;DP176,DM176,IF(DP176&gt;DO176,DN176,"")),"")</f>
      </c>
      <c r="DS176" t="s" s="215">
        <f>IF(DK176=2,IF(DO176=DP176,DM176,""),"")</f>
      </c>
      <c r="DT176" t="s" s="215">
        <f>IF(DK176=2,IF(DO176=DP176,DN176,""),"")</f>
      </c>
      <c r="DU176" t="s" s="215">
        <f>IF(DK176=2,IF(DO176&gt;DP176,DN176,IF(DP176&gt;DO176,DM176,"")),"")</f>
      </c>
      <c r="DV176" s="24"/>
      <c r="DW176" s="24"/>
      <c r="DX176" s="24"/>
      <c r="DY176" s="24"/>
      <c r="DZ176" s="24"/>
      <c r="EA176" s="24"/>
      <c r="EB176" s="24"/>
      <c r="EC176" s="24"/>
      <c r="ED176" s="24"/>
      <c r="EE176" s="24"/>
      <c r="EF176" s="24"/>
      <c r="EG176" s="24"/>
      <c r="EH176" s="24"/>
      <c r="EI176" s="24"/>
      <c r="EJ176" s="24"/>
      <c r="EK176" s="24"/>
      <c r="EL176" s="25"/>
    </row>
    <row r="177" ht="13.65" customHeight="1">
      <c r="A177" s="15"/>
      <c r="B177" t="s" s="215">
        <f t="shared" si="1267"/>
        <v>186</v>
      </c>
      <c r="C177" t="s" s="215">
        <v>64</v>
      </c>
      <c r="D177" t="s" s="215">
        <f t="shared" si="1268"/>
        <v>184</v>
      </c>
      <c r="E177" s="220">
        <f t="shared" si="1269"/>
        <v>3</v>
      </c>
      <c r="F177" t="s" s="215">
        <v>64</v>
      </c>
      <c r="G177" s="220">
        <f t="shared" si="1270"/>
        <v>0</v>
      </c>
      <c r="H177" s="216"/>
      <c r="I177" t="s" s="215">
        <f t="shared" si="1271"/>
        <v>170</v>
      </c>
      <c r="J177" s="24"/>
      <c r="K177" t="s" s="215">
        <f>IF(I177="H",B177,IF(I177="B",D177,""))</f>
        <v>186</v>
      </c>
      <c r="L177" t="s" s="215">
        <f>IF(I177="U",B177,"")</f>
      </c>
      <c r="M177" t="s" s="215">
        <f>IF(I177="U",D177,"")</f>
      </c>
      <c r="N177" t="s" s="215">
        <f>IF(I177="B",B177,IF(I177="H",D177,""))</f>
        <v>184</v>
      </c>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20">
        <f>COUNTIF(AM159:AM162,K177)</f>
        <v>0</v>
      </c>
      <c r="AP177" s="220">
        <f>COUNTIF(AM159:AM162,L177)</f>
        <v>0</v>
      </c>
      <c r="AQ177" s="220">
        <f>COUNTIF(AM159:AM162,M177)</f>
        <v>0</v>
      </c>
      <c r="AR177" s="220">
        <f>COUNTIF(AM159:AM162,N177)</f>
        <v>0</v>
      </c>
      <c r="AS177" s="220">
        <f>SUM(AO177:AR177)</f>
        <v>0</v>
      </c>
      <c r="AT177" s="24"/>
      <c r="AU177" t="s" s="215">
        <f>IF(AS177=2,B177,"")</f>
      </c>
      <c r="AV177" t="s" s="215">
        <f>IF(AS177=2,D177,"")</f>
      </c>
      <c r="AW177" t="s" s="215">
        <f>IF(AS177=2,E177,"")</f>
      </c>
      <c r="AX177" t="s" s="215">
        <f>IF(AS177=2,G177,"")</f>
      </c>
      <c r="AY177" s="24"/>
      <c r="AZ177" t="s" s="215">
        <f>IF(AS177=2,IF(AW177&gt;AX177,AU177,IF(AX177&gt;AW177,AV177,"")),"")</f>
      </c>
      <c r="BA177" t="s" s="215">
        <f>IF(AS177=2,IF(AW177=AX177,AU177,""),"")</f>
      </c>
      <c r="BB177" t="s" s="215">
        <f>IF(AS177=2,IF(AW177=AX177,AV177,""),"")</f>
      </c>
      <c r="BC177" t="s" s="215">
        <f>IF(AS177=2,IF(AW177&gt;AX177,AV177,IF(AX177&gt;AW177,AU177,"")),"")</f>
      </c>
      <c r="BD177" s="24"/>
      <c r="BE177" s="24"/>
      <c r="BF177" s="24"/>
      <c r="BG177" s="24"/>
      <c r="BH177" s="24"/>
      <c r="BI177" s="24"/>
      <c r="BJ177" s="24"/>
      <c r="BK177" s="24"/>
      <c r="BL177" s="24"/>
      <c r="BM177" s="24"/>
      <c r="BN177" s="24"/>
      <c r="BO177" s="24"/>
      <c r="BP177" s="24"/>
      <c r="BQ177" s="24"/>
      <c r="BR177" s="24"/>
      <c r="BS177" s="24"/>
      <c r="BT177" s="24"/>
      <c r="BU177" s="24"/>
      <c r="BV177" s="24"/>
      <c r="BW177" s="24"/>
      <c r="BX177" s="220">
        <f>COUNTIF(BV159:BV162,K177)</f>
        <v>1</v>
      </c>
      <c r="BY177" s="220">
        <f>COUNTIF(BV159:BV162,L177)</f>
        <v>0</v>
      </c>
      <c r="BZ177" s="220">
        <f>COUNTIF(BV159:BV162,M177)</f>
        <v>0</v>
      </c>
      <c r="CA177" s="220">
        <f>COUNTIF(BV159:BV162,N177)</f>
        <v>0</v>
      </c>
      <c r="CB177" s="220">
        <f>SUM(BX177:CA177)</f>
        <v>1</v>
      </c>
      <c r="CC177" s="24"/>
      <c r="CD177" t="s" s="215">
        <f>IF(CB177=2,B177,"")</f>
      </c>
      <c r="CE177" t="s" s="215">
        <f>IF(CB177=2,D177,"")</f>
      </c>
      <c r="CF177" t="s" s="215">
        <f>IF(CB177=2,E177,"")</f>
      </c>
      <c r="CG177" t="s" s="215">
        <f>IF(CB177=2,G177,"")</f>
      </c>
      <c r="CH177" s="24"/>
      <c r="CI177" t="s" s="215">
        <f>IF(CB177=2,IF(CF177&gt;CG177,CD177,IF(CG177&gt;CF177,CE177,"")),"")</f>
      </c>
      <c r="CJ177" t="s" s="215">
        <f>IF(CB177=2,IF(CF177=CG177,CD177,""),"")</f>
      </c>
      <c r="CK177" t="s" s="215">
        <f>IF(CB177=2,IF(CF177=CG177,CE177,""),"")</f>
      </c>
      <c r="CL177" t="s" s="215">
        <f>IF(CB177=2,IF(CF177&gt;CG177,CE177,IF(CG177&gt;CF177,CD177,"")),"")</f>
      </c>
      <c r="CM177" s="24"/>
      <c r="CN177" s="24"/>
      <c r="CO177" s="24"/>
      <c r="CP177" s="24"/>
      <c r="CQ177" s="24"/>
      <c r="CR177" s="24"/>
      <c r="CS177" s="24"/>
      <c r="CT177" s="24"/>
      <c r="CU177" s="24"/>
      <c r="CV177" s="24"/>
      <c r="CW177" s="24"/>
      <c r="CX177" s="24"/>
      <c r="CY177" s="24"/>
      <c r="CZ177" s="24"/>
      <c r="DA177" s="24"/>
      <c r="DB177" s="24"/>
      <c r="DC177" s="24"/>
      <c r="DD177" s="24"/>
      <c r="DE177" s="24"/>
      <c r="DF177" s="24"/>
      <c r="DG177" s="220">
        <f>COUNTIF(DE159:DE162,K177)</f>
        <v>0</v>
      </c>
      <c r="DH177" s="220">
        <f>COUNTIF(DE159:DE162,L177)</f>
        <v>0</v>
      </c>
      <c r="DI177" s="220">
        <f>COUNTIF(DE159:DE162,M177)</f>
        <v>0</v>
      </c>
      <c r="DJ177" s="220">
        <f>COUNTIF(DE159:DE162,N177)</f>
        <v>0</v>
      </c>
      <c r="DK177" s="220">
        <f>SUM(DG177:DJ177)</f>
        <v>0</v>
      </c>
      <c r="DL177" s="24"/>
      <c r="DM177" t="s" s="215">
        <f>IF(DK177=2,B177,"")</f>
      </c>
      <c r="DN177" t="s" s="215">
        <f>IF(DK177=2,D177,"")</f>
      </c>
      <c r="DO177" t="s" s="215">
        <f>IF(DK177=2,E177,"")</f>
      </c>
      <c r="DP177" t="s" s="215">
        <f>IF(DK177=2,G177,"")</f>
      </c>
      <c r="DQ177" s="24"/>
      <c r="DR177" t="s" s="215">
        <f>IF(DK177=2,IF(DO177&gt;DP177,DM177,IF(DP177&gt;DO177,DN177,"")),"")</f>
      </c>
      <c r="DS177" t="s" s="215">
        <f>IF(DK177=2,IF(DO177=DP177,DM177,""),"")</f>
      </c>
      <c r="DT177" t="s" s="215">
        <f>IF(DK177=2,IF(DO177=DP177,DN177,""),"")</f>
      </c>
      <c r="DU177" t="s" s="215">
        <f>IF(DK177=2,IF(DO177&gt;DP177,DN177,IF(DP177&gt;DO177,DM177,"")),"")</f>
      </c>
      <c r="DV177" s="24"/>
      <c r="DW177" s="24"/>
      <c r="DX177" s="24"/>
      <c r="DY177" s="24"/>
      <c r="DZ177" s="24"/>
      <c r="EA177" s="24"/>
      <c r="EB177" s="24"/>
      <c r="EC177" s="24"/>
      <c r="ED177" s="24"/>
      <c r="EE177" s="24"/>
      <c r="EF177" s="24"/>
      <c r="EG177" s="24"/>
      <c r="EH177" s="24"/>
      <c r="EI177" s="24"/>
      <c r="EJ177" s="24"/>
      <c r="EK177" s="24"/>
      <c r="EL177" s="25"/>
    </row>
    <row r="178" ht="13.65" customHeight="1">
      <c r="A178" s="15"/>
      <c r="B178" t="s" s="215">
        <f t="shared" si="1315"/>
        <v>174</v>
      </c>
      <c r="C178" t="s" s="215">
        <v>64</v>
      </c>
      <c r="D178" t="s" s="215">
        <f t="shared" si="1316"/>
        <v>182</v>
      </c>
      <c r="E178" s="220">
        <f t="shared" si="1317"/>
        <v>1</v>
      </c>
      <c r="F178" t="s" s="215">
        <v>64</v>
      </c>
      <c r="G178" s="220">
        <f t="shared" si="1318"/>
        <v>1</v>
      </c>
      <c r="H178" s="216"/>
      <c r="I178" t="s" s="215">
        <f t="shared" si="1319"/>
        <v>177</v>
      </c>
      <c r="J178" s="24"/>
      <c r="K178" t="s" s="215">
        <f>IF(I178="H",B178,IF(I178="B",D178,""))</f>
      </c>
      <c r="L178" t="s" s="215">
        <f>IF(I178="U",B178,"")</f>
        <v>174</v>
      </c>
      <c r="M178" t="s" s="215">
        <f>IF(I178="U",D178,"")</f>
        <v>182</v>
      </c>
      <c r="N178" t="s" s="215">
        <f>IF(I178="B",B178,IF(I178="H",D178,""))</f>
      </c>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20">
        <f>COUNTIF(AM159:AM162,K178)</f>
        <v>0</v>
      </c>
      <c r="AP178" s="220">
        <f>COUNTIF(AM159:AM162,L178)</f>
        <v>0</v>
      </c>
      <c r="AQ178" s="220">
        <f>COUNTIF(AM159:AM162,M178)</f>
        <v>0</v>
      </c>
      <c r="AR178" s="220">
        <f>COUNTIF(AM159:AM162,N178)</f>
        <v>0</v>
      </c>
      <c r="AS178" s="220">
        <f>SUM(AO178:AR178)</f>
        <v>0</v>
      </c>
      <c r="AT178" s="24"/>
      <c r="AU178" t="s" s="215">
        <f>IF(AS178=2,B178,"")</f>
      </c>
      <c r="AV178" t="s" s="215">
        <f>IF(AS178=2,D178,"")</f>
      </c>
      <c r="AW178" t="s" s="215">
        <f>IF(AS178=2,E178,"")</f>
      </c>
      <c r="AX178" t="s" s="215">
        <f>IF(AS178=2,G178,"")</f>
      </c>
      <c r="AY178" s="24"/>
      <c r="AZ178" t="s" s="215">
        <f>IF(AS178=2,IF(AW178&gt;AX178,AU178,IF(AX178&gt;AW178,AV178,"")),"")</f>
      </c>
      <c r="BA178" t="s" s="215">
        <f>IF(AS178=2,IF(AW178=AX178,AU178,""),"")</f>
      </c>
      <c r="BB178" t="s" s="215">
        <f>IF(AS178=2,IF(AW178=AX178,AV178,""),"")</f>
      </c>
      <c r="BC178" t="s" s="215">
        <f>IF(AS178=2,IF(AW178&gt;AX178,AV178,IF(AX178&gt;AW178,AU178,"")),"")</f>
      </c>
      <c r="BD178" s="24"/>
      <c r="BE178" s="24"/>
      <c r="BF178" s="24"/>
      <c r="BG178" s="24"/>
      <c r="BH178" s="24"/>
      <c r="BI178" s="24"/>
      <c r="BJ178" s="24"/>
      <c r="BK178" s="24"/>
      <c r="BL178" s="24"/>
      <c r="BM178" s="24"/>
      <c r="BN178" s="24"/>
      <c r="BO178" s="24"/>
      <c r="BP178" s="24"/>
      <c r="BQ178" s="24"/>
      <c r="BR178" s="24"/>
      <c r="BS178" s="24"/>
      <c r="BT178" s="24"/>
      <c r="BU178" s="24"/>
      <c r="BV178" s="24"/>
      <c r="BW178" s="24"/>
      <c r="BX178" s="220">
        <f>COUNTIF(BV159:BV162,K178)</f>
        <v>0</v>
      </c>
      <c r="BY178" s="220">
        <f>COUNTIF(BV159:BV162,L178)</f>
        <v>0</v>
      </c>
      <c r="BZ178" s="220">
        <f>COUNTIF(BV159:BV162,M178)</f>
        <v>0</v>
      </c>
      <c r="CA178" s="220">
        <f>COUNTIF(BV159:BV162,N178)</f>
        <v>0</v>
      </c>
      <c r="CB178" s="220">
        <f>SUM(BX178:CA178)</f>
        <v>0</v>
      </c>
      <c r="CC178" s="24"/>
      <c r="CD178" t="s" s="215">
        <f>IF(CB178=2,B178,"")</f>
      </c>
      <c r="CE178" t="s" s="215">
        <f>IF(CB178=2,D178,"")</f>
      </c>
      <c r="CF178" t="s" s="215">
        <f>IF(CB178=2,E178,"")</f>
      </c>
      <c r="CG178" t="s" s="215">
        <f>IF(CB178=2,G178,"")</f>
      </c>
      <c r="CH178" s="24"/>
      <c r="CI178" t="s" s="215">
        <f>IF(CB178=2,IF(CF178&gt;CG178,CD178,IF(CG178&gt;CF178,CE178,"")),"")</f>
      </c>
      <c r="CJ178" t="s" s="215">
        <f>IF(CB178=2,IF(CF178=CG178,CD178,""),"")</f>
      </c>
      <c r="CK178" t="s" s="215">
        <f>IF(CB178=2,IF(CF178=CG178,CE178,""),"")</f>
      </c>
      <c r="CL178" t="s" s="215">
        <f>IF(CB178=2,IF(CF178&gt;CG178,CE178,IF(CG178&gt;CF178,CD178,"")),"")</f>
      </c>
      <c r="CM178" s="24"/>
      <c r="CN178" s="24"/>
      <c r="CO178" s="24"/>
      <c r="CP178" s="24"/>
      <c r="CQ178" s="24"/>
      <c r="CR178" s="24"/>
      <c r="CS178" s="24"/>
      <c r="CT178" s="24"/>
      <c r="CU178" s="24"/>
      <c r="CV178" s="24"/>
      <c r="CW178" s="24"/>
      <c r="CX178" s="24"/>
      <c r="CY178" s="24"/>
      <c r="CZ178" s="24"/>
      <c r="DA178" s="24"/>
      <c r="DB178" s="24"/>
      <c r="DC178" s="24"/>
      <c r="DD178" s="24"/>
      <c r="DE178" s="24"/>
      <c r="DF178" s="24"/>
      <c r="DG178" s="220">
        <f>COUNTIF(DE159:DE162,K178)</f>
        <v>0</v>
      </c>
      <c r="DH178" s="220">
        <f>COUNTIF(DE159:DE162,L178)</f>
        <v>0</v>
      </c>
      <c r="DI178" s="220">
        <f>COUNTIF(DE159:DE162,M178)</f>
        <v>0</v>
      </c>
      <c r="DJ178" s="220">
        <f>COUNTIF(DE159:DE162,N178)</f>
        <v>0</v>
      </c>
      <c r="DK178" s="220">
        <f>SUM(DG178:DJ178)</f>
        <v>0</v>
      </c>
      <c r="DL178" s="24"/>
      <c r="DM178" t="s" s="215">
        <f>IF(DK178=2,B178,"")</f>
      </c>
      <c r="DN178" t="s" s="215">
        <f>IF(DK178=2,D178,"")</f>
      </c>
      <c r="DO178" t="s" s="215">
        <f>IF(DK178=2,E178,"")</f>
      </c>
      <c r="DP178" t="s" s="215">
        <f>IF(DK178=2,G178,"")</f>
      </c>
      <c r="DQ178" s="24"/>
      <c r="DR178" t="s" s="215">
        <f>IF(DK178=2,IF(DO178&gt;DP178,DM178,IF(DP178&gt;DO178,DN178,"")),"")</f>
      </c>
      <c r="DS178" t="s" s="215">
        <f>IF(DK178=2,IF(DO178=DP178,DM178,""),"")</f>
      </c>
      <c r="DT178" t="s" s="215">
        <f>IF(DK178=2,IF(DO178=DP178,DN178,""),"")</f>
      </c>
      <c r="DU178" t="s" s="215">
        <f>IF(DK178=2,IF(DO178&gt;DP178,DN178,IF(DP178&gt;DO178,DM178,"")),"")</f>
      </c>
      <c r="DV178" s="24"/>
      <c r="DW178" s="24"/>
      <c r="DX178" s="24"/>
      <c r="DY178" s="24"/>
      <c r="DZ178" s="24"/>
      <c r="EA178" s="24"/>
      <c r="EB178" s="24"/>
      <c r="EC178" s="24"/>
      <c r="ED178" s="24"/>
      <c r="EE178" s="24"/>
      <c r="EF178" s="24"/>
      <c r="EG178" s="24"/>
      <c r="EH178" s="24"/>
      <c r="EI178" s="24"/>
      <c r="EJ178" s="24"/>
      <c r="EK178" s="24"/>
      <c r="EL178" s="25"/>
    </row>
    <row r="179" ht="13.65" customHeight="1">
      <c r="A179" s="15"/>
      <c r="B179" t="s" s="215">
        <f t="shared" si="1363"/>
        <v>173</v>
      </c>
      <c r="C179" t="s" s="215">
        <v>64</v>
      </c>
      <c r="D179" t="s" s="215">
        <f t="shared" si="1364"/>
        <v>181</v>
      </c>
      <c r="E179" s="220">
        <f t="shared" si="1365"/>
        <v>4</v>
      </c>
      <c r="F179" t="s" s="215">
        <v>64</v>
      </c>
      <c r="G179" s="220">
        <f t="shared" si="1366"/>
        <v>1</v>
      </c>
      <c r="H179" s="216"/>
      <c r="I179" t="s" s="215">
        <f t="shared" si="1367"/>
        <v>170</v>
      </c>
      <c r="J179" s="24"/>
      <c r="K179" t="s" s="215">
        <f>IF(I179="H",B179,IF(I179="B",D179,""))</f>
        <v>173</v>
      </c>
      <c r="L179" t="s" s="215">
        <f>IF(I179="U",B179,"")</f>
      </c>
      <c r="M179" t="s" s="215">
        <f>IF(I179="U",D179,"")</f>
      </c>
      <c r="N179" t="s" s="215">
        <f>IF(I179="B",B179,IF(I179="H",D179,""))</f>
        <v>181</v>
      </c>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20">
        <f>COUNTIF(AM159:AM162,K179)</f>
        <v>0</v>
      </c>
      <c r="AP179" s="220">
        <f>COUNTIF(AM159:AM162,L179)</f>
        <v>0</v>
      </c>
      <c r="AQ179" s="220">
        <f>COUNTIF(AM159:AM162,M179)</f>
        <v>0</v>
      </c>
      <c r="AR179" s="220">
        <f>COUNTIF(AM159:AM162,N179)</f>
        <v>0</v>
      </c>
      <c r="AS179" s="220">
        <f>SUM(AO179:AR179)</f>
        <v>0</v>
      </c>
      <c r="AT179" s="24"/>
      <c r="AU179" t="s" s="215">
        <f>IF(AS179=2,B179,"")</f>
      </c>
      <c r="AV179" t="s" s="215">
        <f>IF(AS179=2,D179,"")</f>
      </c>
      <c r="AW179" t="s" s="215">
        <f>IF(AS179=2,E179,"")</f>
      </c>
      <c r="AX179" t="s" s="215">
        <f>IF(AS179=2,G179,"")</f>
      </c>
      <c r="AY179" s="24"/>
      <c r="AZ179" t="s" s="215">
        <f>IF(AS179=2,IF(AW179&gt;AX179,AU179,IF(AX179&gt;AW179,AV179,"")),"")</f>
      </c>
      <c r="BA179" t="s" s="215">
        <f>IF(AS179=2,IF(AW179=AX179,AU179,""),"")</f>
      </c>
      <c r="BB179" t="s" s="215">
        <f>IF(AS179=2,IF(AW179=AX179,AV179,""),"")</f>
      </c>
      <c r="BC179" t="s" s="215">
        <f>IF(AS179=2,IF(AW179&gt;AX179,AV179,IF(AX179&gt;AW179,AU179,"")),"")</f>
      </c>
      <c r="BD179" s="24"/>
      <c r="BE179" s="24"/>
      <c r="BF179" s="24"/>
      <c r="BG179" s="24"/>
      <c r="BH179" s="24"/>
      <c r="BI179" s="24"/>
      <c r="BJ179" s="24"/>
      <c r="BK179" s="24"/>
      <c r="BL179" s="24"/>
      <c r="BM179" s="24"/>
      <c r="BN179" s="24"/>
      <c r="BO179" s="24"/>
      <c r="BP179" s="24"/>
      <c r="BQ179" s="24"/>
      <c r="BR179" s="24"/>
      <c r="BS179" s="24"/>
      <c r="BT179" s="24"/>
      <c r="BU179" s="24"/>
      <c r="BV179" s="24"/>
      <c r="BW179" s="24"/>
      <c r="BX179" s="220">
        <f>COUNTIF(BV159:BV162,K179)</f>
        <v>0</v>
      </c>
      <c r="BY179" s="220">
        <f>COUNTIF(BV159:BV162,L179)</f>
        <v>0</v>
      </c>
      <c r="BZ179" s="220">
        <f>COUNTIF(BV159:BV162,M179)</f>
        <v>0</v>
      </c>
      <c r="CA179" s="220">
        <f>COUNTIF(BV159:BV162,N179)</f>
        <v>0</v>
      </c>
      <c r="CB179" s="220">
        <f>SUM(BX179:CA179)</f>
        <v>0</v>
      </c>
      <c r="CC179" s="24"/>
      <c r="CD179" t="s" s="215">
        <f>IF(CB179=2,B179,"")</f>
      </c>
      <c r="CE179" t="s" s="215">
        <f>IF(CB179=2,D179,"")</f>
      </c>
      <c r="CF179" t="s" s="215">
        <f>IF(CB179=2,E179,"")</f>
      </c>
      <c r="CG179" t="s" s="215">
        <f>IF(CB179=2,G179,"")</f>
      </c>
      <c r="CH179" s="24"/>
      <c r="CI179" t="s" s="215">
        <f>IF(CB179=2,IF(CF179&gt;CG179,CD179,IF(CG179&gt;CF179,CE179,"")),"")</f>
      </c>
      <c r="CJ179" t="s" s="215">
        <f>IF(CB179=2,IF(CF179=CG179,CD179,""),"")</f>
      </c>
      <c r="CK179" t="s" s="215">
        <f>IF(CB179=2,IF(CF179=CG179,CE179,""),"")</f>
      </c>
      <c r="CL179" t="s" s="215">
        <f>IF(CB179=2,IF(CF179&gt;CG179,CE179,IF(CG179&gt;CF179,CD179,"")),"")</f>
      </c>
      <c r="CM179" s="24"/>
      <c r="CN179" s="24"/>
      <c r="CO179" s="24"/>
      <c r="CP179" s="24"/>
      <c r="CQ179" s="24"/>
      <c r="CR179" s="24"/>
      <c r="CS179" s="24"/>
      <c r="CT179" s="24"/>
      <c r="CU179" s="24"/>
      <c r="CV179" s="24"/>
      <c r="CW179" s="24"/>
      <c r="CX179" s="24"/>
      <c r="CY179" s="24"/>
      <c r="CZ179" s="24"/>
      <c r="DA179" s="24"/>
      <c r="DB179" s="24"/>
      <c r="DC179" s="24"/>
      <c r="DD179" s="24"/>
      <c r="DE179" s="24"/>
      <c r="DF179" s="24"/>
      <c r="DG179" s="220">
        <f>COUNTIF(DE159:DE162,K179)</f>
        <v>0</v>
      </c>
      <c r="DH179" s="220">
        <f>COUNTIF(DE159:DE162,L179)</f>
        <v>0</v>
      </c>
      <c r="DI179" s="220">
        <f>COUNTIF(DE159:DE162,M179)</f>
        <v>0</v>
      </c>
      <c r="DJ179" s="220">
        <f>COUNTIF(DE159:DE162,N179)</f>
        <v>0</v>
      </c>
      <c r="DK179" s="220">
        <f>SUM(DG179:DJ179)</f>
        <v>0</v>
      </c>
      <c r="DL179" s="24"/>
      <c r="DM179" t="s" s="215">
        <f>IF(DK179=2,B179,"")</f>
      </c>
      <c r="DN179" t="s" s="215">
        <f>IF(DK179=2,D179,"")</f>
      </c>
      <c r="DO179" t="s" s="215">
        <f>IF(DK179=2,E179,"")</f>
      </c>
      <c r="DP179" t="s" s="215">
        <f>IF(DK179=2,G179,"")</f>
      </c>
      <c r="DQ179" s="24"/>
      <c r="DR179" t="s" s="215">
        <f>IF(DK179=2,IF(DO179&gt;DP179,DM179,IF(DP179&gt;DO179,DN179,"")),"")</f>
      </c>
      <c r="DS179" t="s" s="215">
        <f>IF(DK179=2,IF(DO179=DP179,DM179,""),"")</f>
      </c>
      <c r="DT179" t="s" s="215">
        <f>IF(DK179=2,IF(DO179=DP179,DN179,""),"")</f>
      </c>
      <c r="DU179" t="s" s="215">
        <f>IF(DK179=2,IF(DO179&gt;DP179,DN179,IF(DP179&gt;DO179,DM179,"")),"")</f>
      </c>
      <c r="DV179" s="24"/>
      <c r="DW179" s="24"/>
      <c r="DX179" s="24"/>
      <c r="DY179" s="24"/>
      <c r="DZ179" s="24"/>
      <c r="EA179" s="24"/>
      <c r="EB179" s="24"/>
      <c r="EC179" s="24"/>
      <c r="ED179" s="24"/>
      <c r="EE179" s="24"/>
      <c r="EF179" s="24"/>
      <c r="EG179" s="24"/>
      <c r="EH179" s="24"/>
      <c r="EI179" s="24"/>
      <c r="EJ179" s="24"/>
      <c r="EK179" s="24"/>
      <c r="EL179" s="25"/>
    </row>
    <row r="180" ht="13.65" customHeight="1">
      <c r="A180" s="15"/>
      <c r="B180" t="s" s="215">
        <f t="shared" si="1411"/>
        <v>187</v>
      </c>
      <c r="C180" t="s" s="215">
        <v>64</v>
      </c>
      <c r="D180" t="s" s="215">
        <f t="shared" si="1412"/>
        <v>189</v>
      </c>
      <c r="E180" s="220">
        <f t="shared" si="1413"/>
        <v>1</v>
      </c>
      <c r="F180" t="s" s="215">
        <v>64</v>
      </c>
      <c r="G180" s="220">
        <f t="shared" si="1414"/>
        <v>3</v>
      </c>
      <c r="H180" s="216"/>
      <c r="I180" t="s" s="215">
        <f t="shared" si="1415"/>
        <v>165</v>
      </c>
      <c r="J180" s="24"/>
      <c r="K180" t="s" s="215">
        <f>IF(I180="H",B180,IF(I180="B",D180,""))</f>
        <v>189</v>
      </c>
      <c r="L180" t="s" s="215">
        <f>IF(I180="U",B180,"")</f>
      </c>
      <c r="M180" t="s" s="215">
        <f>IF(I180="U",D180,"")</f>
      </c>
      <c r="N180" t="s" s="215">
        <f>IF(I180="B",B180,IF(I180="H",D180,""))</f>
        <v>187</v>
      </c>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20">
        <f>COUNTIF(AM159:AM162,K180)</f>
        <v>0</v>
      </c>
      <c r="AP180" s="220">
        <f>COUNTIF(AM159:AM162,L180)</f>
        <v>0</v>
      </c>
      <c r="AQ180" s="220">
        <f>COUNTIF(AM159:AM162,M180)</f>
        <v>0</v>
      </c>
      <c r="AR180" s="220">
        <f>COUNTIF(AM159:AM162,N180)</f>
        <v>0</v>
      </c>
      <c r="AS180" s="220">
        <f>SUM(AO180:AR180)</f>
        <v>0</v>
      </c>
      <c r="AT180" s="24"/>
      <c r="AU180" t="s" s="215">
        <f>IF(AS180=2,B180,"")</f>
      </c>
      <c r="AV180" t="s" s="215">
        <f>IF(AS180=2,D180,"")</f>
      </c>
      <c r="AW180" t="s" s="215">
        <f>IF(AS180=2,E180,"")</f>
      </c>
      <c r="AX180" t="s" s="215">
        <f>IF(AS180=2,G180,"")</f>
      </c>
      <c r="AY180" s="24"/>
      <c r="AZ180" t="s" s="215">
        <f>IF(AS180=2,IF(AW180&gt;AX180,AU180,IF(AX180&gt;AW180,AV180,"")),"")</f>
      </c>
      <c r="BA180" t="s" s="215">
        <f>IF(AS180=2,IF(AW180=AX180,AU180,""),"")</f>
      </c>
      <c r="BB180" t="s" s="215">
        <f>IF(AS180=2,IF(AW180=AX180,AV180,""),"")</f>
      </c>
      <c r="BC180" t="s" s="215">
        <f>IF(AS180=2,IF(AW180&gt;AX180,AV180,IF(AX180&gt;AW180,AU180,"")),"")</f>
      </c>
      <c r="BD180" s="24"/>
      <c r="BE180" s="24"/>
      <c r="BF180" s="24"/>
      <c r="BG180" s="24"/>
      <c r="BH180" s="24"/>
      <c r="BI180" s="24"/>
      <c r="BJ180" s="24"/>
      <c r="BK180" s="24"/>
      <c r="BL180" s="24"/>
      <c r="BM180" s="24"/>
      <c r="BN180" s="24"/>
      <c r="BO180" s="24"/>
      <c r="BP180" s="24"/>
      <c r="BQ180" s="24"/>
      <c r="BR180" s="24"/>
      <c r="BS180" s="24"/>
      <c r="BT180" s="24"/>
      <c r="BU180" s="24"/>
      <c r="BV180" s="24"/>
      <c r="BW180" s="24"/>
      <c r="BX180" s="220">
        <f>COUNTIF(BV159:BV162,K180)</f>
        <v>0</v>
      </c>
      <c r="BY180" s="220">
        <f>COUNTIF(BV159:BV162,L180)</f>
        <v>0</v>
      </c>
      <c r="BZ180" s="220">
        <f>COUNTIF(BV159:BV162,M180)</f>
        <v>0</v>
      </c>
      <c r="CA180" s="220">
        <f>COUNTIF(BV159:BV162,N180)</f>
        <v>0</v>
      </c>
      <c r="CB180" s="220">
        <f>SUM(BX180:CA180)</f>
        <v>0</v>
      </c>
      <c r="CC180" s="24"/>
      <c r="CD180" t="s" s="215">
        <f>IF(CB180=2,B180,"")</f>
      </c>
      <c r="CE180" t="s" s="215">
        <f>IF(CB180=2,D180,"")</f>
      </c>
      <c r="CF180" t="s" s="215">
        <f>IF(CB180=2,E180,"")</f>
      </c>
      <c r="CG180" t="s" s="215">
        <f>IF(CB180=2,G180,"")</f>
      </c>
      <c r="CH180" s="24"/>
      <c r="CI180" t="s" s="215">
        <f>IF(CB180=2,IF(CF180&gt;CG180,CD180,IF(CG180&gt;CF180,CE180,"")),"")</f>
      </c>
      <c r="CJ180" t="s" s="215">
        <f>IF(CB180=2,IF(CF180=CG180,CD180,""),"")</f>
      </c>
      <c r="CK180" t="s" s="215">
        <f>IF(CB180=2,IF(CF180=CG180,CE180,""),"")</f>
      </c>
      <c r="CL180" t="s" s="215">
        <f>IF(CB180=2,IF(CF180&gt;CG180,CE180,IF(CG180&gt;CF180,CD180,"")),"")</f>
      </c>
      <c r="CM180" s="24"/>
      <c r="CN180" s="24"/>
      <c r="CO180" s="24"/>
      <c r="CP180" s="24"/>
      <c r="CQ180" s="24"/>
      <c r="CR180" s="24"/>
      <c r="CS180" s="24"/>
      <c r="CT180" s="24"/>
      <c r="CU180" s="24"/>
      <c r="CV180" s="24"/>
      <c r="CW180" s="24"/>
      <c r="CX180" s="24"/>
      <c r="CY180" s="24"/>
      <c r="CZ180" s="24"/>
      <c r="DA180" s="24"/>
      <c r="DB180" s="24"/>
      <c r="DC180" s="24"/>
      <c r="DD180" s="24"/>
      <c r="DE180" s="24"/>
      <c r="DF180" s="24"/>
      <c r="DG180" s="220">
        <f>COUNTIF(DE159:DE162,K180)</f>
        <v>0</v>
      </c>
      <c r="DH180" s="220">
        <f>COUNTIF(DE159:DE162,L180)</f>
        <v>0</v>
      </c>
      <c r="DI180" s="220">
        <f>COUNTIF(DE159:DE162,M180)</f>
        <v>0</v>
      </c>
      <c r="DJ180" s="220">
        <f>COUNTIF(DE159:DE162,N180)</f>
        <v>0</v>
      </c>
      <c r="DK180" s="220">
        <f>SUM(DG180:DJ180)</f>
        <v>0</v>
      </c>
      <c r="DL180" s="24"/>
      <c r="DM180" t="s" s="215">
        <f>IF(DK180=2,B180,"")</f>
      </c>
      <c r="DN180" t="s" s="215">
        <f>IF(DK180=2,D180,"")</f>
      </c>
      <c r="DO180" t="s" s="215">
        <f>IF(DK180=2,E180,"")</f>
      </c>
      <c r="DP180" t="s" s="215">
        <f>IF(DK180=2,G180,"")</f>
      </c>
      <c r="DQ180" s="24"/>
      <c r="DR180" t="s" s="215">
        <f>IF(DK180=2,IF(DO180&gt;DP180,DM180,IF(DP180&gt;DO180,DN180,"")),"")</f>
      </c>
      <c r="DS180" t="s" s="215">
        <f>IF(DK180=2,IF(DO180=DP180,DM180,""),"")</f>
      </c>
      <c r="DT180" t="s" s="215">
        <f>IF(DK180=2,IF(DO180=DP180,DN180,""),"")</f>
      </c>
      <c r="DU180" t="s" s="215">
        <f>IF(DK180=2,IF(DO180&gt;DP180,DN180,IF(DP180&gt;DO180,DM180,"")),"")</f>
      </c>
      <c r="DV180" s="24"/>
      <c r="DW180" s="24"/>
      <c r="DX180" s="24"/>
      <c r="DY180" s="24"/>
      <c r="DZ180" s="24"/>
      <c r="EA180" s="24"/>
      <c r="EB180" s="24"/>
      <c r="EC180" s="24"/>
      <c r="ED180" s="24"/>
      <c r="EE180" s="24"/>
      <c r="EF180" s="24"/>
      <c r="EG180" s="24"/>
      <c r="EH180" s="24"/>
      <c r="EI180" s="24"/>
      <c r="EJ180" s="24"/>
      <c r="EK180" s="24"/>
      <c r="EL180" s="25"/>
    </row>
    <row r="181" ht="13.65" customHeight="1">
      <c r="A181" s="15"/>
      <c r="B181" t="s" s="215">
        <f t="shared" si="1459"/>
        <v>188</v>
      </c>
      <c r="C181" t="s" s="215">
        <v>64</v>
      </c>
      <c r="D181" t="s" s="215">
        <f t="shared" si="1460"/>
        <v>190</v>
      </c>
      <c r="E181" s="220">
        <f t="shared" si="1461"/>
        <v>2</v>
      </c>
      <c r="F181" t="s" s="215">
        <v>64</v>
      </c>
      <c r="G181" s="220">
        <f t="shared" si="1462"/>
        <v>1</v>
      </c>
      <c r="H181" s="216"/>
      <c r="I181" t="s" s="215">
        <f t="shared" si="1463"/>
        <v>170</v>
      </c>
      <c r="J181" s="24"/>
      <c r="K181" t="s" s="215">
        <f>IF(I181="H",B181,IF(I181="B",D181,""))</f>
        <v>188</v>
      </c>
      <c r="L181" t="s" s="215">
        <f>IF(I181="U",B181,"")</f>
      </c>
      <c r="M181" t="s" s="215">
        <f>IF(I181="U",D181,"")</f>
      </c>
      <c r="N181" t="s" s="215">
        <f>IF(I181="B",B181,IF(I181="H",D181,""))</f>
        <v>190</v>
      </c>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20">
        <f>COUNTIF(AM159:AM162,K181)</f>
        <v>0</v>
      </c>
      <c r="AP181" s="220">
        <f>COUNTIF(AM159:AM162,L181)</f>
        <v>0</v>
      </c>
      <c r="AQ181" s="220">
        <f>COUNTIF(AM159:AM162,M181)</f>
        <v>0</v>
      </c>
      <c r="AR181" s="220">
        <f>COUNTIF(AM159:AM162,N181)</f>
        <v>0</v>
      </c>
      <c r="AS181" s="220">
        <f>SUM(AO181:AR181)</f>
        <v>0</v>
      </c>
      <c r="AT181" s="24"/>
      <c r="AU181" t="s" s="215">
        <f>IF(AS181=2,B181,"")</f>
      </c>
      <c r="AV181" t="s" s="215">
        <f>IF(AS181=2,D181,"")</f>
      </c>
      <c r="AW181" t="s" s="215">
        <f>IF(AS181=2,E181,"")</f>
      </c>
      <c r="AX181" t="s" s="215">
        <f>IF(AS181=2,G181,"")</f>
      </c>
      <c r="AY181" s="24"/>
      <c r="AZ181" t="s" s="215">
        <f>IF(AS181=2,IF(AW181&gt;AX181,AU181,IF(AX181&gt;AW181,AV181,"")),"")</f>
      </c>
      <c r="BA181" t="s" s="215">
        <f>IF(AS181=2,IF(AW181=AX181,AU181,""),"")</f>
      </c>
      <c r="BB181" t="s" s="215">
        <f>IF(AS181=2,IF(AW181=AX181,AV181,""),"")</f>
      </c>
      <c r="BC181" t="s" s="215">
        <f>IF(AS181=2,IF(AW181&gt;AX181,AV181,IF(AX181&gt;AW181,AU181,"")),"")</f>
      </c>
      <c r="BD181" s="24"/>
      <c r="BE181" s="24"/>
      <c r="BF181" s="24"/>
      <c r="BG181" s="24"/>
      <c r="BH181" s="24"/>
      <c r="BI181" s="24"/>
      <c r="BJ181" s="24"/>
      <c r="BK181" s="24"/>
      <c r="BL181" s="24"/>
      <c r="BM181" s="24"/>
      <c r="BN181" s="24"/>
      <c r="BO181" s="24"/>
      <c r="BP181" s="24"/>
      <c r="BQ181" s="24"/>
      <c r="BR181" s="24"/>
      <c r="BS181" s="24"/>
      <c r="BT181" s="24"/>
      <c r="BU181" s="24"/>
      <c r="BV181" s="24"/>
      <c r="BW181" s="24"/>
      <c r="BX181" s="220">
        <f>COUNTIF(BV159:BV162,K181)</f>
        <v>0</v>
      </c>
      <c r="BY181" s="220">
        <f>COUNTIF(BV159:BV162,L181)</f>
        <v>0</v>
      </c>
      <c r="BZ181" s="220">
        <f>COUNTIF(BV159:BV162,M181)</f>
        <v>0</v>
      </c>
      <c r="CA181" s="220">
        <f>COUNTIF(BV159:BV162,N181)</f>
        <v>0</v>
      </c>
      <c r="CB181" s="220">
        <f>SUM(BX181:CA181)</f>
        <v>0</v>
      </c>
      <c r="CC181" s="24"/>
      <c r="CD181" t="s" s="215">
        <f>IF(CB181=2,B181,"")</f>
      </c>
      <c r="CE181" t="s" s="215">
        <f>IF(CB181=2,D181,"")</f>
      </c>
      <c r="CF181" t="s" s="215">
        <f>IF(CB181=2,E181,"")</f>
      </c>
      <c r="CG181" t="s" s="215">
        <f>IF(CB181=2,G181,"")</f>
      </c>
      <c r="CH181" s="24"/>
      <c r="CI181" t="s" s="215">
        <f>IF(CB181=2,IF(CF181&gt;CG181,CD181,IF(CG181&gt;CF181,CE181,"")),"")</f>
      </c>
      <c r="CJ181" t="s" s="215">
        <f>IF(CB181=2,IF(CF181=CG181,CD181,""),"")</f>
      </c>
      <c r="CK181" t="s" s="215">
        <f>IF(CB181=2,IF(CF181=CG181,CE181,""),"")</f>
      </c>
      <c r="CL181" t="s" s="215">
        <f>IF(CB181=2,IF(CF181&gt;CG181,CE181,IF(CG181&gt;CF181,CD181,"")),"")</f>
      </c>
      <c r="CM181" s="24"/>
      <c r="CN181" s="24"/>
      <c r="CO181" s="24"/>
      <c r="CP181" s="24"/>
      <c r="CQ181" s="24"/>
      <c r="CR181" s="24"/>
      <c r="CS181" s="24"/>
      <c r="CT181" s="24"/>
      <c r="CU181" s="24"/>
      <c r="CV181" s="24"/>
      <c r="CW181" s="24"/>
      <c r="CX181" s="24"/>
      <c r="CY181" s="24"/>
      <c r="CZ181" s="24"/>
      <c r="DA181" s="24"/>
      <c r="DB181" s="24"/>
      <c r="DC181" s="24"/>
      <c r="DD181" s="24"/>
      <c r="DE181" s="24"/>
      <c r="DF181" s="24"/>
      <c r="DG181" s="220">
        <f>COUNTIF(DE159:DE162,K181)</f>
        <v>0</v>
      </c>
      <c r="DH181" s="220">
        <f>COUNTIF(DE159:DE162,L181)</f>
        <v>0</v>
      </c>
      <c r="DI181" s="220">
        <f>COUNTIF(DE159:DE162,M181)</f>
        <v>0</v>
      </c>
      <c r="DJ181" s="220">
        <f>COUNTIF(DE159:DE162,N181)</f>
        <v>0</v>
      </c>
      <c r="DK181" s="220">
        <f>SUM(DG181:DJ181)</f>
        <v>0</v>
      </c>
      <c r="DL181" s="24"/>
      <c r="DM181" t="s" s="215">
        <f>IF(DK181=2,B181,"")</f>
      </c>
      <c r="DN181" t="s" s="215">
        <f>IF(DK181=2,D181,"")</f>
      </c>
      <c r="DO181" t="s" s="215">
        <f>IF(DK181=2,E181,"")</f>
      </c>
      <c r="DP181" t="s" s="215">
        <f>IF(DK181=2,G181,"")</f>
      </c>
      <c r="DQ181" s="24"/>
      <c r="DR181" t="s" s="215">
        <f>IF(DK181=2,IF(DO181&gt;DP181,DM181,IF(DP181&gt;DO181,DN181,"")),"")</f>
      </c>
      <c r="DS181" t="s" s="215">
        <f>IF(DK181=2,IF(DO181=DP181,DM181,""),"")</f>
      </c>
      <c r="DT181" t="s" s="215">
        <f>IF(DK181=2,IF(DO181=DP181,DN181,""),"")</f>
      </c>
      <c r="DU181" t="s" s="215">
        <f>IF(DK181=2,IF(DO181&gt;DP181,DN181,IF(DP181&gt;DO181,DM181,"")),"")</f>
      </c>
      <c r="DV181" s="24"/>
      <c r="DW181" s="24"/>
      <c r="DX181" s="24"/>
      <c r="DY181" s="24"/>
      <c r="DZ181" s="24"/>
      <c r="EA181" s="24"/>
      <c r="EB181" s="24"/>
      <c r="EC181" s="24"/>
      <c r="ED181" s="24"/>
      <c r="EE181" s="24"/>
      <c r="EF181" s="24"/>
      <c r="EG181" s="24"/>
      <c r="EH181" s="24"/>
      <c r="EI181" s="24"/>
      <c r="EJ181" s="24"/>
      <c r="EK181" s="24"/>
      <c r="EL181" s="25"/>
    </row>
    <row r="182" ht="13.65" customHeight="1">
      <c r="A182" s="15"/>
      <c r="B182" t="s" s="215">
        <f t="shared" si="1507"/>
        <v>185</v>
      </c>
      <c r="C182" t="s" s="215">
        <v>64</v>
      </c>
      <c r="D182" t="s" s="215">
        <f t="shared" si="1508"/>
        <v>183</v>
      </c>
      <c r="E182" s="220">
        <f t="shared" si="1509"/>
        <v>2</v>
      </c>
      <c r="F182" t="s" s="215">
        <v>64</v>
      </c>
      <c r="G182" s="220">
        <f t="shared" si="1510"/>
        <v>0</v>
      </c>
      <c r="H182" s="216"/>
      <c r="I182" t="s" s="215">
        <f t="shared" si="1511"/>
        <v>170</v>
      </c>
      <c r="J182" s="24"/>
      <c r="K182" t="s" s="215">
        <f>IF(I182="H",B182,IF(I182="B",D182,""))</f>
        <v>185</v>
      </c>
      <c r="L182" t="s" s="215">
        <f>IF(I182="U",B182,"")</f>
      </c>
      <c r="M182" t="s" s="215">
        <f>IF(I182="U",D182,"")</f>
      </c>
      <c r="N182" t="s" s="215">
        <f>IF(I182="B",B182,IF(I182="H",D182,""))</f>
        <v>183</v>
      </c>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20">
        <f>COUNTIF(AM159:AM162,K182)</f>
        <v>1</v>
      </c>
      <c r="AP182" s="220">
        <f>COUNTIF(AM159:AM162,L182)</f>
        <v>0</v>
      </c>
      <c r="AQ182" s="220">
        <f>COUNTIF(AM159:AM162,M182)</f>
        <v>0</v>
      </c>
      <c r="AR182" s="220">
        <f>COUNTIF(AM159:AM162,N182)</f>
        <v>0</v>
      </c>
      <c r="AS182" s="220">
        <f>SUM(AO182:AR182)</f>
        <v>1</v>
      </c>
      <c r="AT182" s="24"/>
      <c r="AU182" t="s" s="215">
        <f>IF(AS182=2,B182,"")</f>
      </c>
      <c r="AV182" t="s" s="215">
        <f>IF(AS182=2,D182,"")</f>
      </c>
      <c r="AW182" t="s" s="215">
        <f>IF(AS182=2,E182,"")</f>
      </c>
      <c r="AX182" t="s" s="215">
        <f>IF(AS182=2,G182,"")</f>
      </c>
      <c r="AY182" s="24"/>
      <c r="AZ182" t="s" s="215">
        <f>IF(AS182=2,IF(AW182&gt;AX182,AU182,IF(AX182&gt;AW182,AV182,"")),"")</f>
      </c>
      <c r="BA182" t="s" s="215">
        <f>IF(AS182=2,IF(AW182=AX182,AU182,""),"")</f>
      </c>
      <c r="BB182" t="s" s="215">
        <f>IF(AS182=2,IF(AW182=AX182,AV182,""),"")</f>
      </c>
      <c r="BC182" t="s" s="215">
        <f>IF(AS182=2,IF(AW182&gt;AX182,AV182,IF(AX182&gt;AW182,AU182,"")),"")</f>
      </c>
      <c r="BD182" s="24"/>
      <c r="BE182" s="24"/>
      <c r="BF182" s="24"/>
      <c r="BG182" s="24"/>
      <c r="BH182" s="24"/>
      <c r="BI182" s="24"/>
      <c r="BJ182" s="24"/>
      <c r="BK182" s="24"/>
      <c r="BL182" s="24"/>
      <c r="BM182" s="24"/>
      <c r="BN182" s="24"/>
      <c r="BO182" s="24"/>
      <c r="BP182" s="24"/>
      <c r="BQ182" s="24"/>
      <c r="BR182" s="24"/>
      <c r="BS182" s="24"/>
      <c r="BT182" s="24"/>
      <c r="BU182" s="24"/>
      <c r="BV182" s="24"/>
      <c r="BW182" s="24"/>
      <c r="BX182" s="220">
        <f>COUNTIF(BV159:BV162,K182)</f>
        <v>0</v>
      </c>
      <c r="BY182" s="220">
        <f>COUNTIF(BV159:BV162,L182)</f>
        <v>0</v>
      </c>
      <c r="BZ182" s="220">
        <f>COUNTIF(BV159:BV162,M182)</f>
        <v>0</v>
      </c>
      <c r="CA182" s="220">
        <f>COUNTIF(BV159:BV162,N182)</f>
        <v>1</v>
      </c>
      <c r="CB182" s="220">
        <f>SUM(BX182:CA182)</f>
        <v>1</v>
      </c>
      <c r="CC182" s="24"/>
      <c r="CD182" t="s" s="215">
        <f>IF(CB182=2,B182,"")</f>
      </c>
      <c r="CE182" t="s" s="215">
        <f>IF(CB182=2,D182,"")</f>
      </c>
      <c r="CF182" t="s" s="215">
        <f>IF(CB182=2,E182,"")</f>
      </c>
      <c r="CG182" t="s" s="215">
        <f>IF(CB182=2,G182,"")</f>
      </c>
      <c r="CH182" s="24"/>
      <c r="CI182" t="s" s="215">
        <f>IF(CB182=2,IF(CF182&gt;CG182,CD182,IF(CG182&gt;CF182,CE182,"")),"")</f>
      </c>
      <c r="CJ182" t="s" s="215">
        <f>IF(CB182=2,IF(CF182=CG182,CD182,""),"")</f>
      </c>
      <c r="CK182" t="s" s="215">
        <f>IF(CB182=2,IF(CF182=CG182,CE182,""),"")</f>
      </c>
      <c r="CL182" t="s" s="215">
        <f>IF(CB182=2,IF(CF182&gt;CG182,CE182,IF(CG182&gt;CF182,CD182,"")),"")</f>
      </c>
      <c r="CM182" s="24"/>
      <c r="CN182" s="24"/>
      <c r="CO182" s="24"/>
      <c r="CP182" s="24"/>
      <c r="CQ182" s="24"/>
      <c r="CR182" s="24"/>
      <c r="CS182" s="24"/>
      <c r="CT182" s="24"/>
      <c r="CU182" s="24"/>
      <c r="CV182" s="24"/>
      <c r="CW182" s="24"/>
      <c r="CX182" s="24"/>
      <c r="CY182" s="24"/>
      <c r="CZ182" s="24"/>
      <c r="DA182" s="24"/>
      <c r="DB182" s="24"/>
      <c r="DC182" s="24"/>
      <c r="DD182" s="24"/>
      <c r="DE182" s="24"/>
      <c r="DF182" s="24"/>
      <c r="DG182" s="220">
        <f>COUNTIF(DE159:DE162,K182)</f>
        <v>0</v>
      </c>
      <c r="DH182" s="220">
        <f>COUNTIF(DE159:DE162,L182)</f>
        <v>0</v>
      </c>
      <c r="DI182" s="220">
        <f>COUNTIF(DE159:DE162,M182)</f>
        <v>0</v>
      </c>
      <c r="DJ182" s="220">
        <f>COUNTIF(DE159:DE162,N182)</f>
        <v>0</v>
      </c>
      <c r="DK182" s="220">
        <f>SUM(DG182:DJ182)</f>
        <v>0</v>
      </c>
      <c r="DL182" s="24"/>
      <c r="DM182" t="s" s="215">
        <f>IF(DK182=2,B182,"")</f>
      </c>
      <c r="DN182" t="s" s="215">
        <f>IF(DK182=2,D182,"")</f>
      </c>
      <c r="DO182" t="s" s="215">
        <f>IF(DK182=2,E182,"")</f>
      </c>
      <c r="DP182" t="s" s="215">
        <f>IF(DK182=2,G182,"")</f>
      </c>
      <c r="DQ182" s="24"/>
      <c r="DR182" t="s" s="215">
        <f>IF(DK182=2,IF(DO182&gt;DP182,DM182,IF(DP182&gt;DO182,DN182,"")),"")</f>
      </c>
      <c r="DS182" t="s" s="215">
        <f>IF(DK182=2,IF(DO182=DP182,DM182,""),"")</f>
      </c>
      <c r="DT182" t="s" s="215">
        <f>IF(DK182=2,IF(DO182=DP182,DN182,""),"")</f>
      </c>
      <c r="DU182" t="s" s="215">
        <f>IF(DK182=2,IF(DO182&gt;DP182,DN182,IF(DP182&gt;DO182,DM182,"")),"")</f>
      </c>
      <c r="DV182" s="24"/>
      <c r="DW182" s="24"/>
      <c r="DX182" s="24"/>
      <c r="DY182" s="24"/>
      <c r="DZ182" s="24"/>
      <c r="EA182" s="24"/>
      <c r="EB182" s="24"/>
      <c r="EC182" s="24"/>
      <c r="ED182" s="24"/>
      <c r="EE182" s="24"/>
      <c r="EF182" s="24"/>
      <c r="EG182" s="24"/>
      <c r="EH182" s="24"/>
      <c r="EI182" s="24"/>
      <c r="EJ182" s="24"/>
      <c r="EK182" s="24"/>
      <c r="EL182" s="25"/>
    </row>
    <row r="183" ht="13.65" customHeight="1">
      <c r="A183" s="15"/>
      <c r="B183" t="s" s="215">
        <f t="shared" si="1555"/>
        <v>167</v>
      </c>
      <c r="C183" t="s" s="215">
        <v>64</v>
      </c>
      <c r="D183" t="s" s="215">
        <f t="shared" si="1556"/>
        <v>163</v>
      </c>
      <c r="E183" s="220">
        <f t="shared" si="1557"/>
        <v>1</v>
      </c>
      <c r="F183" t="s" s="215">
        <v>64</v>
      </c>
      <c r="G183" s="220">
        <f t="shared" si="1558"/>
        <v>1</v>
      </c>
      <c r="H183" s="216"/>
      <c r="I183" t="s" s="215">
        <f t="shared" si="1559"/>
        <v>177</v>
      </c>
      <c r="J183" s="24"/>
      <c r="K183" t="s" s="215">
        <f>IF(I183="H",B183,IF(I183="B",D183,""))</f>
      </c>
      <c r="L183" t="s" s="215">
        <f>IF(I183="U",B183,"")</f>
        <v>167</v>
      </c>
      <c r="M183" t="s" s="215">
        <f>IF(I183="U",D183,"")</f>
        <v>163</v>
      </c>
      <c r="N183" t="s" s="215">
        <f>IF(I183="B",B183,IF(I183="H",D183,""))</f>
      </c>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20">
        <f>COUNTIF(AM159:AM162,K183)</f>
        <v>0</v>
      </c>
      <c r="AP183" s="220">
        <f>COUNTIF(AM159:AM162,L183)</f>
        <v>0</v>
      </c>
      <c r="AQ183" s="220">
        <f>COUNTIF(AM159:AM162,M183)</f>
        <v>0</v>
      </c>
      <c r="AR183" s="220">
        <f>COUNTIF(AM159:AM162,N183)</f>
        <v>0</v>
      </c>
      <c r="AS183" s="220">
        <f>SUM(AO183:AR183)</f>
        <v>0</v>
      </c>
      <c r="AT183" s="24"/>
      <c r="AU183" t="s" s="215">
        <f>IF(AS183=2,B183,"")</f>
      </c>
      <c r="AV183" t="s" s="215">
        <f>IF(AS183=2,D183,"")</f>
      </c>
      <c r="AW183" t="s" s="215">
        <f>IF(AS183=2,E183,"")</f>
      </c>
      <c r="AX183" t="s" s="215">
        <f>IF(AS183=2,G183,"")</f>
      </c>
      <c r="AY183" s="24"/>
      <c r="AZ183" t="s" s="215">
        <f>IF(AS183=2,IF(AW183&gt;AX183,AU183,IF(AX183&gt;AW183,AV183,"")),"")</f>
      </c>
      <c r="BA183" t="s" s="215">
        <f>IF(AS183=2,IF(AW183=AX183,AU183,""),"")</f>
      </c>
      <c r="BB183" t="s" s="215">
        <f>IF(AS183=2,IF(AW183=AX183,AV183,""),"")</f>
      </c>
      <c r="BC183" t="s" s="215">
        <f>IF(AS183=2,IF(AW183&gt;AX183,AV183,IF(AX183&gt;AW183,AU183,"")),"")</f>
      </c>
      <c r="BD183" s="24"/>
      <c r="BE183" s="24"/>
      <c r="BF183" s="24"/>
      <c r="BG183" s="24"/>
      <c r="BH183" s="24"/>
      <c r="BI183" s="24"/>
      <c r="BJ183" s="24"/>
      <c r="BK183" s="24"/>
      <c r="BL183" s="24"/>
      <c r="BM183" s="24"/>
      <c r="BN183" s="24"/>
      <c r="BO183" s="24"/>
      <c r="BP183" s="24"/>
      <c r="BQ183" s="24"/>
      <c r="BR183" s="24"/>
      <c r="BS183" s="24"/>
      <c r="BT183" s="24"/>
      <c r="BU183" s="24"/>
      <c r="BV183" s="24"/>
      <c r="BW183" s="24"/>
      <c r="BX183" s="220">
        <f>COUNTIF(BV159:BV162,K183)</f>
        <v>0</v>
      </c>
      <c r="BY183" s="220">
        <f>COUNTIF(BV159:BV162,L183)</f>
        <v>0</v>
      </c>
      <c r="BZ183" s="220">
        <f>COUNTIF(BV159:BV162,M183)</f>
        <v>0</v>
      </c>
      <c r="CA183" s="220">
        <f>COUNTIF(BV159:BV162,N183)</f>
        <v>0</v>
      </c>
      <c r="CB183" s="220">
        <f>SUM(BX183:CA183)</f>
        <v>0</v>
      </c>
      <c r="CC183" s="24"/>
      <c r="CD183" t="s" s="215">
        <f>IF(CB183=2,B183,"")</f>
      </c>
      <c r="CE183" t="s" s="215">
        <f>IF(CB183=2,D183,"")</f>
      </c>
      <c r="CF183" t="s" s="215">
        <f>IF(CB183=2,E183,"")</f>
      </c>
      <c r="CG183" t="s" s="215">
        <f>IF(CB183=2,G183,"")</f>
      </c>
      <c r="CH183" s="24"/>
      <c r="CI183" t="s" s="215">
        <f>IF(CB183=2,IF(CF183&gt;CG183,CD183,IF(CG183&gt;CF183,CE183,"")),"")</f>
      </c>
      <c r="CJ183" t="s" s="215">
        <f>IF(CB183=2,IF(CF183=CG183,CD183,""),"")</f>
      </c>
      <c r="CK183" t="s" s="215">
        <f>IF(CB183=2,IF(CF183=CG183,CE183,""),"")</f>
      </c>
      <c r="CL183" t="s" s="215">
        <f>IF(CB183=2,IF(CF183&gt;CG183,CE183,IF(CG183&gt;CF183,CD183,"")),"")</f>
      </c>
      <c r="CM183" s="24"/>
      <c r="CN183" s="24"/>
      <c r="CO183" s="24"/>
      <c r="CP183" s="24"/>
      <c r="CQ183" s="24"/>
      <c r="CR183" s="24"/>
      <c r="CS183" s="24"/>
      <c r="CT183" s="24"/>
      <c r="CU183" s="24"/>
      <c r="CV183" s="24"/>
      <c r="CW183" s="24"/>
      <c r="CX183" s="24"/>
      <c r="CY183" s="24"/>
      <c r="CZ183" s="24"/>
      <c r="DA183" s="24"/>
      <c r="DB183" s="24"/>
      <c r="DC183" s="24"/>
      <c r="DD183" s="24"/>
      <c r="DE183" s="24"/>
      <c r="DF183" s="24"/>
      <c r="DG183" s="220">
        <f>COUNTIF(DE159:DE162,K183)</f>
        <v>0</v>
      </c>
      <c r="DH183" s="220">
        <f>COUNTIF(DE159:DE162,L183)</f>
        <v>0</v>
      </c>
      <c r="DI183" s="220">
        <f>COUNTIF(DE159:DE162,M183)</f>
        <v>0</v>
      </c>
      <c r="DJ183" s="220">
        <f>COUNTIF(DE159:DE162,N183)</f>
        <v>0</v>
      </c>
      <c r="DK183" s="220">
        <f>SUM(DG183:DJ183)</f>
        <v>0</v>
      </c>
      <c r="DL183" s="24"/>
      <c r="DM183" t="s" s="215">
        <f>IF(DK183=2,B183,"")</f>
      </c>
      <c r="DN183" t="s" s="215">
        <f>IF(DK183=2,D183,"")</f>
      </c>
      <c r="DO183" t="s" s="215">
        <f>IF(DK183=2,E183,"")</f>
      </c>
      <c r="DP183" t="s" s="215">
        <f>IF(DK183=2,G183,"")</f>
      </c>
      <c r="DQ183" s="24"/>
      <c r="DR183" t="s" s="215">
        <f>IF(DK183=2,IF(DO183&gt;DP183,DM183,IF(DP183&gt;DO183,DN183,"")),"")</f>
      </c>
      <c r="DS183" t="s" s="215">
        <f>IF(DK183=2,IF(DO183=DP183,DM183,""),"")</f>
      </c>
      <c r="DT183" t="s" s="215">
        <f>IF(DK183=2,IF(DO183=DP183,DN183,""),"")</f>
      </c>
      <c r="DU183" t="s" s="215">
        <f>IF(DK183=2,IF(DO183&gt;DP183,DN183,IF(DP183&gt;DO183,DM183,"")),"")</f>
      </c>
      <c r="DV183" s="24"/>
      <c r="DW183" s="24"/>
      <c r="DX183" s="24"/>
      <c r="DY183" s="24"/>
      <c r="DZ183" s="24"/>
      <c r="EA183" s="24"/>
      <c r="EB183" s="24"/>
      <c r="EC183" s="24"/>
      <c r="ED183" s="24"/>
      <c r="EE183" s="24"/>
      <c r="EF183" s="24"/>
      <c r="EG183" s="24"/>
      <c r="EH183" s="24"/>
      <c r="EI183" s="24"/>
      <c r="EJ183" s="24"/>
      <c r="EK183" s="24"/>
      <c r="EL183" s="25"/>
    </row>
    <row r="184" ht="13.65" customHeight="1">
      <c r="A184" s="15"/>
      <c r="B184" t="s" s="215">
        <f t="shared" si="1603"/>
        <v>164</v>
      </c>
      <c r="C184" t="s" s="215">
        <v>64</v>
      </c>
      <c r="D184" t="s" s="215">
        <f t="shared" si="1604"/>
        <v>166</v>
      </c>
      <c r="E184" s="220">
        <f t="shared" si="1605"/>
        <v>2</v>
      </c>
      <c r="F184" t="s" s="215">
        <v>64</v>
      </c>
      <c r="G184" s="220">
        <f t="shared" si="1606"/>
        <v>0</v>
      </c>
      <c r="H184" s="216"/>
      <c r="I184" t="s" s="215">
        <f t="shared" si="1607"/>
        <v>170</v>
      </c>
      <c r="J184" s="24"/>
      <c r="K184" t="s" s="215">
        <f>IF(I184="H",B184,IF(I184="B",D184,""))</f>
        <v>164</v>
      </c>
      <c r="L184" t="s" s="215">
        <f>IF(I184="U",B184,"")</f>
      </c>
      <c r="M184" t="s" s="215">
        <f>IF(I184="U",D184,"")</f>
      </c>
      <c r="N184" t="s" s="215">
        <f>IF(I184="B",B184,IF(I184="H",D184,""))</f>
        <v>166</v>
      </c>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20">
        <f>COUNTIF(AM159:AM162,K184)</f>
        <v>0</v>
      </c>
      <c r="AP184" s="220">
        <f>COUNTIF(AM159:AM162,L184)</f>
        <v>0</v>
      </c>
      <c r="AQ184" s="220">
        <f>COUNTIF(AM159:AM162,M184)</f>
        <v>0</v>
      </c>
      <c r="AR184" s="220">
        <f>COUNTIF(AM159:AM162,N184)</f>
        <v>0</v>
      </c>
      <c r="AS184" s="220">
        <f>SUM(AO184:AR184)</f>
        <v>0</v>
      </c>
      <c r="AT184" s="24"/>
      <c r="AU184" t="s" s="215">
        <f>IF(AS184=2,B184,"")</f>
      </c>
      <c r="AV184" t="s" s="215">
        <f>IF(AS184=2,D184,"")</f>
      </c>
      <c r="AW184" t="s" s="215">
        <f>IF(AS184=2,E184,"")</f>
      </c>
      <c r="AX184" t="s" s="215">
        <f>IF(AS184=2,G184,"")</f>
      </c>
      <c r="AY184" s="24"/>
      <c r="AZ184" t="s" s="215">
        <f>IF(AS184=2,IF(AW184&gt;AX184,AU184,IF(AX184&gt;AW184,AV184,"")),"")</f>
      </c>
      <c r="BA184" t="s" s="215">
        <f>IF(AS184=2,IF(AW184=AX184,AU184,""),"")</f>
      </c>
      <c r="BB184" t="s" s="215">
        <f>IF(AS184=2,IF(AW184=AX184,AV184,""),"")</f>
      </c>
      <c r="BC184" t="s" s="215">
        <f>IF(AS184=2,IF(AW184&gt;AX184,AV184,IF(AX184&gt;AW184,AU184,"")),"")</f>
      </c>
      <c r="BD184" s="24"/>
      <c r="BE184" s="24"/>
      <c r="BF184" s="24"/>
      <c r="BG184" s="24"/>
      <c r="BH184" s="24"/>
      <c r="BI184" s="24"/>
      <c r="BJ184" s="24"/>
      <c r="BK184" s="24"/>
      <c r="BL184" s="24"/>
      <c r="BM184" s="24"/>
      <c r="BN184" s="24"/>
      <c r="BO184" s="24"/>
      <c r="BP184" s="24"/>
      <c r="BQ184" s="24"/>
      <c r="BR184" s="24"/>
      <c r="BS184" s="24"/>
      <c r="BT184" s="24"/>
      <c r="BU184" s="24"/>
      <c r="BV184" s="24"/>
      <c r="BW184" s="24"/>
      <c r="BX184" s="220">
        <f>COUNTIF(BV159:BV162,K184)</f>
        <v>0</v>
      </c>
      <c r="BY184" s="220">
        <f>COUNTIF(BV159:BV162,L184)</f>
        <v>0</v>
      </c>
      <c r="BZ184" s="220">
        <f>COUNTIF(BV159:BV162,M184)</f>
        <v>0</v>
      </c>
      <c r="CA184" s="220">
        <f>COUNTIF(BV159:BV162,N184)</f>
        <v>0</v>
      </c>
      <c r="CB184" s="220">
        <f>SUM(BX184:CA184)</f>
        <v>0</v>
      </c>
      <c r="CC184" s="24"/>
      <c r="CD184" t="s" s="215">
        <f>IF(CB184=2,B184,"")</f>
      </c>
      <c r="CE184" t="s" s="215">
        <f>IF(CB184=2,D184,"")</f>
      </c>
      <c r="CF184" t="s" s="215">
        <f>IF(CB184=2,E184,"")</f>
      </c>
      <c r="CG184" t="s" s="215">
        <f>IF(CB184=2,G184,"")</f>
      </c>
      <c r="CH184" s="24"/>
      <c r="CI184" t="s" s="215">
        <f>IF(CB184=2,IF(CF184&gt;CG184,CD184,IF(CG184&gt;CF184,CE184,"")),"")</f>
      </c>
      <c r="CJ184" t="s" s="215">
        <f>IF(CB184=2,IF(CF184=CG184,CD184,""),"")</f>
      </c>
      <c r="CK184" t="s" s="215">
        <f>IF(CB184=2,IF(CF184=CG184,CE184,""),"")</f>
      </c>
      <c r="CL184" t="s" s="215">
        <f>IF(CB184=2,IF(CF184&gt;CG184,CE184,IF(CG184&gt;CF184,CD184,"")),"")</f>
      </c>
      <c r="CM184" s="24"/>
      <c r="CN184" s="24"/>
      <c r="CO184" s="24"/>
      <c r="CP184" s="24"/>
      <c r="CQ184" s="24"/>
      <c r="CR184" s="24"/>
      <c r="CS184" s="24"/>
      <c r="CT184" s="24"/>
      <c r="CU184" s="24"/>
      <c r="CV184" s="24"/>
      <c r="CW184" s="24"/>
      <c r="CX184" s="24"/>
      <c r="CY184" s="24"/>
      <c r="CZ184" s="24"/>
      <c r="DA184" s="24"/>
      <c r="DB184" s="24"/>
      <c r="DC184" s="24"/>
      <c r="DD184" s="24"/>
      <c r="DE184" s="24"/>
      <c r="DF184" s="24"/>
      <c r="DG184" s="220">
        <f>COUNTIF(DE159:DE162,K184)</f>
        <v>0</v>
      </c>
      <c r="DH184" s="220">
        <f>COUNTIF(DE159:DE162,L184)</f>
        <v>0</v>
      </c>
      <c r="DI184" s="220">
        <f>COUNTIF(DE159:DE162,M184)</f>
        <v>0</v>
      </c>
      <c r="DJ184" s="220">
        <f>COUNTIF(DE159:DE162,N184)</f>
        <v>0</v>
      </c>
      <c r="DK184" s="220">
        <f>SUM(DG184:DJ184)</f>
        <v>0</v>
      </c>
      <c r="DL184" s="24"/>
      <c r="DM184" t="s" s="215">
        <f>IF(DK184=2,B184,"")</f>
      </c>
      <c r="DN184" t="s" s="215">
        <f>IF(DK184=2,D184,"")</f>
      </c>
      <c r="DO184" t="s" s="215">
        <f>IF(DK184=2,E184,"")</f>
      </c>
      <c r="DP184" t="s" s="215">
        <f>IF(DK184=2,G184,"")</f>
      </c>
      <c r="DQ184" s="24"/>
      <c r="DR184" t="s" s="215">
        <f>IF(DK184=2,IF(DO184&gt;DP184,DM184,IF(DP184&gt;DO184,DN184,"")),"")</f>
      </c>
      <c r="DS184" t="s" s="215">
        <f>IF(DK184=2,IF(DO184=DP184,DM184,""),"")</f>
      </c>
      <c r="DT184" t="s" s="215">
        <f>IF(DK184=2,IF(DO184=DP184,DN184,""),"")</f>
      </c>
      <c r="DU184" t="s" s="215">
        <f>IF(DK184=2,IF(DO184&gt;DP184,DN184,IF(DP184&gt;DO184,DM184,"")),"")</f>
      </c>
      <c r="DV184" s="24"/>
      <c r="DW184" s="24"/>
      <c r="DX184" s="24"/>
      <c r="DY184" s="24"/>
      <c r="DZ184" s="24"/>
      <c r="EA184" s="24"/>
      <c r="EB184" s="24"/>
      <c r="EC184" s="24"/>
      <c r="ED184" s="24"/>
      <c r="EE184" s="24"/>
      <c r="EF184" s="24"/>
      <c r="EG184" s="24"/>
      <c r="EH184" s="24"/>
      <c r="EI184" s="24"/>
      <c r="EJ184" s="24"/>
      <c r="EK184" s="24"/>
      <c r="EL184" s="25"/>
    </row>
    <row r="185" ht="13.65" customHeight="1">
      <c r="A185" s="15"/>
      <c r="B185" t="s" s="215">
        <f t="shared" si="1651"/>
        <v>176</v>
      </c>
      <c r="C185" t="s" s="215">
        <v>64</v>
      </c>
      <c r="D185" t="s" s="215">
        <f t="shared" si="1652"/>
        <v>179</v>
      </c>
      <c r="E185" s="220">
        <f t="shared" si="1653"/>
        <v>0</v>
      </c>
      <c r="F185" t="s" s="215">
        <v>64</v>
      </c>
      <c r="G185" s="220">
        <f t="shared" si="1654"/>
        <v>3</v>
      </c>
      <c r="H185" s="216"/>
      <c r="I185" t="s" s="215">
        <f t="shared" si="1655"/>
        <v>165</v>
      </c>
      <c r="J185" s="24"/>
      <c r="K185" t="s" s="215">
        <f>IF(I185="H",B185,IF(I185="B",D185,""))</f>
        <v>179</v>
      </c>
      <c r="L185" t="s" s="215">
        <f>IF(I185="U",B185,"")</f>
      </c>
      <c r="M185" t="s" s="215">
        <f>IF(I185="U",D185,"")</f>
      </c>
      <c r="N185" t="s" s="215">
        <f>IF(I185="B",B185,IF(I185="H",D185,""))</f>
        <v>176</v>
      </c>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20">
        <f>COUNTIF(AM159:AM162,K185)</f>
        <v>0</v>
      </c>
      <c r="AP185" s="220">
        <f>COUNTIF(AM159:AM162,L185)</f>
        <v>0</v>
      </c>
      <c r="AQ185" s="220">
        <f>COUNTIF(AM159:AM162,M185)</f>
        <v>0</v>
      </c>
      <c r="AR185" s="220">
        <f>COUNTIF(AM159:AM162,N185)</f>
        <v>0</v>
      </c>
      <c r="AS185" s="220">
        <f>SUM(AO185:AR185)</f>
        <v>0</v>
      </c>
      <c r="AT185" s="24"/>
      <c r="AU185" t="s" s="215">
        <f>IF(AS185=2,B185,"")</f>
      </c>
      <c r="AV185" t="s" s="215">
        <f>IF(AS185=2,D185,"")</f>
      </c>
      <c r="AW185" t="s" s="215">
        <f>IF(AS185=2,E185,"")</f>
      </c>
      <c r="AX185" t="s" s="215">
        <f>IF(AS185=2,G185,"")</f>
      </c>
      <c r="AY185" s="24"/>
      <c r="AZ185" t="s" s="215">
        <f>IF(AS185=2,IF(AW185&gt;AX185,AU185,IF(AX185&gt;AW185,AV185,"")),"")</f>
      </c>
      <c r="BA185" t="s" s="215">
        <f>IF(AS185=2,IF(AW185=AX185,AU185,""),"")</f>
      </c>
      <c r="BB185" t="s" s="215">
        <f>IF(AS185=2,IF(AW185=AX185,AV185,""),"")</f>
      </c>
      <c r="BC185" t="s" s="215">
        <f>IF(AS185=2,IF(AW185&gt;AX185,AV185,IF(AX185&gt;AW185,AU185,"")),"")</f>
      </c>
      <c r="BD185" s="24"/>
      <c r="BE185" s="24"/>
      <c r="BF185" s="24"/>
      <c r="BG185" s="24"/>
      <c r="BH185" s="24"/>
      <c r="BI185" s="24"/>
      <c r="BJ185" s="24"/>
      <c r="BK185" s="24"/>
      <c r="BL185" s="24"/>
      <c r="BM185" s="24"/>
      <c r="BN185" s="24"/>
      <c r="BO185" s="24"/>
      <c r="BP185" s="24"/>
      <c r="BQ185" s="24"/>
      <c r="BR185" s="24"/>
      <c r="BS185" s="24"/>
      <c r="BT185" s="24"/>
      <c r="BU185" s="24"/>
      <c r="BV185" s="24"/>
      <c r="BW185" s="24"/>
      <c r="BX185" s="220">
        <f>COUNTIF(BV159:BV162,K185)</f>
        <v>0</v>
      </c>
      <c r="BY185" s="220">
        <f>COUNTIF(BV159:BV162,L185)</f>
        <v>0</v>
      </c>
      <c r="BZ185" s="220">
        <f>COUNTIF(BV159:BV162,M185)</f>
        <v>0</v>
      </c>
      <c r="CA185" s="220">
        <f>COUNTIF(BV159:BV162,N185)</f>
        <v>0</v>
      </c>
      <c r="CB185" s="220">
        <f>SUM(BX185:CA185)</f>
        <v>0</v>
      </c>
      <c r="CC185" s="24"/>
      <c r="CD185" t="s" s="215">
        <f>IF(CB185=2,B185,"")</f>
      </c>
      <c r="CE185" t="s" s="215">
        <f>IF(CB185=2,D185,"")</f>
      </c>
      <c r="CF185" t="s" s="215">
        <f>IF(CB185=2,E185,"")</f>
      </c>
      <c r="CG185" t="s" s="215">
        <f>IF(CB185=2,G185,"")</f>
      </c>
      <c r="CH185" s="24"/>
      <c r="CI185" t="s" s="215">
        <f>IF(CB185=2,IF(CF185&gt;CG185,CD185,IF(CG185&gt;CF185,CE185,"")),"")</f>
      </c>
      <c r="CJ185" t="s" s="215">
        <f>IF(CB185=2,IF(CF185=CG185,CD185,""),"")</f>
      </c>
      <c r="CK185" t="s" s="215">
        <f>IF(CB185=2,IF(CF185=CG185,CE185,""),"")</f>
      </c>
      <c r="CL185" t="s" s="215">
        <f>IF(CB185=2,IF(CF185&gt;CG185,CE185,IF(CG185&gt;CF185,CD185,"")),"")</f>
      </c>
      <c r="CM185" s="24"/>
      <c r="CN185" s="24"/>
      <c r="CO185" s="24"/>
      <c r="CP185" s="24"/>
      <c r="CQ185" s="24"/>
      <c r="CR185" s="24"/>
      <c r="CS185" s="24"/>
      <c r="CT185" s="24"/>
      <c r="CU185" s="24"/>
      <c r="CV185" s="24"/>
      <c r="CW185" s="24"/>
      <c r="CX185" s="24"/>
      <c r="CY185" s="24"/>
      <c r="CZ185" s="24"/>
      <c r="DA185" s="24"/>
      <c r="DB185" s="24"/>
      <c r="DC185" s="24"/>
      <c r="DD185" s="24"/>
      <c r="DE185" s="24"/>
      <c r="DF185" s="24"/>
      <c r="DG185" s="220">
        <f>COUNTIF(DE159:DE162,K185)</f>
        <v>0</v>
      </c>
      <c r="DH185" s="220">
        <f>COUNTIF(DE159:DE162,L185)</f>
        <v>0</v>
      </c>
      <c r="DI185" s="220">
        <f>COUNTIF(DE159:DE162,M185)</f>
        <v>0</v>
      </c>
      <c r="DJ185" s="220">
        <f>COUNTIF(DE159:DE162,N185)</f>
        <v>0</v>
      </c>
      <c r="DK185" s="220">
        <f>SUM(DG185:DJ185)</f>
        <v>0</v>
      </c>
      <c r="DL185" s="24"/>
      <c r="DM185" t="s" s="215">
        <f>IF(DK185=2,B185,"")</f>
      </c>
      <c r="DN185" t="s" s="215">
        <f>IF(DK185=2,D185,"")</f>
      </c>
      <c r="DO185" t="s" s="215">
        <f>IF(DK185=2,E185,"")</f>
      </c>
      <c r="DP185" t="s" s="215">
        <f>IF(DK185=2,G185,"")</f>
      </c>
      <c r="DQ185" s="24"/>
      <c r="DR185" t="s" s="215">
        <f>IF(DK185=2,IF(DO185&gt;DP185,DM185,IF(DP185&gt;DO185,DN185,"")),"")</f>
      </c>
      <c r="DS185" t="s" s="215">
        <f>IF(DK185=2,IF(DO185=DP185,DM185,""),"")</f>
      </c>
      <c r="DT185" t="s" s="215">
        <f>IF(DK185=2,IF(DO185=DP185,DN185,""),"")</f>
      </c>
      <c r="DU185" t="s" s="215">
        <f>IF(DK185=2,IF(DO185&gt;DP185,DN185,IF(DP185&gt;DO185,DM185,"")),"")</f>
      </c>
      <c r="DV185" s="24"/>
      <c r="DW185" s="24"/>
      <c r="DX185" s="24"/>
      <c r="DY185" s="24"/>
      <c r="DZ185" s="24"/>
      <c r="EA185" s="24"/>
      <c r="EB185" s="24"/>
      <c r="EC185" s="24"/>
      <c r="ED185" s="24"/>
      <c r="EE185" s="24"/>
      <c r="EF185" s="24"/>
      <c r="EG185" s="24"/>
      <c r="EH185" s="24"/>
      <c r="EI185" s="24"/>
      <c r="EJ185" s="24"/>
      <c r="EK185" s="24"/>
      <c r="EL185" s="25"/>
    </row>
    <row r="186" ht="13.65" customHeight="1">
      <c r="A186" s="15"/>
      <c r="B186" t="s" s="215">
        <f t="shared" si="1699"/>
        <v>180</v>
      </c>
      <c r="C186" t="s" s="215">
        <v>64</v>
      </c>
      <c r="D186" t="s" s="215">
        <f t="shared" si="1700"/>
        <v>175</v>
      </c>
      <c r="E186" s="220">
        <f t="shared" si="1701"/>
        <v>1</v>
      </c>
      <c r="F186" t="s" s="215">
        <v>64</v>
      </c>
      <c r="G186" s="220">
        <f t="shared" si="1702"/>
        <v>1</v>
      </c>
      <c r="H186" s="216"/>
      <c r="I186" t="s" s="215">
        <f t="shared" si="1703"/>
        <v>177</v>
      </c>
      <c r="J186" s="24"/>
      <c r="K186" t="s" s="215">
        <f>IF(I186="H",B186,IF(I186="B",D186,""))</f>
      </c>
      <c r="L186" t="s" s="215">
        <f>IF(I186="U",B186,"")</f>
        <v>180</v>
      </c>
      <c r="M186" t="s" s="215">
        <f>IF(I186="U",D186,"")</f>
        <v>175</v>
      </c>
      <c r="N186" t="s" s="215">
        <f>IF(I186="B",B186,IF(I186="H",D186,""))</f>
      </c>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20">
        <f>COUNTIF(AM159:AM162,K186)</f>
        <v>0</v>
      </c>
      <c r="AP186" s="220">
        <f>COUNTIF(AM159:AM162,L186)</f>
        <v>0</v>
      </c>
      <c r="AQ186" s="220">
        <f>COUNTIF(AM159:AM162,M186)</f>
        <v>0</v>
      </c>
      <c r="AR186" s="220">
        <f>COUNTIF(AM159:AM162,N186)</f>
        <v>0</v>
      </c>
      <c r="AS186" s="220">
        <f>SUM(AO186:AR186)</f>
        <v>0</v>
      </c>
      <c r="AT186" s="24"/>
      <c r="AU186" t="s" s="215">
        <f>IF(AS186=2,B186,"")</f>
      </c>
      <c r="AV186" t="s" s="215">
        <f>IF(AS186=2,D186,"")</f>
      </c>
      <c r="AW186" t="s" s="215">
        <f>IF(AS186=2,E186,"")</f>
      </c>
      <c r="AX186" t="s" s="215">
        <f>IF(AS186=2,G186,"")</f>
      </c>
      <c r="AY186" s="24"/>
      <c r="AZ186" t="s" s="215">
        <f>IF(AS186=2,IF(AW186&gt;AX186,AU186,IF(AX186&gt;AW186,AV186,"")),"")</f>
      </c>
      <c r="BA186" t="s" s="215">
        <f>IF(AS186=2,IF(AW186=AX186,AU186,""),"")</f>
      </c>
      <c r="BB186" t="s" s="215">
        <f>IF(AS186=2,IF(AW186=AX186,AV186,""),"")</f>
      </c>
      <c r="BC186" t="s" s="215">
        <f>IF(AS186=2,IF(AW186&gt;AX186,AV186,IF(AX186&gt;AW186,AU186,"")),"")</f>
      </c>
      <c r="BD186" s="24"/>
      <c r="BE186" s="24"/>
      <c r="BF186" s="24"/>
      <c r="BG186" s="24"/>
      <c r="BH186" s="24"/>
      <c r="BI186" s="24"/>
      <c r="BJ186" s="24"/>
      <c r="BK186" s="24"/>
      <c r="BL186" s="24"/>
      <c r="BM186" s="24"/>
      <c r="BN186" s="24"/>
      <c r="BO186" s="24"/>
      <c r="BP186" s="24"/>
      <c r="BQ186" s="24"/>
      <c r="BR186" s="24"/>
      <c r="BS186" s="24"/>
      <c r="BT186" s="24"/>
      <c r="BU186" s="24"/>
      <c r="BV186" s="24"/>
      <c r="BW186" s="24"/>
      <c r="BX186" s="220">
        <f>COUNTIF(BV159:BV162,K186)</f>
        <v>0</v>
      </c>
      <c r="BY186" s="220">
        <f>COUNTIF(BV159:BV162,L186)</f>
        <v>0</v>
      </c>
      <c r="BZ186" s="220">
        <f>COUNTIF(BV159:BV162,M186)</f>
        <v>0</v>
      </c>
      <c r="CA186" s="220">
        <f>COUNTIF(BV159:BV162,N186)</f>
        <v>0</v>
      </c>
      <c r="CB186" s="220">
        <f>SUM(BX186:CA186)</f>
        <v>0</v>
      </c>
      <c r="CC186" s="24"/>
      <c r="CD186" t="s" s="215">
        <f>IF(CB186=2,B186,"")</f>
      </c>
      <c r="CE186" t="s" s="215">
        <f>IF(CB186=2,D186,"")</f>
      </c>
      <c r="CF186" t="s" s="215">
        <f>IF(CB186=2,E186,"")</f>
      </c>
      <c r="CG186" t="s" s="215">
        <f>IF(CB186=2,G186,"")</f>
      </c>
      <c r="CH186" s="24"/>
      <c r="CI186" t="s" s="215">
        <f>IF(CB186=2,IF(CF186&gt;CG186,CD186,IF(CG186&gt;CF186,CE186,"")),"")</f>
      </c>
      <c r="CJ186" t="s" s="215">
        <f>IF(CB186=2,IF(CF186=CG186,CD186,""),"")</f>
      </c>
      <c r="CK186" t="s" s="215">
        <f>IF(CB186=2,IF(CF186=CG186,CE186,""),"")</f>
      </c>
      <c r="CL186" t="s" s="215">
        <f>IF(CB186=2,IF(CF186&gt;CG186,CE186,IF(CG186&gt;CF186,CD186,"")),"")</f>
      </c>
      <c r="CM186" s="24"/>
      <c r="CN186" s="24"/>
      <c r="CO186" s="24"/>
      <c r="CP186" s="24"/>
      <c r="CQ186" s="24"/>
      <c r="CR186" s="24"/>
      <c r="CS186" s="24"/>
      <c r="CT186" s="24"/>
      <c r="CU186" s="24"/>
      <c r="CV186" s="24"/>
      <c r="CW186" s="24"/>
      <c r="CX186" s="24"/>
      <c r="CY186" s="24"/>
      <c r="CZ186" s="24"/>
      <c r="DA186" s="24"/>
      <c r="DB186" s="24"/>
      <c r="DC186" s="24"/>
      <c r="DD186" s="24"/>
      <c r="DE186" s="24"/>
      <c r="DF186" s="24"/>
      <c r="DG186" s="220">
        <f>COUNTIF(DE159:DE162,K186)</f>
        <v>0</v>
      </c>
      <c r="DH186" s="220">
        <f>COUNTIF(DE159:DE162,L186)</f>
        <v>0</v>
      </c>
      <c r="DI186" s="220">
        <f>COUNTIF(DE159:DE162,M186)</f>
        <v>0</v>
      </c>
      <c r="DJ186" s="220">
        <f>COUNTIF(DE159:DE162,N186)</f>
        <v>0</v>
      </c>
      <c r="DK186" s="220">
        <f>SUM(DG186:DJ186)</f>
        <v>0</v>
      </c>
      <c r="DL186" s="24"/>
      <c r="DM186" t="s" s="215">
        <f>IF(DK186=2,B186,"")</f>
      </c>
      <c r="DN186" t="s" s="215">
        <f>IF(DK186=2,D186,"")</f>
      </c>
      <c r="DO186" t="s" s="215">
        <f>IF(DK186=2,E186,"")</f>
      </c>
      <c r="DP186" t="s" s="215">
        <f>IF(DK186=2,G186,"")</f>
      </c>
      <c r="DQ186" s="24"/>
      <c r="DR186" t="s" s="215">
        <f>IF(DK186=2,IF(DO186&gt;DP186,DM186,IF(DP186&gt;DO186,DN186,"")),"")</f>
      </c>
      <c r="DS186" t="s" s="215">
        <f>IF(DK186=2,IF(DO186=DP186,DM186,""),"")</f>
      </c>
      <c r="DT186" t="s" s="215">
        <f>IF(DK186=2,IF(DO186=DP186,DN186,""),"")</f>
      </c>
      <c r="DU186" t="s" s="215">
        <f>IF(DK186=2,IF(DO186&gt;DP186,DN186,IF(DP186&gt;DO186,DM186,"")),"")</f>
      </c>
      <c r="DV186" s="24"/>
      <c r="DW186" s="24"/>
      <c r="DX186" s="24"/>
      <c r="DY186" s="24"/>
      <c r="DZ186" s="24"/>
      <c r="EA186" s="24"/>
      <c r="EB186" s="24"/>
      <c r="EC186" s="24"/>
      <c r="ED186" s="24"/>
      <c r="EE186" s="24"/>
      <c r="EF186" s="24"/>
      <c r="EG186" s="24"/>
      <c r="EH186" s="24"/>
      <c r="EI186" s="24"/>
      <c r="EJ186" s="24"/>
      <c r="EK186" s="24"/>
      <c r="EL186" s="25"/>
    </row>
    <row r="187" ht="13.65" customHeight="1">
      <c r="A187" s="15"/>
      <c r="B187" t="s" s="215">
        <f t="shared" si="1747"/>
        <v>172</v>
      </c>
      <c r="C187" t="s" s="215">
        <v>64</v>
      </c>
      <c r="D187" t="s" s="215">
        <f t="shared" si="1748"/>
        <v>168</v>
      </c>
      <c r="E187" s="220">
        <f t="shared" si="1749"/>
        <v>1</v>
      </c>
      <c r="F187" t="s" s="215">
        <v>64</v>
      </c>
      <c r="G187" s="220">
        <f t="shared" si="1750"/>
        <v>3</v>
      </c>
      <c r="H187" s="216"/>
      <c r="I187" t="s" s="215">
        <f t="shared" si="1751"/>
        <v>165</v>
      </c>
      <c r="J187" s="24"/>
      <c r="K187" t="s" s="215">
        <f>IF(I187="H",B187,IF(I187="B",D187,""))</f>
        <v>168</v>
      </c>
      <c r="L187" t="s" s="215">
        <f>IF(I187="U",B187,"")</f>
      </c>
      <c r="M187" t="s" s="215">
        <f>IF(I187="U",D187,"")</f>
      </c>
      <c r="N187" t="s" s="215">
        <f>IF(I187="B",B187,IF(I187="H",D187,""))</f>
        <v>172</v>
      </c>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20">
        <f>COUNTIF(AM159:AM162,K187)</f>
        <v>0</v>
      </c>
      <c r="AP187" s="220">
        <f>COUNTIF(AM159:AM162,L187)</f>
        <v>0</v>
      </c>
      <c r="AQ187" s="220">
        <f>COUNTIF(AM159:AM162,M187)</f>
        <v>0</v>
      </c>
      <c r="AR187" s="220">
        <f>COUNTIF(AM159:AM162,N187)</f>
        <v>0</v>
      </c>
      <c r="AS187" s="220">
        <f>SUM(AO187:AR187)</f>
        <v>0</v>
      </c>
      <c r="AT187" s="24"/>
      <c r="AU187" t="s" s="215">
        <f>IF(AS187=2,B187,"")</f>
      </c>
      <c r="AV187" t="s" s="215">
        <f>IF(AS187=2,D187,"")</f>
      </c>
      <c r="AW187" t="s" s="215">
        <f>IF(AS187=2,E187,"")</f>
      </c>
      <c r="AX187" t="s" s="215">
        <f>IF(AS187=2,G187,"")</f>
      </c>
      <c r="AY187" s="24"/>
      <c r="AZ187" t="s" s="215">
        <f>IF(AS187=2,IF(AW187&gt;AX187,AU187,IF(AX187&gt;AW187,AV187,"")),"")</f>
      </c>
      <c r="BA187" t="s" s="215">
        <f>IF(AS187=2,IF(AW187=AX187,AU187,""),"")</f>
      </c>
      <c r="BB187" t="s" s="215">
        <f>IF(AS187=2,IF(AW187=AX187,AV187,""),"")</f>
      </c>
      <c r="BC187" t="s" s="215">
        <f>IF(AS187=2,IF(AW187&gt;AX187,AV187,IF(AX187&gt;AW187,AU187,"")),"")</f>
      </c>
      <c r="BD187" s="24"/>
      <c r="BE187" s="24"/>
      <c r="BF187" s="24"/>
      <c r="BG187" s="24"/>
      <c r="BH187" s="24"/>
      <c r="BI187" s="24"/>
      <c r="BJ187" s="24"/>
      <c r="BK187" s="24"/>
      <c r="BL187" s="24"/>
      <c r="BM187" s="24"/>
      <c r="BN187" s="24"/>
      <c r="BO187" s="24"/>
      <c r="BP187" s="24"/>
      <c r="BQ187" s="24"/>
      <c r="BR187" s="24"/>
      <c r="BS187" s="24"/>
      <c r="BT187" s="24"/>
      <c r="BU187" s="24"/>
      <c r="BV187" s="24"/>
      <c r="BW187" s="24"/>
      <c r="BX187" s="220">
        <f>COUNTIF(BV159:BV162,K187)</f>
        <v>0</v>
      </c>
      <c r="BY187" s="220">
        <f>COUNTIF(BV159:BV162,L187)</f>
        <v>0</v>
      </c>
      <c r="BZ187" s="220">
        <f>COUNTIF(BV159:BV162,M187)</f>
        <v>0</v>
      </c>
      <c r="CA187" s="220">
        <f>COUNTIF(BV159:BV162,N187)</f>
        <v>0</v>
      </c>
      <c r="CB187" s="220">
        <f>SUM(BX187:CA187)</f>
        <v>0</v>
      </c>
      <c r="CC187" s="24"/>
      <c r="CD187" t="s" s="215">
        <f>IF(CB187=2,B187,"")</f>
      </c>
      <c r="CE187" t="s" s="215">
        <f>IF(CB187=2,D187,"")</f>
      </c>
      <c r="CF187" t="s" s="215">
        <f>IF(CB187=2,E187,"")</f>
      </c>
      <c r="CG187" t="s" s="215">
        <f>IF(CB187=2,G187,"")</f>
      </c>
      <c r="CH187" s="24"/>
      <c r="CI187" t="s" s="215">
        <f>IF(CB187=2,IF(CF187&gt;CG187,CD187,IF(CG187&gt;CF187,CE187,"")),"")</f>
      </c>
      <c r="CJ187" t="s" s="215">
        <f>IF(CB187=2,IF(CF187=CG187,CD187,""),"")</f>
      </c>
      <c r="CK187" t="s" s="215">
        <f>IF(CB187=2,IF(CF187=CG187,CE187,""),"")</f>
      </c>
      <c r="CL187" t="s" s="215">
        <f>IF(CB187=2,IF(CF187&gt;CG187,CE187,IF(CG187&gt;CF187,CD187,"")),"")</f>
      </c>
      <c r="CM187" s="24"/>
      <c r="CN187" s="24"/>
      <c r="CO187" s="24"/>
      <c r="CP187" s="24"/>
      <c r="CQ187" s="24"/>
      <c r="CR187" s="24"/>
      <c r="CS187" s="24"/>
      <c r="CT187" s="24"/>
      <c r="CU187" s="24"/>
      <c r="CV187" s="24"/>
      <c r="CW187" s="24"/>
      <c r="CX187" s="24"/>
      <c r="CY187" s="24"/>
      <c r="CZ187" s="24"/>
      <c r="DA187" s="24"/>
      <c r="DB187" s="24"/>
      <c r="DC187" s="24"/>
      <c r="DD187" s="24"/>
      <c r="DE187" s="24"/>
      <c r="DF187" s="24"/>
      <c r="DG187" s="220">
        <f>COUNTIF(DE159:DE162,K187)</f>
        <v>0</v>
      </c>
      <c r="DH187" s="220">
        <f>COUNTIF(DE159:DE162,L187)</f>
        <v>0</v>
      </c>
      <c r="DI187" s="220">
        <f>COUNTIF(DE159:DE162,M187)</f>
        <v>0</v>
      </c>
      <c r="DJ187" s="220">
        <f>COUNTIF(DE159:DE162,N187)</f>
        <v>0</v>
      </c>
      <c r="DK187" s="220">
        <f>SUM(DG187:DJ187)</f>
        <v>0</v>
      </c>
      <c r="DL187" s="24"/>
      <c r="DM187" t="s" s="215">
        <f>IF(DK187=2,B187,"")</f>
      </c>
      <c r="DN187" t="s" s="215">
        <f>IF(DK187=2,D187,"")</f>
      </c>
      <c r="DO187" t="s" s="215">
        <f>IF(DK187=2,E187,"")</f>
      </c>
      <c r="DP187" t="s" s="215">
        <f>IF(DK187=2,G187,"")</f>
      </c>
      <c r="DQ187" s="24"/>
      <c r="DR187" t="s" s="215">
        <f>IF(DK187=2,IF(DO187&gt;DP187,DM187,IF(DP187&gt;DO187,DN187,"")),"")</f>
      </c>
      <c r="DS187" t="s" s="215">
        <f>IF(DK187=2,IF(DO187=DP187,DM187,""),"")</f>
      </c>
      <c r="DT187" t="s" s="215">
        <f>IF(DK187=2,IF(DO187=DP187,DN187,""),"")</f>
      </c>
      <c r="DU187" t="s" s="215">
        <f>IF(DK187=2,IF(DO187&gt;DP187,DN187,IF(DP187&gt;DO187,DM187,"")),"")</f>
      </c>
      <c r="DV187" s="24"/>
      <c r="DW187" s="24"/>
      <c r="DX187" s="24"/>
      <c r="DY187" s="24"/>
      <c r="DZ187" s="24"/>
      <c r="EA187" s="24"/>
      <c r="EB187" s="24"/>
      <c r="EC187" s="24"/>
      <c r="ED187" s="24"/>
      <c r="EE187" s="24"/>
      <c r="EF187" s="24"/>
      <c r="EG187" s="24"/>
      <c r="EH187" s="24"/>
      <c r="EI187" s="24"/>
      <c r="EJ187" s="24"/>
      <c r="EK187" s="24"/>
      <c r="EL187" s="25"/>
    </row>
    <row r="188" ht="13.65" customHeight="1">
      <c r="A188" s="15"/>
      <c r="B188" t="s" s="215">
        <f t="shared" si="1795"/>
        <v>169</v>
      </c>
      <c r="C188" t="s" s="215">
        <v>64</v>
      </c>
      <c r="D188" t="s" s="215">
        <f t="shared" si="1796"/>
        <v>171</v>
      </c>
      <c r="E188" s="220">
        <f t="shared" si="1797"/>
        <v>0</v>
      </c>
      <c r="F188" t="s" s="215">
        <v>64</v>
      </c>
      <c r="G188" s="220">
        <f t="shared" si="1798"/>
        <v>2</v>
      </c>
      <c r="H188" s="216"/>
      <c r="I188" t="s" s="215">
        <f t="shared" si="1799"/>
        <v>165</v>
      </c>
      <c r="J188" s="24"/>
      <c r="K188" t="s" s="215">
        <f>IF(I188="H",B188,IF(I188="B",D188,""))</f>
        <v>171</v>
      </c>
      <c r="L188" t="s" s="215">
        <f>IF(I188="U",B188,"")</f>
      </c>
      <c r="M188" t="s" s="215">
        <f>IF(I188="U",D188,"")</f>
      </c>
      <c r="N188" t="s" s="215">
        <f>IF(I188="B",B188,IF(I188="H",D188,""))</f>
        <v>169</v>
      </c>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20">
        <f>COUNTIF(AM159:AM162,K188)</f>
        <v>0</v>
      </c>
      <c r="AP188" s="220">
        <f>COUNTIF(AM159:AM162,L188)</f>
        <v>0</v>
      </c>
      <c r="AQ188" s="220">
        <f>COUNTIF(AM159:AM162,M188)</f>
        <v>0</v>
      </c>
      <c r="AR188" s="220">
        <f>COUNTIF(AM159:AM162,N188)</f>
        <v>0</v>
      </c>
      <c r="AS188" s="220">
        <f>SUM(AO188:AR188)</f>
        <v>0</v>
      </c>
      <c r="AT188" s="24"/>
      <c r="AU188" t="s" s="215">
        <f>IF(AS188=2,B188,"")</f>
      </c>
      <c r="AV188" t="s" s="215">
        <f>IF(AS188=2,D188,"")</f>
      </c>
      <c r="AW188" t="s" s="215">
        <f>IF(AS188=2,E188,"")</f>
      </c>
      <c r="AX188" t="s" s="215">
        <f>IF(AS188=2,G188,"")</f>
      </c>
      <c r="AY188" s="24"/>
      <c r="AZ188" t="s" s="215">
        <f>IF(AS188=2,IF(AW188&gt;AX188,AU188,IF(AX188&gt;AW188,AV188,"")),"")</f>
      </c>
      <c r="BA188" t="s" s="215">
        <f>IF(AS188=2,IF(AW188=AX188,AU188,""),"")</f>
      </c>
      <c r="BB188" t="s" s="215">
        <f>IF(AS188=2,IF(AW188=AX188,AV188,""),"")</f>
      </c>
      <c r="BC188" t="s" s="215">
        <f>IF(AS188=2,IF(AW188&gt;AX188,AV188,IF(AX188&gt;AW188,AU188,"")),"")</f>
      </c>
      <c r="BD188" s="24"/>
      <c r="BE188" s="24"/>
      <c r="BF188" s="24"/>
      <c r="BG188" s="24"/>
      <c r="BH188" s="24"/>
      <c r="BI188" s="24"/>
      <c r="BJ188" s="24"/>
      <c r="BK188" s="24"/>
      <c r="BL188" s="24"/>
      <c r="BM188" s="24"/>
      <c r="BN188" s="24"/>
      <c r="BO188" s="24"/>
      <c r="BP188" s="24"/>
      <c r="BQ188" s="24"/>
      <c r="BR188" s="24"/>
      <c r="BS188" s="24"/>
      <c r="BT188" s="24"/>
      <c r="BU188" s="24"/>
      <c r="BV188" s="24"/>
      <c r="BW188" s="24"/>
      <c r="BX188" s="220">
        <f>COUNTIF(BV159:BV162,K188)</f>
        <v>0</v>
      </c>
      <c r="BY188" s="220">
        <f>COUNTIF(BV159:BV162,L188)</f>
        <v>0</v>
      </c>
      <c r="BZ188" s="220">
        <f>COUNTIF(BV159:BV162,M188)</f>
        <v>0</v>
      </c>
      <c r="CA188" s="220">
        <f>COUNTIF(BV159:BV162,N188)</f>
        <v>0</v>
      </c>
      <c r="CB188" s="220">
        <f>SUM(BX188:CA188)</f>
        <v>0</v>
      </c>
      <c r="CC188" s="24"/>
      <c r="CD188" t="s" s="215">
        <f>IF(CB188=2,B188,"")</f>
      </c>
      <c r="CE188" t="s" s="215">
        <f>IF(CB188=2,D188,"")</f>
      </c>
      <c r="CF188" t="s" s="215">
        <f>IF(CB188=2,E188,"")</f>
      </c>
      <c r="CG188" t="s" s="215">
        <f>IF(CB188=2,G188,"")</f>
      </c>
      <c r="CH188" s="24"/>
      <c r="CI188" t="s" s="215">
        <f>IF(CB188=2,IF(CF188&gt;CG188,CD188,IF(CG188&gt;CF188,CE188,"")),"")</f>
      </c>
      <c r="CJ188" t="s" s="215">
        <f>IF(CB188=2,IF(CF188=CG188,CD188,""),"")</f>
      </c>
      <c r="CK188" t="s" s="215">
        <f>IF(CB188=2,IF(CF188=CG188,CE188,""),"")</f>
      </c>
      <c r="CL188" t="s" s="215">
        <f>IF(CB188=2,IF(CF188&gt;CG188,CE188,IF(CG188&gt;CF188,CD188,"")),"")</f>
      </c>
      <c r="CM188" s="24"/>
      <c r="CN188" s="24"/>
      <c r="CO188" s="24"/>
      <c r="CP188" s="24"/>
      <c r="CQ188" s="24"/>
      <c r="CR188" s="24"/>
      <c r="CS188" s="24"/>
      <c r="CT188" s="24"/>
      <c r="CU188" s="24"/>
      <c r="CV188" s="24"/>
      <c r="CW188" s="24"/>
      <c r="CX188" s="24"/>
      <c r="CY188" s="24"/>
      <c r="CZ188" s="24"/>
      <c r="DA188" s="24"/>
      <c r="DB188" s="24"/>
      <c r="DC188" s="24"/>
      <c r="DD188" s="24"/>
      <c r="DE188" s="24"/>
      <c r="DF188" s="24"/>
      <c r="DG188" s="220">
        <f>COUNTIF(DE159:DE162,K188)</f>
        <v>0</v>
      </c>
      <c r="DH188" s="220">
        <f>COUNTIF(DE159:DE162,L188)</f>
        <v>0</v>
      </c>
      <c r="DI188" s="220">
        <f>COUNTIF(DE159:DE162,M188)</f>
        <v>0</v>
      </c>
      <c r="DJ188" s="220">
        <f>COUNTIF(DE159:DE162,N188)</f>
        <v>0</v>
      </c>
      <c r="DK188" s="220">
        <f>SUM(DG188:DJ188)</f>
        <v>0</v>
      </c>
      <c r="DL188" s="24"/>
      <c r="DM188" t="s" s="215">
        <f>IF(DK188=2,B188,"")</f>
      </c>
      <c r="DN188" t="s" s="215">
        <f>IF(DK188=2,D188,"")</f>
      </c>
      <c r="DO188" t="s" s="215">
        <f>IF(DK188=2,E188,"")</f>
      </c>
      <c r="DP188" t="s" s="215">
        <f>IF(DK188=2,G188,"")</f>
      </c>
      <c r="DQ188" s="24"/>
      <c r="DR188" t="s" s="215">
        <f>IF(DK188=2,IF(DO188&gt;DP188,DM188,IF(DP188&gt;DO188,DN188,"")),"")</f>
      </c>
      <c r="DS188" t="s" s="215">
        <f>IF(DK188=2,IF(DO188=DP188,DM188,""),"")</f>
      </c>
      <c r="DT188" t="s" s="215">
        <f>IF(DK188=2,IF(DO188=DP188,DN188,""),"")</f>
      </c>
      <c r="DU188" t="s" s="215">
        <f>IF(DK188=2,IF(DO188&gt;DP188,DN188,IF(DP188&gt;DO188,DM188,"")),"")</f>
      </c>
      <c r="DV188" s="24"/>
      <c r="DW188" s="24"/>
      <c r="DX188" s="24"/>
      <c r="DY188" s="24"/>
      <c r="DZ188" s="24"/>
      <c r="EA188" s="24"/>
      <c r="EB188" s="24"/>
      <c r="EC188" s="24"/>
      <c r="ED188" s="24"/>
      <c r="EE188" s="24"/>
      <c r="EF188" s="24"/>
      <c r="EG188" s="24"/>
      <c r="EH188" s="24"/>
      <c r="EI188" s="24"/>
      <c r="EJ188" s="24"/>
      <c r="EK188" s="24"/>
      <c r="EL188" s="25"/>
    </row>
    <row r="189" ht="13.65" customHeight="1">
      <c r="A189" s="15"/>
      <c r="B189" t="s" s="215">
        <f t="shared" si="1843"/>
        <v>174</v>
      </c>
      <c r="C189" t="s" s="215">
        <v>64</v>
      </c>
      <c r="D189" t="s" s="215">
        <f t="shared" si="1844"/>
        <v>181</v>
      </c>
      <c r="E189" s="220">
        <f t="shared" si="1845"/>
        <v>0</v>
      </c>
      <c r="F189" t="s" s="215">
        <v>64</v>
      </c>
      <c r="G189" s="220">
        <f t="shared" si="1846"/>
        <v>0</v>
      </c>
      <c r="H189" s="216"/>
      <c r="I189" t="s" s="215">
        <f t="shared" si="1847"/>
        <v>177</v>
      </c>
      <c r="J189" s="24"/>
      <c r="K189" t="s" s="215">
        <f>IF(I189="H",B189,IF(I189="B",D189,""))</f>
      </c>
      <c r="L189" t="s" s="215">
        <f>IF(I189="U",B189,"")</f>
        <v>174</v>
      </c>
      <c r="M189" t="s" s="215">
        <f>IF(I189="U",D189,"")</f>
        <v>181</v>
      </c>
      <c r="N189" t="s" s="215">
        <f>IF(I189="B",B189,IF(I189="H",D189,""))</f>
      </c>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20">
        <f>COUNTIF(AM159:AM162,K189)</f>
        <v>0</v>
      </c>
      <c r="AP189" s="220">
        <f>COUNTIF(AM159:AM162,L189)</f>
        <v>0</v>
      </c>
      <c r="AQ189" s="220">
        <f>COUNTIF(AM159:AM162,M189)</f>
        <v>0</v>
      </c>
      <c r="AR189" s="220">
        <f>COUNTIF(AM159:AM162,N189)</f>
        <v>0</v>
      </c>
      <c r="AS189" s="220">
        <f>SUM(AO189:AR189)</f>
        <v>0</v>
      </c>
      <c r="AT189" s="24"/>
      <c r="AU189" t="s" s="215">
        <f>IF(AS189=2,B189,"")</f>
      </c>
      <c r="AV189" t="s" s="215">
        <f>IF(AS189=2,D189,"")</f>
      </c>
      <c r="AW189" t="s" s="215">
        <f>IF(AS189=2,E189,"")</f>
      </c>
      <c r="AX189" t="s" s="215">
        <f>IF(AS189=2,G189,"")</f>
      </c>
      <c r="AY189" s="24"/>
      <c r="AZ189" t="s" s="215">
        <f>IF(AS189=2,IF(AW189&gt;AX189,AU189,IF(AX189&gt;AW189,AV189,"")),"")</f>
      </c>
      <c r="BA189" t="s" s="215">
        <f>IF(AS189=2,IF(AW189=AX189,AU189,""),"")</f>
      </c>
      <c r="BB189" t="s" s="215">
        <f>IF(AS189=2,IF(AW189=AX189,AV189,""),"")</f>
      </c>
      <c r="BC189" t="s" s="215">
        <f>IF(AS189=2,IF(AW189&gt;AX189,AV189,IF(AX189&gt;AW189,AU189,"")),"")</f>
      </c>
      <c r="BD189" s="24"/>
      <c r="BE189" s="24"/>
      <c r="BF189" s="24"/>
      <c r="BG189" s="24"/>
      <c r="BH189" s="24"/>
      <c r="BI189" s="24"/>
      <c r="BJ189" s="24"/>
      <c r="BK189" s="24"/>
      <c r="BL189" s="24"/>
      <c r="BM189" s="24"/>
      <c r="BN189" s="24"/>
      <c r="BO189" s="24"/>
      <c r="BP189" s="24"/>
      <c r="BQ189" s="24"/>
      <c r="BR189" s="24"/>
      <c r="BS189" s="24"/>
      <c r="BT189" s="24"/>
      <c r="BU189" s="24"/>
      <c r="BV189" s="24"/>
      <c r="BW189" s="24"/>
      <c r="BX189" s="220">
        <f>COUNTIF(BV159:BV162,K189)</f>
        <v>0</v>
      </c>
      <c r="BY189" s="220">
        <f>COUNTIF(BV159:BV162,L189)</f>
        <v>0</v>
      </c>
      <c r="BZ189" s="220">
        <f>COUNTIF(BV159:BV162,M189)</f>
        <v>0</v>
      </c>
      <c r="CA189" s="220">
        <f>COUNTIF(BV159:BV162,N189)</f>
        <v>0</v>
      </c>
      <c r="CB189" s="220">
        <f>SUM(BX189:CA189)</f>
        <v>0</v>
      </c>
      <c r="CC189" s="24"/>
      <c r="CD189" t="s" s="215">
        <f>IF(CB189=2,B189,"")</f>
      </c>
      <c r="CE189" t="s" s="215">
        <f>IF(CB189=2,D189,"")</f>
      </c>
      <c r="CF189" t="s" s="215">
        <f>IF(CB189=2,E189,"")</f>
      </c>
      <c r="CG189" t="s" s="215">
        <f>IF(CB189=2,G189,"")</f>
      </c>
      <c r="CH189" s="24"/>
      <c r="CI189" t="s" s="215">
        <f>IF(CB189=2,IF(CF189&gt;CG189,CD189,IF(CG189&gt;CF189,CE189,"")),"")</f>
      </c>
      <c r="CJ189" t="s" s="215">
        <f>IF(CB189=2,IF(CF189=CG189,CD189,""),"")</f>
      </c>
      <c r="CK189" t="s" s="215">
        <f>IF(CB189=2,IF(CF189=CG189,CE189,""),"")</f>
      </c>
      <c r="CL189" t="s" s="215">
        <f>IF(CB189=2,IF(CF189&gt;CG189,CE189,IF(CG189&gt;CF189,CD189,"")),"")</f>
      </c>
      <c r="CM189" s="24"/>
      <c r="CN189" s="24"/>
      <c r="CO189" s="24"/>
      <c r="CP189" s="24"/>
      <c r="CQ189" s="24"/>
      <c r="CR189" s="24"/>
      <c r="CS189" s="24"/>
      <c r="CT189" s="24"/>
      <c r="CU189" s="24"/>
      <c r="CV189" s="24"/>
      <c r="CW189" s="24"/>
      <c r="CX189" s="24"/>
      <c r="CY189" s="24"/>
      <c r="CZ189" s="24"/>
      <c r="DA189" s="24"/>
      <c r="DB189" s="24"/>
      <c r="DC189" s="24"/>
      <c r="DD189" s="24"/>
      <c r="DE189" s="24"/>
      <c r="DF189" s="24"/>
      <c r="DG189" s="220">
        <f>COUNTIF(DE159:DE162,K189)</f>
        <v>0</v>
      </c>
      <c r="DH189" s="220">
        <f>COUNTIF(DE159:DE162,L189)</f>
        <v>0</v>
      </c>
      <c r="DI189" s="220">
        <f>COUNTIF(DE159:DE162,M189)</f>
        <v>0</v>
      </c>
      <c r="DJ189" s="220">
        <f>COUNTIF(DE159:DE162,N189)</f>
        <v>0</v>
      </c>
      <c r="DK189" s="220">
        <f>SUM(DG189:DJ189)</f>
        <v>0</v>
      </c>
      <c r="DL189" s="24"/>
      <c r="DM189" t="s" s="215">
        <f>IF(DK189=2,B189,"")</f>
      </c>
      <c r="DN189" t="s" s="215">
        <f>IF(DK189=2,D189,"")</f>
      </c>
      <c r="DO189" t="s" s="215">
        <f>IF(DK189=2,E189,"")</f>
      </c>
      <c r="DP189" t="s" s="215">
        <f>IF(DK189=2,G189,"")</f>
      </c>
      <c r="DQ189" s="24"/>
      <c r="DR189" t="s" s="215">
        <f>IF(DK189=2,IF(DO189&gt;DP189,DM189,IF(DP189&gt;DO189,DN189,"")),"")</f>
      </c>
      <c r="DS189" t="s" s="215">
        <f>IF(DK189=2,IF(DO189=DP189,DM189,""),"")</f>
      </c>
      <c r="DT189" t="s" s="215">
        <f>IF(DK189=2,IF(DO189=DP189,DN189,""),"")</f>
      </c>
      <c r="DU189" t="s" s="215">
        <f>IF(DK189=2,IF(DO189&gt;DP189,DN189,IF(DP189&gt;DO189,DM189,"")),"")</f>
      </c>
      <c r="DV189" s="24"/>
      <c r="DW189" s="24"/>
      <c r="DX189" s="24"/>
      <c r="DY189" s="24"/>
      <c r="DZ189" s="24"/>
      <c r="EA189" s="24"/>
      <c r="EB189" s="24"/>
      <c r="EC189" s="24"/>
      <c r="ED189" s="24"/>
      <c r="EE189" s="24"/>
      <c r="EF189" s="24"/>
      <c r="EG189" s="24"/>
      <c r="EH189" s="24"/>
      <c r="EI189" s="24"/>
      <c r="EJ189" s="24"/>
      <c r="EK189" s="24"/>
      <c r="EL189" s="25"/>
    </row>
    <row r="190" ht="13.65" customHeight="1">
      <c r="A190" s="15"/>
      <c r="B190" t="s" s="215">
        <f t="shared" si="1891"/>
        <v>182</v>
      </c>
      <c r="C190" t="s" s="215">
        <v>64</v>
      </c>
      <c r="D190" t="s" s="215">
        <f t="shared" si="1892"/>
        <v>173</v>
      </c>
      <c r="E190" s="220">
        <f t="shared" si="1893"/>
        <v>1</v>
      </c>
      <c r="F190" t="s" s="215">
        <v>64</v>
      </c>
      <c r="G190" s="220">
        <f t="shared" si="1894"/>
        <v>2</v>
      </c>
      <c r="H190" s="216"/>
      <c r="I190" t="s" s="215">
        <f t="shared" si="1895"/>
        <v>165</v>
      </c>
      <c r="J190" s="24"/>
      <c r="K190" t="s" s="215">
        <f>IF(I190="H",B190,IF(I190="B",D190,""))</f>
        <v>173</v>
      </c>
      <c r="L190" t="s" s="215">
        <f>IF(I190="U",B190,"")</f>
      </c>
      <c r="M190" t="s" s="215">
        <f>IF(I190="U",D190,"")</f>
      </c>
      <c r="N190" t="s" s="215">
        <f>IF(I190="B",B190,IF(I190="H",D190,""))</f>
        <v>182</v>
      </c>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20">
        <f>COUNTIF(AM159:AM162,K190)</f>
        <v>0</v>
      </c>
      <c r="AP190" s="220">
        <f>COUNTIF(AM159:AM162,L190)</f>
        <v>0</v>
      </c>
      <c r="AQ190" s="220">
        <f>COUNTIF(AM159:AM162,M190)</f>
        <v>0</v>
      </c>
      <c r="AR190" s="220">
        <f>COUNTIF(AM159:AM162,N190)</f>
        <v>0</v>
      </c>
      <c r="AS190" s="220">
        <f>SUM(AO190:AR190)</f>
        <v>0</v>
      </c>
      <c r="AT190" s="24"/>
      <c r="AU190" t="s" s="215">
        <f>IF(AS190=2,B190,"")</f>
      </c>
      <c r="AV190" t="s" s="215">
        <f>IF(AS190=2,D190,"")</f>
      </c>
      <c r="AW190" t="s" s="215">
        <f>IF(AS190=2,E190,"")</f>
      </c>
      <c r="AX190" t="s" s="215">
        <f>IF(AS190=2,G190,"")</f>
      </c>
      <c r="AY190" s="24"/>
      <c r="AZ190" t="s" s="215">
        <f>IF(AS190=2,IF(AW190&gt;AX190,AU190,IF(AX190&gt;AW190,AV190,"")),"")</f>
      </c>
      <c r="BA190" t="s" s="215">
        <f>IF(AS190=2,IF(AW190=AX190,AU190,""),"")</f>
      </c>
      <c r="BB190" t="s" s="215">
        <f>IF(AS190=2,IF(AW190=AX190,AV190,""),"")</f>
      </c>
      <c r="BC190" t="s" s="215">
        <f>IF(AS190=2,IF(AW190&gt;AX190,AV190,IF(AX190&gt;AW190,AU190,"")),"")</f>
      </c>
      <c r="BD190" s="24"/>
      <c r="BE190" s="24"/>
      <c r="BF190" s="24"/>
      <c r="BG190" s="24"/>
      <c r="BH190" s="24"/>
      <c r="BI190" s="24"/>
      <c r="BJ190" s="24"/>
      <c r="BK190" s="24"/>
      <c r="BL190" s="24"/>
      <c r="BM190" s="24"/>
      <c r="BN190" s="24"/>
      <c r="BO190" s="24"/>
      <c r="BP190" s="24"/>
      <c r="BQ190" s="24"/>
      <c r="BR190" s="24"/>
      <c r="BS190" s="24"/>
      <c r="BT190" s="24"/>
      <c r="BU190" s="24"/>
      <c r="BV190" s="24"/>
      <c r="BW190" s="24"/>
      <c r="BX190" s="220">
        <f>COUNTIF(BV159:BV162,K190)</f>
        <v>0</v>
      </c>
      <c r="BY190" s="220">
        <f>COUNTIF(BV159:BV162,L190)</f>
        <v>0</v>
      </c>
      <c r="BZ190" s="220">
        <f>COUNTIF(BV159:BV162,M190)</f>
        <v>0</v>
      </c>
      <c r="CA190" s="220">
        <f>COUNTIF(BV159:BV162,N190)</f>
        <v>0</v>
      </c>
      <c r="CB190" s="220">
        <f>SUM(BX190:CA190)</f>
        <v>0</v>
      </c>
      <c r="CC190" s="24"/>
      <c r="CD190" t="s" s="215">
        <f>IF(CB190=2,B190,"")</f>
      </c>
      <c r="CE190" t="s" s="215">
        <f>IF(CB190=2,D190,"")</f>
      </c>
      <c r="CF190" t="s" s="215">
        <f>IF(CB190=2,E190,"")</f>
      </c>
      <c r="CG190" t="s" s="215">
        <f>IF(CB190=2,G190,"")</f>
      </c>
      <c r="CH190" s="24"/>
      <c r="CI190" t="s" s="215">
        <f>IF(CB190=2,IF(CF190&gt;CG190,CD190,IF(CG190&gt;CF190,CE190,"")),"")</f>
      </c>
      <c r="CJ190" t="s" s="215">
        <f>IF(CB190=2,IF(CF190=CG190,CD190,""),"")</f>
      </c>
      <c r="CK190" t="s" s="215">
        <f>IF(CB190=2,IF(CF190=CG190,CE190,""),"")</f>
      </c>
      <c r="CL190" t="s" s="215">
        <f>IF(CB190=2,IF(CF190&gt;CG190,CE190,IF(CG190&gt;CF190,CD190,"")),"")</f>
      </c>
      <c r="CM190" s="24"/>
      <c r="CN190" s="24"/>
      <c r="CO190" s="24"/>
      <c r="CP190" s="24"/>
      <c r="CQ190" s="24"/>
      <c r="CR190" s="24"/>
      <c r="CS190" s="24"/>
      <c r="CT190" s="24"/>
      <c r="CU190" s="24"/>
      <c r="CV190" s="24"/>
      <c r="CW190" s="24"/>
      <c r="CX190" s="24"/>
      <c r="CY190" s="24"/>
      <c r="CZ190" s="24"/>
      <c r="DA190" s="24"/>
      <c r="DB190" s="24"/>
      <c r="DC190" s="24"/>
      <c r="DD190" s="24"/>
      <c r="DE190" s="24"/>
      <c r="DF190" s="24"/>
      <c r="DG190" s="220">
        <f>COUNTIF(DE159:DE162,K190)</f>
        <v>0</v>
      </c>
      <c r="DH190" s="220">
        <f>COUNTIF(DE159:DE162,L190)</f>
        <v>0</v>
      </c>
      <c r="DI190" s="220">
        <f>COUNTIF(DE159:DE162,M190)</f>
        <v>0</v>
      </c>
      <c r="DJ190" s="220">
        <f>COUNTIF(DE159:DE162,N190)</f>
        <v>0</v>
      </c>
      <c r="DK190" s="220">
        <f>SUM(DG190:DJ190)</f>
        <v>0</v>
      </c>
      <c r="DL190" s="24"/>
      <c r="DM190" t="s" s="215">
        <f>IF(DK190=2,B190,"")</f>
      </c>
      <c r="DN190" t="s" s="215">
        <f>IF(DK190=2,D190,"")</f>
      </c>
      <c r="DO190" t="s" s="215">
        <f>IF(DK190=2,E190,"")</f>
      </c>
      <c r="DP190" t="s" s="215">
        <f>IF(DK190=2,G190,"")</f>
      </c>
      <c r="DQ190" s="24"/>
      <c r="DR190" t="s" s="215">
        <f>IF(DK190=2,IF(DO190&gt;DP190,DM190,IF(DP190&gt;DO190,DN190,"")),"")</f>
      </c>
      <c r="DS190" t="s" s="215">
        <f>IF(DK190=2,IF(DO190=DP190,DM190,""),"")</f>
      </c>
      <c r="DT190" t="s" s="215">
        <f>IF(DK190=2,IF(DO190=DP190,DN190,""),"")</f>
      </c>
      <c r="DU190" t="s" s="215">
        <f>IF(DK190=2,IF(DO190&gt;DP190,DN190,IF(DP190&gt;DO190,DM190,"")),"")</f>
      </c>
      <c r="DV190" s="24"/>
      <c r="DW190" s="24"/>
      <c r="DX190" s="24"/>
      <c r="DY190" s="24"/>
      <c r="DZ190" s="24"/>
      <c r="EA190" s="24"/>
      <c r="EB190" s="24"/>
      <c r="EC190" s="24"/>
      <c r="ED190" s="24"/>
      <c r="EE190" s="24"/>
      <c r="EF190" s="24"/>
      <c r="EG190" s="24"/>
      <c r="EH190" s="24"/>
      <c r="EI190" s="24"/>
      <c r="EJ190" s="24"/>
      <c r="EK190" s="24"/>
      <c r="EL190" s="25"/>
    </row>
    <row r="191" ht="13.65" customHeight="1">
      <c r="A191" s="15"/>
      <c r="B191" t="s" s="215">
        <f t="shared" si="1939"/>
        <v>186</v>
      </c>
      <c r="C191" t="s" s="215">
        <v>64</v>
      </c>
      <c r="D191" t="s" s="215">
        <f t="shared" si="1940"/>
        <v>183</v>
      </c>
      <c r="E191" s="220">
        <f t="shared" si="1941"/>
        <v>2</v>
      </c>
      <c r="F191" t="s" s="215">
        <v>64</v>
      </c>
      <c r="G191" s="220">
        <f t="shared" si="1942"/>
        <v>2</v>
      </c>
      <c r="H191" s="216"/>
      <c r="I191" t="s" s="215">
        <f t="shared" si="1943"/>
        <v>177</v>
      </c>
      <c r="J191" s="24"/>
      <c r="K191" t="s" s="215">
        <f>IF(I191="H",B191,IF(I191="B",D191,""))</f>
      </c>
      <c r="L191" t="s" s="215">
        <f>IF(I191="U",B191,"")</f>
        <v>186</v>
      </c>
      <c r="M191" t="s" s="215">
        <f>IF(I191="U",D191,"")</f>
        <v>183</v>
      </c>
      <c r="N191" t="s" s="215">
        <f>IF(I191="B",B191,IF(I191="H",D191,""))</f>
      </c>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20">
        <f>COUNTIF(AM159:AM162,K191)</f>
        <v>0</v>
      </c>
      <c r="AP191" s="220">
        <f>COUNTIF(AM159:AM162,L191)</f>
        <v>0</v>
      </c>
      <c r="AQ191" s="220">
        <f>COUNTIF(AM159:AM162,M191)</f>
        <v>0</v>
      </c>
      <c r="AR191" s="220">
        <f>COUNTIF(AM159:AM162,N191)</f>
        <v>0</v>
      </c>
      <c r="AS191" s="220">
        <f>SUM(AO191:AR191)</f>
        <v>0</v>
      </c>
      <c r="AT191" s="24"/>
      <c r="AU191" t="s" s="215">
        <f>IF(AS191=2,B191,"")</f>
      </c>
      <c r="AV191" t="s" s="215">
        <f>IF(AS191=2,D191,"")</f>
      </c>
      <c r="AW191" t="s" s="215">
        <f>IF(AS191=2,E191,"")</f>
      </c>
      <c r="AX191" t="s" s="215">
        <f>IF(AS191=2,G191,"")</f>
      </c>
      <c r="AY191" s="24"/>
      <c r="AZ191" t="s" s="215">
        <f>IF(AS191=2,IF(AW191&gt;AX191,AU191,IF(AX191&gt;AW191,AV191,"")),"")</f>
      </c>
      <c r="BA191" t="s" s="215">
        <f>IF(AS191=2,IF(AW191=AX191,AU191,""),"")</f>
      </c>
      <c r="BB191" t="s" s="215">
        <f>IF(AS191=2,IF(AW191=AX191,AV191,""),"")</f>
      </c>
      <c r="BC191" t="s" s="215">
        <f>IF(AS191=2,IF(AW191&gt;AX191,AV191,IF(AX191&gt;AW191,AU191,"")),"")</f>
      </c>
      <c r="BD191" s="24"/>
      <c r="BE191" s="24"/>
      <c r="BF191" s="24"/>
      <c r="BG191" s="24"/>
      <c r="BH191" s="24"/>
      <c r="BI191" s="24"/>
      <c r="BJ191" s="24"/>
      <c r="BK191" s="24"/>
      <c r="BL191" s="24"/>
      <c r="BM191" s="24"/>
      <c r="BN191" s="24"/>
      <c r="BO191" s="24"/>
      <c r="BP191" s="24"/>
      <c r="BQ191" s="24"/>
      <c r="BR191" s="24"/>
      <c r="BS191" s="24"/>
      <c r="BT191" s="24"/>
      <c r="BU191" s="24"/>
      <c r="BV191" s="24"/>
      <c r="BW191" s="24"/>
      <c r="BX191" s="220">
        <f>COUNTIF(BV159:BV162,K191)</f>
        <v>0</v>
      </c>
      <c r="BY191" s="220">
        <f>COUNTIF(BV159:BV162,L191)</f>
        <v>1</v>
      </c>
      <c r="BZ191" s="220">
        <f>COUNTIF(BV159:BV162,M191)</f>
        <v>1</v>
      </c>
      <c r="CA191" s="220">
        <f>COUNTIF(BV159:BV162,N191)</f>
        <v>0</v>
      </c>
      <c r="CB191" s="220">
        <f>SUM(BX191:CA191)</f>
        <v>2</v>
      </c>
      <c r="CC191" s="24"/>
      <c r="CD191" t="s" s="215">
        <f>IF(CB191=2,B191,"")</f>
        <v>186</v>
      </c>
      <c r="CE191" t="s" s="215">
        <f>IF(CB191=2,D191,"")</f>
        <v>183</v>
      </c>
      <c r="CF191" s="220">
        <f>IF(CB191=2,E191,"")</f>
        <v>2</v>
      </c>
      <c r="CG191" s="220">
        <f>IF(CB191=2,G191,"")</f>
        <v>2</v>
      </c>
      <c r="CH191" s="24"/>
      <c r="CI191" t="s" s="215">
        <f>IF(CB191=2,IF(CF191&gt;CG191,CD191,IF(CG191&gt;CF191,CE191,"")),"")</f>
      </c>
      <c r="CJ191" t="s" s="215">
        <f>IF(CB191=2,IF(CF191=CG191,CD191,""),"")</f>
        <v>186</v>
      </c>
      <c r="CK191" t="s" s="215">
        <f>IF(CB191=2,IF(CF191=CG191,CE191,""),"")</f>
        <v>183</v>
      </c>
      <c r="CL191" t="s" s="215">
        <f>IF(CB191=2,IF(CF191&gt;CG191,CE191,IF(CG191&gt;CF191,CD191,"")),"")</f>
      </c>
      <c r="CM191" s="24"/>
      <c r="CN191" s="24"/>
      <c r="CO191" s="24"/>
      <c r="CP191" s="24"/>
      <c r="CQ191" s="24"/>
      <c r="CR191" s="24"/>
      <c r="CS191" s="24"/>
      <c r="CT191" s="24"/>
      <c r="CU191" s="24"/>
      <c r="CV191" s="24"/>
      <c r="CW191" s="24"/>
      <c r="CX191" s="24"/>
      <c r="CY191" s="24"/>
      <c r="CZ191" s="24"/>
      <c r="DA191" s="24"/>
      <c r="DB191" s="24"/>
      <c r="DC191" s="24"/>
      <c r="DD191" s="24"/>
      <c r="DE191" s="24"/>
      <c r="DF191" s="24"/>
      <c r="DG191" s="220">
        <f>COUNTIF(DE159:DE162,K191)</f>
        <v>0</v>
      </c>
      <c r="DH191" s="220">
        <f>COUNTIF(DE159:DE162,L191)</f>
        <v>0</v>
      </c>
      <c r="DI191" s="220">
        <f>COUNTIF(DE159:DE162,M191)</f>
        <v>0</v>
      </c>
      <c r="DJ191" s="220">
        <f>COUNTIF(DE159:DE162,N191)</f>
        <v>0</v>
      </c>
      <c r="DK191" s="220">
        <f>SUM(DG191:DJ191)</f>
        <v>0</v>
      </c>
      <c r="DL191" s="24"/>
      <c r="DM191" t="s" s="215">
        <f>IF(DK191=2,B191,"")</f>
      </c>
      <c r="DN191" t="s" s="215">
        <f>IF(DK191=2,D191,"")</f>
      </c>
      <c r="DO191" t="s" s="215">
        <f>IF(DK191=2,E191,"")</f>
      </c>
      <c r="DP191" t="s" s="215">
        <f>IF(DK191=2,G191,"")</f>
      </c>
      <c r="DQ191" s="24"/>
      <c r="DR191" t="s" s="215">
        <f>IF(DK191=2,IF(DO191&gt;DP191,DM191,IF(DP191&gt;DO191,DN191,"")),"")</f>
      </c>
      <c r="DS191" t="s" s="215">
        <f>IF(DK191=2,IF(DO191=DP191,DM191,""),"")</f>
      </c>
      <c r="DT191" t="s" s="215">
        <f>IF(DK191=2,IF(DO191=DP191,DN191,""),"")</f>
      </c>
      <c r="DU191" t="s" s="215">
        <f>IF(DK191=2,IF(DO191&gt;DP191,DN191,IF(DP191&gt;DO191,DM191,"")),"")</f>
      </c>
      <c r="DV191" s="24"/>
      <c r="DW191" s="24"/>
      <c r="DX191" s="24"/>
      <c r="DY191" s="24"/>
      <c r="DZ191" s="24"/>
      <c r="EA191" s="24"/>
      <c r="EB191" s="24"/>
      <c r="EC191" s="24"/>
      <c r="ED191" s="24"/>
      <c r="EE191" s="24"/>
      <c r="EF191" s="24"/>
      <c r="EG191" s="24"/>
      <c r="EH191" s="24"/>
      <c r="EI191" s="24"/>
      <c r="EJ191" s="24"/>
      <c r="EK191" s="24"/>
      <c r="EL191" s="25"/>
    </row>
    <row r="192" ht="13.65" customHeight="1">
      <c r="A192" s="15"/>
      <c r="B192" t="s" s="215">
        <f t="shared" si="1987"/>
        <v>184</v>
      </c>
      <c r="C192" t="s" s="215">
        <v>64</v>
      </c>
      <c r="D192" t="s" s="215">
        <f t="shared" si="1988"/>
        <v>185</v>
      </c>
      <c r="E192" s="220">
        <f t="shared" si="1989"/>
        <v>3</v>
      </c>
      <c r="F192" t="s" s="215">
        <v>64</v>
      </c>
      <c r="G192" s="220">
        <f t="shared" si="1990"/>
        <v>0</v>
      </c>
      <c r="H192" s="216"/>
      <c r="I192" t="s" s="215">
        <f t="shared" si="1991"/>
        <v>170</v>
      </c>
      <c r="J192" s="24"/>
      <c r="K192" t="s" s="215">
        <f>IF(I192="H",B192,IF(I192="B",D192,""))</f>
        <v>184</v>
      </c>
      <c r="L192" t="s" s="215">
        <f>IF(I192="U",B192,"")</f>
      </c>
      <c r="M192" t="s" s="215">
        <f>IF(I192="U",D192,"")</f>
      </c>
      <c r="N192" t="s" s="215">
        <f>IF(I192="B",B192,IF(I192="H",D192,""))</f>
        <v>185</v>
      </c>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20">
        <f>COUNTIF(AM159:AM162,K192)</f>
        <v>0</v>
      </c>
      <c r="AP192" s="220">
        <f>COUNTIF(AM159:AM162,L192)</f>
        <v>0</v>
      </c>
      <c r="AQ192" s="220">
        <f>COUNTIF(AM159:AM162,M192)</f>
        <v>0</v>
      </c>
      <c r="AR192" s="220">
        <f>COUNTIF(AM159:AM162,N192)</f>
        <v>1</v>
      </c>
      <c r="AS192" s="220">
        <f>SUM(AO192:AR192)</f>
        <v>1</v>
      </c>
      <c r="AT192" s="24"/>
      <c r="AU192" t="s" s="215">
        <f>IF(AS192=2,B192,"")</f>
      </c>
      <c r="AV192" t="s" s="215">
        <f>IF(AS192=2,D192,"")</f>
      </c>
      <c r="AW192" t="s" s="215">
        <f>IF(AS192=2,E192,"")</f>
      </c>
      <c r="AX192" t="s" s="215">
        <f>IF(AS192=2,G192,"")</f>
      </c>
      <c r="AY192" s="24"/>
      <c r="AZ192" t="s" s="215">
        <f>IF(AS192=2,IF(AW192&gt;AX192,AU192,IF(AX192&gt;AW192,AV192,"")),"")</f>
      </c>
      <c r="BA192" t="s" s="215">
        <f>IF(AS192=2,IF(AW192=AX192,AU192,""),"")</f>
      </c>
      <c r="BB192" t="s" s="215">
        <f>IF(AS192=2,IF(AW192=AX192,AV192,""),"")</f>
      </c>
      <c r="BC192" t="s" s="215">
        <f>IF(AS192=2,IF(AW192&gt;AX192,AV192,IF(AX192&gt;AW192,AU192,"")),"")</f>
      </c>
      <c r="BD192" s="24"/>
      <c r="BE192" s="24"/>
      <c r="BF192" s="24"/>
      <c r="BG192" s="24"/>
      <c r="BH192" s="24"/>
      <c r="BI192" s="24"/>
      <c r="BJ192" s="24"/>
      <c r="BK192" s="24"/>
      <c r="BL192" s="24"/>
      <c r="BM192" s="24"/>
      <c r="BN192" s="24"/>
      <c r="BO192" s="24"/>
      <c r="BP192" s="24"/>
      <c r="BQ192" s="24"/>
      <c r="BR192" s="24"/>
      <c r="BS192" s="24"/>
      <c r="BT192" s="24"/>
      <c r="BU192" s="24"/>
      <c r="BV192" s="24"/>
      <c r="BW192" s="24"/>
      <c r="BX192" s="220">
        <f>COUNTIF(BV159:BV162,K192)</f>
        <v>0</v>
      </c>
      <c r="BY192" s="220">
        <f>COUNTIF(BV159:BV162,L192)</f>
        <v>0</v>
      </c>
      <c r="BZ192" s="220">
        <f>COUNTIF(BV159:BV162,M192)</f>
        <v>0</v>
      </c>
      <c r="CA192" s="220">
        <f>COUNTIF(BV159:BV162,N192)</f>
        <v>0</v>
      </c>
      <c r="CB192" s="220">
        <f>SUM(BX192:CA192)</f>
        <v>0</v>
      </c>
      <c r="CC192" s="24"/>
      <c r="CD192" t="s" s="215">
        <f>IF(CB192=2,B192,"")</f>
      </c>
      <c r="CE192" t="s" s="215">
        <f>IF(CB192=2,D192,"")</f>
      </c>
      <c r="CF192" t="s" s="215">
        <f>IF(CB192=2,E192,"")</f>
      </c>
      <c r="CG192" t="s" s="215">
        <f>IF(CB192=2,G192,"")</f>
      </c>
      <c r="CH192" s="24"/>
      <c r="CI192" t="s" s="215">
        <f>IF(CB192=2,IF(CF192&gt;CG192,CD192,IF(CG192&gt;CF192,CE192,"")),"")</f>
      </c>
      <c r="CJ192" t="s" s="215">
        <f>IF(CB192=2,IF(CF192=CG192,CD192,""),"")</f>
      </c>
      <c r="CK192" t="s" s="215">
        <f>IF(CB192=2,IF(CF192=CG192,CE192,""),"")</f>
      </c>
      <c r="CL192" t="s" s="215">
        <f>IF(CB192=2,IF(CF192&gt;CG192,CE192,IF(CG192&gt;CF192,CD192,"")),"")</f>
      </c>
      <c r="CM192" s="24"/>
      <c r="CN192" s="24"/>
      <c r="CO192" s="24"/>
      <c r="CP192" s="24"/>
      <c r="CQ192" s="24"/>
      <c r="CR192" s="24"/>
      <c r="CS192" s="24"/>
      <c r="CT192" s="24"/>
      <c r="CU192" s="24"/>
      <c r="CV192" s="24"/>
      <c r="CW192" s="24"/>
      <c r="CX192" s="24"/>
      <c r="CY192" s="24"/>
      <c r="CZ192" s="24"/>
      <c r="DA192" s="24"/>
      <c r="DB192" s="24"/>
      <c r="DC192" s="24"/>
      <c r="DD192" s="24"/>
      <c r="DE192" s="24"/>
      <c r="DF192" s="24"/>
      <c r="DG192" s="220">
        <f>COUNTIF(DE159:DE162,K192)</f>
        <v>0</v>
      </c>
      <c r="DH192" s="220">
        <f>COUNTIF(DE159:DE162,L192)</f>
        <v>0</v>
      </c>
      <c r="DI192" s="220">
        <f>COUNTIF(DE159:DE162,M192)</f>
        <v>0</v>
      </c>
      <c r="DJ192" s="220">
        <f>COUNTIF(DE159:DE162,N192)</f>
        <v>0</v>
      </c>
      <c r="DK192" s="220">
        <f>SUM(DG192:DJ192)</f>
        <v>0</v>
      </c>
      <c r="DL192" s="24"/>
      <c r="DM192" t="s" s="215">
        <f>IF(DK192=2,B192,"")</f>
      </c>
      <c r="DN192" t="s" s="215">
        <f>IF(DK192=2,D192,"")</f>
      </c>
      <c r="DO192" t="s" s="215">
        <f>IF(DK192=2,E192,"")</f>
      </c>
      <c r="DP192" t="s" s="215">
        <f>IF(DK192=2,G192,"")</f>
      </c>
      <c r="DQ192" s="24"/>
      <c r="DR192" t="s" s="215">
        <f>IF(DK192=2,IF(DO192&gt;DP192,DM192,IF(DP192&gt;DO192,DN192,"")),"")</f>
      </c>
      <c r="DS192" t="s" s="215">
        <f>IF(DK192=2,IF(DO192=DP192,DM192,""),"")</f>
      </c>
      <c r="DT192" t="s" s="215">
        <f>IF(DK192=2,IF(DO192=DP192,DN192,""),"")</f>
      </c>
      <c r="DU192" t="s" s="215">
        <f>IF(DK192=2,IF(DO192&gt;DP192,DN192,IF(DP192&gt;DO192,DM192,"")),"")</f>
      </c>
      <c r="DV192" s="24"/>
      <c r="DW192" s="24"/>
      <c r="DX192" s="24"/>
      <c r="DY192" s="24"/>
      <c r="DZ192" s="24"/>
      <c r="EA192" s="24"/>
      <c r="EB192" s="24"/>
      <c r="EC192" s="24"/>
      <c r="ED192" s="24"/>
      <c r="EE192" s="24"/>
      <c r="EF192" s="24"/>
      <c r="EG192" s="24"/>
      <c r="EH192" s="24"/>
      <c r="EI192" s="24"/>
      <c r="EJ192" s="24"/>
      <c r="EK192" s="24"/>
      <c r="EL192" s="25"/>
    </row>
    <row r="193" ht="13.65" customHeight="1">
      <c r="A193" s="15"/>
      <c r="B193" t="s" s="215">
        <f t="shared" si="2035"/>
        <v>188</v>
      </c>
      <c r="C193" t="s" s="215">
        <v>64</v>
      </c>
      <c r="D193" t="s" s="215">
        <f t="shared" si="2036"/>
        <v>189</v>
      </c>
      <c r="E193" s="220">
        <f t="shared" si="2037"/>
        <v>2</v>
      </c>
      <c r="F193" t="s" s="215">
        <v>64</v>
      </c>
      <c r="G193" s="220">
        <f t="shared" si="2038"/>
        <v>1</v>
      </c>
      <c r="H193" s="216"/>
      <c r="I193" t="s" s="215">
        <f t="shared" si="2039"/>
        <v>170</v>
      </c>
      <c r="J193" s="24"/>
      <c r="K193" t="s" s="215">
        <f>IF(I193="H",B193,IF(I193="B",D193,""))</f>
        <v>188</v>
      </c>
      <c r="L193" t="s" s="215">
        <f>IF(I193="U",B193,"")</f>
      </c>
      <c r="M193" t="s" s="215">
        <f>IF(I193="U",D193,"")</f>
      </c>
      <c r="N193" t="s" s="215">
        <f>IF(I193="B",B193,IF(I193="H",D193,""))</f>
        <v>189</v>
      </c>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20">
        <f>COUNTIF(AM159:AM162,K193)</f>
        <v>0</v>
      </c>
      <c r="AP193" s="220">
        <f>COUNTIF(AM159:AM162,L193)</f>
        <v>0</v>
      </c>
      <c r="AQ193" s="220">
        <f>COUNTIF(AM159:AM162,M193)</f>
        <v>0</v>
      </c>
      <c r="AR193" s="220">
        <f>COUNTIF(AM159:AM162,N193)</f>
        <v>0</v>
      </c>
      <c r="AS193" s="220">
        <f>SUM(AO193:AR193)</f>
        <v>0</v>
      </c>
      <c r="AT193" s="24"/>
      <c r="AU193" t="s" s="215">
        <f>IF(AS193=2,B193,"")</f>
      </c>
      <c r="AV193" t="s" s="215">
        <f>IF(AS193=2,D193,"")</f>
      </c>
      <c r="AW193" t="s" s="215">
        <f>IF(AS193=2,E193,"")</f>
      </c>
      <c r="AX193" t="s" s="215">
        <f>IF(AS193=2,G193,"")</f>
      </c>
      <c r="AY193" s="24"/>
      <c r="AZ193" t="s" s="215">
        <f>IF(AS193=2,IF(AW193&gt;AX193,AU193,IF(AX193&gt;AW193,AV193,"")),"")</f>
      </c>
      <c r="BA193" t="s" s="215">
        <f>IF(AS193=2,IF(AW193=AX193,AU193,""),"")</f>
      </c>
      <c r="BB193" t="s" s="215">
        <f>IF(AS193=2,IF(AW193=AX193,AV193,""),"")</f>
      </c>
      <c r="BC193" t="s" s="215">
        <f>IF(AS193=2,IF(AW193&gt;AX193,AV193,IF(AX193&gt;AW193,AU193,"")),"")</f>
      </c>
      <c r="BD193" s="24"/>
      <c r="BE193" s="24"/>
      <c r="BF193" s="24"/>
      <c r="BG193" s="24"/>
      <c r="BH193" s="24"/>
      <c r="BI193" s="24"/>
      <c r="BJ193" s="24"/>
      <c r="BK193" s="24"/>
      <c r="BL193" s="24"/>
      <c r="BM193" s="24"/>
      <c r="BN193" s="24"/>
      <c r="BO193" s="24"/>
      <c r="BP193" s="24"/>
      <c r="BQ193" s="24"/>
      <c r="BR193" s="24"/>
      <c r="BS193" s="24"/>
      <c r="BT193" s="24"/>
      <c r="BU193" s="24"/>
      <c r="BV193" s="24"/>
      <c r="BW193" s="24"/>
      <c r="BX193" s="220">
        <f>COUNTIF(BV159:BV162,K193)</f>
        <v>0</v>
      </c>
      <c r="BY193" s="220">
        <f>COUNTIF(BV159:BV162,L193)</f>
        <v>0</v>
      </c>
      <c r="BZ193" s="220">
        <f>COUNTIF(BV159:BV162,M193)</f>
        <v>0</v>
      </c>
      <c r="CA193" s="220">
        <f>COUNTIF(BV159:BV162,N193)</f>
        <v>0</v>
      </c>
      <c r="CB193" s="220">
        <f>SUM(BX193:CA193)</f>
        <v>0</v>
      </c>
      <c r="CC193" s="24"/>
      <c r="CD193" t="s" s="215">
        <f>IF(CB193=2,B193,"")</f>
      </c>
      <c r="CE193" t="s" s="215">
        <f>IF(CB193=2,D193,"")</f>
      </c>
      <c r="CF193" t="s" s="215">
        <f>IF(CB193=2,E193,"")</f>
      </c>
      <c r="CG193" t="s" s="215">
        <f>IF(CB193=2,G193,"")</f>
      </c>
      <c r="CH193" s="24"/>
      <c r="CI193" t="s" s="215">
        <f>IF(CB193=2,IF(CF193&gt;CG193,CD193,IF(CG193&gt;CF193,CE193,"")),"")</f>
      </c>
      <c r="CJ193" t="s" s="215">
        <f>IF(CB193=2,IF(CF193=CG193,CD193,""),"")</f>
      </c>
      <c r="CK193" t="s" s="215">
        <f>IF(CB193=2,IF(CF193=CG193,CE193,""),"")</f>
      </c>
      <c r="CL193" t="s" s="215">
        <f>IF(CB193=2,IF(CF193&gt;CG193,CE193,IF(CG193&gt;CF193,CD193,"")),"")</f>
      </c>
      <c r="CM193" s="24"/>
      <c r="CN193" s="24"/>
      <c r="CO193" s="24"/>
      <c r="CP193" s="24"/>
      <c r="CQ193" s="24"/>
      <c r="CR193" s="24"/>
      <c r="CS193" s="24"/>
      <c r="CT193" s="24"/>
      <c r="CU193" s="24"/>
      <c r="CV193" s="24"/>
      <c r="CW193" s="24"/>
      <c r="CX193" s="24"/>
      <c r="CY193" s="24"/>
      <c r="CZ193" s="24"/>
      <c r="DA193" s="24"/>
      <c r="DB193" s="24"/>
      <c r="DC193" s="24"/>
      <c r="DD193" s="24"/>
      <c r="DE193" s="24"/>
      <c r="DF193" s="24"/>
      <c r="DG193" s="220">
        <f>COUNTIF(DE159:DE162,K193)</f>
        <v>0</v>
      </c>
      <c r="DH193" s="220">
        <f>COUNTIF(DE159:DE162,L193)</f>
        <v>0</v>
      </c>
      <c r="DI193" s="220">
        <f>COUNTIF(DE159:DE162,M193)</f>
        <v>0</v>
      </c>
      <c r="DJ193" s="220">
        <f>COUNTIF(DE159:DE162,N193)</f>
        <v>0</v>
      </c>
      <c r="DK193" s="220">
        <f>SUM(DG193:DJ193)</f>
        <v>0</v>
      </c>
      <c r="DL193" s="24"/>
      <c r="DM193" t="s" s="215">
        <f>IF(DK193=2,B193,"")</f>
      </c>
      <c r="DN193" t="s" s="215">
        <f>IF(DK193=2,D193,"")</f>
      </c>
      <c r="DO193" t="s" s="215">
        <f>IF(DK193=2,E193,"")</f>
      </c>
      <c r="DP193" t="s" s="215">
        <f>IF(DK193=2,G193,"")</f>
      </c>
      <c r="DQ193" s="24"/>
      <c r="DR193" t="s" s="215">
        <f>IF(DK193=2,IF(DO193&gt;DP193,DM193,IF(DP193&gt;DO193,DN193,"")),"")</f>
      </c>
      <c r="DS193" t="s" s="215">
        <f>IF(DK193=2,IF(DO193=DP193,DM193,""),"")</f>
      </c>
      <c r="DT193" t="s" s="215">
        <f>IF(DK193=2,IF(DO193=DP193,DN193,""),"")</f>
      </c>
      <c r="DU193" t="s" s="215">
        <f>IF(DK193=2,IF(DO193&gt;DP193,DN193,IF(DP193&gt;DO193,DM193,"")),"")</f>
      </c>
      <c r="DV193" s="24"/>
      <c r="DW193" s="24"/>
      <c r="DX193" s="24"/>
      <c r="DY193" s="24"/>
      <c r="DZ193" s="24"/>
      <c r="EA193" s="24"/>
      <c r="EB193" s="24"/>
      <c r="EC193" s="24"/>
      <c r="ED193" s="24"/>
      <c r="EE193" s="24"/>
      <c r="EF193" s="24"/>
      <c r="EG193" s="24"/>
      <c r="EH193" s="24"/>
      <c r="EI193" s="24"/>
      <c r="EJ193" s="24"/>
      <c r="EK193" s="24"/>
      <c r="EL193" s="25"/>
    </row>
    <row r="194" ht="13.65" customHeight="1">
      <c r="A194" s="15"/>
      <c r="B194" t="s" s="215">
        <f t="shared" si="2083"/>
        <v>190</v>
      </c>
      <c r="C194" t="s" s="215">
        <v>64</v>
      </c>
      <c r="D194" t="s" s="215">
        <f t="shared" si="2084"/>
        <v>187</v>
      </c>
      <c r="E194" s="220">
        <f t="shared" si="2085"/>
        <v>1</v>
      </c>
      <c r="F194" t="s" s="215">
        <v>64</v>
      </c>
      <c r="G194" s="220">
        <f t="shared" si="2086"/>
        <v>0</v>
      </c>
      <c r="H194" s="216"/>
      <c r="I194" t="s" s="215">
        <f t="shared" si="2087"/>
        <v>170</v>
      </c>
      <c r="J194" s="24"/>
      <c r="K194" t="s" s="215">
        <f>IF(I194="H",B194,IF(I194="B",D194,""))</f>
        <v>190</v>
      </c>
      <c r="L194" t="s" s="215">
        <f>IF(I194="U",B194,"")</f>
      </c>
      <c r="M194" t="s" s="215">
        <f>IF(I194="U",D194,"")</f>
      </c>
      <c r="N194" t="s" s="215">
        <f>IF(I194="B",B194,IF(I194="H",D194,""))</f>
        <v>187</v>
      </c>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20">
        <f>COUNTIF(AM159:AM162,K194)</f>
        <v>0</v>
      </c>
      <c r="AP194" s="220">
        <f>COUNTIF(AM159:AM162,L194)</f>
        <v>0</v>
      </c>
      <c r="AQ194" s="220">
        <f>COUNTIF(AM159:AM162,M194)</f>
        <v>0</v>
      </c>
      <c r="AR194" s="220">
        <f>COUNTIF(AM159:AM162,N194)</f>
        <v>0</v>
      </c>
      <c r="AS194" s="220">
        <f>SUM(AO194:AR194)</f>
        <v>0</v>
      </c>
      <c r="AT194" s="24"/>
      <c r="AU194" t="s" s="215">
        <f>IF(AS194=2,B194,"")</f>
      </c>
      <c r="AV194" t="s" s="215">
        <f>IF(AS194=2,D194,"")</f>
      </c>
      <c r="AW194" t="s" s="215">
        <f>IF(AS194=2,E194,"")</f>
      </c>
      <c r="AX194" t="s" s="215">
        <f>IF(AS194=2,G194,"")</f>
      </c>
      <c r="AY194" s="24"/>
      <c r="AZ194" t="s" s="215">
        <f>IF(AS194=2,IF(AW194&gt;AX194,AU194,IF(AX194&gt;AW194,AV194,"")),"")</f>
      </c>
      <c r="BA194" t="s" s="215">
        <f>IF(AS194=2,IF(AW194=AX194,AU194,""),"")</f>
      </c>
      <c r="BB194" t="s" s="215">
        <f>IF(AS194=2,IF(AW194=AX194,AV194,""),"")</f>
      </c>
      <c r="BC194" t="s" s="215">
        <f>IF(AS194=2,IF(AW194&gt;AX194,AV194,IF(AX194&gt;AW194,AU194,"")),"")</f>
      </c>
      <c r="BD194" s="24"/>
      <c r="BE194" s="24"/>
      <c r="BF194" s="24"/>
      <c r="BG194" s="24"/>
      <c r="BH194" s="24"/>
      <c r="BI194" s="24"/>
      <c r="BJ194" s="24"/>
      <c r="BK194" s="24"/>
      <c r="BL194" s="24"/>
      <c r="BM194" s="24"/>
      <c r="BN194" s="24"/>
      <c r="BO194" s="24"/>
      <c r="BP194" s="24"/>
      <c r="BQ194" s="24"/>
      <c r="BR194" s="24"/>
      <c r="BS194" s="24"/>
      <c r="BT194" s="24"/>
      <c r="BU194" s="24"/>
      <c r="BV194" s="24"/>
      <c r="BW194" s="24"/>
      <c r="BX194" s="220">
        <f>COUNTIF(BV159:BV162,K194)</f>
        <v>0</v>
      </c>
      <c r="BY194" s="220">
        <f>COUNTIF(BV159:BV162,L194)</f>
        <v>0</v>
      </c>
      <c r="BZ194" s="220">
        <f>COUNTIF(BV159:BV162,M194)</f>
        <v>0</v>
      </c>
      <c r="CA194" s="220">
        <f>COUNTIF(BV159:BV162,N194)</f>
        <v>0</v>
      </c>
      <c r="CB194" s="220">
        <f>SUM(BX194:CA194)</f>
        <v>0</v>
      </c>
      <c r="CC194" s="24"/>
      <c r="CD194" t="s" s="215">
        <f>IF(CB194=2,B194,"")</f>
      </c>
      <c r="CE194" t="s" s="215">
        <f>IF(CB194=2,D194,"")</f>
      </c>
      <c r="CF194" t="s" s="215">
        <f>IF(CB194=2,E194,"")</f>
      </c>
      <c r="CG194" t="s" s="215">
        <f>IF(CB194=2,G194,"")</f>
      </c>
      <c r="CH194" s="24"/>
      <c r="CI194" t="s" s="215">
        <f>IF(CB194=2,IF(CF194&gt;CG194,CD194,IF(CG194&gt;CF194,CE194,"")),"")</f>
      </c>
      <c r="CJ194" t="s" s="215">
        <f>IF(CB194=2,IF(CF194=CG194,CD194,""),"")</f>
      </c>
      <c r="CK194" t="s" s="215">
        <f>IF(CB194=2,IF(CF194=CG194,CE194,""),"")</f>
      </c>
      <c r="CL194" t="s" s="215">
        <f>IF(CB194=2,IF(CF194&gt;CG194,CE194,IF(CG194&gt;CF194,CD194,"")),"")</f>
      </c>
      <c r="CM194" s="24"/>
      <c r="CN194" s="24"/>
      <c r="CO194" s="24"/>
      <c r="CP194" s="24"/>
      <c r="CQ194" s="24"/>
      <c r="CR194" s="24"/>
      <c r="CS194" s="24"/>
      <c r="CT194" s="24"/>
      <c r="CU194" s="24"/>
      <c r="CV194" s="24"/>
      <c r="CW194" s="24"/>
      <c r="CX194" s="24"/>
      <c r="CY194" s="24"/>
      <c r="CZ194" s="24"/>
      <c r="DA194" s="24"/>
      <c r="DB194" s="24"/>
      <c r="DC194" s="24"/>
      <c r="DD194" s="24"/>
      <c r="DE194" s="24"/>
      <c r="DF194" s="24"/>
      <c r="DG194" s="220">
        <f>COUNTIF(DE159:DE162,K194)</f>
        <v>0</v>
      </c>
      <c r="DH194" s="220">
        <f>COUNTIF(DE159:DE162,L194)</f>
        <v>0</v>
      </c>
      <c r="DI194" s="220">
        <f>COUNTIF(DE159:DE162,M194)</f>
        <v>0</v>
      </c>
      <c r="DJ194" s="220">
        <f>COUNTIF(DE159:DE162,N194)</f>
        <v>0</v>
      </c>
      <c r="DK194" s="220">
        <f>SUM(DG194:DJ194)</f>
        <v>0</v>
      </c>
      <c r="DL194" s="24"/>
      <c r="DM194" t="s" s="215">
        <f>IF(DK194=2,B194,"")</f>
      </c>
      <c r="DN194" t="s" s="215">
        <f>IF(DK194=2,D194,"")</f>
      </c>
      <c r="DO194" t="s" s="215">
        <f>IF(DK194=2,E194,"")</f>
      </c>
      <c r="DP194" t="s" s="215">
        <f>IF(DK194=2,G194,"")</f>
      </c>
      <c r="DQ194" s="24"/>
      <c r="DR194" t="s" s="215">
        <f>IF(DK194=2,IF(DO194&gt;DP194,DM194,IF(DP194&gt;DO194,DN194,"")),"")</f>
      </c>
      <c r="DS194" t="s" s="215">
        <f>IF(DK194=2,IF(DO194=DP194,DM194,""),"")</f>
      </c>
      <c r="DT194" t="s" s="215">
        <f>IF(DK194=2,IF(DO194=DP194,DN194,""),"")</f>
      </c>
      <c r="DU194" t="s" s="215">
        <f>IF(DK194=2,IF(DO194&gt;DP194,DN194,IF(DP194&gt;DO194,DM194,"")),"")</f>
      </c>
      <c r="DV194" s="24"/>
      <c r="DW194" s="24"/>
      <c r="DX194" s="24"/>
      <c r="DY194" s="24"/>
      <c r="DZ194" s="24"/>
      <c r="EA194" s="24"/>
      <c r="EB194" s="24"/>
      <c r="EC194" s="24"/>
      <c r="ED194" s="24"/>
      <c r="EE194" s="24"/>
      <c r="EF194" s="24"/>
      <c r="EG194" s="24"/>
      <c r="EH194" s="24"/>
      <c r="EI194" s="24"/>
      <c r="EJ194" s="24"/>
      <c r="EK194" s="24"/>
      <c r="EL194" s="25"/>
    </row>
    <row r="195" ht="13.55" customHeight="1">
      <c r="A195" s="15"/>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c r="AV195" s="24"/>
      <c r="AW195" s="24"/>
      <c r="AX195" s="24"/>
      <c r="AY195" s="24"/>
      <c r="AZ195" s="24"/>
      <c r="BA195" s="24"/>
      <c r="BB195" s="24"/>
      <c r="BC195" s="24"/>
      <c r="BD195" s="24"/>
      <c r="BE195" s="24"/>
      <c r="BF195" s="24"/>
      <c r="BG195" s="24"/>
      <c r="BH195" s="24"/>
      <c r="BI195" s="24"/>
      <c r="BJ195" s="24"/>
      <c r="BK195" s="24"/>
      <c r="BL195" s="24"/>
      <c r="BM195" s="24"/>
      <c r="BN195" s="24"/>
      <c r="BO195" s="24"/>
      <c r="BP195" s="24"/>
      <c r="BQ195" s="24"/>
      <c r="BR195" s="24"/>
      <c r="BS195" s="24"/>
      <c r="BT195" s="24"/>
      <c r="BU195" s="24"/>
      <c r="BV195" s="24"/>
      <c r="BW195" s="24"/>
      <c r="BX195" s="24"/>
      <c r="BY195" s="24"/>
      <c r="BZ195" s="24"/>
      <c r="CA195" s="24"/>
      <c r="CB195" s="24"/>
      <c r="CC195" s="24"/>
      <c r="CD195" s="24"/>
      <c r="CE195" s="24"/>
      <c r="CF195" s="24"/>
      <c r="CG195" s="24"/>
      <c r="CH195" s="24"/>
      <c r="CI195" s="24"/>
      <c r="CJ195" s="24"/>
      <c r="CK195" s="24"/>
      <c r="CL195" s="24"/>
      <c r="CM195" s="24"/>
      <c r="CN195" s="24"/>
      <c r="CO195" s="24"/>
      <c r="CP195" s="24"/>
      <c r="CQ195" s="24"/>
      <c r="CR195" s="24"/>
      <c r="CS195" s="24"/>
      <c r="CT195" s="24"/>
      <c r="CU195" s="24"/>
      <c r="CV195" s="24"/>
      <c r="CW195" s="24"/>
      <c r="CX195" s="24"/>
      <c r="CY195" s="24"/>
      <c r="CZ195" s="24"/>
      <c r="DA195" s="24"/>
      <c r="DB195" s="24"/>
      <c r="DC195" s="24"/>
      <c r="DD195" s="24"/>
      <c r="DE195" s="24"/>
      <c r="DF195" s="24"/>
      <c r="DG195" s="24"/>
      <c r="DH195" s="24"/>
      <c r="DI195" s="24"/>
      <c r="DJ195" s="24"/>
      <c r="DK195" s="24"/>
      <c r="DL195" s="24"/>
      <c r="DM195" s="24"/>
      <c r="DN195" s="24"/>
      <c r="DO195" s="24"/>
      <c r="DP195" s="24"/>
      <c r="DQ195" s="24"/>
      <c r="DR195" s="24"/>
      <c r="DS195" s="24"/>
      <c r="DT195" s="24"/>
      <c r="DU195" s="24"/>
      <c r="DV195" s="24"/>
      <c r="DW195" s="24"/>
      <c r="DX195" s="24"/>
      <c r="DY195" s="24"/>
      <c r="DZ195" s="24"/>
      <c r="EA195" s="24"/>
      <c r="EB195" s="24"/>
      <c r="EC195" s="24"/>
      <c r="ED195" s="24"/>
      <c r="EE195" s="24"/>
      <c r="EF195" s="24"/>
      <c r="EG195" s="24"/>
      <c r="EH195" s="24"/>
      <c r="EI195" s="24"/>
      <c r="EJ195" s="24"/>
      <c r="EK195" s="24"/>
      <c r="EL195" s="25"/>
    </row>
    <row r="196" ht="13.55" customHeight="1">
      <c r="A196" s="15"/>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c r="AV196" s="24"/>
      <c r="AW196" s="24"/>
      <c r="AX196" s="24"/>
      <c r="AY196" s="24"/>
      <c r="AZ196" s="24"/>
      <c r="BA196" s="24"/>
      <c r="BB196" s="24"/>
      <c r="BC196" s="24"/>
      <c r="BD196" s="24"/>
      <c r="BE196" s="24"/>
      <c r="BF196" s="24"/>
      <c r="BG196" s="24"/>
      <c r="BH196" s="24"/>
      <c r="BI196" s="24"/>
      <c r="BJ196" s="24"/>
      <c r="BK196" s="24"/>
      <c r="BL196" s="24"/>
      <c r="BM196" s="24"/>
      <c r="BN196" s="24"/>
      <c r="BO196" s="24"/>
      <c r="BP196" s="24"/>
      <c r="BQ196" s="24"/>
      <c r="BR196" s="24"/>
      <c r="BS196" s="24"/>
      <c r="BT196" s="24"/>
      <c r="BU196" s="24"/>
      <c r="BV196" s="24"/>
      <c r="BW196" s="24"/>
      <c r="BX196" s="24"/>
      <c r="BY196" s="24"/>
      <c r="BZ196" s="24"/>
      <c r="CA196" s="24"/>
      <c r="CB196" s="24"/>
      <c r="CC196" s="24"/>
      <c r="CD196" s="24"/>
      <c r="CE196" s="24"/>
      <c r="CF196" s="24"/>
      <c r="CG196" s="24"/>
      <c r="CH196" s="24"/>
      <c r="CI196" s="24"/>
      <c r="CJ196" s="24"/>
      <c r="CK196" s="24"/>
      <c r="CL196" s="24"/>
      <c r="CM196" s="24"/>
      <c r="CN196" s="24"/>
      <c r="CO196" s="24"/>
      <c r="CP196" s="24"/>
      <c r="CQ196" s="24"/>
      <c r="CR196" s="24"/>
      <c r="CS196" s="24"/>
      <c r="CT196" s="24"/>
      <c r="CU196" s="24"/>
      <c r="CV196" s="24"/>
      <c r="CW196" s="24"/>
      <c r="CX196" s="24"/>
      <c r="CY196" s="24"/>
      <c r="CZ196" s="24"/>
      <c r="DA196" s="24"/>
      <c r="DB196" s="24"/>
      <c r="DC196" s="24"/>
      <c r="DD196" s="24"/>
      <c r="DE196" s="24"/>
      <c r="DF196" s="24"/>
      <c r="DG196" s="24"/>
      <c r="DH196" s="24"/>
      <c r="DI196" s="24"/>
      <c r="DJ196" s="24"/>
      <c r="DK196" s="24"/>
      <c r="DL196" s="24"/>
      <c r="DM196" s="24"/>
      <c r="DN196" s="24"/>
      <c r="DO196" s="24"/>
      <c r="DP196" s="24"/>
      <c r="DQ196" s="24"/>
      <c r="DR196" s="24"/>
      <c r="DS196" s="24"/>
      <c r="DT196" s="24"/>
      <c r="DU196" s="24"/>
      <c r="DV196" s="24"/>
      <c r="DW196" s="24"/>
      <c r="DX196" s="24"/>
      <c r="DY196" s="24"/>
      <c r="DZ196" s="24"/>
      <c r="EA196" s="24"/>
      <c r="EB196" s="24"/>
      <c r="EC196" s="24"/>
      <c r="ED196" s="24"/>
      <c r="EE196" s="24"/>
      <c r="EF196" s="24"/>
      <c r="EG196" s="24"/>
      <c r="EH196" s="24"/>
      <c r="EI196" s="24"/>
      <c r="EJ196" s="24"/>
      <c r="EK196" s="24"/>
      <c r="EL196" s="25"/>
    </row>
    <row r="197" ht="13.65" customHeight="1">
      <c r="A197" s="15"/>
      <c r="B197" s="24"/>
      <c r="C197" s="24"/>
      <c r="D197" s="24"/>
      <c r="E197" s="24"/>
      <c r="F197" s="24"/>
      <c r="G197" s="24"/>
      <c r="H197" s="24"/>
      <c r="I197" s="24"/>
      <c r="J197" s="24"/>
      <c r="K197" t="s" s="215">
        <v>143</v>
      </c>
      <c r="L197" t="s" s="215">
        <v>144</v>
      </c>
      <c r="M197" t="s" s="215">
        <v>144</v>
      </c>
      <c r="N197" t="s" s="215">
        <v>145</v>
      </c>
      <c r="O197" s="24"/>
      <c r="P197" s="24"/>
      <c r="Q197" s="24"/>
      <c r="R197" t="s" s="215">
        <v>50</v>
      </c>
      <c r="S197" t="s" s="215">
        <v>51</v>
      </c>
      <c r="T197" t="s" s="215">
        <v>52</v>
      </c>
      <c r="U197" t="s" s="215">
        <v>53</v>
      </c>
      <c r="V197" s="216"/>
      <c r="W197" s="216"/>
      <c r="X197" s="216"/>
      <c r="Y197" s="216"/>
      <c r="Z197" s="216"/>
      <c r="AA197" t="s" s="215">
        <v>146</v>
      </c>
      <c r="AB197" t="s" s="215">
        <v>147</v>
      </c>
      <c r="AC197" t="s" s="215">
        <v>148</v>
      </c>
      <c r="AD197" t="s" s="215">
        <v>149</v>
      </c>
      <c r="AE197" t="s" s="217">
        <v>150</v>
      </c>
      <c r="AF197" t="s" s="215">
        <v>151</v>
      </c>
      <c r="AG197" t="s" s="215">
        <v>152</v>
      </c>
      <c r="AH197" t="s" s="215">
        <v>153</v>
      </c>
      <c r="AI197" t="s" s="215">
        <v>154</v>
      </c>
      <c r="AJ197" t="s" s="217">
        <v>155</v>
      </c>
      <c r="AK197" s="216"/>
      <c r="AL197" s="24"/>
      <c r="AM197" s="218">
        <v>1</v>
      </c>
      <c r="AN197" s="219"/>
      <c r="AO197" t="s" s="215">
        <v>143</v>
      </c>
      <c r="AP197" t="s" s="215">
        <v>144</v>
      </c>
      <c r="AQ197" t="s" s="215">
        <v>144</v>
      </c>
      <c r="AR197" t="s" s="215">
        <v>145</v>
      </c>
      <c r="AS197" s="24"/>
      <c r="AT197" s="24"/>
      <c r="AU197" t="s" s="215">
        <v>62</v>
      </c>
      <c r="AV197" t="s" s="215">
        <v>41</v>
      </c>
      <c r="AW197" t="s" s="215">
        <v>156</v>
      </c>
      <c r="AX197" t="s" s="215">
        <v>157</v>
      </c>
      <c r="AY197" s="219"/>
      <c r="AZ197" t="s" s="215">
        <v>143</v>
      </c>
      <c r="BA197" t="s" s="215">
        <v>144</v>
      </c>
      <c r="BB197" t="s" s="215">
        <v>144</v>
      </c>
      <c r="BC197" t="s" s="215">
        <v>145</v>
      </c>
      <c r="BD197" s="24"/>
      <c r="BE197" s="24"/>
      <c r="BF197" s="24"/>
      <c r="BG197" t="s" s="215">
        <v>50</v>
      </c>
      <c r="BH197" t="s" s="215">
        <v>51</v>
      </c>
      <c r="BI197" t="s" s="215">
        <v>52</v>
      </c>
      <c r="BJ197" t="s" s="215">
        <v>53</v>
      </c>
      <c r="BK197" t="s" s="215">
        <v>55</v>
      </c>
      <c r="BL197" t="s" s="215">
        <v>158</v>
      </c>
      <c r="BM197" t="s" s="215">
        <v>159</v>
      </c>
      <c r="BN197" t="s" s="215">
        <v>56</v>
      </c>
      <c r="BO197" t="s" s="215">
        <v>160</v>
      </c>
      <c r="BP197" t="s" s="215">
        <v>161</v>
      </c>
      <c r="BQ197" t="s" s="215">
        <v>162</v>
      </c>
      <c r="BR197" t="s" s="215">
        <v>150</v>
      </c>
      <c r="BS197" s="219"/>
      <c r="BT197" s="24"/>
      <c r="BU197" s="219"/>
      <c r="BV197" s="218">
        <v>2</v>
      </c>
      <c r="BW197" s="24"/>
      <c r="BX197" t="s" s="215">
        <v>143</v>
      </c>
      <c r="BY197" t="s" s="215">
        <v>144</v>
      </c>
      <c r="BZ197" t="s" s="215">
        <v>144</v>
      </c>
      <c r="CA197" t="s" s="215">
        <v>145</v>
      </c>
      <c r="CB197" s="24"/>
      <c r="CC197" s="24"/>
      <c r="CD197" t="s" s="215">
        <v>62</v>
      </c>
      <c r="CE197" t="s" s="215">
        <v>41</v>
      </c>
      <c r="CF197" t="s" s="215">
        <v>156</v>
      </c>
      <c r="CG197" t="s" s="215">
        <v>157</v>
      </c>
      <c r="CH197" s="24"/>
      <c r="CI197" t="s" s="215">
        <v>143</v>
      </c>
      <c r="CJ197" t="s" s="215">
        <v>144</v>
      </c>
      <c r="CK197" t="s" s="215">
        <v>144</v>
      </c>
      <c r="CL197" t="s" s="215">
        <v>145</v>
      </c>
      <c r="CM197" s="24"/>
      <c r="CN197" s="24"/>
      <c r="CO197" s="24"/>
      <c r="CP197" t="s" s="215">
        <v>50</v>
      </c>
      <c r="CQ197" t="s" s="215">
        <v>51</v>
      </c>
      <c r="CR197" t="s" s="215">
        <v>52</v>
      </c>
      <c r="CS197" t="s" s="215">
        <v>53</v>
      </c>
      <c r="CT197" t="s" s="215">
        <v>55</v>
      </c>
      <c r="CU197" t="s" s="215">
        <v>158</v>
      </c>
      <c r="CV197" t="s" s="215">
        <v>159</v>
      </c>
      <c r="CW197" t="s" s="215">
        <v>56</v>
      </c>
      <c r="CX197" t="s" s="215">
        <v>160</v>
      </c>
      <c r="CY197" t="s" s="215">
        <v>161</v>
      </c>
      <c r="CZ197" t="s" s="215">
        <v>162</v>
      </c>
      <c r="DA197" t="s" s="215">
        <v>150</v>
      </c>
      <c r="DB197" s="219"/>
      <c r="DC197" s="24"/>
      <c r="DD197" s="24"/>
      <c r="DE197" s="218">
        <v>3</v>
      </c>
      <c r="DF197" s="219"/>
      <c r="DG197" t="s" s="215">
        <v>143</v>
      </c>
      <c r="DH197" t="s" s="215">
        <v>144</v>
      </c>
      <c r="DI197" t="s" s="215">
        <v>144</v>
      </c>
      <c r="DJ197" t="s" s="215">
        <v>145</v>
      </c>
      <c r="DK197" s="24"/>
      <c r="DL197" s="24"/>
      <c r="DM197" t="s" s="215">
        <v>62</v>
      </c>
      <c r="DN197" t="s" s="215">
        <v>41</v>
      </c>
      <c r="DO197" t="s" s="215">
        <v>156</v>
      </c>
      <c r="DP197" t="s" s="215">
        <v>157</v>
      </c>
      <c r="DQ197" s="219"/>
      <c r="DR197" t="s" s="215">
        <v>143</v>
      </c>
      <c r="DS197" t="s" s="215">
        <v>144</v>
      </c>
      <c r="DT197" t="s" s="215">
        <v>144</v>
      </c>
      <c r="DU197" t="s" s="215">
        <v>145</v>
      </c>
      <c r="DV197" s="219"/>
      <c r="DW197" s="24"/>
      <c r="DX197" s="24"/>
      <c r="DY197" t="s" s="215">
        <v>50</v>
      </c>
      <c r="DZ197" t="s" s="215">
        <v>51</v>
      </c>
      <c r="EA197" t="s" s="215">
        <v>52</v>
      </c>
      <c r="EB197" t="s" s="215">
        <v>53</v>
      </c>
      <c r="EC197" t="s" s="215">
        <v>55</v>
      </c>
      <c r="ED197" t="s" s="215">
        <v>158</v>
      </c>
      <c r="EE197" t="s" s="215">
        <v>159</v>
      </c>
      <c r="EF197" t="s" s="215">
        <v>56</v>
      </c>
      <c r="EG197" t="s" s="215">
        <v>160</v>
      </c>
      <c r="EH197" t="s" s="215">
        <v>161</v>
      </c>
      <c r="EI197" t="s" s="215">
        <v>162</v>
      </c>
      <c r="EJ197" t="s" s="215">
        <v>150</v>
      </c>
      <c r="EK197" s="219"/>
      <c r="EL197" s="25"/>
    </row>
    <row r="198" ht="13.65" customHeight="1">
      <c r="A198" s="15"/>
      <c r="B198" t="s" s="215">
        <f t="shared" si="0"/>
        <v>163</v>
      </c>
      <c r="C198" t="s" s="215">
        <v>64</v>
      </c>
      <c r="D198" t="s" s="215">
        <f t="shared" si="1"/>
        <v>164</v>
      </c>
      <c r="E198" s="220">
        <f t="shared" si="2"/>
        <v>1</v>
      </c>
      <c r="F198" t="s" s="215">
        <v>64</v>
      </c>
      <c r="G198" s="220">
        <f t="shared" si="3"/>
        <v>2</v>
      </c>
      <c r="H198" s="216"/>
      <c r="I198" t="s" s="215">
        <f t="shared" si="4"/>
        <v>165</v>
      </c>
      <c r="J198" s="24"/>
      <c r="K198" t="s" s="215">
        <f>IF(I198="H",B198,IF(I198="B",D198,""))</f>
        <v>164</v>
      </c>
      <c r="L198" t="s" s="215">
        <f>IF(I198="U",B198,"")</f>
      </c>
      <c r="M198" t="s" s="215">
        <f>IF(I198="U",D198,"")</f>
      </c>
      <c r="N198" t="s" s="215">
        <f>IF(I198="B",B198,IF(I198="H",D198,""))</f>
        <v>163</v>
      </c>
      <c r="O198" s="24"/>
      <c r="P198" s="221">
        <f>RANK(AK205,AK205:AK208,1)</f>
        <v>2</v>
      </c>
      <c r="Q198" t="s" s="222">
        <f>'Ark2'!B30</f>
        <v>44</v>
      </c>
      <c r="R198" s="223">
        <f>COUNTIF(K198:N233,Q198)</f>
        <v>3</v>
      </c>
      <c r="S198" s="223">
        <f>COUNTIF(K198:K233,Q198)</f>
        <v>2</v>
      </c>
      <c r="T198" s="223">
        <f>COUNTIF(L198:M233,Q198)</f>
        <v>0</v>
      </c>
      <c r="U198" s="223">
        <f>COUNTIF(N198:N233,Q198)</f>
        <v>1</v>
      </c>
      <c r="V198" s="223">
        <f>_xlfn.SUMIFS(E198:E233,B198:B233,Q198)+_xlfn.SUMIFS(G198:G233,D198:D233,Q198)</f>
        <v>7</v>
      </c>
      <c r="W198" s="223">
        <f>_xlfn.SUMIFS(G198:G233,B198:B233,Q198)+_xlfn.SUMIFS(E198:E233,D198:D233,Q198)</f>
        <v>5</v>
      </c>
      <c r="X198" s="223">
        <f>V198-W198</f>
        <v>2</v>
      </c>
      <c r="Y198" s="220">
        <f>S198*3+T198*1</f>
        <v>6</v>
      </c>
      <c r="Z198" s="216"/>
      <c r="AA198" s="220">
        <f>RANK(Y198,Y198:Y201,0)</f>
        <v>2</v>
      </c>
      <c r="AB198" s="220">
        <f>IF(COUNTIF(AA198:AA201,AA198)=1,0,IF(AA198=1,RANK(BN198,BN198:BN201,0),IF(AA198=2,RANK(CW198,CW198:CW201,0),IF(AA198=3,RANK(EF198,EF198:EF201,0)))))</f>
        <v>0</v>
      </c>
      <c r="AC198" s="220">
        <f>IF(COUNTIF(AA198:AA201,AA198)=1,0,IF(AA198=1,RANK(BM198,BM198:BM201,0),IF(AA198=2,RANK(CV198,CV198:CV201,0),IF(AA198=3,RANK(EE198,EE198:EE201,0)))))</f>
        <v>0</v>
      </c>
      <c r="AD198" s="220">
        <f>IF(COUNTIF(AA198:AA201,AA198)=1,0,IF(AA198=1,RANK(BK198,BK198:BK201,0),IF(AA198=2,RANK(CT198,CT198:CT201,0),IF(AA198=3,RANK(EC198,EC198:EC201,0)))))</f>
        <v>0</v>
      </c>
      <c r="AE198" s="223">
        <f>SUM(AA205:AD205)</f>
        <v>2</v>
      </c>
      <c r="AF198" s="220">
        <f>IF(COUNTIF(AE198:AE201,AE198)=3,1,IF(COUNTIF(AA198:AA201,AA198)=1,0,IF(COUNTIF(AE198:AE201,AE198)=1,0,IF(AA198=1,VLOOKUP(Q198,BF204:BI207,4,FALSE),IF(AA198=2,VLOOKUP(Q198,CO204:CR207,4,FALSE),IF(AA198=3,VLOOKUP(Q198,DX204:EA207,4,FALSE)))))))</f>
        <v>0</v>
      </c>
      <c r="AG198" s="220">
        <f>RANK(X198,X198:X201)</f>
        <v>2</v>
      </c>
      <c r="AH198" s="220">
        <f>RANK(V198,V198:V201,0)</f>
        <v>1</v>
      </c>
      <c r="AI198" s="220">
        <f>RANK(S198,S198:S201,0)</f>
        <v>2</v>
      </c>
      <c r="AJ198" s="221">
        <f>(COUNTIF(Q198:Q201,"&lt;"&amp;Q198)+1)</f>
        <v>1</v>
      </c>
      <c r="AK198" s="216"/>
      <c r="AL198" s="24"/>
      <c r="AM198" t="b" s="221">
        <f>IF(AA198=AM197,Q198)</f>
        <v>0</v>
      </c>
      <c r="AN198" s="24"/>
      <c r="AO198" s="220">
        <f>COUNTIF(AM198:AM201,K198)</f>
        <v>0</v>
      </c>
      <c r="AP198" s="220">
        <f>COUNTIF(AM198:AM201,L198)</f>
        <v>0</v>
      </c>
      <c r="AQ198" s="220">
        <f>COUNTIF(AM198:AM201,M198)</f>
        <v>0</v>
      </c>
      <c r="AR198" s="220">
        <f>COUNTIF(AM198:AM201,N198)</f>
        <v>0</v>
      </c>
      <c r="AS198" s="220">
        <f>SUM(AO198:AR198)</f>
        <v>0</v>
      </c>
      <c r="AT198" s="24"/>
      <c r="AU198" t="s" s="215">
        <f>IF(AS198=2,B198,"")</f>
      </c>
      <c r="AV198" t="s" s="215">
        <f>IF(AS198=2,D198,"")</f>
      </c>
      <c r="AW198" t="s" s="215">
        <f>IF(AS198=2,E198,"")</f>
      </c>
      <c r="AX198" t="s" s="215">
        <f>IF(AS198=2,G198,"")</f>
      </c>
      <c r="AY198" s="24"/>
      <c r="AZ198" t="s" s="215">
        <f>IF(AS198=2,IF(AW198&gt;AX198,AU198,IF(AX198&gt;AW198,AV198,"")),"")</f>
      </c>
      <c r="BA198" t="s" s="215">
        <f>IF(AS198=2,IF(AW198=AX198,AU198,""),"")</f>
      </c>
      <c r="BB198" t="s" s="215">
        <f>IF(AS198=2,IF(AW198=AX198,AV198,""),"")</f>
      </c>
      <c r="BC198" t="s" s="215">
        <f>IF(AS198=2,IF(AW198&gt;AX198,AV198,IF(AX198&gt;AW198,AU198,"")),"")</f>
      </c>
      <c r="BD198" s="24"/>
      <c r="BE198" s="220">
        <f>RANK(BT198,BT198:BT201,1)</f>
        <v>1</v>
      </c>
      <c r="BF198" t="s" s="222">
        <f>Q198</f>
        <v>189</v>
      </c>
      <c r="BG198" s="223">
        <f>COUNTIF(AZ198:BC233,BF198)</f>
        <v>0</v>
      </c>
      <c r="BH198" s="223">
        <f>COUNTIF(AZ198:AZ233,BF198)</f>
        <v>0</v>
      </c>
      <c r="BI198" s="223">
        <f>COUNTIF(BA198:BB233,BF198)</f>
        <v>0</v>
      </c>
      <c r="BJ198" s="223">
        <f>COUNTIF(BC198:BC233,BF198)</f>
        <v>0</v>
      </c>
      <c r="BK198" s="223">
        <f>_xlfn.SUMIFS(AW198:AW233,AU198:AU233,BF198)+_xlfn.SUMIFS(AX198:AX233,AV198:AV233,BF198)</f>
        <v>0</v>
      </c>
      <c r="BL198" s="223">
        <f>_xlfn.SUMIFS(AX198:AX233,AU198:AU233,BF198)+_xlfn.SUMIFS(AW198:AW233,AV198:AV233,BF198)</f>
        <v>0</v>
      </c>
      <c r="BM198" s="223">
        <f>BK198-BL198</f>
        <v>0</v>
      </c>
      <c r="BN198" s="220">
        <f>BH198*3+BI198*1</f>
        <v>0</v>
      </c>
      <c r="BO198" t="s" s="215">
        <f>IF(BG198=0,"-",RANK(BN198,BN198:BN201))</f>
        <v>64</v>
      </c>
      <c r="BP198" t="s" s="215">
        <f>IF(BG198=0,"-",RANK(BM198,BM198:BM201))</f>
        <v>64</v>
      </c>
      <c r="BQ198" t="s" s="215">
        <f>IF(BG198=0,"-",RANK(BK198,BK198:BK201))</f>
        <v>64</v>
      </c>
      <c r="BR198" t="s" s="215">
        <f>IF(BG198=0,"-",SUM(BO198:BQ198))</f>
        <v>64</v>
      </c>
      <c r="BS198" s="221">
        <f>(COUNTIF(BF198:BF201,"&lt;"&amp;BF198)+1)/1000</f>
        <v>0.001</v>
      </c>
      <c r="BT198" s="221">
        <f>IF(BG198=0,1000+BS198,IF(COUNTIF(BR198:BR201,BR198)&gt;1,BR198+BS198,100))</f>
        <v>1000.001</v>
      </c>
      <c r="BU198" s="24"/>
      <c r="BV198" t="s" s="225">
        <f>IF(AA198=BV197,Q198)</f>
        <v>189</v>
      </c>
      <c r="BW198" s="24"/>
      <c r="BX198" s="220">
        <f>COUNTIF(BV198:BV201,K198)</f>
        <v>0</v>
      </c>
      <c r="BY198" s="220">
        <f>COUNTIF(BV198:BV201,L198)</f>
        <v>0</v>
      </c>
      <c r="BZ198" s="220">
        <f>COUNTIF(BV198:BV201,M198)</f>
        <v>0</v>
      </c>
      <c r="CA198" s="220">
        <f>COUNTIF(BV198:BV201,N198)</f>
        <v>0</v>
      </c>
      <c r="CB198" s="220">
        <f>SUM(BX198:CA198)</f>
        <v>0</v>
      </c>
      <c r="CC198" s="24"/>
      <c r="CD198" t="s" s="215">
        <f>IF(CB198=2,B198,"")</f>
      </c>
      <c r="CE198" t="s" s="215">
        <f>IF(CB198=2,D198,"")</f>
      </c>
      <c r="CF198" t="s" s="215">
        <f>IF(CB198=2,E198,"")</f>
      </c>
      <c r="CG198" t="s" s="215">
        <f>IF(CB198=2,G198,"")</f>
      </c>
      <c r="CH198" s="24"/>
      <c r="CI198" t="s" s="215">
        <f>IF(CB198=2,IF(CF198&gt;CG198,CD198,IF(CG198&gt;CF198,CE198,"")),"")</f>
      </c>
      <c r="CJ198" t="s" s="215">
        <f>IF(CB198=2,IF(CF198=CG198,CD198,""),"")</f>
      </c>
      <c r="CK198" t="s" s="215">
        <f>IF(CB198=2,IF(CF198=CG198,CE198,""),"")</f>
      </c>
      <c r="CL198" t="s" s="215">
        <f>IF(CB198=2,IF(CF198&gt;CG198,CE198,IF(CG198&gt;CF198,CD198,"")),"")</f>
      </c>
      <c r="CM198" s="24"/>
      <c r="CN198" s="220">
        <f>RANK(DC198,DC198:DC201,1)</f>
        <v>1</v>
      </c>
      <c r="CO198" t="s" s="222">
        <f>Q198</f>
        <v>189</v>
      </c>
      <c r="CP198" s="223">
        <f>COUNTIF(CI198:CL233,CO198)</f>
        <v>0</v>
      </c>
      <c r="CQ198" s="223">
        <f>COUNTIF(CI198:CI233,CO198)</f>
        <v>0</v>
      </c>
      <c r="CR198" s="223">
        <f>COUNTIF(CJ198:CK233,CO198)</f>
        <v>0</v>
      </c>
      <c r="CS198" s="223">
        <f>COUNTIF(CL198:CL233,CO198)</f>
        <v>0</v>
      </c>
      <c r="CT198" s="223">
        <f>_xlfn.SUMIFS(CF198:CF233,CD198:CD233,CO198)+_xlfn.SUMIFS(CG198:CG233,CE198:CE233,CO198)</f>
        <v>0</v>
      </c>
      <c r="CU198" s="223">
        <f>_xlfn.SUMIFS(CG198:CG233,CD198:CD233,CO198)+_xlfn.SUMIFS(CF198:CF233,CE198:CE233,CO198)</f>
        <v>0</v>
      </c>
      <c r="CV198" s="223">
        <f>CT198-CU198</f>
        <v>0</v>
      </c>
      <c r="CW198" s="220">
        <f>CQ198*3+CR198*1</f>
        <v>0</v>
      </c>
      <c r="CX198" t="s" s="215">
        <f>IF(CP198=0,"-",RANK(CW198,CW198:CW201))</f>
        <v>64</v>
      </c>
      <c r="CY198" t="s" s="215">
        <f>IF(CP198=0,"-",RANK(CV198,CV198:CV201))</f>
        <v>64</v>
      </c>
      <c r="CZ198" t="s" s="215">
        <f>IF(CP198=0,"-",RANK(CT198,CT198:CT201))</f>
        <v>64</v>
      </c>
      <c r="DA198" t="s" s="215">
        <f>IF(CP198=0,"-",SUM(CX198:CZ198))</f>
        <v>64</v>
      </c>
      <c r="DB198" s="221">
        <f>(COUNTIF(CO198:CO201,"&lt;"&amp;CO198)+1)/1000</f>
        <v>0.001</v>
      </c>
      <c r="DC198" s="221">
        <f>IF(CP198=0,1000+DB198,IF(COUNTIF(DA198:DA201,DA198)&gt;1,DA198+DB198,100))</f>
        <v>1000.001</v>
      </c>
      <c r="DD198" s="24"/>
      <c r="DE198" t="b" s="221">
        <f>IF(AA198=DE197,Q198)</f>
        <v>0</v>
      </c>
      <c r="DF198" s="24"/>
      <c r="DG198" s="220">
        <f>COUNTIF(DE198:DE201,K198)</f>
        <v>0</v>
      </c>
      <c r="DH198" s="220">
        <f>COUNTIF(DE198:DE201,L198)</f>
        <v>0</v>
      </c>
      <c r="DI198" s="220">
        <f>COUNTIF(DE198:DE201,M198)</f>
        <v>0</v>
      </c>
      <c r="DJ198" s="220">
        <f>COUNTIF(DE198:DE201,N198)</f>
        <v>0</v>
      </c>
      <c r="DK198" s="220">
        <f>SUM(DG198:DJ198)</f>
        <v>0</v>
      </c>
      <c r="DL198" s="24"/>
      <c r="DM198" t="s" s="215">
        <f>IF(DK198=2,B198,"")</f>
      </c>
      <c r="DN198" t="s" s="215">
        <f>IF(DK198=2,D198,"")</f>
      </c>
      <c r="DO198" t="s" s="215">
        <f>IF(DK198=2,E198,"")</f>
      </c>
      <c r="DP198" t="s" s="215">
        <f>IF(DK198=2,G198,"")</f>
      </c>
      <c r="DQ198" s="24"/>
      <c r="DR198" t="s" s="215">
        <f>IF(DK198=2,IF(DO198&gt;DP198,DM198,IF(DP198&gt;DO198,DN198,"")),"")</f>
      </c>
      <c r="DS198" t="s" s="215">
        <f>IF(DK198=2,IF(DO198=DP198,DM198,""),"")</f>
      </c>
      <c r="DT198" t="s" s="215">
        <f>IF(DK198=2,IF(DO198=DP198,DN198,""),"")</f>
      </c>
      <c r="DU198" t="s" s="215">
        <f>IF(DK198=2,IF(DO198&gt;DP198,DN198,IF(DP198&gt;DO198,DM198,"")),"")</f>
      </c>
      <c r="DV198" s="24"/>
      <c r="DW198" s="220">
        <f>RANK(EL198,EL198:EL201,1)</f>
        <v>1</v>
      </c>
      <c r="DX198" t="s" s="222">
        <f>Q198</f>
        <v>189</v>
      </c>
      <c r="DY198" s="223">
        <f>COUNTIF(DR198:DU233,DX198)</f>
        <v>0</v>
      </c>
      <c r="DZ198" s="223">
        <f>COUNTIF(DR198:DR233,DX198)</f>
        <v>0</v>
      </c>
      <c r="EA198" s="223">
        <f>COUNTIF(DS198:DT233,DX198)</f>
        <v>0</v>
      </c>
      <c r="EB198" s="223">
        <f>COUNTIF(DU198:DU233,DX198)</f>
        <v>0</v>
      </c>
      <c r="EC198" s="223">
        <f>_xlfn.SUMIFS(DO198:DO233,DM198:DM233,DX198)+_xlfn.SUMIFS(DP198:DP233,DN198:DN233,DX198)</f>
        <v>0</v>
      </c>
      <c r="ED198" s="223">
        <f>_xlfn.SUMIFS(DP198:DP233,DM198:DM233,DX198)+_xlfn.SUMIFS(DO198:DO233,DN198:DN233,DX198)</f>
        <v>0</v>
      </c>
      <c r="EE198" s="223">
        <f>EC198-ED198</f>
        <v>0</v>
      </c>
      <c r="EF198" s="220">
        <f>DZ198*3+EA198*1</f>
        <v>0</v>
      </c>
      <c r="EG198" t="s" s="215">
        <f>IF(DY198=0,"-",RANK(EF198,EF198:EF201))</f>
        <v>64</v>
      </c>
      <c r="EH198" t="s" s="215">
        <f>IF(DY198=0,"-",RANK(EE198,EE198:EE201))</f>
        <v>64</v>
      </c>
      <c r="EI198" t="s" s="215">
        <f>IF(DY198=0,"-",RANK(EC198,EC198:EC201))</f>
        <v>64</v>
      </c>
      <c r="EJ198" t="s" s="215">
        <f>IF(DY198=0,"-",SUM(EG198:EI198))</f>
        <v>64</v>
      </c>
      <c r="EK198" s="221">
        <f>(COUNTIF(DX198:DX201,"&lt;"&amp;DX198)+1)/1000</f>
        <v>0.001</v>
      </c>
      <c r="EL198" s="224">
        <f>IF(DY198=0,1000+EK198,IF(COUNTIF(EJ198:EJ201,EJ198)&gt;1,EJ198+EK198,100))</f>
        <v>1000.001</v>
      </c>
    </row>
    <row r="199" ht="13.65" customHeight="1">
      <c r="A199" s="15"/>
      <c r="B199" t="s" s="215">
        <f t="shared" si="119"/>
        <v>166</v>
      </c>
      <c r="C199" t="s" s="215">
        <v>64</v>
      </c>
      <c r="D199" t="s" s="215">
        <f t="shared" si="120"/>
        <v>167</v>
      </c>
      <c r="E199" s="220">
        <f t="shared" si="121"/>
        <v>0</v>
      </c>
      <c r="F199" t="s" s="215">
        <v>64</v>
      </c>
      <c r="G199" s="220">
        <f t="shared" si="122"/>
        <v>1</v>
      </c>
      <c r="H199" s="216"/>
      <c r="I199" t="s" s="215">
        <f t="shared" si="123"/>
        <v>165</v>
      </c>
      <c r="J199" s="24"/>
      <c r="K199" t="s" s="215">
        <f>IF(I199="H",B199,IF(I199="B",D199,""))</f>
        <v>167</v>
      </c>
      <c r="L199" t="s" s="215">
        <f>IF(I199="U",B199,"")</f>
      </c>
      <c r="M199" t="s" s="215">
        <f>IF(I199="U",D199,"")</f>
      </c>
      <c r="N199" t="s" s="215">
        <f>IF(I199="B",B199,IF(I199="H",D199,""))</f>
        <v>166</v>
      </c>
      <c r="O199" s="24"/>
      <c r="P199" s="221">
        <f>RANK(AK206,AK205:AK208,1)</f>
        <v>1</v>
      </c>
      <c r="Q199" t="s" s="222">
        <f>'Ark2'!B31</f>
        <v>67</v>
      </c>
      <c r="R199" s="223">
        <f>COUNTIF(K198:N233,Q199)</f>
        <v>3</v>
      </c>
      <c r="S199" s="223">
        <f>COUNTIF(K198:K233,Q199)</f>
        <v>3</v>
      </c>
      <c r="T199" s="223">
        <f>COUNTIF(L198:M233,Q199)</f>
        <v>0</v>
      </c>
      <c r="U199" s="223">
        <f>COUNTIF(N198:N233,Q199)</f>
        <v>0</v>
      </c>
      <c r="V199" s="223">
        <f>_xlfn.SUMIFS(E198:E233,B198:B233,Q199)+_xlfn.SUMIFS(G198:G233,D198:D233,Q199)</f>
        <v>6</v>
      </c>
      <c r="W199" s="223">
        <f>_xlfn.SUMIFS(G198:G233,B198:B233,Q199)+_xlfn.SUMIFS(E198:E233,D198:D233,Q199)</f>
        <v>2</v>
      </c>
      <c r="X199" s="223">
        <f>V199-W199</f>
        <v>4</v>
      </c>
      <c r="Y199" s="220">
        <f>S199*3+T199*1</f>
        <v>9</v>
      </c>
      <c r="Z199" s="216"/>
      <c r="AA199" s="220">
        <f>RANK(Y199,Y198:Y201,0)</f>
        <v>1</v>
      </c>
      <c r="AB199" s="220">
        <f>IF(COUNTIF(AA198:AA201,AA199)=1,0,IF(AA199=1,RANK(BN199,BN198:BN201,0),IF(AA199=2,RANK(CW199,CW198:CW201,0),IF(AA199=3,RANK(EF199,EF198:EF201,0)))))</f>
        <v>0</v>
      </c>
      <c r="AC199" s="220">
        <f>IF(COUNTIF(AA198:AA201,AA199)=1,0,IF(AA199=1,RANK(BM199,BM198:BM201,0),IF(AA199=2,RANK(CV199,CV198:CV201,0),IF(AA199=3,RANK(EE199,EE198:EE201,0)))))</f>
        <v>0</v>
      </c>
      <c r="AD199" s="220">
        <f>IF(COUNTIF(AA198:AA201,AA199)=1,0,IF(AA199=1,RANK(BK199,BK198:BK201,0),IF(AA199=2,RANK(CT199,CT198:CT201,0),IF(AA199=3,RANK(EC199,EC198:EC201,0)))))</f>
        <v>0</v>
      </c>
      <c r="AE199" s="223">
        <f>SUM(AA206:AD206)</f>
        <v>1</v>
      </c>
      <c r="AF199" s="220">
        <f>IF(COUNTIF(AE198:AE201,AE199)=3,1,IF(COUNTIF(AA198:AA201,AA199)=1,0,IF(COUNTIF(AE198:AE201,AE199)=1,0,IF(AA199=1,VLOOKUP(Q199,BF204:BI207,4,FALSE),IF(AA199=2,VLOOKUP(Q199,CO204:CR207,4,FALSE),IF(AA199=3,VLOOKUP(Q199,DX204:EA207,4,FALSE)))))))</f>
        <v>0</v>
      </c>
      <c r="AG199" s="220">
        <f>RANK(X199,X198:X201)</f>
        <v>1</v>
      </c>
      <c r="AH199" s="220">
        <f>RANK(V199,V198:V201,0)</f>
        <v>2</v>
      </c>
      <c r="AI199" s="220">
        <f>RANK(S199,S198:S201,0)</f>
        <v>1</v>
      </c>
      <c r="AJ199" s="221">
        <f>(COUNTIF(Q198:Q201,"&lt;"&amp;Q199)+1)</f>
        <v>2</v>
      </c>
      <c r="AK199" s="216"/>
      <c r="AL199" s="24"/>
      <c r="AM199" t="s" s="225">
        <f>IF(AA199=AM197,Q199)</f>
        <v>188</v>
      </c>
      <c r="AN199" s="24"/>
      <c r="AO199" s="220">
        <f>COUNTIF(AM198:AM201,K199)</f>
        <v>0</v>
      </c>
      <c r="AP199" s="220">
        <f>COUNTIF(AM198:AM201,L199)</f>
        <v>0</v>
      </c>
      <c r="AQ199" s="220">
        <f>COUNTIF(AM198:AM201,M199)</f>
        <v>0</v>
      </c>
      <c r="AR199" s="220">
        <f>COUNTIF(AM198:AM201,N199)</f>
        <v>0</v>
      </c>
      <c r="AS199" s="220">
        <f>SUM(AO199:AR199)</f>
        <v>0</v>
      </c>
      <c r="AT199" s="24"/>
      <c r="AU199" t="s" s="215">
        <f>IF(AS199=2,B199,"")</f>
      </c>
      <c r="AV199" t="s" s="215">
        <f>IF(AS199=2,D199,"")</f>
      </c>
      <c r="AW199" t="s" s="215">
        <f>IF(AS199=2,E199,"")</f>
      </c>
      <c r="AX199" t="s" s="215">
        <f>IF(AS199=2,G199,"")</f>
      </c>
      <c r="AY199" s="24"/>
      <c r="AZ199" t="s" s="215">
        <f>IF(AS199=2,IF(AW199&gt;AX199,AU199,IF(AX199&gt;AW199,AV199,"")),"")</f>
      </c>
      <c r="BA199" t="s" s="215">
        <f>IF(AS199=2,IF(AW199=AX199,AU199,""),"")</f>
      </c>
      <c r="BB199" t="s" s="215">
        <f>IF(AS199=2,IF(AW199=AX199,AV199,""),"")</f>
      </c>
      <c r="BC199" t="s" s="215">
        <f>IF(AS199=2,IF(AW199&gt;AX199,AV199,IF(AX199&gt;AW199,AU199,"")),"")</f>
      </c>
      <c r="BD199" s="24"/>
      <c r="BE199" s="220">
        <f>RANK(BT199,BT198:BT201,1)</f>
        <v>2</v>
      </c>
      <c r="BF199" t="s" s="222">
        <f>Q199</f>
        <v>188</v>
      </c>
      <c r="BG199" s="223">
        <f>COUNTIF(AZ198:BC233,BF199)</f>
        <v>0</v>
      </c>
      <c r="BH199" s="223">
        <f>COUNTIF(AZ198:AZ233,BF199)</f>
        <v>0</v>
      </c>
      <c r="BI199" s="223">
        <f>COUNTIF(BA198:BB233,BF199)</f>
        <v>0</v>
      </c>
      <c r="BJ199" s="223">
        <f>COUNTIF(BC198:BC233,BF199)</f>
        <v>0</v>
      </c>
      <c r="BK199" s="223">
        <f>_xlfn.SUMIFS(AW198:AW233,AU198:AU233,BF199)+_xlfn.SUMIFS(AX198:AX233,AV198:AV233,BF199)</f>
        <v>0</v>
      </c>
      <c r="BL199" s="223">
        <f>_xlfn.SUMIFS(AX198:AX233,AU198:AU233,BF199)+_xlfn.SUMIFS(AW198:AW233,AV198:AV233,BF199)</f>
        <v>0</v>
      </c>
      <c r="BM199" s="223">
        <f>BK199-BL199</f>
        <v>0</v>
      </c>
      <c r="BN199" s="220">
        <f>BH199*3+BI199*1</f>
        <v>0</v>
      </c>
      <c r="BO199" t="s" s="215">
        <f>IF(BG199=0,"-",RANK(BN199,BN198:BN201))</f>
        <v>64</v>
      </c>
      <c r="BP199" t="s" s="215">
        <f>IF(BG199=0,"-",RANK(BM199,BM198:BM201))</f>
        <v>64</v>
      </c>
      <c r="BQ199" t="s" s="215">
        <f>IF(BG199=0,"-",RANK(BK199,BK198:BK201))</f>
        <v>64</v>
      </c>
      <c r="BR199" t="s" s="215">
        <f>IF(BG199=0,"-",SUM(BO199:BQ199))</f>
        <v>64</v>
      </c>
      <c r="BS199" s="221">
        <f>(COUNTIF(BF198:BF201,"&lt;"&amp;BF199)+1)/1000</f>
        <v>0.002</v>
      </c>
      <c r="BT199" s="221">
        <f>IF(BG199=0,1000+BS199,IF(COUNTIF(BR198:BR201,BR199)&gt;1,BR199+BS199,100))</f>
        <v>1000.002</v>
      </c>
      <c r="BU199" s="24"/>
      <c r="BV199" t="b" s="221">
        <f>IF(AA199=BV197,Q199)</f>
        <v>0</v>
      </c>
      <c r="BW199" s="24"/>
      <c r="BX199" s="220">
        <f>COUNTIF(BV198:BV201,K199)</f>
        <v>0</v>
      </c>
      <c r="BY199" s="220">
        <f>COUNTIF(BV198:BV201,L199)</f>
        <v>0</v>
      </c>
      <c r="BZ199" s="220">
        <f>COUNTIF(BV198:BV201,M199)</f>
        <v>0</v>
      </c>
      <c r="CA199" s="220">
        <f>COUNTIF(BV198:BV201,N199)</f>
        <v>0</v>
      </c>
      <c r="CB199" s="220">
        <f>SUM(BX199:CA199)</f>
        <v>0</v>
      </c>
      <c r="CC199" s="24"/>
      <c r="CD199" t="s" s="215">
        <f>IF(CB199=2,B199,"")</f>
      </c>
      <c r="CE199" t="s" s="215">
        <f>IF(CB199=2,D199,"")</f>
      </c>
      <c r="CF199" t="s" s="215">
        <f>IF(CB199=2,E199,"")</f>
      </c>
      <c r="CG199" t="s" s="215">
        <f>IF(CB199=2,G199,"")</f>
      </c>
      <c r="CH199" s="24"/>
      <c r="CI199" t="s" s="215">
        <f>IF(CB199=2,IF(CF199&gt;CG199,CD199,IF(CG199&gt;CF199,CE199,"")),"")</f>
      </c>
      <c r="CJ199" t="s" s="215">
        <f>IF(CB199=2,IF(CF199=CG199,CD199,""),"")</f>
      </c>
      <c r="CK199" t="s" s="215">
        <f>IF(CB199=2,IF(CF199=CG199,CE199,""),"")</f>
      </c>
      <c r="CL199" t="s" s="215">
        <f>IF(CB199=2,IF(CF199&gt;CG199,CE199,IF(CG199&gt;CF199,CD199,"")),"")</f>
      </c>
      <c r="CM199" s="24"/>
      <c r="CN199" s="220">
        <f>RANK(DC199,DC198:DC201,1)</f>
        <v>2</v>
      </c>
      <c r="CO199" t="s" s="222">
        <f>Q199</f>
        <v>188</v>
      </c>
      <c r="CP199" s="223">
        <f>COUNTIF(CI198:CL233,CO199)</f>
        <v>0</v>
      </c>
      <c r="CQ199" s="223">
        <f>COUNTIF(CI198:CI233,CO199)</f>
        <v>0</v>
      </c>
      <c r="CR199" s="223">
        <f>COUNTIF(CJ198:CK233,CO199)</f>
        <v>0</v>
      </c>
      <c r="CS199" s="223">
        <f>COUNTIF(CL198:CL233,CO199)</f>
        <v>0</v>
      </c>
      <c r="CT199" s="223">
        <f>_xlfn.SUMIFS(CF198:CF233,CD198:CD233,CO199)+_xlfn.SUMIFS(CG198:CG233,CE198:CE233,CO199)</f>
        <v>0</v>
      </c>
      <c r="CU199" s="223">
        <f>_xlfn.SUMIFS(CG198:CG233,CD198:CD233,CO199)+_xlfn.SUMIFS(CF198:CF233,CE198:CE233,CO199)</f>
        <v>0</v>
      </c>
      <c r="CV199" s="223">
        <f>CT199-CU199</f>
        <v>0</v>
      </c>
      <c r="CW199" s="220">
        <f>CQ199*3+CR199*1</f>
        <v>0</v>
      </c>
      <c r="CX199" t="s" s="215">
        <f>IF(CP199=0,"-",RANK(CW199,CW198:CW201))</f>
        <v>64</v>
      </c>
      <c r="CY199" t="s" s="215">
        <f>IF(CP199=0,"-",RANK(CV199,CV198:CV201))</f>
        <v>64</v>
      </c>
      <c r="CZ199" t="s" s="215">
        <f>IF(CP199=0,"-",RANK(CT199,CT198:CT201))</f>
        <v>64</v>
      </c>
      <c r="DA199" t="s" s="215">
        <f>IF(CP199=0,"-",SUM(CX199:CZ199))</f>
        <v>64</v>
      </c>
      <c r="DB199" s="221">
        <f>(COUNTIF(CO198:CO201,"&lt;"&amp;CO199)+1)/1000</f>
        <v>0.002</v>
      </c>
      <c r="DC199" s="221">
        <f>IF(CP199=0,1000+DB199,IF(COUNTIF(DA198:DA201,DA199)&gt;1,DA199+DB199,100))</f>
        <v>1000.002</v>
      </c>
      <c r="DD199" s="24"/>
      <c r="DE199" t="b" s="221">
        <f>IF(AA199=DE197,Q199)</f>
        <v>0</v>
      </c>
      <c r="DF199" s="24"/>
      <c r="DG199" s="220">
        <f>COUNTIF(DE198:DE201,K199)</f>
        <v>0</v>
      </c>
      <c r="DH199" s="220">
        <f>COUNTIF(DE198:DE201,L199)</f>
        <v>0</v>
      </c>
      <c r="DI199" s="220">
        <f>COUNTIF(DE198:DE201,M199)</f>
        <v>0</v>
      </c>
      <c r="DJ199" s="220">
        <f>COUNTIF(DE198:DE201,N199)</f>
        <v>0</v>
      </c>
      <c r="DK199" s="220">
        <f>SUM(DG199:DJ199)</f>
        <v>0</v>
      </c>
      <c r="DL199" s="24"/>
      <c r="DM199" t="s" s="215">
        <f>IF(DK199=2,B199,"")</f>
      </c>
      <c r="DN199" t="s" s="215">
        <f>IF(DK199=2,D199,"")</f>
      </c>
      <c r="DO199" t="s" s="215">
        <f>IF(DK199=2,E199,"")</f>
      </c>
      <c r="DP199" t="s" s="215">
        <f>IF(DK199=2,G199,"")</f>
      </c>
      <c r="DQ199" s="24"/>
      <c r="DR199" t="s" s="215">
        <f>IF(DK199=2,IF(DO199&gt;DP199,DM199,IF(DP199&gt;DO199,DN199,"")),"")</f>
      </c>
      <c r="DS199" t="s" s="215">
        <f>IF(DK199=2,IF(DO199=DP199,DM199,""),"")</f>
      </c>
      <c r="DT199" t="s" s="215">
        <f>IF(DK199=2,IF(DO199=DP199,DN199,""),"")</f>
      </c>
      <c r="DU199" t="s" s="215">
        <f>IF(DK199=2,IF(DO199&gt;DP199,DN199,IF(DP199&gt;DO199,DM199,"")),"")</f>
      </c>
      <c r="DV199" s="24"/>
      <c r="DW199" s="220">
        <f>RANK(EL199,EL198:EL201,1)</f>
        <v>2</v>
      </c>
      <c r="DX199" t="s" s="222">
        <f>Q199</f>
        <v>188</v>
      </c>
      <c r="DY199" s="223">
        <f>COUNTIF(DR198:DU233,DX199)</f>
        <v>0</v>
      </c>
      <c r="DZ199" s="223">
        <f>COUNTIF(DR198:DR233,DX199)</f>
        <v>0</v>
      </c>
      <c r="EA199" s="223">
        <f>COUNTIF(DS198:DT233,DX199)</f>
        <v>0</v>
      </c>
      <c r="EB199" s="223">
        <f>COUNTIF(DU198:DU233,DX199)</f>
        <v>0</v>
      </c>
      <c r="EC199" s="223">
        <f>_xlfn.SUMIFS(DO198:DO233,DM198:DM233,DX199)+_xlfn.SUMIFS(DP198:DP233,DN198:DN233,DX199)</f>
        <v>0</v>
      </c>
      <c r="ED199" s="223">
        <f>_xlfn.SUMIFS(DP198:DP233,DM198:DM233,DX199)+_xlfn.SUMIFS(DO198:DO233,DN198:DN233,DX199)</f>
        <v>0</v>
      </c>
      <c r="EE199" s="223">
        <f>EC199-ED199</f>
        <v>0</v>
      </c>
      <c r="EF199" s="220">
        <f>DZ199*3+EA199*1</f>
        <v>0</v>
      </c>
      <c r="EG199" t="s" s="215">
        <f>IF(DY199=0,"-",RANK(EF199,EF198:EF201))</f>
        <v>64</v>
      </c>
      <c r="EH199" t="s" s="215">
        <f>IF(DY199=0,"-",RANK(EE199,EE198:EE201))</f>
        <v>64</v>
      </c>
      <c r="EI199" t="s" s="215">
        <f>IF(DY199=0,"-",RANK(EC199,EC198:EC201))</f>
        <v>64</v>
      </c>
      <c r="EJ199" t="s" s="215">
        <f>IF(DY199=0,"-",SUM(EG199:EI199))</f>
        <v>64</v>
      </c>
      <c r="EK199" s="221">
        <f>(COUNTIF(DX198:DX201,"&lt;"&amp;DX199)+1)/1000</f>
        <v>0.002</v>
      </c>
      <c r="EL199" s="224">
        <f>IF(DY199=0,1000+EK199,IF(COUNTIF(EJ198:EJ201,EJ199)&gt;1,EJ199+EK199,100))</f>
        <v>1000.002</v>
      </c>
    </row>
    <row r="200" ht="13.65" customHeight="1">
      <c r="A200" s="15"/>
      <c r="B200" t="s" s="215">
        <f t="shared" si="238"/>
        <v>168</v>
      </c>
      <c r="C200" t="s" s="215">
        <v>64</v>
      </c>
      <c r="D200" t="s" s="215">
        <f t="shared" si="239"/>
        <v>169</v>
      </c>
      <c r="E200" s="220">
        <f t="shared" si="240"/>
        <v>2</v>
      </c>
      <c r="F200" t="s" s="215">
        <v>64</v>
      </c>
      <c r="G200" s="220">
        <f t="shared" si="241"/>
        <v>0</v>
      </c>
      <c r="H200" s="216"/>
      <c r="I200" t="s" s="215">
        <f t="shared" si="242"/>
        <v>170</v>
      </c>
      <c r="J200" s="24"/>
      <c r="K200" t="s" s="215">
        <f>IF(I200="H",B200,IF(I200="B",D200,""))</f>
        <v>168</v>
      </c>
      <c r="L200" t="s" s="215">
        <f>IF(I200="U",B200,"")</f>
      </c>
      <c r="M200" t="s" s="215">
        <f>IF(I200="U",D200,"")</f>
      </c>
      <c r="N200" t="s" s="215">
        <f>IF(I200="B",B200,IF(I200="H",D200,""))</f>
        <v>169</v>
      </c>
      <c r="O200" s="24"/>
      <c r="P200" s="221">
        <f>RANK(AK207,AK205:AK208,1)</f>
        <v>3</v>
      </c>
      <c r="Q200" t="s" s="222">
        <f>'Ark2'!B32</f>
        <v>106</v>
      </c>
      <c r="R200" s="223">
        <f>COUNTIF(K198:N233,Q200)</f>
        <v>3</v>
      </c>
      <c r="S200" s="223">
        <f>COUNTIF(K198:K233,Q200)</f>
        <v>1</v>
      </c>
      <c r="T200" s="223">
        <f>COUNTIF(L198:M233,Q200)</f>
        <v>0</v>
      </c>
      <c r="U200" s="223">
        <f>COUNTIF(N198:N233,Q200)</f>
        <v>2</v>
      </c>
      <c r="V200" s="223">
        <f>_xlfn.SUMIFS(E198:E233,B198:B233,Q200)+_xlfn.SUMIFS(G198:G233,D198:D233,Q200)</f>
        <v>4</v>
      </c>
      <c r="W200" s="223">
        <f>_xlfn.SUMIFS(G198:G233,B198:B233,Q200)+_xlfn.SUMIFS(E198:E233,D198:D233,Q200)</f>
        <v>5</v>
      </c>
      <c r="X200" s="223">
        <f>V200-W200</f>
        <v>-1</v>
      </c>
      <c r="Y200" s="220">
        <f>S200*3+T200*1</f>
        <v>3</v>
      </c>
      <c r="Z200" s="216"/>
      <c r="AA200" s="220">
        <f>RANK(Y200,Y198:Y201,0)</f>
        <v>3</v>
      </c>
      <c r="AB200" s="220">
        <f>IF(COUNTIF(AA198:AA201,AA200)=1,0,IF(AA200=1,RANK(BN200,BN198:BN201,0),IF(AA200=2,RANK(CW200,CW198:CW201,0),IF(AA200=3,RANK(EF200,EF198:EF201,0)))))</f>
        <v>0</v>
      </c>
      <c r="AC200" s="220">
        <f>IF(COUNTIF(AA198:AA201,AA200)=1,0,IF(AA200=1,RANK(BM200,BM198:BM201,0),IF(AA200=2,RANK(CV200,CV198:CV201,0),IF(AA200=3,RANK(EE200,EE198:EE201,0)))))</f>
        <v>0</v>
      </c>
      <c r="AD200" s="220">
        <f>IF(COUNTIF(AA198:AA201,AA200)=1,0,IF(AA200=1,RANK(BK200,BK198:BK201,0),IF(AA200=2,RANK(CT200,CT198:CT201,0),IF(AA200=3,RANK(EC200,EC198:EC201,0)))))</f>
        <v>0</v>
      </c>
      <c r="AE200" s="223">
        <f>SUM(AA207:AD207)</f>
        <v>3</v>
      </c>
      <c r="AF200" s="220">
        <f>IF(COUNTIF(AE198:AE201,AE200)=3,1,IF(COUNTIF(AA198:AA201,AA200)=1,0,IF(COUNTIF(AE198:AE201,AE200)=1,0,IF(AA200=1,VLOOKUP(Q200,BF204:BI207,4,FALSE),IF(AA200=2,VLOOKUP(Q200,CO204:CR207,4,FALSE),IF(AA200=3,VLOOKUP(Q200,DX204:EA207,4,FALSE)))))))</f>
        <v>0</v>
      </c>
      <c r="AG200" s="220">
        <f>RANK(X200,X198:X201)</f>
        <v>3</v>
      </c>
      <c r="AH200" s="220">
        <f>RANK(V200,V198:V201,0)</f>
        <v>3</v>
      </c>
      <c r="AI200" s="220">
        <f>RANK(S200,S198:S201,0)</f>
        <v>3</v>
      </c>
      <c r="AJ200" s="221">
        <f>(COUNTIF(Q198:Q201,"&lt;"&amp;Q200)+1)</f>
        <v>3</v>
      </c>
      <c r="AK200" s="216"/>
      <c r="AL200" s="24"/>
      <c r="AM200" t="b" s="221">
        <f>IF(AA200=AM197,Q200)</f>
        <v>0</v>
      </c>
      <c r="AN200" s="24"/>
      <c r="AO200" s="220">
        <f>COUNTIF(AM198:AM201,K200)</f>
        <v>0</v>
      </c>
      <c r="AP200" s="220">
        <f>COUNTIF(AM198:AM201,L200)</f>
        <v>0</v>
      </c>
      <c r="AQ200" s="220">
        <f>COUNTIF(AM198:AM201,M200)</f>
        <v>0</v>
      </c>
      <c r="AR200" s="220">
        <f>COUNTIF(AM198:AM201,N200)</f>
        <v>0</v>
      </c>
      <c r="AS200" s="220">
        <f>SUM(AO200:AR200)</f>
        <v>0</v>
      </c>
      <c r="AT200" s="24"/>
      <c r="AU200" t="s" s="215">
        <f>IF(AS200=2,B200,"")</f>
      </c>
      <c r="AV200" t="s" s="215">
        <f>IF(AS200=2,D200,"")</f>
      </c>
      <c r="AW200" t="s" s="215">
        <f>IF(AS200=2,E200,"")</f>
      </c>
      <c r="AX200" t="s" s="215">
        <f>IF(AS200=2,G200,"")</f>
      </c>
      <c r="AY200" s="24"/>
      <c r="AZ200" t="s" s="215">
        <f>IF(AS200=2,IF(AW200&gt;AX200,AU200,IF(AX200&gt;AW200,AV200,"")),"")</f>
      </c>
      <c r="BA200" t="s" s="215">
        <f>IF(AS200=2,IF(AW200=AX200,AU200,""),"")</f>
      </c>
      <c r="BB200" t="s" s="215">
        <f>IF(AS200=2,IF(AW200=AX200,AV200,""),"")</f>
      </c>
      <c r="BC200" t="s" s="215">
        <f>IF(AS200=2,IF(AW200&gt;AX200,AV200,IF(AX200&gt;AW200,AU200,"")),"")</f>
      </c>
      <c r="BD200" s="24"/>
      <c r="BE200" s="220">
        <f>RANK(BT200,BT198:BT201,1)</f>
        <v>3</v>
      </c>
      <c r="BF200" t="s" s="222">
        <f>Q200</f>
        <v>190</v>
      </c>
      <c r="BG200" s="223">
        <f>COUNTIF(AZ198:BC233,BF200)</f>
        <v>0</v>
      </c>
      <c r="BH200" s="223">
        <f>COUNTIF(AZ198:AZ233,BF200)</f>
        <v>0</v>
      </c>
      <c r="BI200" s="223">
        <f>COUNTIF(BA198:BB233,BF200)</f>
        <v>0</v>
      </c>
      <c r="BJ200" s="223">
        <f>COUNTIF(BC198:BC233,BF200)</f>
        <v>0</v>
      </c>
      <c r="BK200" s="223">
        <f>_xlfn.SUMIFS(AW198:AW233,AU198:AU233,BF200)+_xlfn.SUMIFS(AX198:AX233,AV198:AV233,BF200)</f>
        <v>0</v>
      </c>
      <c r="BL200" s="223">
        <f>_xlfn.SUMIFS(AX198:AX233,AU198:AU233,BF200)+_xlfn.SUMIFS(AW198:AW233,AV198:AV233,BF200)</f>
        <v>0</v>
      </c>
      <c r="BM200" s="223">
        <f>BK200-BL200</f>
        <v>0</v>
      </c>
      <c r="BN200" s="220">
        <f>BH200*3+BI200*1</f>
        <v>0</v>
      </c>
      <c r="BO200" t="s" s="215">
        <f>IF(BG200=0,"-",RANK(BN200,BN198:BN201))</f>
        <v>64</v>
      </c>
      <c r="BP200" t="s" s="215">
        <f>IF(BG200=0,"-",RANK(BM200,BM198:BM201))</f>
        <v>64</v>
      </c>
      <c r="BQ200" t="s" s="215">
        <f>IF(BG200=0,"-",RANK(BK200,BK198:BK201))</f>
        <v>64</v>
      </c>
      <c r="BR200" t="s" s="215">
        <f>IF(BG200=0,"-",SUM(BO200:BQ200))</f>
        <v>64</v>
      </c>
      <c r="BS200" s="221">
        <f>(COUNTIF(BF198:BF201,"&lt;"&amp;BF200)+1)/1000</f>
        <v>0.003</v>
      </c>
      <c r="BT200" s="221">
        <f>IF(BG200=0,1000+BS200,IF(COUNTIF(BR198:BR201,BR200)&gt;1,BR200+BS200,100))</f>
        <v>1000.003</v>
      </c>
      <c r="BU200" s="24"/>
      <c r="BV200" t="b" s="221">
        <f>IF(AA200=BV197,Q200)</f>
        <v>0</v>
      </c>
      <c r="BW200" s="24"/>
      <c r="BX200" s="220">
        <f>COUNTIF(BV198:BV201,K200)</f>
        <v>0</v>
      </c>
      <c r="BY200" s="220">
        <f>COUNTIF(BV198:BV201,L200)</f>
        <v>0</v>
      </c>
      <c r="BZ200" s="220">
        <f>COUNTIF(BV198:BV201,M200)</f>
        <v>0</v>
      </c>
      <c r="CA200" s="220">
        <f>COUNTIF(BV198:BV201,N200)</f>
        <v>0</v>
      </c>
      <c r="CB200" s="220">
        <f>SUM(BX200:CA200)</f>
        <v>0</v>
      </c>
      <c r="CC200" s="24"/>
      <c r="CD200" t="s" s="215">
        <f>IF(CB200=2,B200,"")</f>
      </c>
      <c r="CE200" t="s" s="215">
        <f>IF(CB200=2,D200,"")</f>
      </c>
      <c r="CF200" t="s" s="215">
        <f>IF(CB200=2,E200,"")</f>
      </c>
      <c r="CG200" t="s" s="215">
        <f>IF(CB200=2,G200,"")</f>
      </c>
      <c r="CH200" s="24"/>
      <c r="CI200" t="s" s="215">
        <f>IF(CB200=2,IF(CF200&gt;CG200,CD200,IF(CG200&gt;CF200,CE200,"")),"")</f>
      </c>
      <c r="CJ200" t="s" s="215">
        <f>IF(CB200=2,IF(CF200=CG200,CD200,""),"")</f>
      </c>
      <c r="CK200" t="s" s="215">
        <f>IF(CB200=2,IF(CF200=CG200,CE200,""),"")</f>
      </c>
      <c r="CL200" t="s" s="215">
        <f>IF(CB200=2,IF(CF200&gt;CG200,CE200,IF(CG200&gt;CF200,CD200,"")),"")</f>
      </c>
      <c r="CM200" s="24"/>
      <c r="CN200" s="220">
        <f>RANK(DC200,DC198:DC201,1)</f>
        <v>3</v>
      </c>
      <c r="CO200" t="s" s="222">
        <f>Q200</f>
        <v>190</v>
      </c>
      <c r="CP200" s="223">
        <f>COUNTIF(CI198:CL233,CO200)</f>
        <v>0</v>
      </c>
      <c r="CQ200" s="223">
        <f>COUNTIF(CI198:CI233,CO200)</f>
        <v>0</v>
      </c>
      <c r="CR200" s="223">
        <f>COUNTIF(CJ198:CK233,CO200)</f>
        <v>0</v>
      </c>
      <c r="CS200" s="223">
        <f>COUNTIF(CL198:CL233,CO200)</f>
        <v>0</v>
      </c>
      <c r="CT200" s="223">
        <f>_xlfn.SUMIFS(CF198:CF233,CD198:CD233,CO200)+_xlfn.SUMIFS(CG198:CG233,CE198:CE233,CO200)</f>
        <v>0</v>
      </c>
      <c r="CU200" s="223">
        <f>_xlfn.SUMIFS(CG198:CG233,CD198:CD233,CO200)+_xlfn.SUMIFS(CF198:CF233,CE198:CE233,CO200)</f>
        <v>0</v>
      </c>
      <c r="CV200" s="223">
        <f>CT200-CU200</f>
        <v>0</v>
      </c>
      <c r="CW200" s="220">
        <f>CQ200*3+CR200*1</f>
        <v>0</v>
      </c>
      <c r="CX200" t="s" s="215">
        <f>IF(CP200=0,"-",RANK(CW200,CW198:CW201))</f>
        <v>64</v>
      </c>
      <c r="CY200" t="s" s="215">
        <f>IF(CP200=0,"-",RANK(CV200,CV198:CV201))</f>
        <v>64</v>
      </c>
      <c r="CZ200" t="s" s="215">
        <f>IF(CP200=0,"-",RANK(CT200,CT198:CT201))</f>
        <v>64</v>
      </c>
      <c r="DA200" t="s" s="215">
        <f>IF(CP200=0,"-",SUM(CX200:CZ200))</f>
        <v>64</v>
      </c>
      <c r="DB200" s="221">
        <f>(COUNTIF(CO198:CO201,"&lt;"&amp;CO200)+1)/1000</f>
        <v>0.003</v>
      </c>
      <c r="DC200" s="221">
        <f>IF(CP200=0,1000+DB200,IF(COUNTIF(DA198:DA201,DA200)&gt;1,DA200+DB200,100))</f>
        <v>1000.003</v>
      </c>
      <c r="DD200" s="24"/>
      <c r="DE200" t="s" s="225">
        <f>IF(AA200=DE197,Q200)</f>
        <v>190</v>
      </c>
      <c r="DF200" s="24"/>
      <c r="DG200" s="220">
        <f>COUNTIF(DE198:DE201,K200)</f>
        <v>0</v>
      </c>
      <c r="DH200" s="220">
        <f>COUNTIF(DE198:DE201,L200)</f>
        <v>0</v>
      </c>
      <c r="DI200" s="220">
        <f>COUNTIF(DE198:DE201,M200)</f>
        <v>0</v>
      </c>
      <c r="DJ200" s="220">
        <f>COUNTIF(DE198:DE201,N200)</f>
        <v>0</v>
      </c>
      <c r="DK200" s="220">
        <f>SUM(DG200:DJ200)</f>
        <v>0</v>
      </c>
      <c r="DL200" s="24"/>
      <c r="DM200" t="s" s="215">
        <f>IF(DK200=2,B200,"")</f>
      </c>
      <c r="DN200" t="s" s="215">
        <f>IF(DK200=2,D200,"")</f>
      </c>
      <c r="DO200" t="s" s="215">
        <f>IF(DK200=2,E200,"")</f>
      </c>
      <c r="DP200" t="s" s="215">
        <f>IF(DK200=2,G200,"")</f>
      </c>
      <c r="DQ200" s="24"/>
      <c r="DR200" t="s" s="215">
        <f>IF(DK200=2,IF(DO200&gt;DP200,DM200,IF(DP200&gt;DO200,DN200,"")),"")</f>
      </c>
      <c r="DS200" t="s" s="215">
        <f>IF(DK200=2,IF(DO200=DP200,DM200,""),"")</f>
      </c>
      <c r="DT200" t="s" s="215">
        <f>IF(DK200=2,IF(DO200=DP200,DN200,""),"")</f>
      </c>
      <c r="DU200" t="s" s="215">
        <f>IF(DK200=2,IF(DO200&gt;DP200,DN200,IF(DP200&gt;DO200,DM200,"")),"")</f>
      </c>
      <c r="DV200" s="24"/>
      <c r="DW200" s="220">
        <f>RANK(EL200,EL198:EL201,1)</f>
        <v>3</v>
      </c>
      <c r="DX200" t="s" s="222">
        <f>Q200</f>
        <v>190</v>
      </c>
      <c r="DY200" s="223">
        <f>COUNTIF(DR198:DU233,DX200)</f>
        <v>0</v>
      </c>
      <c r="DZ200" s="223">
        <f>COUNTIF(DR198:DR233,DX200)</f>
        <v>0</v>
      </c>
      <c r="EA200" s="223">
        <f>COUNTIF(DS198:DT233,DX200)</f>
        <v>0</v>
      </c>
      <c r="EB200" s="223">
        <f>COUNTIF(DU198:DU233,DX200)</f>
        <v>0</v>
      </c>
      <c r="EC200" s="223">
        <f>_xlfn.SUMIFS(DO198:DO233,DM198:DM233,DX200)+_xlfn.SUMIFS(DP198:DP233,DN198:DN233,DX200)</f>
        <v>0</v>
      </c>
      <c r="ED200" s="223">
        <f>_xlfn.SUMIFS(DP198:DP233,DM198:DM233,DX200)+_xlfn.SUMIFS(DO198:DO233,DN198:DN233,DX200)</f>
        <v>0</v>
      </c>
      <c r="EE200" s="223">
        <f>EC200-ED200</f>
        <v>0</v>
      </c>
      <c r="EF200" s="220">
        <f>DZ200*3+EA200*1</f>
        <v>0</v>
      </c>
      <c r="EG200" t="s" s="215">
        <f>IF(DY200=0,"-",RANK(EF200,EF198:EF201))</f>
        <v>64</v>
      </c>
      <c r="EH200" t="s" s="215">
        <f>IF(DY200=0,"-",RANK(EE200,EE198:EE201))</f>
        <v>64</v>
      </c>
      <c r="EI200" t="s" s="215">
        <f>IF(DY200=0,"-",RANK(EC200,EC198:EC201))</f>
        <v>64</v>
      </c>
      <c r="EJ200" t="s" s="215">
        <f>IF(DY200=0,"-",SUM(EG200:EI200))</f>
        <v>64</v>
      </c>
      <c r="EK200" s="221">
        <f>(COUNTIF(DX198:DX201,"&lt;"&amp;DX200)+1)/1000</f>
        <v>0.003</v>
      </c>
      <c r="EL200" s="224">
        <f>IF(DY200=0,1000+EK200,IF(COUNTIF(EJ198:EJ201,EJ200)&gt;1,EJ200+EK200,100))</f>
        <v>1000.003</v>
      </c>
    </row>
    <row r="201" ht="13.65" customHeight="1">
      <c r="A201" s="15"/>
      <c r="B201" t="s" s="215">
        <f t="shared" si="357"/>
        <v>171</v>
      </c>
      <c r="C201" t="s" s="215">
        <v>64</v>
      </c>
      <c r="D201" t="s" s="215">
        <f t="shared" si="358"/>
        <v>172</v>
      </c>
      <c r="E201" s="220">
        <f t="shared" si="359"/>
        <v>3</v>
      </c>
      <c r="F201" t="s" s="215">
        <v>64</v>
      </c>
      <c r="G201" s="220">
        <f t="shared" si="360"/>
        <v>0</v>
      </c>
      <c r="H201" s="216"/>
      <c r="I201" t="s" s="215">
        <f t="shared" si="361"/>
        <v>170</v>
      </c>
      <c r="J201" s="24"/>
      <c r="K201" t="s" s="215">
        <f>IF(I201="H",B201,IF(I201="B",D201,""))</f>
        <v>171</v>
      </c>
      <c r="L201" t="s" s="215">
        <f>IF(I201="U",B201,"")</f>
      </c>
      <c r="M201" t="s" s="215">
        <f>IF(I201="U",D201,"")</f>
      </c>
      <c r="N201" t="s" s="215">
        <f>IF(I201="B",B201,IF(I201="H",D201,""))</f>
        <v>172</v>
      </c>
      <c r="O201" s="24"/>
      <c r="P201" s="221">
        <f>RANK(AK208,AK205:AK208,1)</f>
        <v>4</v>
      </c>
      <c r="Q201" t="s" s="222">
        <f>'Ark2'!B33</f>
        <v>103</v>
      </c>
      <c r="R201" s="223">
        <f>COUNTIF(K198:N233,Q201)</f>
        <v>3</v>
      </c>
      <c r="S201" s="223">
        <f>COUNTIF(K198:K233,Q201)</f>
        <v>0</v>
      </c>
      <c r="T201" s="223">
        <f>COUNTIF(L198:M233,Q201)</f>
        <v>0</v>
      </c>
      <c r="U201" s="223">
        <f>COUNTIF(N198:N233,Q201)</f>
        <v>3</v>
      </c>
      <c r="V201" s="223">
        <f>_xlfn.SUMIFS(E198:E233,B198:B233,Q201)+_xlfn.SUMIFS(G198:G233,D198:D233,Q201)</f>
        <v>1</v>
      </c>
      <c r="W201" s="223">
        <f>_xlfn.SUMIFS(G198:G233,B198:B233,Q201)+_xlfn.SUMIFS(E198:E233,D198:D233,Q201)</f>
        <v>6</v>
      </c>
      <c r="X201" s="223">
        <f>V201-W201</f>
        <v>-5</v>
      </c>
      <c r="Y201" s="220">
        <f>S201*3+T201*1</f>
        <v>0</v>
      </c>
      <c r="Z201" s="216"/>
      <c r="AA201" s="220">
        <f>RANK(Y201,Y198:Y201,0)</f>
        <v>4</v>
      </c>
      <c r="AB201" s="220">
        <f>IF(COUNTIF(AA198:AA201,AA201)=1,0,IF(AA201=1,RANK(BN201,BN198:BN201,0),IF(AA201=2,RANK(CW201,CW198:CW201,0),IF(AA201=3,RANK(EF201,EF198:EF201,0)))))</f>
        <v>0</v>
      </c>
      <c r="AC201" s="220">
        <f>IF(COUNTIF(AA198:AA201,AA201)=1,0,IF(AA201=1,RANK(BM201,BM198:BM201,0),IF(AA201=2,RANK(CV201,CV198:CV201,0),IF(AA201=3,RANK(EE201,EE198:EE201,0)))))</f>
        <v>0</v>
      </c>
      <c r="AD201" s="220">
        <f>IF(COUNTIF(AA198:AA201,AA201)=1,0,IF(AA201=1,RANK(BK201,BK198:BK201,0),IF(AA201=2,RANK(CT201,CT198:CT201,0),IF(AA201=3,RANK(EC201,EC198:EC201,0)))))</f>
        <v>0</v>
      </c>
      <c r="AE201" s="223">
        <f>SUM(AA208:AD208)</f>
        <v>4</v>
      </c>
      <c r="AF201" s="220">
        <f>IF(COUNTIF(AE198:AE201,AE201)=3,1,IF(COUNTIF(AA198:AA201,AA201)=1,0,IF(COUNTIF(AE198:AE201,AE201)=1,0,IF(AA201=1,VLOOKUP(Q201,BF204:BI207,4,FALSE),IF(AA201=2,VLOOKUP(Q201,CO204:CR207,4,FALSE),IF(AA201=3,VLOOKUP(Q201,DX204:EA207,4,FALSE)))))))</f>
        <v>0</v>
      </c>
      <c r="AG201" s="220">
        <f>RANK(X201,X198:X201)</f>
        <v>4</v>
      </c>
      <c r="AH201" s="220">
        <f>RANK(V201,V198:V201,0)</f>
        <v>4</v>
      </c>
      <c r="AI201" s="220">
        <f>RANK(S201,S198:S201,0)</f>
        <v>4</v>
      </c>
      <c r="AJ201" s="221">
        <f>(COUNTIF(Q198:Q201,"&lt;"&amp;Q201)+1)</f>
        <v>4</v>
      </c>
      <c r="AK201" s="216"/>
      <c r="AL201" s="24"/>
      <c r="AM201" t="b" s="221">
        <f>IF(AA201=AM197,Q201)</f>
        <v>0</v>
      </c>
      <c r="AN201" s="24"/>
      <c r="AO201" s="220">
        <f>COUNTIF(AM198:AM201,K201)</f>
        <v>0</v>
      </c>
      <c r="AP201" s="220">
        <f>COUNTIF(AM198:AM201,L201)</f>
        <v>0</v>
      </c>
      <c r="AQ201" s="220">
        <f>COUNTIF(AM198:AM201,M201)</f>
        <v>0</v>
      </c>
      <c r="AR201" s="220">
        <f>COUNTIF(AM198:AM201,N201)</f>
        <v>0</v>
      </c>
      <c r="AS201" s="220">
        <f>SUM(AO201:AR201)</f>
        <v>0</v>
      </c>
      <c r="AT201" s="24"/>
      <c r="AU201" t="s" s="215">
        <f>IF(AS201=2,B201,"")</f>
      </c>
      <c r="AV201" t="s" s="215">
        <f>IF(AS201=2,D201,"")</f>
      </c>
      <c r="AW201" t="s" s="215">
        <f>IF(AS201=2,E201,"")</f>
      </c>
      <c r="AX201" t="s" s="215">
        <f>IF(AS201=2,G201,"")</f>
      </c>
      <c r="AY201" s="24"/>
      <c r="AZ201" t="s" s="215">
        <f>IF(AS201=2,IF(AW201&gt;AX201,AU201,IF(AX201&gt;AW201,AV201,"")),"")</f>
      </c>
      <c r="BA201" t="s" s="215">
        <f>IF(AS201=2,IF(AW201=AX201,AU201,""),"")</f>
      </c>
      <c r="BB201" t="s" s="215">
        <f>IF(AS201=2,IF(AW201=AX201,AV201,""),"")</f>
      </c>
      <c r="BC201" t="s" s="215">
        <f>IF(AS201=2,IF(AW201&gt;AX201,AV201,IF(AX201&gt;AW201,AU201,"")),"")</f>
      </c>
      <c r="BD201" s="24"/>
      <c r="BE201" s="220">
        <f>RANK(BT201,BT198:BT201,1)</f>
        <v>4</v>
      </c>
      <c r="BF201" t="s" s="222">
        <f>Q201</f>
        <v>187</v>
      </c>
      <c r="BG201" s="223">
        <f>COUNTIF(AZ198:BC233,BF201)</f>
        <v>0</v>
      </c>
      <c r="BH201" s="223">
        <f>COUNTIF(AZ198:AZ233,BF201)</f>
        <v>0</v>
      </c>
      <c r="BI201" s="223">
        <f>COUNTIF(BA198:BB233,BF201)</f>
        <v>0</v>
      </c>
      <c r="BJ201" s="223">
        <f>COUNTIF(BC198:BC233,BF201)</f>
        <v>0</v>
      </c>
      <c r="BK201" s="223">
        <f>_xlfn.SUMIFS(AW198:AW233,AU198:AU233,BF201)+_xlfn.SUMIFS(AX198:AX233,AV198:AV233,BF201)</f>
        <v>0</v>
      </c>
      <c r="BL201" s="223">
        <f>_xlfn.SUMIFS(AX198:AX233,AU198:AU233,BF201)+_xlfn.SUMIFS(AW198:AW233,AV198:AV233,BF201)</f>
        <v>0</v>
      </c>
      <c r="BM201" s="223">
        <f>BK201-BL201</f>
        <v>0</v>
      </c>
      <c r="BN201" s="220">
        <f>BH201*3+BI201*1</f>
        <v>0</v>
      </c>
      <c r="BO201" t="s" s="215">
        <f>IF(BG201=0,"-",RANK(BN201,BN198:BN201))</f>
        <v>64</v>
      </c>
      <c r="BP201" t="s" s="215">
        <f>IF(BG201=0,"-",RANK(BM201,BM198:BM201))</f>
        <v>64</v>
      </c>
      <c r="BQ201" t="s" s="215">
        <f>IF(BG201=0,"-",RANK(BK201,BK198:BK201))</f>
        <v>64</v>
      </c>
      <c r="BR201" t="s" s="215">
        <f>IF(BG201=0,"-",SUM(BO201:BQ201))</f>
        <v>64</v>
      </c>
      <c r="BS201" s="221">
        <f>(COUNTIF(BF198:BF201,"&lt;"&amp;BF201)+1)/1000</f>
        <v>0.004</v>
      </c>
      <c r="BT201" s="221">
        <f>IF(BG201=0,1000+BS201,IF(COUNTIF(BR198:BR201,BR201)&gt;1,BR201+BS201,100))</f>
        <v>1000.004</v>
      </c>
      <c r="BU201" s="24"/>
      <c r="BV201" t="b" s="221">
        <f>IF(AA201=BV197,Q201)</f>
        <v>0</v>
      </c>
      <c r="BW201" s="24"/>
      <c r="BX201" s="220">
        <f>COUNTIF(BV198:BV201,K201)</f>
        <v>0</v>
      </c>
      <c r="BY201" s="220">
        <f>COUNTIF(BV198:BV201,L201)</f>
        <v>0</v>
      </c>
      <c r="BZ201" s="220">
        <f>COUNTIF(BV198:BV201,M201)</f>
        <v>0</v>
      </c>
      <c r="CA201" s="220">
        <f>COUNTIF(BV198:BV201,N201)</f>
        <v>0</v>
      </c>
      <c r="CB201" s="220">
        <f>SUM(BX201:CA201)</f>
        <v>0</v>
      </c>
      <c r="CC201" s="24"/>
      <c r="CD201" t="s" s="215">
        <f>IF(CB201=2,B201,"")</f>
      </c>
      <c r="CE201" t="s" s="215">
        <f>IF(CB201=2,D201,"")</f>
      </c>
      <c r="CF201" t="s" s="215">
        <f>IF(CB201=2,E201,"")</f>
      </c>
      <c r="CG201" t="s" s="215">
        <f>IF(CB201=2,G201,"")</f>
      </c>
      <c r="CH201" s="24"/>
      <c r="CI201" t="s" s="215">
        <f>IF(CB201=2,IF(CF201&gt;CG201,CD201,IF(CG201&gt;CF201,CE201,"")),"")</f>
      </c>
      <c r="CJ201" t="s" s="215">
        <f>IF(CB201=2,IF(CF201=CG201,CD201,""),"")</f>
      </c>
      <c r="CK201" t="s" s="215">
        <f>IF(CB201=2,IF(CF201=CG201,CE201,""),"")</f>
      </c>
      <c r="CL201" t="s" s="215">
        <f>IF(CB201=2,IF(CF201&gt;CG201,CE201,IF(CG201&gt;CF201,CD201,"")),"")</f>
      </c>
      <c r="CM201" s="24"/>
      <c r="CN201" s="220">
        <f>RANK(DC201,DC198:DC201,1)</f>
        <v>4</v>
      </c>
      <c r="CO201" t="s" s="222">
        <f>Q201</f>
        <v>187</v>
      </c>
      <c r="CP201" s="223">
        <f>COUNTIF(CI198:CL233,CO201)</f>
        <v>0</v>
      </c>
      <c r="CQ201" s="223">
        <f>COUNTIF(CI198:CI233,CO201)</f>
        <v>0</v>
      </c>
      <c r="CR201" s="223">
        <f>COUNTIF(CJ198:CK233,CO201)</f>
        <v>0</v>
      </c>
      <c r="CS201" s="223">
        <f>COUNTIF(CL198:CL233,CO201)</f>
        <v>0</v>
      </c>
      <c r="CT201" s="223">
        <f>_xlfn.SUMIFS(CF198:CF233,CD198:CD233,CO201)+_xlfn.SUMIFS(CG198:CG233,CE198:CE233,CO201)</f>
        <v>0</v>
      </c>
      <c r="CU201" s="223">
        <f>_xlfn.SUMIFS(CG198:CG233,CD198:CD233,CO201)+_xlfn.SUMIFS(CF198:CF233,CE198:CE233,CO201)</f>
        <v>0</v>
      </c>
      <c r="CV201" s="223">
        <f>CT201-CU201</f>
        <v>0</v>
      </c>
      <c r="CW201" s="220">
        <f>CQ201*3+CR201*1</f>
        <v>0</v>
      </c>
      <c r="CX201" t="s" s="215">
        <f>IF(CP201=0,"-",RANK(CW201,CW198:CW201))</f>
        <v>64</v>
      </c>
      <c r="CY201" t="s" s="215">
        <f>IF(CP201=0,"-",RANK(CV201,CV198:CV201))</f>
        <v>64</v>
      </c>
      <c r="CZ201" t="s" s="215">
        <f>IF(CP201=0,"-",RANK(CT201,CT198:CT201))</f>
        <v>64</v>
      </c>
      <c r="DA201" t="s" s="215">
        <f>IF(CP201=0,"-",SUM(CX201:CZ201))</f>
        <v>64</v>
      </c>
      <c r="DB201" s="221">
        <f>(COUNTIF(CO198:CO201,"&lt;"&amp;CO201)+1)/1000</f>
        <v>0.004</v>
      </c>
      <c r="DC201" s="221">
        <f>IF(CP201=0,1000+DB201,IF(COUNTIF(DA198:DA201,DA201)&gt;1,DA201+DB201,100))</f>
        <v>1000.004</v>
      </c>
      <c r="DD201" s="24"/>
      <c r="DE201" t="b" s="221">
        <f>IF(AA201=DE197,Q201)</f>
        <v>0</v>
      </c>
      <c r="DF201" s="24"/>
      <c r="DG201" s="220">
        <f>COUNTIF(DE198:DE201,K201)</f>
        <v>0</v>
      </c>
      <c r="DH201" s="220">
        <f>COUNTIF(DE198:DE201,L201)</f>
        <v>0</v>
      </c>
      <c r="DI201" s="220">
        <f>COUNTIF(DE198:DE201,M201)</f>
        <v>0</v>
      </c>
      <c r="DJ201" s="220">
        <f>COUNTIF(DE198:DE201,N201)</f>
        <v>0</v>
      </c>
      <c r="DK201" s="220">
        <f>SUM(DG201:DJ201)</f>
        <v>0</v>
      </c>
      <c r="DL201" s="24"/>
      <c r="DM201" t="s" s="215">
        <f>IF(DK201=2,B201,"")</f>
      </c>
      <c r="DN201" t="s" s="215">
        <f>IF(DK201=2,D201,"")</f>
      </c>
      <c r="DO201" t="s" s="215">
        <f>IF(DK201=2,E201,"")</f>
      </c>
      <c r="DP201" t="s" s="215">
        <f>IF(DK201=2,G201,"")</f>
      </c>
      <c r="DQ201" s="24"/>
      <c r="DR201" t="s" s="215">
        <f>IF(DK201=2,IF(DO201&gt;DP201,DM201,IF(DP201&gt;DO201,DN201,"")),"")</f>
      </c>
      <c r="DS201" t="s" s="215">
        <f>IF(DK201=2,IF(DO201=DP201,DM201,""),"")</f>
      </c>
      <c r="DT201" t="s" s="215">
        <f>IF(DK201=2,IF(DO201=DP201,DN201,""),"")</f>
      </c>
      <c r="DU201" t="s" s="215">
        <f>IF(DK201=2,IF(DO201&gt;DP201,DN201,IF(DP201&gt;DO201,DM201,"")),"")</f>
      </c>
      <c r="DV201" s="24"/>
      <c r="DW201" s="220">
        <f>RANK(EL201,EL198:EL201,1)</f>
        <v>4</v>
      </c>
      <c r="DX201" t="s" s="222">
        <f>Q201</f>
        <v>187</v>
      </c>
      <c r="DY201" s="223">
        <f>COUNTIF(DR198:DU233,DX201)</f>
        <v>0</v>
      </c>
      <c r="DZ201" s="223">
        <f>COUNTIF(DR198:DR233,DX201)</f>
        <v>0</v>
      </c>
      <c r="EA201" s="223">
        <f>COUNTIF(DS198:DT233,DX201)</f>
        <v>0</v>
      </c>
      <c r="EB201" s="223">
        <f>COUNTIF(DU198:DU233,DX201)</f>
        <v>0</v>
      </c>
      <c r="EC201" s="223">
        <f>_xlfn.SUMIFS(DO198:DO233,DM198:DM233,DX201)+_xlfn.SUMIFS(DP198:DP233,DN198:DN233,DX201)</f>
        <v>0</v>
      </c>
      <c r="ED201" s="223">
        <f>_xlfn.SUMIFS(DP198:DP233,DM198:DM233,DX201)+_xlfn.SUMIFS(DO198:DO233,DN198:DN233,DX201)</f>
        <v>0</v>
      </c>
      <c r="EE201" s="223">
        <f>EC201-ED201</f>
        <v>0</v>
      </c>
      <c r="EF201" s="220">
        <f>DZ201*3+EA201*1</f>
        <v>0</v>
      </c>
      <c r="EG201" t="s" s="215">
        <f>IF(DY201=0,"-",RANK(EF201,EF198:EF201))</f>
        <v>64</v>
      </c>
      <c r="EH201" t="s" s="215">
        <f>IF(DY201=0,"-",RANK(EE201,EE198:EE201))</f>
        <v>64</v>
      </c>
      <c r="EI201" t="s" s="215">
        <f>IF(DY201=0,"-",RANK(EC201,EC198:EC201))</f>
        <v>64</v>
      </c>
      <c r="EJ201" t="s" s="215">
        <f>IF(DY201=0,"-",SUM(EG201:EI201))</f>
        <v>64</v>
      </c>
      <c r="EK201" s="221">
        <f>(COUNTIF(DX198:DX201,"&lt;"&amp;DX201)+1)/1000</f>
        <v>0.004</v>
      </c>
      <c r="EL201" s="224">
        <f>IF(DY201=0,1000+EK201,IF(COUNTIF(EJ198:EJ201,EJ201)&gt;1,EJ201+EK201,100))</f>
        <v>1000.004</v>
      </c>
    </row>
    <row r="202" ht="13.65" customHeight="1">
      <c r="A202" s="15"/>
      <c r="B202" t="s" s="215">
        <f t="shared" si="476"/>
        <v>173</v>
      </c>
      <c r="C202" t="s" s="215">
        <v>64</v>
      </c>
      <c r="D202" t="s" s="215">
        <f t="shared" si="477"/>
        <v>174</v>
      </c>
      <c r="E202" s="220">
        <f t="shared" si="478"/>
        <v>2</v>
      </c>
      <c r="F202" t="s" s="215">
        <v>64</v>
      </c>
      <c r="G202" s="220">
        <f t="shared" si="479"/>
        <v>1</v>
      </c>
      <c r="H202" s="216"/>
      <c r="I202" t="s" s="215">
        <f t="shared" si="480"/>
        <v>170</v>
      </c>
      <c r="J202" s="24"/>
      <c r="K202" t="s" s="215">
        <f>IF(I202="H",B202,IF(I202="B",D202,""))</f>
        <v>173</v>
      </c>
      <c r="L202" t="s" s="215">
        <f>IF(I202="U",B202,"")</f>
      </c>
      <c r="M202" t="s" s="215">
        <f>IF(I202="U",D202,"")</f>
      </c>
      <c r="N202" t="s" s="215">
        <f>IF(I202="B",B202,IF(I202="H",D202,""))</f>
        <v>174</v>
      </c>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20">
        <f>COUNTIF(AM198:AM201,K202)</f>
        <v>0</v>
      </c>
      <c r="AP202" s="220">
        <f>COUNTIF(AM198:AM201,L202)</f>
        <v>0</v>
      </c>
      <c r="AQ202" s="220">
        <f>COUNTIF(AM198:AM201,M202)</f>
        <v>0</v>
      </c>
      <c r="AR202" s="220">
        <f>COUNTIF(AM198:AM201,N202)</f>
        <v>0</v>
      </c>
      <c r="AS202" s="220">
        <f>SUM(AO202:AR202)</f>
        <v>0</v>
      </c>
      <c r="AT202" s="24"/>
      <c r="AU202" t="s" s="215">
        <f>IF(AS202=2,B202,"")</f>
      </c>
      <c r="AV202" t="s" s="215">
        <f>IF(AS202=2,D202,"")</f>
      </c>
      <c r="AW202" t="s" s="215">
        <f>IF(AS202=2,E202,"")</f>
      </c>
      <c r="AX202" t="s" s="215">
        <f>IF(AS202=2,G202,"")</f>
      </c>
      <c r="AY202" s="24"/>
      <c r="AZ202" t="s" s="215">
        <f>IF(AS202=2,IF(AW202&gt;AX202,AU202,IF(AX202&gt;AW202,AV202,"")),"")</f>
      </c>
      <c r="BA202" t="s" s="215">
        <f>IF(AS202=2,IF(AW202=AX202,AU202,""),"")</f>
      </c>
      <c r="BB202" t="s" s="215">
        <f>IF(AS202=2,IF(AW202=AX202,AV202,""),"")</f>
      </c>
      <c r="BC202" t="s" s="215">
        <f>IF(AS202=2,IF(AW202&gt;AX202,AV202,IF(AX202&gt;AW202,AU202,"")),"")</f>
      </c>
      <c r="BD202" s="24"/>
      <c r="BE202" s="216"/>
      <c r="BF202" s="24"/>
      <c r="BG202" s="24"/>
      <c r="BH202" s="24"/>
      <c r="BI202" s="24"/>
      <c r="BJ202" s="24"/>
      <c r="BK202" s="24"/>
      <c r="BL202" s="24"/>
      <c r="BM202" s="24"/>
      <c r="BN202" s="24"/>
      <c r="BO202" s="24"/>
      <c r="BP202" s="24"/>
      <c r="BQ202" s="24"/>
      <c r="BR202" s="24"/>
      <c r="BS202" s="24"/>
      <c r="BT202" s="24"/>
      <c r="BU202" s="24"/>
      <c r="BV202" s="24"/>
      <c r="BW202" s="24"/>
      <c r="BX202" s="220">
        <f>COUNTIF(BV198:BV201,K202)</f>
        <v>0</v>
      </c>
      <c r="BY202" s="220">
        <f>COUNTIF(BV198:BV201,L202)</f>
        <v>0</v>
      </c>
      <c r="BZ202" s="220">
        <f>COUNTIF(BV198:BV201,M202)</f>
        <v>0</v>
      </c>
      <c r="CA202" s="220">
        <f>COUNTIF(BV198:BV201,N202)</f>
        <v>0</v>
      </c>
      <c r="CB202" s="220">
        <f>SUM(BX202:CA202)</f>
        <v>0</v>
      </c>
      <c r="CC202" s="24"/>
      <c r="CD202" t="s" s="215">
        <f>IF(CB202=2,B202,"")</f>
      </c>
      <c r="CE202" t="s" s="215">
        <f>IF(CB202=2,D202,"")</f>
      </c>
      <c r="CF202" t="s" s="215">
        <f>IF(CB202=2,E202,"")</f>
      </c>
      <c r="CG202" t="s" s="215">
        <f>IF(CB202=2,G202,"")</f>
      </c>
      <c r="CH202" s="24"/>
      <c r="CI202" t="s" s="215">
        <f>IF(CB202=2,IF(CF202&gt;CG202,CD202,IF(CG202&gt;CF202,CE202,"")),"")</f>
      </c>
      <c r="CJ202" t="s" s="215">
        <f>IF(CB202=2,IF(CF202=CG202,CD202,""),"")</f>
      </c>
      <c r="CK202" t="s" s="215">
        <f>IF(CB202=2,IF(CF202=CG202,CE202,""),"")</f>
      </c>
      <c r="CL202" t="s" s="215">
        <f>IF(CB202=2,IF(CF202&gt;CG202,CE202,IF(CG202&gt;CF202,CD202,"")),"")</f>
      </c>
      <c r="CM202" s="24"/>
      <c r="CN202" s="216"/>
      <c r="CO202" s="24"/>
      <c r="CP202" s="24"/>
      <c r="CQ202" s="24"/>
      <c r="CR202" s="24"/>
      <c r="CS202" s="24"/>
      <c r="CT202" s="24"/>
      <c r="CU202" s="24"/>
      <c r="CV202" s="24"/>
      <c r="CW202" s="24"/>
      <c r="CX202" s="24"/>
      <c r="CY202" s="24"/>
      <c r="CZ202" s="24"/>
      <c r="DA202" s="24"/>
      <c r="DB202" s="24"/>
      <c r="DC202" s="24"/>
      <c r="DD202" s="24"/>
      <c r="DE202" s="24"/>
      <c r="DF202" s="24"/>
      <c r="DG202" s="220">
        <f>COUNTIF(DE198:DE201,K202)</f>
        <v>0</v>
      </c>
      <c r="DH202" s="220">
        <f>COUNTIF(DE198:DE201,L202)</f>
        <v>0</v>
      </c>
      <c r="DI202" s="220">
        <f>COUNTIF(DE198:DE201,M202)</f>
        <v>0</v>
      </c>
      <c r="DJ202" s="220">
        <f>COUNTIF(DE198:DE201,N202)</f>
        <v>0</v>
      </c>
      <c r="DK202" s="220">
        <f>SUM(DG202:DJ202)</f>
        <v>0</v>
      </c>
      <c r="DL202" s="24"/>
      <c r="DM202" t="s" s="215">
        <f>IF(DK202=2,B202,"")</f>
      </c>
      <c r="DN202" t="s" s="215">
        <f>IF(DK202=2,D202,"")</f>
      </c>
      <c r="DO202" t="s" s="215">
        <f>IF(DK202=2,E202,"")</f>
      </c>
      <c r="DP202" t="s" s="215">
        <f>IF(DK202=2,G202,"")</f>
      </c>
      <c r="DQ202" s="24"/>
      <c r="DR202" t="s" s="215">
        <f>IF(DK202=2,IF(DO202&gt;DP202,DM202,IF(DP202&gt;DO202,DN202,"")),"")</f>
      </c>
      <c r="DS202" t="s" s="215">
        <f>IF(DK202=2,IF(DO202=DP202,DM202,""),"")</f>
      </c>
      <c r="DT202" t="s" s="215">
        <f>IF(DK202=2,IF(DO202=DP202,DN202,""),"")</f>
      </c>
      <c r="DU202" t="s" s="215">
        <f>IF(DK202=2,IF(DO202&gt;DP202,DN202,IF(DP202&gt;DO202,DM202,"")),"")</f>
      </c>
      <c r="DV202" s="24"/>
      <c r="DW202" s="216"/>
      <c r="DX202" s="24"/>
      <c r="DY202" s="24"/>
      <c r="DZ202" s="24"/>
      <c r="EA202" s="24"/>
      <c r="EB202" s="24"/>
      <c r="EC202" s="24"/>
      <c r="ED202" s="24"/>
      <c r="EE202" s="24"/>
      <c r="EF202" s="24"/>
      <c r="EG202" s="24"/>
      <c r="EH202" s="24"/>
      <c r="EI202" s="24"/>
      <c r="EJ202" s="24"/>
      <c r="EK202" s="24"/>
      <c r="EL202" s="25"/>
    </row>
    <row r="203" ht="13.65" customHeight="1">
      <c r="A203" s="15"/>
      <c r="B203" t="s" s="215">
        <f t="shared" si="524"/>
        <v>175</v>
      </c>
      <c r="C203" t="s" s="215">
        <v>64</v>
      </c>
      <c r="D203" t="s" s="215">
        <f t="shared" si="525"/>
        <v>176</v>
      </c>
      <c r="E203" s="220">
        <f t="shared" si="526"/>
        <v>1</v>
      </c>
      <c r="F203" t="s" s="215">
        <v>64</v>
      </c>
      <c r="G203" s="220">
        <f t="shared" si="527"/>
        <v>1</v>
      </c>
      <c r="H203" s="216"/>
      <c r="I203" t="s" s="215">
        <f t="shared" si="528"/>
        <v>177</v>
      </c>
      <c r="J203" s="24"/>
      <c r="K203" t="s" s="215">
        <f>IF(I203="H",B203,IF(I203="B",D203,""))</f>
      </c>
      <c r="L203" t="s" s="215">
        <f>IF(I203="U",B203,"")</f>
        <v>175</v>
      </c>
      <c r="M203" t="s" s="215">
        <f>IF(I203="U",D203,"")</f>
        <v>176</v>
      </c>
      <c r="N203" t="s" s="215">
        <f>IF(I203="B",B203,IF(I203="H",D203,""))</f>
      </c>
      <c r="O203" s="24"/>
      <c r="P203" s="24"/>
      <c r="Q203" s="24"/>
      <c r="R203" s="24"/>
      <c r="S203" s="24"/>
      <c r="T203" s="24"/>
      <c r="U203" s="24"/>
      <c r="V203" s="24"/>
      <c r="W203" s="24"/>
      <c r="X203" s="24"/>
      <c r="Y203" s="24"/>
      <c r="Z203" s="24"/>
      <c r="AA203" s="221">
        <v>1</v>
      </c>
      <c r="AB203" s="223">
        <v>10</v>
      </c>
      <c r="AC203" s="223">
        <f>AB203*10</f>
        <v>100</v>
      </c>
      <c r="AD203" s="223">
        <f>AC203*10</f>
        <v>1000</v>
      </c>
      <c r="AE203" s="226"/>
      <c r="AF203" s="223">
        <f>AD203*10</f>
        <v>10000</v>
      </c>
      <c r="AG203" s="223">
        <f>AF203*10</f>
        <v>100000</v>
      </c>
      <c r="AH203" s="223">
        <f>AG203*10</f>
        <v>1000000</v>
      </c>
      <c r="AI203" s="223">
        <f>AH203*10</f>
        <v>10000000</v>
      </c>
      <c r="AJ203" s="223">
        <f>AI203*10</f>
        <v>100000000</v>
      </c>
      <c r="AK203" s="226"/>
      <c r="AL203" s="24"/>
      <c r="AM203" s="24"/>
      <c r="AN203" s="24"/>
      <c r="AO203" s="220">
        <f>COUNTIF(AM198:AM201,K203)</f>
        <v>0</v>
      </c>
      <c r="AP203" s="220">
        <f>COUNTIF(AM198:AM201,L203)</f>
        <v>0</v>
      </c>
      <c r="AQ203" s="220">
        <f>COUNTIF(AM198:AM201,M203)</f>
        <v>0</v>
      </c>
      <c r="AR203" s="220">
        <f>COUNTIF(AM198:AM201,N203)</f>
        <v>0</v>
      </c>
      <c r="AS203" s="220">
        <f>SUM(AO203:AR203)</f>
        <v>0</v>
      </c>
      <c r="AT203" s="24"/>
      <c r="AU203" t="s" s="215">
        <f>IF(AS203=2,B203,"")</f>
      </c>
      <c r="AV203" t="s" s="215">
        <f>IF(AS203=2,D203,"")</f>
      </c>
      <c r="AW203" t="s" s="215">
        <f>IF(AS203=2,E203,"")</f>
      </c>
      <c r="AX203" t="s" s="215">
        <f>IF(AS203=2,G203,"")</f>
      </c>
      <c r="AY203" s="24"/>
      <c r="AZ203" t="s" s="215">
        <f>IF(AS203=2,IF(AW203&gt;AX203,AU203,IF(AX203&gt;AW203,AV203,"")),"")</f>
      </c>
      <c r="BA203" t="s" s="215">
        <f>IF(AS203=2,IF(AW203=AX203,AU203,""),"")</f>
      </c>
      <c r="BB203" t="s" s="215">
        <f>IF(AS203=2,IF(AW203=AX203,AV203,""),"")</f>
      </c>
      <c r="BC203" t="s" s="215">
        <f>IF(AS203=2,IF(AW203&gt;AX203,AV203,IF(AX203&gt;AW203,AU203,"")),"")</f>
      </c>
      <c r="BD203" s="24"/>
      <c r="BE203" s="216"/>
      <c r="BF203" s="24"/>
      <c r="BG203" s="24"/>
      <c r="BH203" t="s" s="215">
        <v>51</v>
      </c>
      <c r="BI203" t="s" s="215">
        <v>178</v>
      </c>
      <c r="BJ203" s="24"/>
      <c r="BK203" s="24"/>
      <c r="BL203" s="24"/>
      <c r="BM203" s="24"/>
      <c r="BN203" s="24"/>
      <c r="BO203" s="24"/>
      <c r="BP203" s="24"/>
      <c r="BQ203" s="24"/>
      <c r="BR203" s="24"/>
      <c r="BS203" s="24"/>
      <c r="BT203" s="24"/>
      <c r="BU203" s="24"/>
      <c r="BV203" s="24"/>
      <c r="BW203" s="24"/>
      <c r="BX203" s="220">
        <f>COUNTIF(BV198:BV201,K203)</f>
        <v>0</v>
      </c>
      <c r="BY203" s="220">
        <f>COUNTIF(BV198:BV201,L203)</f>
        <v>0</v>
      </c>
      <c r="BZ203" s="220">
        <f>COUNTIF(BV198:BV201,M203)</f>
        <v>0</v>
      </c>
      <c r="CA203" s="220">
        <f>COUNTIF(BV198:BV201,N203)</f>
        <v>0</v>
      </c>
      <c r="CB203" s="220">
        <f>SUM(BX203:CA203)</f>
        <v>0</v>
      </c>
      <c r="CC203" s="24"/>
      <c r="CD203" t="s" s="215">
        <f>IF(CB203=2,B203,"")</f>
      </c>
      <c r="CE203" t="s" s="215">
        <f>IF(CB203=2,D203,"")</f>
      </c>
      <c r="CF203" t="s" s="215">
        <f>IF(CB203=2,E203,"")</f>
      </c>
      <c r="CG203" t="s" s="215">
        <f>IF(CB203=2,G203,"")</f>
      </c>
      <c r="CH203" s="24"/>
      <c r="CI203" t="s" s="215">
        <f>IF(CB203=2,IF(CF203&gt;CG203,CD203,IF(CG203&gt;CF203,CE203,"")),"")</f>
      </c>
      <c r="CJ203" t="s" s="215">
        <f>IF(CB203=2,IF(CF203=CG203,CD203,""),"")</f>
      </c>
      <c r="CK203" t="s" s="215">
        <f>IF(CB203=2,IF(CF203=CG203,CE203,""),"")</f>
      </c>
      <c r="CL203" t="s" s="215">
        <f>IF(CB203=2,IF(CF203&gt;CG203,CE203,IF(CG203&gt;CF203,CD203,"")),"")</f>
      </c>
      <c r="CM203" s="24"/>
      <c r="CN203" s="216"/>
      <c r="CO203" s="24"/>
      <c r="CP203" s="24"/>
      <c r="CQ203" t="s" s="215">
        <v>51</v>
      </c>
      <c r="CR203" t="s" s="215">
        <v>178</v>
      </c>
      <c r="CS203" s="24"/>
      <c r="CT203" s="24"/>
      <c r="CU203" s="24"/>
      <c r="CV203" s="24"/>
      <c r="CW203" s="24"/>
      <c r="CX203" s="24"/>
      <c r="CY203" s="24"/>
      <c r="CZ203" s="24"/>
      <c r="DA203" s="24"/>
      <c r="DB203" s="24"/>
      <c r="DC203" s="24"/>
      <c r="DD203" s="24"/>
      <c r="DE203" s="24"/>
      <c r="DF203" s="24"/>
      <c r="DG203" s="220">
        <f>COUNTIF(DE198:DE201,K203)</f>
        <v>0</v>
      </c>
      <c r="DH203" s="220">
        <f>COUNTIF(DE198:DE201,L203)</f>
        <v>0</v>
      </c>
      <c r="DI203" s="220">
        <f>COUNTIF(DE198:DE201,M203)</f>
        <v>0</v>
      </c>
      <c r="DJ203" s="220">
        <f>COUNTIF(DE198:DE201,N203)</f>
        <v>0</v>
      </c>
      <c r="DK203" s="220">
        <f>SUM(DG203:DJ203)</f>
        <v>0</v>
      </c>
      <c r="DL203" s="24"/>
      <c r="DM203" t="s" s="215">
        <f>IF(DK203=2,B203,"")</f>
      </c>
      <c r="DN203" t="s" s="215">
        <f>IF(DK203=2,D203,"")</f>
      </c>
      <c r="DO203" t="s" s="215">
        <f>IF(DK203=2,E203,"")</f>
      </c>
      <c r="DP203" t="s" s="215">
        <f>IF(DK203=2,G203,"")</f>
      </c>
      <c r="DQ203" s="24"/>
      <c r="DR203" t="s" s="215">
        <f>IF(DK203=2,IF(DO203&gt;DP203,DM203,IF(DP203&gt;DO203,DN203,"")),"")</f>
      </c>
      <c r="DS203" t="s" s="215">
        <f>IF(DK203=2,IF(DO203=DP203,DM203,""),"")</f>
      </c>
      <c r="DT203" t="s" s="215">
        <f>IF(DK203=2,IF(DO203=DP203,DN203,""),"")</f>
      </c>
      <c r="DU203" t="s" s="215">
        <f>IF(DK203=2,IF(DO203&gt;DP203,DN203,IF(DP203&gt;DO203,DM203,"")),"")</f>
      </c>
      <c r="DV203" s="24"/>
      <c r="DW203" s="216"/>
      <c r="DX203" s="24"/>
      <c r="DY203" s="24"/>
      <c r="DZ203" t="s" s="215">
        <v>51</v>
      </c>
      <c r="EA203" t="s" s="215">
        <v>178</v>
      </c>
      <c r="EB203" s="24"/>
      <c r="EC203" s="24"/>
      <c r="ED203" s="24"/>
      <c r="EE203" s="24"/>
      <c r="EF203" s="24"/>
      <c r="EG203" s="24"/>
      <c r="EH203" s="24"/>
      <c r="EI203" s="24"/>
      <c r="EJ203" s="24"/>
      <c r="EK203" s="24"/>
      <c r="EL203" s="25"/>
    </row>
    <row r="204" ht="13.65" customHeight="1">
      <c r="A204" s="15"/>
      <c r="B204" t="s" s="215">
        <f t="shared" si="579"/>
        <v>179</v>
      </c>
      <c r="C204" t="s" s="215">
        <v>64</v>
      </c>
      <c r="D204" t="s" s="215">
        <f t="shared" si="580"/>
        <v>180</v>
      </c>
      <c r="E204" s="220">
        <f t="shared" si="581"/>
        <v>2</v>
      </c>
      <c r="F204" t="s" s="215">
        <v>64</v>
      </c>
      <c r="G204" s="220">
        <f t="shared" si="582"/>
        <v>1</v>
      </c>
      <c r="H204" s="216"/>
      <c r="I204" t="s" s="215">
        <f t="shared" si="583"/>
        <v>170</v>
      </c>
      <c r="J204" s="24"/>
      <c r="K204" t="s" s="215">
        <f>IF(I204="H",B204,IF(I204="B",D204,""))</f>
        <v>179</v>
      </c>
      <c r="L204" t="s" s="215">
        <f>IF(I204="U",B204,"")</f>
      </c>
      <c r="M204" t="s" s="215">
        <f>IF(I204="U",D204,"")</f>
      </c>
      <c r="N204" t="s" s="215">
        <f>IF(I204="B",B204,IF(I204="H",D204,""))</f>
        <v>180</v>
      </c>
      <c r="O204" s="24"/>
      <c r="P204" s="24"/>
      <c r="Q204" s="221">
        <v>2</v>
      </c>
      <c r="R204" s="221">
        <v>3</v>
      </c>
      <c r="S204" s="221">
        <v>4</v>
      </c>
      <c r="T204" s="221">
        <v>5</v>
      </c>
      <c r="U204" s="221">
        <v>6</v>
      </c>
      <c r="V204" s="221">
        <v>7</v>
      </c>
      <c r="W204" s="221">
        <v>8</v>
      </c>
      <c r="X204" s="221">
        <v>9</v>
      </c>
      <c r="Y204" s="221">
        <v>10</v>
      </c>
      <c r="Z204" s="24"/>
      <c r="AA204" s="24"/>
      <c r="AB204" s="24"/>
      <c r="AC204" s="24"/>
      <c r="AD204" s="24"/>
      <c r="AE204" s="24"/>
      <c r="AF204" s="24"/>
      <c r="AG204" s="24"/>
      <c r="AH204" s="24"/>
      <c r="AI204" s="24"/>
      <c r="AJ204" s="24"/>
      <c r="AK204" s="24"/>
      <c r="AL204" s="24"/>
      <c r="AM204" s="24"/>
      <c r="AN204" s="24"/>
      <c r="AO204" s="220">
        <f>COUNTIF(AM198:AM201,K204)</f>
        <v>0</v>
      </c>
      <c r="AP204" s="220">
        <f>COUNTIF(AM198:AM201,L204)</f>
        <v>0</v>
      </c>
      <c r="AQ204" s="220">
        <f>COUNTIF(AM198:AM201,M204)</f>
        <v>0</v>
      </c>
      <c r="AR204" s="220">
        <f>COUNTIF(AM198:AM201,N204)</f>
        <v>0</v>
      </c>
      <c r="AS204" s="220">
        <f>SUM(AO204:AR204)</f>
        <v>0</v>
      </c>
      <c r="AT204" s="24"/>
      <c r="AU204" t="s" s="215">
        <f>IF(AS204=2,B204,"")</f>
      </c>
      <c r="AV204" t="s" s="215">
        <f>IF(AS204=2,D204,"")</f>
      </c>
      <c r="AW204" t="s" s="215">
        <f>IF(AS204=2,E204,"")</f>
      </c>
      <c r="AX204" t="s" s="215">
        <f>IF(AS204=2,G204,"")</f>
      </c>
      <c r="AY204" s="24"/>
      <c r="AZ204" t="s" s="215">
        <f>IF(AS204=2,IF(AW204&gt;AX204,AU204,IF(AX204&gt;AW204,AV204,"")),"")</f>
      </c>
      <c r="BA204" t="s" s="215">
        <f>IF(AS204=2,IF(AW204=AX204,AU204,""),"")</f>
      </c>
      <c r="BB204" t="s" s="215">
        <f>IF(AS204=2,IF(AW204=AX204,AV204,""),"")</f>
      </c>
      <c r="BC204" t="s" s="215">
        <f>IF(AS204=2,IF(AW204&gt;AX204,AV204,IF(AX204&gt;AW204,AU204,"")),"")</f>
      </c>
      <c r="BD204" s="24"/>
      <c r="BE204" s="220">
        <v>1</v>
      </c>
      <c r="BF204" t="s" s="225">
        <f>VLOOKUP(BE204,BE198:BF201,2,FALSE)</f>
        <v>189</v>
      </c>
      <c r="BG204" s="24"/>
      <c r="BH204" s="220">
        <f>_xlfn.COUNTIFS(AZ198:AZ233,BF204,BC198:BC233,BF205)</f>
        <v>0</v>
      </c>
      <c r="BI204" s="221">
        <f>RANK(BH204,BH204:BH207,0)</f>
        <v>1</v>
      </c>
      <c r="BJ204" s="24"/>
      <c r="BK204" s="24"/>
      <c r="BL204" s="24"/>
      <c r="BM204" s="24"/>
      <c r="BN204" s="24"/>
      <c r="BO204" s="24"/>
      <c r="BP204" s="24"/>
      <c r="BQ204" s="24"/>
      <c r="BR204" s="24"/>
      <c r="BS204" s="24"/>
      <c r="BT204" s="24"/>
      <c r="BU204" s="24"/>
      <c r="BV204" s="24"/>
      <c r="BW204" s="24"/>
      <c r="BX204" s="220">
        <f>COUNTIF(BV198:BV201,K204)</f>
        <v>0</v>
      </c>
      <c r="BY204" s="220">
        <f>COUNTIF(BV198:BV201,L204)</f>
        <v>0</v>
      </c>
      <c r="BZ204" s="220">
        <f>COUNTIF(BV198:BV201,M204)</f>
        <v>0</v>
      </c>
      <c r="CA204" s="220">
        <f>COUNTIF(BV198:BV201,N204)</f>
        <v>0</v>
      </c>
      <c r="CB204" s="220">
        <f>SUM(BX204:CA204)</f>
        <v>0</v>
      </c>
      <c r="CC204" s="24"/>
      <c r="CD204" t="s" s="215">
        <f>IF(CB204=2,B204,"")</f>
      </c>
      <c r="CE204" t="s" s="215">
        <f>IF(CB204=2,D204,"")</f>
      </c>
      <c r="CF204" t="s" s="215">
        <f>IF(CB204=2,E204,"")</f>
      </c>
      <c r="CG204" t="s" s="215">
        <f>IF(CB204=2,G204,"")</f>
      </c>
      <c r="CH204" s="24"/>
      <c r="CI204" t="s" s="215">
        <f>IF(CB204=2,IF(CF204&gt;CG204,CD204,IF(CG204&gt;CF204,CE204,"")),"")</f>
      </c>
      <c r="CJ204" t="s" s="215">
        <f>IF(CB204=2,IF(CF204=CG204,CD204,""),"")</f>
      </c>
      <c r="CK204" t="s" s="215">
        <f>IF(CB204=2,IF(CF204=CG204,CE204,""),"")</f>
      </c>
      <c r="CL204" t="s" s="215">
        <f>IF(CB204=2,IF(CF204&gt;CG204,CE204,IF(CG204&gt;CF204,CD204,"")),"")</f>
      </c>
      <c r="CM204" s="24"/>
      <c r="CN204" s="220">
        <v>1</v>
      </c>
      <c r="CO204" t="s" s="225">
        <f>VLOOKUP(CN204,CN198:CO201,2,FALSE)</f>
        <v>189</v>
      </c>
      <c r="CP204" s="24"/>
      <c r="CQ204" s="220">
        <f>_xlfn.COUNTIFS(CI198:CI233,CO204,CL198:CL233,CO205)</f>
        <v>0</v>
      </c>
      <c r="CR204" s="221">
        <f>RANK(CQ204,CQ204:CQ207,0)</f>
        <v>1</v>
      </c>
      <c r="CS204" s="24"/>
      <c r="CT204" s="24"/>
      <c r="CU204" s="24"/>
      <c r="CV204" s="24"/>
      <c r="CW204" s="24"/>
      <c r="CX204" s="24"/>
      <c r="CY204" s="24"/>
      <c r="CZ204" s="24"/>
      <c r="DA204" s="24"/>
      <c r="DB204" s="24"/>
      <c r="DC204" s="24"/>
      <c r="DD204" s="24"/>
      <c r="DE204" s="24"/>
      <c r="DF204" s="24"/>
      <c r="DG204" s="220">
        <f>COUNTIF(DE198:DE201,K204)</f>
        <v>0</v>
      </c>
      <c r="DH204" s="220">
        <f>COUNTIF(DE198:DE201,L204)</f>
        <v>0</v>
      </c>
      <c r="DI204" s="220">
        <f>COUNTIF(DE198:DE201,M204)</f>
        <v>0</v>
      </c>
      <c r="DJ204" s="220">
        <f>COUNTIF(DE198:DE201,N204)</f>
        <v>0</v>
      </c>
      <c r="DK204" s="220">
        <f>SUM(DG204:DJ204)</f>
        <v>0</v>
      </c>
      <c r="DL204" s="24"/>
      <c r="DM204" t="s" s="215">
        <f>IF(DK204=2,B204,"")</f>
      </c>
      <c r="DN204" t="s" s="215">
        <f>IF(DK204=2,D204,"")</f>
      </c>
      <c r="DO204" t="s" s="215">
        <f>IF(DK204=2,E204,"")</f>
      </c>
      <c r="DP204" t="s" s="215">
        <f>IF(DK204=2,G204,"")</f>
      </c>
      <c r="DQ204" s="24"/>
      <c r="DR204" t="s" s="215">
        <f>IF(DK204=2,IF(DO204&gt;DP204,DM204,IF(DP204&gt;DO204,DN204,"")),"")</f>
      </c>
      <c r="DS204" t="s" s="215">
        <f>IF(DK204=2,IF(DO204=DP204,DM204,""),"")</f>
      </c>
      <c r="DT204" t="s" s="215">
        <f>IF(DK204=2,IF(DO204=DP204,DN204,""),"")</f>
      </c>
      <c r="DU204" t="s" s="215">
        <f>IF(DK204=2,IF(DO204&gt;DP204,DN204,IF(DP204&gt;DO204,DM204,"")),"")</f>
      </c>
      <c r="DV204" s="24"/>
      <c r="DW204" s="220">
        <v>1</v>
      </c>
      <c r="DX204" t="s" s="225">
        <f>VLOOKUP(DW204,DW198:DX201,2,FALSE)</f>
        <v>189</v>
      </c>
      <c r="DY204" s="24"/>
      <c r="DZ204" s="220">
        <f>_xlfn.COUNTIFS(DR198:DR233,DX204,DU198:DU233,DX205)</f>
        <v>0</v>
      </c>
      <c r="EA204" s="221">
        <f>RANK(DZ204,DZ204:DZ207,0)</f>
        <v>1</v>
      </c>
      <c r="EB204" s="24"/>
      <c r="EC204" s="24"/>
      <c r="ED204" s="24"/>
      <c r="EE204" s="24"/>
      <c r="EF204" s="24"/>
      <c r="EG204" s="24"/>
      <c r="EH204" s="24"/>
      <c r="EI204" s="24"/>
      <c r="EJ204" s="24"/>
      <c r="EK204" s="24"/>
      <c r="EL204" s="25"/>
    </row>
    <row r="205" ht="13.65" customHeight="1">
      <c r="A205" s="15"/>
      <c r="B205" t="s" s="215">
        <f t="shared" si="636"/>
        <v>181</v>
      </c>
      <c r="C205" t="s" s="215">
        <v>64</v>
      </c>
      <c r="D205" t="s" s="215">
        <f t="shared" si="637"/>
        <v>182</v>
      </c>
      <c r="E205" s="220">
        <f t="shared" si="638"/>
        <v>0</v>
      </c>
      <c r="F205" t="s" s="215">
        <v>64</v>
      </c>
      <c r="G205" s="220">
        <f t="shared" si="639"/>
        <v>1</v>
      </c>
      <c r="H205" s="216"/>
      <c r="I205" t="s" s="215">
        <f t="shared" si="640"/>
        <v>165</v>
      </c>
      <c r="J205" s="24"/>
      <c r="K205" t="s" s="215">
        <f>IF(I205="H",B205,IF(I205="B",D205,""))</f>
        <v>182</v>
      </c>
      <c r="L205" t="s" s="215">
        <f>IF(I205="U",B205,"")</f>
      </c>
      <c r="M205" t="s" s="215">
        <f>IF(I205="U",D205,"")</f>
      </c>
      <c r="N205" t="s" s="215">
        <f>IF(I205="B",B205,IF(I205="H",D205,""))</f>
        <v>181</v>
      </c>
      <c r="O205" s="24"/>
      <c r="P205" s="24"/>
      <c r="Q205" s="24"/>
      <c r="R205" s="24"/>
      <c r="S205" s="24"/>
      <c r="T205" s="24"/>
      <c r="U205" s="24"/>
      <c r="V205" s="24"/>
      <c r="W205" s="24"/>
      <c r="X205" s="24"/>
      <c r="Y205" s="24"/>
      <c r="Z205" s="24"/>
      <c r="AA205" s="220">
        <f>AA198/AA203</f>
        <v>2</v>
      </c>
      <c r="AB205" s="220">
        <f>AB198/AB203</f>
        <v>0</v>
      </c>
      <c r="AC205" s="220">
        <f>AC198/AC203</f>
        <v>0</v>
      </c>
      <c r="AD205" s="220">
        <f>AD198/AD203</f>
        <v>0</v>
      </c>
      <c r="AE205" s="216"/>
      <c r="AF205" s="220">
        <f>AF198/AF203</f>
        <v>0</v>
      </c>
      <c r="AG205" s="220">
        <f>AG198/AG203</f>
        <v>2e-05</v>
      </c>
      <c r="AH205" s="220">
        <f>AH198/AH203</f>
        <v>1e-06</v>
      </c>
      <c r="AI205" s="220">
        <f>AI198/AI203</f>
        <v>2e-07</v>
      </c>
      <c r="AJ205" s="220">
        <f>AJ198/AJ203</f>
        <v>1e-08</v>
      </c>
      <c r="AK205" s="221">
        <f>SUM(AA205:AJ205)</f>
        <v>2.00002121</v>
      </c>
      <c r="AL205" s="24"/>
      <c r="AM205" s="24"/>
      <c r="AN205" s="24"/>
      <c r="AO205" s="220">
        <f>COUNTIF(AM198:AM201,K205)</f>
        <v>0</v>
      </c>
      <c r="AP205" s="220">
        <f>COUNTIF(AM198:AM201,L205)</f>
        <v>0</v>
      </c>
      <c r="AQ205" s="220">
        <f>COUNTIF(AM198:AM201,M205)</f>
        <v>0</v>
      </c>
      <c r="AR205" s="220">
        <f>COUNTIF(AM198:AM201,N205)</f>
        <v>0</v>
      </c>
      <c r="AS205" s="220">
        <f>SUM(AO205:AR205)</f>
        <v>0</v>
      </c>
      <c r="AT205" s="24"/>
      <c r="AU205" t="s" s="215">
        <f>IF(AS205=2,B205,"")</f>
      </c>
      <c r="AV205" t="s" s="215">
        <f>IF(AS205=2,D205,"")</f>
      </c>
      <c r="AW205" t="s" s="215">
        <f>IF(AS205=2,E205,"")</f>
      </c>
      <c r="AX205" t="s" s="215">
        <f>IF(AS205=2,G205,"")</f>
      </c>
      <c r="AY205" s="24"/>
      <c r="AZ205" t="s" s="215">
        <f>IF(AS205=2,IF(AW205&gt;AX205,AU205,IF(AX205&gt;AW205,AV205,"")),"")</f>
      </c>
      <c r="BA205" t="s" s="215">
        <f>IF(AS205=2,IF(AW205=AX205,AU205,""),"")</f>
      </c>
      <c r="BB205" t="s" s="215">
        <f>IF(AS205=2,IF(AW205=AX205,AV205,""),"")</f>
      </c>
      <c r="BC205" t="s" s="215">
        <f>IF(AS205=2,IF(AW205&gt;AX205,AV205,IF(AX205&gt;AW205,AU205,"")),"")</f>
      </c>
      <c r="BD205" s="24"/>
      <c r="BE205" s="220">
        <v>2</v>
      </c>
      <c r="BF205" t="s" s="225">
        <f>VLOOKUP(BE205,BE198:BF201,2,FALSE)</f>
        <v>188</v>
      </c>
      <c r="BG205" s="24"/>
      <c r="BH205" s="220">
        <f>_xlfn.COUNTIFS(AZ198:AZ233,BF205,BC198:BC233,BF204)</f>
        <v>0</v>
      </c>
      <c r="BI205" s="221">
        <f>RANK(BH205,BH204:BH207,0)</f>
        <v>1</v>
      </c>
      <c r="BJ205" s="24"/>
      <c r="BK205" s="24"/>
      <c r="BL205" s="24"/>
      <c r="BM205" s="24"/>
      <c r="BN205" s="24"/>
      <c r="BO205" s="24"/>
      <c r="BP205" s="24"/>
      <c r="BQ205" s="24"/>
      <c r="BR205" s="24"/>
      <c r="BS205" s="24"/>
      <c r="BT205" s="24"/>
      <c r="BU205" s="24"/>
      <c r="BV205" s="24"/>
      <c r="BW205" s="24"/>
      <c r="BX205" s="220">
        <f>COUNTIF(BV198:BV201,K205)</f>
        <v>0</v>
      </c>
      <c r="BY205" s="220">
        <f>COUNTIF(BV198:BV201,L205)</f>
        <v>0</v>
      </c>
      <c r="BZ205" s="220">
        <f>COUNTIF(BV198:BV201,M205)</f>
        <v>0</v>
      </c>
      <c r="CA205" s="220">
        <f>COUNTIF(BV198:BV201,N205)</f>
        <v>0</v>
      </c>
      <c r="CB205" s="220">
        <f>SUM(BX205:CA205)</f>
        <v>0</v>
      </c>
      <c r="CC205" s="24"/>
      <c r="CD205" t="s" s="215">
        <f>IF(CB205=2,B205,"")</f>
      </c>
      <c r="CE205" t="s" s="215">
        <f>IF(CB205=2,D205,"")</f>
      </c>
      <c r="CF205" t="s" s="215">
        <f>IF(CB205=2,E205,"")</f>
      </c>
      <c r="CG205" t="s" s="215">
        <f>IF(CB205=2,G205,"")</f>
      </c>
      <c r="CH205" s="24"/>
      <c r="CI205" t="s" s="215">
        <f>IF(CB205=2,IF(CF205&gt;CG205,CD205,IF(CG205&gt;CF205,CE205,"")),"")</f>
      </c>
      <c r="CJ205" t="s" s="215">
        <f>IF(CB205=2,IF(CF205=CG205,CD205,""),"")</f>
      </c>
      <c r="CK205" t="s" s="215">
        <f>IF(CB205=2,IF(CF205=CG205,CE205,""),"")</f>
      </c>
      <c r="CL205" t="s" s="215">
        <f>IF(CB205=2,IF(CF205&gt;CG205,CE205,IF(CG205&gt;CF205,CD205,"")),"")</f>
      </c>
      <c r="CM205" s="24"/>
      <c r="CN205" s="220">
        <v>2</v>
      </c>
      <c r="CO205" t="s" s="225">
        <f>VLOOKUP(CN205,CN198:CO201,2,FALSE)</f>
        <v>188</v>
      </c>
      <c r="CP205" s="24"/>
      <c r="CQ205" s="220">
        <f>_xlfn.COUNTIFS(CI198:CI233,CO205,CL198:CL233,CO204)</f>
        <v>0</v>
      </c>
      <c r="CR205" s="221">
        <f>RANK(CQ205,CQ204:CQ207,0)</f>
        <v>1</v>
      </c>
      <c r="CS205" s="24"/>
      <c r="CT205" s="24"/>
      <c r="CU205" s="24"/>
      <c r="CV205" s="24"/>
      <c r="CW205" s="24"/>
      <c r="CX205" s="24"/>
      <c r="CY205" s="24"/>
      <c r="CZ205" s="24"/>
      <c r="DA205" s="24"/>
      <c r="DB205" s="24"/>
      <c r="DC205" s="24"/>
      <c r="DD205" s="24"/>
      <c r="DE205" s="24"/>
      <c r="DF205" s="24"/>
      <c r="DG205" s="220">
        <f>COUNTIF(DE198:DE201,K205)</f>
        <v>0</v>
      </c>
      <c r="DH205" s="220">
        <f>COUNTIF(DE198:DE201,L205)</f>
        <v>0</v>
      </c>
      <c r="DI205" s="220">
        <f>COUNTIF(DE198:DE201,M205)</f>
        <v>0</v>
      </c>
      <c r="DJ205" s="220">
        <f>COUNTIF(DE198:DE201,N205)</f>
        <v>0</v>
      </c>
      <c r="DK205" s="220">
        <f>SUM(DG205:DJ205)</f>
        <v>0</v>
      </c>
      <c r="DL205" s="24"/>
      <c r="DM205" t="s" s="215">
        <f>IF(DK205=2,B205,"")</f>
      </c>
      <c r="DN205" t="s" s="215">
        <f>IF(DK205=2,D205,"")</f>
      </c>
      <c r="DO205" t="s" s="215">
        <f>IF(DK205=2,E205,"")</f>
      </c>
      <c r="DP205" t="s" s="215">
        <f>IF(DK205=2,G205,"")</f>
      </c>
      <c r="DQ205" s="24"/>
      <c r="DR205" t="s" s="215">
        <f>IF(DK205=2,IF(DO205&gt;DP205,DM205,IF(DP205&gt;DO205,DN205,"")),"")</f>
      </c>
      <c r="DS205" t="s" s="215">
        <f>IF(DK205=2,IF(DO205=DP205,DM205,""),"")</f>
      </c>
      <c r="DT205" t="s" s="215">
        <f>IF(DK205=2,IF(DO205=DP205,DN205,""),"")</f>
      </c>
      <c r="DU205" t="s" s="215">
        <f>IF(DK205=2,IF(DO205&gt;DP205,DN205,IF(DP205&gt;DO205,DM205,"")),"")</f>
      </c>
      <c r="DV205" s="24"/>
      <c r="DW205" s="220">
        <v>2</v>
      </c>
      <c r="DX205" t="s" s="225">
        <f>VLOOKUP(DW205,DW198:DX201,2,FALSE)</f>
        <v>188</v>
      </c>
      <c r="DY205" s="24"/>
      <c r="DZ205" s="220">
        <f>_xlfn.COUNTIFS(DR198:DR233,DX205,DU198:DU233,DX204)</f>
        <v>0</v>
      </c>
      <c r="EA205" s="221">
        <f>RANK(DZ205,DZ204:DZ207,0)</f>
        <v>1</v>
      </c>
      <c r="EB205" s="24"/>
      <c r="EC205" s="24"/>
      <c r="ED205" s="24"/>
      <c r="EE205" s="24"/>
      <c r="EF205" s="24"/>
      <c r="EG205" s="24"/>
      <c r="EH205" s="24"/>
      <c r="EI205" s="24"/>
      <c r="EJ205" s="24"/>
      <c r="EK205" s="24"/>
      <c r="EL205" s="25"/>
    </row>
    <row r="206" ht="13.65" customHeight="1">
      <c r="A206" s="15"/>
      <c r="B206" t="s" s="215">
        <f t="shared" si="703"/>
        <v>183</v>
      </c>
      <c r="C206" t="s" s="215">
        <v>64</v>
      </c>
      <c r="D206" t="s" s="215">
        <f t="shared" si="704"/>
        <v>184</v>
      </c>
      <c r="E206" s="220">
        <f t="shared" si="705"/>
        <v>3</v>
      </c>
      <c r="F206" t="s" s="215">
        <v>64</v>
      </c>
      <c r="G206" s="220">
        <f t="shared" si="706"/>
        <v>1</v>
      </c>
      <c r="H206" s="216"/>
      <c r="I206" t="s" s="215">
        <f t="shared" si="707"/>
        <v>170</v>
      </c>
      <c r="J206" s="24"/>
      <c r="K206" t="s" s="215">
        <f>IF(I206="H",B206,IF(I206="B",D206,""))</f>
        <v>183</v>
      </c>
      <c r="L206" t="s" s="215">
        <f>IF(I206="U",B206,"")</f>
      </c>
      <c r="M206" t="s" s="215">
        <f>IF(I206="U",D206,"")</f>
      </c>
      <c r="N206" t="s" s="215">
        <f>IF(I206="B",B206,IF(I206="H",D206,""))</f>
        <v>184</v>
      </c>
      <c r="O206" s="24"/>
      <c r="P206" s="221">
        <v>1</v>
      </c>
      <c r="Q206" t="s" s="222">
        <f>VLOOKUP(P206,P198:Y201,Q204,FALSE)</f>
        <v>188</v>
      </c>
      <c r="R206" s="223">
        <f>VLOOKUP(P206,P198:Y201,R204,FALSE)</f>
        <v>3</v>
      </c>
      <c r="S206" s="223">
        <f>VLOOKUP(P206,P198:Y201,S204,FALSE)</f>
        <v>3</v>
      </c>
      <c r="T206" s="223">
        <f>VLOOKUP(P206,P198:Y201,T204,FALSE)</f>
        <v>0</v>
      </c>
      <c r="U206" s="223">
        <f>VLOOKUP(P206,P198:Y201,U204,FALSE)</f>
        <v>0</v>
      </c>
      <c r="V206" s="223">
        <f>VLOOKUP(P206,P198:Y201,V204,FALSE)</f>
        <v>6</v>
      </c>
      <c r="W206" s="223">
        <f>VLOOKUP(P206,P198:Y201,W204,FALSE)</f>
        <v>2</v>
      </c>
      <c r="X206" s="223">
        <f>VLOOKUP(P206,P198:Y201,X204,FALSE)</f>
        <v>4</v>
      </c>
      <c r="Y206" s="220">
        <f>VLOOKUP(P206,P198:Y201,Y204,FALSE)</f>
        <v>9</v>
      </c>
      <c r="Z206" s="24"/>
      <c r="AA206" s="220">
        <f>AA199/AA203</f>
        <v>1</v>
      </c>
      <c r="AB206" s="220">
        <f>AB199/AB203</f>
        <v>0</v>
      </c>
      <c r="AC206" s="220">
        <f>AC199/AC203</f>
        <v>0</v>
      </c>
      <c r="AD206" s="220">
        <f>AD199/AD203</f>
        <v>0</v>
      </c>
      <c r="AE206" s="216"/>
      <c r="AF206" s="220">
        <f>AF199/AF203</f>
        <v>0</v>
      </c>
      <c r="AG206" s="220">
        <f>AG199/AG203</f>
        <v>1e-05</v>
      </c>
      <c r="AH206" s="220">
        <f>AH199/AH203</f>
        <v>2e-06</v>
      </c>
      <c r="AI206" s="220">
        <f>AI199/AI203</f>
        <v>1e-07</v>
      </c>
      <c r="AJ206" s="220">
        <f>AJ199/AJ203</f>
        <v>2e-08</v>
      </c>
      <c r="AK206" s="221">
        <f>SUM(AA206:AJ206)</f>
        <v>1.00001212</v>
      </c>
      <c r="AL206" s="24"/>
      <c r="AM206" s="24"/>
      <c r="AN206" s="24"/>
      <c r="AO206" s="220">
        <f>COUNTIF(AM198:AM201,K206)</f>
        <v>0</v>
      </c>
      <c r="AP206" s="220">
        <f>COUNTIF(AM198:AM201,L206)</f>
        <v>0</v>
      </c>
      <c r="AQ206" s="220">
        <f>COUNTIF(AM198:AM201,M206)</f>
        <v>0</v>
      </c>
      <c r="AR206" s="220">
        <f>COUNTIF(AM198:AM201,N206)</f>
        <v>0</v>
      </c>
      <c r="AS206" s="220">
        <f>SUM(AO206:AR206)</f>
        <v>0</v>
      </c>
      <c r="AT206" s="24"/>
      <c r="AU206" t="s" s="215">
        <f>IF(AS206=2,B206,"")</f>
      </c>
      <c r="AV206" t="s" s="215">
        <f>IF(AS206=2,D206,"")</f>
      </c>
      <c r="AW206" t="s" s="215">
        <f>IF(AS206=2,E206,"")</f>
      </c>
      <c r="AX206" t="s" s="215">
        <f>IF(AS206=2,G206,"")</f>
      </c>
      <c r="AY206" s="24"/>
      <c r="AZ206" t="s" s="215">
        <f>IF(AS206=2,IF(AW206&gt;AX206,AU206,IF(AX206&gt;AW206,AV206,"")),"")</f>
      </c>
      <c r="BA206" t="s" s="215">
        <f>IF(AS206=2,IF(AW206=AX206,AU206,""),"")</f>
      </c>
      <c r="BB206" t="s" s="215">
        <f>IF(AS206=2,IF(AW206=AX206,AV206,""),"")</f>
      </c>
      <c r="BC206" t="s" s="215">
        <f>IF(AS206=2,IF(AW206&gt;AX206,AV206,IF(AX206&gt;AW206,AU206,"")),"")</f>
      </c>
      <c r="BD206" s="24"/>
      <c r="BE206" s="220">
        <v>3</v>
      </c>
      <c r="BF206" t="s" s="225">
        <f>VLOOKUP(BE206,BE198:BF201,2,FALSE)</f>
        <v>190</v>
      </c>
      <c r="BG206" s="24"/>
      <c r="BH206" s="220">
        <f>_xlfn.COUNTIFS(AZ198:AZ233,BF206,BC198:BC233,BF205)</f>
        <v>0</v>
      </c>
      <c r="BI206" s="221">
        <f>RANK(BH206,BH204:BH207,0)</f>
        <v>1</v>
      </c>
      <c r="BJ206" s="24"/>
      <c r="BK206" s="24"/>
      <c r="BL206" s="24"/>
      <c r="BM206" s="24"/>
      <c r="BN206" s="24"/>
      <c r="BO206" s="24"/>
      <c r="BP206" s="24"/>
      <c r="BQ206" s="24"/>
      <c r="BR206" s="24"/>
      <c r="BS206" s="24"/>
      <c r="BT206" s="24"/>
      <c r="BU206" s="24"/>
      <c r="BV206" s="24"/>
      <c r="BW206" s="24"/>
      <c r="BX206" s="220">
        <f>COUNTIF(BV198:BV201,K206)</f>
        <v>0</v>
      </c>
      <c r="BY206" s="220">
        <f>COUNTIF(BV198:BV201,L206)</f>
        <v>0</v>
      </c>
      <c r="BZ206" s="220">
        <f>COUNTIF(BV198:BV201,M206)</f>
        <v>0</v>
      </c>
      <c r="CA206" s="220">
        <f>COUNTIF(BV198:BV201,N206)</f>
        <v>0</v>
      </c>
      <c r="CB206" s="220">
        <f>SUM(BX206:CA206)</f>
        <v>0</v>
      </c>
      <c r="CC206" s="24"/>
      <c r="CD206" t="s" s="215">
        <f>IF(CB206=2,B206,"")</f>
      </c>
      <c r="CE206" t="s" s="215">
        <f>IF(CB206=2,D206,"")</f>
      </c>
      <c r="CF206" t="s" s="215">
        <f>IF(CB206=2,E206,"")</f>
      </c>
      <c r="CG206" t="s" s="215">
        <f>IF(CB206=2,G206,"")</f>
      </c>
      <c r="CH206" s="24"/>
      <c r="CI206" t="s" s="215">
        <f>IF(CB206=2,IF(CF206&gt;CG206,CD206,IF(CG206&gt;CF206,CE206,"")),"")</f>
      </c>
      <c r="CJ206" t="s" s="215">
        <f>IF(CB206=2,IF(CF206=CG206,CD206,""),"")</f>
      </c>
      <c r="CK206" t="s" s="215">
        <f>IF(CB206=2,IF(CF206=CG206,CE206,""),"")</f>
      </c>
      <c r="CL206" t="s" s="215">
        <f>IF(CB206=2,IF(CF206&gt;CG206,CE206,IF(CG206&gt;CF206,CD206,"")),"")</f>
      </c>
      <c r="CM206" s="24"/>
      <c r="CN206" s="220">
        <v>3</v>
      </c>
      <c r="CO206" t="s" s="225">
        <f>VLOOKUP(CN206,CN198:CO201,2,FALSE)</f>
        <v>190</v>
      </c>
      <c r="CP206" s="24"/>
      <c r="CQ206" s="220">
        <f>_xlfn.COUNTIFS(CI198:CI233,CO206,CL198:CL233,CO205)</f>
        <v>0</v>
      </c>
      <c r="CR206" s="221">
        <f>RANK(CQ206,CQ204:CQ207,0)</f>
        <v>1</v>
      </c>
      <c r="CS206" s="24"/>
      <c r="CT206" s="24"/>
      <c r="CU206" s="24"/>
      <c r="CV206" s="24"/>
      <c r="CW206" s="24"/>
      <c r="CX206" s="24"/>
      <c r="CY206" s="24"/>
      <c r="CZ206" s="24"/>
      <c r="DA206" s="24"/>
      <c r="DB206" s="24"/>
      <c r="DC206" s="24"/>
      <c r="DD206" s="24"/>
      <c r="DE206" s="24"/>
      <c r="DF206" s="24"/>
      <c r="DG206" s="220">
        <f>COUNTIF(DE198:DE201,K206)</f>
        <v>0</v>
      </c>
      <c r="DH206" s="220">
        <f>COUNTIF(DE198:DE201,L206)</f>
        <v>0</v>
      </c>
      <c r="DI206" s="220">
        <f>COUNTIF(DE198:DE201,M206)</f>
        <v>0</v>
      </c>
      <c r="DJ206" s="220">
        <f>COUNTIF(DE198:DE201,N206)</f>
        <v>0</v>
      </c>
      <c r="DK206" s="220">
        <f>SUM(DG206:DJ206)</f>
        <v>0</v>
      </c>
      <c r="DL206" s="24"/>
      <c r="DM206" t="s" s="215">
        <f>IF(DK206=2,B206,"")</f>
      </c>
      <c r="DN206" t="s" s="215">
        <f>IF(DK206=2,D206,"")</f>
      </c>
      <c r="DO206" t="s" s="215">
        <f>IF(DK206=2,E206,"")</f>
      </c>
      <c r="DP206" t="s" s="215">
        <f>IF(DK206=2,G206,"")</f>
      </c>
      <c r="DQ206" s="24"/>
      <c r="DR206" t="s" s="215">
        <f>IF(DK206=2,IF(DO206&gt;DP206,DM206,IF(DP206&gt;DO206,DN206,"")),"")</f>
      </c>
      <c r="DS206" t="s" s="215">
        <f>IF(DK206=2,IF(DO206=DP206,DM206,""),"")</f>
      </c>
      <c r="DT206" t="s" s="215">
        <f>IF(DK206=2,IF(DO206=DP206,DN206,""),"")</f>
      </c>
      <c r="DU206" t="s" s="215">
        <f>IF(DK206=2,IF(DO206&gt;DP206,DN206,IF(DP206&gt;DO206,DM206,"")),"")</f>
      </c>
      <c r="DV206" s="24"/>
      <c r="DW206" s="220">
        <v>3</v>
      </c>
      <c r="DX206" t="s" s="225">
        <f>VLOOKUP(DW206,DW198:DX201,2,FALSE)</f>
        <v>190</v>
      </c>
      <c r="DY206" s="24"/>
      <c r="DZ206" s="220">
        <f>_xlfn.COUNTIFS(DR198:DR233,DX206,DU198:DU233,DX205)</f>
        <v>0</v>
      </c>
      <c r="EA206" s="221">
        <f>RANK(DZ206,DZ204:DZ207,0)</f>
        <v>1</v>
      </c>
      <c r="EB206" s="24"/>
      <c r="EC206" s="24"/>
      <c r="ED206" s="24"/>
      <c r="EE206" s="24"/>
      <c r="EF206" s="24"/>
      <c r="EG206" s="24"/>
      <c r="EH206" s="24"/>
      <c r="EI206" s="24"/>
      <c r="EJ206" s="24"/>
      <c r="EK206" s="24"/>
      <c r="EL206" s="25"/>
    </row>
    <row r="207" ht="13.65" customHeight="1">
      <c r="A207" s="15"/>
      <c r="B207" t="s" s="215">
        <f t="shared" si="779"/>
        <v>185</v>
      </c>
      <c r="C207" t="s" s="215">
        <v>64</v>
      </c>
      <c r="D207" t="s" s="215">
        <f t="shared" si="780"/>
        <v>186</v>
      </c>
      <c r="E207" s="220">
        <f t="shared" si="781"/>
        <v>2</v>
      </c>
      <c r="F207" t="s" s="215">
        <v>64</v>
      </c>
      <c r="G207" s="220">
        <f t="shared" si="782"/>
        <v>1</v>
      </c>
      <c r="H207" s="216"/>
      <c r="I207" t="s" s="215">
        <f t="shared" si="783"/>
        <v>170</v>
      </c>
      <c r="J207" s="24"/>
      <c r="K207" t="s" s="215">
        <f>IF(I207="H",B207,IF(I207="B",D207,""))</f>
        <v>185</v>
      </c>
      <c r="L207" t="s" s="215">
        <f>IF(I207="U",B207,"")</f>
      </c>
      <c r="M207" t="s" s="215">
        <f>IF(I207="U",D207,"")</f>
      </c>
      <c r="N207" t="s" s="215">
        <f>IF(I207="B",B207,IF(I207="H",D207,""))</f>
        <v>186</v>
      </c>
      <c r="O207" s="24"/>
      <c r="P207" s="221">
        <v>2</v>
      </c>
      <c r="Q207" t="s" s="222">
        <f>VLOOKUP(P207,P198:Y201,Q204,FALSE)</f>
        <v>189</v>
      </c>
      <c r="R207" s="223">
        <f>VLOOKUP(P207,P198:Y201,R204,FALSE)</f>
        <v>3</v>
      </c>
      <c r="S207" s="223">
        <f>VLOOKUP(P207,P198:Y201,S204,FALSE)</f>
        <v>2</v>
      </c>
      <c r="T207" s="223">
        <f>VLOOKUP(P207,P198:Y201,T204,FALSE)</f>
        <v>0</v>
      </c>
      <c r="U207" s="223">
        <f>VLOOKUP(P207,P198:Y201,U204,FALSE)</f>
        <v>1</v>
      </c>
      <c r="V207" s="223">
        <f>VLOOKUP(P207,P198:Y201,V204,FALSE)</f>
        <v>7</v>
      </c>
      <c r="W207" s="223">
        <f>VLOOKUP(P207,P198:Y201,W204,FALSE)</f>
        <v>5</v>
      </c>
      <c r="X207" s="223">
        <f>VLOOKUP(P207,P198:Y201,X204,FALSE)</f>
        <v>2</v>
      </c>
      <c r="Y207" s="220">
        <f>VLOOKUP(P207,P198:Y201,Y204,FALSE)</f>
        <v>6</v>
      </c>
      <c r="Z207" s="24"/>
      <c r="AA207" s="220">
        <f>AA200/AA203</f>
        <v>3</v>
      </c>
      <c r="AB207" s="220">
        <f>AB200/AB203</f>
        <v>0</v>
      </c>
      <c r="AC207" s="220">
        <f>AC200/AC203</f>
        <v>0</v>
      </c>
      <c r="AD207" s="220">
        <f>AD200/AD203</f>
        <v>0</v>
      </c>
      <c r="AE207" s="216"/>
      <c r="AF207" s="220">
        <f>AF200/AF203</f>
        <v>0</v>
      </c>
      <c r="AG207" s="220">
        <f>AG200/AG203</f>
        <v>3e-05</v>
      </c>
      <c r="AH207" s="220">
        <f>AH200/AH203</f>
        <v>3e-06</v>
      </c>
      <c r="AI207" s="220">
        <f>AI200/AI203</f>
        <v>3e-07</v>
      </c>
      <c r="AJ207" s="220">
        <f>AJ200/AJ203</f>
        <v>3e-08</v>
      </c>
      <c r="AK207" s="221">
        <f>SUM(AA207:AJ207)</f>
        <v>3.00003333</v>
      </c>
      <c r="AL207" s="24"/>
      <c r="AM207" s="24"/>
      <c r="AN207" s="24"/>
      <c r="AO207" s="220">
        <f>COUNTIF(AM198:AM201,K207)</f>
        <v>0</v>
      </c>
      <c r="AP207" s="220">
        <f>COUNTIF(AM198:AM201,L207)</f>
        <v>0</v>
      </c>
      <c r="AQ207" s="220">
        <f>COUNTIF(AM198:AM201,M207)</f>
        <v>0</v>
      </c>
      <c r="AR207" s="220">
        <f>COUNTIF(AM198:AM201,N207)</f>
        <v>0</v>
      </c>
      <c r="AS207" s="220">
        <f>SUM(AO207:AR207)</f>
        <v>0</v>
      </c>
      <c r="AT207" s="24"/>
      <c r="AU207" t="s" s="215">
        <f>IF(AS207=2,B207,"")</f>
      </c>
      <c r="AV207" t="s" s="215">
        <f>IF(AS207=2,D207,"")</f>
      </c>
      <c r="AW207" t="s" s="215">
        <f>IF(AS207=2,E207,"")</f>
      </c>
      <c r="AX207" t="s" s="215">
        <f>IF(AS207=2,G207,"")</f>
      </c>
      <c r="AY207" s="24"/>
      <c r="AZ207" t="s" s="215">
        <f>IF(AS207=2,IF(AW207&gt;AX207,AU207,IF(AX207&gt;AW207,AV207,"")),"")</f>
      </c>
      <c r="BA207" t="s" s="215">
        <f>IF(AS207=2,IF(AW207=AX207,AU207,""),"")</f>
      </c>
      <c r="BB207" t="s" s="215">
        <f>IF(AS207=2,IF(AW207=AX207,AV207,""),"")</f>
      </c>
      <c r="BC207" t="s" s="215">
        <f>IF(AS207=2,IF(AW207&gt;AX207,AV207,IF(AX207&gt;AW207,AU207,"")),"")</f>
      </c>
      <c r="BD207" s="24"/>
      <c r="BE207" s="220">
        <v>4</v>
      </c>
      <c r="BF207" t="s" s="225">
        <f>VLOOKUP(BE207,BE198:BF201,2,FALSE)</f>
        <v>187</v>
      </c>
      <c r="BG207" s="24"/>
      <c r="BH207" s="220">
        <f>_xlfn.COUNTIFS(AZ198:AZ233,BF207,BC198:BC233,BF206)</f>
        <v>0</v>
      </c>
      <c r="BI207" s="221">
        <f>RANK(BH207,BH204:BH207,0)</f>
        <v>1</v>
      </c>
      <c r="BJ207" s="24"/>
      <c r="BK207" s="24"/>
      <c r="BL207" s="24"/>
      <c r="BM207" s="24"/>
      <c r="BN207" s="24"/>
      <c r="BO207" s="24"/>
      <c r="BP207" s="24"/>
      <c r="BQ207" s="24"/>
      <c r="BR207" s="24"/>
      <c r="BS207" s="24"/>
      <c r="BT207" s="24"/>
      <c r="BU207" s="24"/>
      <c r="BV207" s="24"/>
      <c r="BW207" s="24"/>
      <c r="BX207" s="220">
        <f>COUNTIF(BV198:BV201,K207)</f>
        <v>0</v>
      </c>
      <c r="BY207" s="220">
        <f>COUNTIF(BV198:BV201,L207)</f>
        <v>0</v>
      </c>
      <c r="BZ207" s="220">
        <f>COUNTIF(BV198:BV201,M207)</f>
        <v>0</v>
      </c>
      <c r="CA207" s="220">
        <f>COUNTIF(BV198:BV201,N207)</f>
        <v>0</v>
      </c>
      <c r="CB207" s="220">
        <f>SUM(BX207:CA207)</f>
        <v>0</v>
      </c>
      <c r="CC207" s="24"/>
      <c r="CD207" t="s" s="215">
        <f>IF(CB207=2,B207,"")</f>
      </c>
      <c r="CE207" t="s" s="215">
        <f>IF(CB207=2,D207,"")</f>
      </c>
      <c r="CF207" t="s" s="215">
        <f>IF(CB207=2,E207,"")</f>
      </c>
      <c r="CG207" t="s" s="215">
        <f>IF(CB207=2,G207,"")</f>
      </c>
      <c r="CH207" s="24"/>
      <c r="CI207" t="s" s="215">
        <f>IF(CB207=2,IF(CF207&gt;CG207,CD207,IF(CG207&gt;CF207,CE207,"")),"")</f>
      </c>
      <c r="CJ207" t="s" s="215">
        <f>IF(CB207=2,IF(CF207=CG207,CD207,""),"")</f>
      </c>
      <c r="CK207" t="s" s="215">
        <f>IF(CB207=2,IF(CF207=CG207,CE207,""),"")</f>
      </c>
      <c r="CL207" t="s" s="215">
        <f>IF(CB207=2,IF(CF207&gt;CG207,CE207,IF(CG207&gt;CF207,CD207,"")),"")</f>
      </c>
      <c r="CM207" s="24"/>
      <c r="CN207" s="220">
        <v>4</v>
      </c>
      <c r="CO207" t="s" s="225">
        <f>VLOOKUP(CN207,CN198:CO201,2,FALSE)</f>
        <v>187</v>
      </c>
      <c r="CP207" s="24"/>
      <c r="CQ207" s="220">
        <f>_xlfn.COUNTIFS(CI198:CI233,CO207,CL198:CL233,CO206)</f>
        <v>0</v>
      </c>
      <c r="CR207" s="221">
        <f>RANK(CQ207,CQ204:CQ207,0)</f>
        <v>1</v>
      </c>
      <c r="CS207" s="24"/>
      <c r="CT207" s="24"/>
      <c r="CU207" s="24"/>
      <c r="CV207" s="24"/>
      <c r="CW207" s="24"/>
      <c r="CX207" s="24"/>
      <c r="CY207" s="24"/>
      <c r="CZ207" s="24"/>
      <c r="DA207" s="24"/>
      <c r="DB207" s="24"/>
      <c r="DC207" s="24"/>
      <c r="DD207" s="24"/>
      <c r="DE207" s="24"/>
      <c r="DF207" s="24"/>
      <c r="DG207" s="220">
        <f>COUNTIF(DE198:DE201,K207)</f>
        <v>0</v>
      </c>
      <c r="DH207" s="220">
        <f>COUNTIF(DE198:DE201,L207)</f>
        <v>0</v>
      </c>
      <c r="DI207" s="220">
        <f>COUNTIF(DE198:DE201,M207)</f>
        <v>0</v>
      </c>
      <c r="DJ207" s="220">
        <f>COUNTIF(DE198:DE201,N207)</f>
        <v>0</v>
      </c>
      <c r="DK207" s="220">
        <f>SUM(DG207:DJ207)</f>
        <v>0</v>
      </c>
      <c r="DL207" s="24"/>
      <c r="DM207" t="s" s="215">
        <f>IF(DK207=2,B207,"")</f>
      </c>
      <c r="DN207" t="s" s="215">
        <f>IF(DK207=2,D207,"")</f>
      </c>
      <c r="DO207" t="s" s="215">
        <f>IF(DK207=2,E207,"")</f>
      </c>
      <c r="DP207" t="s" s="215">
        <f>IF(DK207=2,G207,"")</f>
      </c>
      <c r="DQ207" s="24"/>
      <c r="DR207" t="s" s="215">
        <f>IF(DK207=2,IF(DO207&gt;DP207,DM207,IF(DP207&gt;DO207,DN207,"")),"")</f>
      </c>
      <c r="DS207" t="s" s="215">
        <f>IF(DK207=2,IF(DO207=DP207,DM207,""),"")</f>
      </c>
      <c r="DT207" t="s" s="215">
        <f>IF(DK207=2,IF(DO207=DP207,DN207,""),"")</f>
      </c>
      <c r="DU207" t="s" s="215">
        <f>IF(DK207=2,IF(DO207&gt;DP207,DN207,IF(DP207&gt;DO207,DM207,"")),"")</f>
      </c>
      <c r="DV207" s="24"/>
      <c r="DW207" s="220">
        <v>4</v>
      </c>
      <c r="DX207" t="s" s="225">
        <f>VLOOKUP(DW207,DW198:DX201,2,FALSE)</f>
        <v>187</v>
      </c>
      <c r="DY207" s="24"/>
      <c r="DZ207" s="220">
        <f>_xlfn.COUNTIFS(DR198:DR233,DX207,DU198:DU233,DX206)</f>
        <v>0</v>
      </c>
      <c r="EA207" s="221">
        <f>RANK(DZ207,DZ204:DZ207,0)</f>
        <v>1</v>
      </c>
      <c r="EB207" s="24"/>
      <c r="EC207" s="24"/>
      <c r="ED207" s="24"/>
      <c r="EE207" s="24"/>
      <c r="EF207" s="24"/>
      <c r="EG207" s="24"/>
      <c r="EH207" s="24"/>
      <c r="EI207" s="24"/>
      <c r="EJ207" s="24"/>
      <c r="EK207" s="24"/>
      <c r="EL207" s="25"/>
    </row>
    <row r="208" ht="13.65" customHeight="1">
      <c r="A208" s="15"/>
      <c r="B208" t="s" s="215">
        <f t="shared" si="855"/>
        <v>187</v>
      </c>
      <c r="C208" t="s" s="215">
        <v>64</v>
      </c>
      <c r="D208" t="s" s="215">
        <f t="shared" si="856"/>
        <v>188</v>
      </c>
      <c r="E208" s="220">
        <f t="shared" si="857"/>
        <v>0</v>
      </c>
      <c r="F208" t="s" s="215">
        <v>64</v>
      </c>
      <c r="G208" s="220">
        <f t="shared" si="858"/>
        <v>2</v>
      </c>
      <c r="H208" s="216"/>
      <c r="I208" t="s" s="215">
        <f t="shared" si="859"/>
        <v>165</v>
      </c>
      <c r="J208" s="24"/>
      <c r="K208" t="s" s="215">
        <f>IF(I208="H",B208,IF(I208="B",D208,""))</f>
        <v>188</v>
      </c>
      <c r="L208" t="s" s="215">
        <f>IF(I208="U",B208,"")</f>
      </c>
      <c r="M208" t="s" s="215">
        <f>IF(I208="U",D208,"")</f>
      </c>
      <c r="N208" t="s" s="215">
        <f>IF(I208="B",B208,IF(I208="H",D208,""))</f>
        <v>187</v>
      </c>
      <c r="O208" s="24"/>
      <c r="P208" s="221">
        <v>3</v>
      </c>
      <c r="Q208" t="s" s="222">
        <f>VLOOKUP(P208,P198:Y201,Q204,FALSE)</f>
        <v>190</v>
      </c>
      <c r="R208" s="223">
        <f>VLOOKUP(P208,P198:Y201,R204,FALSE)</f>
        <v>3</v>
      </c>
      <c r="S208" s="223">
        <f>VLOOKUP(P208,P198:Y201,S204,FALSE)</f>
        <v>1</v>
      </c>
      <c r="T208" s="223">
        <f>VLOOKUP(P208,P198:Y201,T204,FALSE)</f>
        <v>0</v>
      </c>
      <c r="U208" s="223">
        <f>VLOOKUP(P208,P198:Y201,U204,FALSE)</f>
        <v>2</v>
      </c>
      <c r="V208" s="223">
        <f>VLOOKUP(P208,P198:Y201,V204,FALSE)</f>
        <v>4</v>
      </c>
      <c r="W208" s="223">
        <f>VLOOKUP(P208,P198:Y201,W204,FALSE)</f>
        <v>5</v>
      </c>
      <c r="X208" s="223">
        <f>VLOOKUP(P208,P198:Y201,X204,FALSE)</f>
        <v>-1</v>
      </c>
      <c r="Y208" s="220">
        <f>VLOOKUP(P208,P198:Y201,Y204,FALSE)</f>
        <v>3</v>
      </c>
      <c r="Z208" s="24"/>
      <c r="AA208" s="220">
        <f>AA201/AA203</f>
        <v>4</v>
      </c>
      <c r="AB208" s="220">
        <f>AB201/AB203</f>
        <v>0</v>
      </c>
      <c r="AC208" s="220">
        <f>AC201/AC203</f>
        <v>0</v>
      </c>
      <c r="AD208" s="220">
        <f>AD201/AD203</f>
        <v>0</v>
      </c>
      <c r="AE208" s="216"/>
      <c r="AF208" s="220">
        <f>AF201/AF203</f>
        <v>0</v>
      </c>
      <c r="AG208" s="220">
        <f>AG201/AG203</f>
        <v>4e-05</v>
      </c>
      <c r="AH208" s="220">
        <f>AH201/AH203</f>
        <v>4e-06</v>
      </c>
      <c r="AI208" s="220">
        <f>AI201/AI203</f>
        <v>4e-07</v>
      </c>
      <c r="AJ208" s="220">
        <f>AJ201/AJ203</f>
        <v>4e-08</v>
      </c>
      <c r="AK208" s="221">
        <f>SUM(AA208:AJ208)</f>
        <v>4.00004444</v>
      </c>
      <c r="AL208" s="24"/>
      <c r="AM208" s="24"/>
      <c r="AN208" s="24"/>
      <c r="AO208" s="220">
        <f>COUNTIF(AM198:AM201,K208)</f>
        <v>1</v>
      </c>
      <c r="AP208" s="220">
        <f>COUNTIF(AM198:AM201,L208)</f>
        <v>0</v>
      </c>
      <c r="AQ208" s="220">
        <f>COUNTIF(AM198:AM201,M208)</f>
        <v>0</v>
      </c>
      <c r="AR208" s="220">
        <f>COUNTIF(AM198:AM201,N208)</f>
        <v>0</v>
      </c>
      <c r="AS208" s="220">
        <f>SUM(AO208:AR208)</f>
        <v>1</v>
      </c>
      <c r="AT208" s="24"/>
      <c r="AU208" t="s" s="215">
        <f>IF(AS208=2,B208,"")</f>
      </c>
      <c r="AV208" t="s" s="215">
        <f>IF(AS208=2,D208,"")</f>
      </c>
      <c r="AW208" t="s" s="215">
        <f>IF(AS208=2,E208,"")</f>
      </c>
      <c r="AX208" t="s" s="215">
        <f>IF(AS208=2,G208,"")</f>
      </c>
      <c r="AY208" s="24"/>
      <c r="AZ208" t="s" s="215">
        <f>IF(AS208=2,IF(AW208&gt;AX208,AU208,IF(AX208&gt;AW208,AV208,"")),"")</f>
      </c>
      <c r="BA208" t="s" s="215">
        <f>IF(AS208=2,IF(AW208=AX208,AU208,""),"")</f>
      </c>
      <c r="BB208" t="s" s="215">
        <f>IF(AS208=2,IF(AW208=AX208,AV208,""),"")</f>
      </c>
      <c r="BC208" t="s" s="215">
        <f>IF(AS208=2,IF(AW208&gt;AX208,AV208,IF(AX208&gt;AW208,AU208,"")),"")</f>
      </c>
      <c r="BD208" s="24"/>
      <c r="BE208" s="24"/>
      <c r="BF208" s="24"/>
      <c r="BG208" s="24"/>
      <c r="BH208" s="24"/>
      <c r="BI208" s="24"/>
      <c r="BJ208" s="24"/>
      <c r="BK208" s="24"/>
      <c r="BL208" s="24"/>
      <c r="BM208" s="24"/>
      <c r="BN208" s="24"/>
      <c r="BO208" s="24"/>
      <c r="BP208" s="24"/>
      <c r="BQ208" s="24"/>
      <c r="BR208" s="24"/>
      <c r="BS208" s="24"/>
      <c r="BT208" s="24"/>
      <c r="BU208" s="24"/>
      <c r="BV208" s="24"/>
      <c r="BW208" s="24"/>
      <c r="BX208" s="220">
        <f>COUNTIF(BV198:BV201,K208)</f>
        <v>0</v>
      </c>
      <c r="BY208" s="220">
        <f>COUNTIF(BV198:BV201,L208)</f>
        <v>0</v>
      </c>
      <c r="BZ208" s="220">
        <f>COUNTIF(BV198:BV201,M208)</f>
        <v>0</v>
      </c>
      <c r="CA208" s="220">
        <f>COUNTIF(BV198:BV201,N208)</f>
        <v>0</v>
      </c>
      <c r="CB208" s="220">
        <f>SUM(BX208:CA208)</f>
        <v>0</v>
      </c>
      <c r="CC208" s="24"/>
      <c r="CD208" t="s" s="215">
        <f>IF(CB208=2,B208,"")</f>
      </c>
      <c r="CE208" t="s" s="215">
        <f>IF(CB208=2,D208,"")</f>
      </c>
      <c r="CF208" t="s" s="215">
        <f>IF(CB208=2,E208,"")</f>
      </c>
      <c r="CG208" t="s" s="215">
        <f>IF(CB208=2,G208,"")</f>
      </c>
      <c r="CH208" s="24"/>
      <c r="CI208" t="s" s="215">
        <f>IF(CB208=2,IF(CF208&gt;CG208,CD208,IF(CG208&gt;CF208,CE208,"")),"")</f>
      </c>
      <c r="CJ208" t="s" s="215">
        <f>IF(CB208=2,IF(CF208=CG208,CD208,""),"")</f>
      </c>
      <c r="CK208" t="s" s="215">
        <f>IF(CB208=2,IF(CF208=CG208,CE208,""),"")</f>
      </c>
      <c r="CL208" t="s" s="215">
        <f>IF(CB208=2,IF(CF208&gt;CG208,CE208,IF(CG208&gt;CF208,CD208,"")),"")</f>
      </c>
      <c r="CM208" s="24"/>
      <c r="CN208" s="24"/>
      <c r="CO208" s="24"/>
      <c r="CP208" s="24"/>
      <c r="CQ208" s="24"/>
      <c r="CR208" s="24"/>
      <c r="CS208" s="24"/>
      <c r="CT208" s="24"/>
      <c r="CU208" s="24"/>
      <c r="CV208" s="24"/>
      <c r="CW208" s="24"/>
      <c r="CX208" s="24"/>
      <c r="CY208" s="24"/>
      <c r="CZ208" s="24"/>
      <c r="DA208" s="24"/>
      <c r="DB208" s="24"/>
      <c r="DC208" s="24"/>
      <c r="DD208" s="24"/>
      <c r="DE208" s="24"/>
      <c r="DF208" s="24"/>
      <c r="DG208" s="220">
        <f>COUNTIF(DE198:DE201,K208)</f>
        <v>0</v>
      </c>
      <c r="DH208" s="220">
        <f>COUNTIF(DE198:DE201,L208)</f>
        <v>0</v>
      </c>
      <c r="DI208" s="220">
        <f>COUNTIF(DE198:DE201,M208)</f>
        <v>0</v>
      </c>
      <c r="DJ208" s="220">
        <f>COUNTIF(DE198:DE201,N208)</f>
        <v>0</v>
      </c>
      <c r="DK208" s="220">
        <f>SUM(DG208:DJ208)</f>
        <v>0</v>
      </c>
      <c r="DL208" s="24"/>
      <c r="DM208" t="s" s="215">
        <f>IF(DK208=2,B208,"")</f>
      </c>
      <c r="DN208" t="s" s="215">
        <f>IF(DK208=2,D208,"")</f>
      </c>
      <c r="DO208" t="s" s="215">
        <f>IF(DK208=2,E208,"")</f>
      </c>
      <c r="DP208" t="s" s="215">
        <f>IF(DK208=2,G208,"")</f>
      </c>
      <c r="DQ208" s="24"/>
      <c r="DR208" t="s" s="215">
        <f>IF(DK208=2,IF(DO208&gt;DP208,DM208,IF(DP208&gt;DO208,DN208,"")),"")</f>
      </c>
      <c r="DS208" t="s" s="215">
        <f>IF(DK208=2,IF(DO208=DP208,DM208,""),"")</f>
      </c>
      <c r="DT208" t="s" s="215">
        <f>IF(DK208=2,IF(DO208=DP208,DN208,""),"")</f>
      </c>
      <c r="DU208" t="s" s="215">
        <f>IF(DK208=2,IF(DO208&gt;DP208,DN208,IF(DP208&gt;DO208,DM208,"")),"")</f>
      </c>
      <c r="DV208" s="24"/>
      <c r="DW208" s="24"/>
      <c r="DX208" s="24"/>
      <c r="DY208" s="24"/>
      <c r="DZ208" s="24"/>
      <c r="EA208" s="24"/>
      <c r="EB208" s="24"/>
      <c r="EC208" s="24"/>
      <c r="ED208" s="24"/>
      <c r="EE208" s="24"/>
      <c r="EF208" s="24"/>
      <c r="EG208" s="24"/>
      <c r="EH208" s="24"/>
      <c r="EI208" s="24"/>
      <c r="EJ208" s="24"/>
      <c r="EK208" s="24"/>
      <c r="EL208" s="25"/>
    </row>
    <row r="209" ht="13.65" customHeight="1">
      <c r="A209" s="15"/>
      <c r="B209" t="s" s="215">
        <f t="shared" si="922"/>
        <v>189</v>
      </c>
      <c r="C209" t="s" s="215">
        <v>64</v>
      </c>
      <c r="D209" t="s" s="215">
        <f t="shared" si="923"/>
        <v>190</v>
      </c>
      <c r="E209" s="220">
        <f t="shared" si="924"/>
        <v>3</v>
      </c>
      <c r="F209" t="s" s="215">
        <v>64</v>
      </c>
      <c r="G209" s="220">
        <f t="shared" si="925"/>
        <v>2</v>
      </c>
      <c r="H209" s="216"/>
      <c r="I209" t="s" s="215">
        <f t="shared" si="926"/>
        <v>170</v>
      </c>
      <c r="J209" s="24"/>
      <c r="K209" t="s" s="215">
        <f>IF(I209="H",B209,IF(I209="B",D209,""))</f>
        <v>189</v>
      </c>
      <c r="L209" t="s" s="215">
        <f>IF(I209="U",B209,"")</f>
      </c>
      <c r="M209" t="s" s="215">
        <f>IF(I209="U",D209,"")</f>
      </c>
      <c r="N209" t="s" s="215">
        <f>IF(I209="B",B209,IF(I209="H",D209,""))</f>
        <v>190</v>
      </c>
      <c r="O209" s="24"/>
      <c r="P209" s="221">
        <v>4</v>
      </c>
      <c r="Q209" t="s" s="222">
        <f>VLOOKUP(P209,P198:Y201,Q204,FALSE)</f>
        <v>187</v>
      </c>
      <c r="R209" s="223">
        <f>VLOOKUP(P209,P198:Y201,R204,FALSE)</f>
        <v>3</v>
      </c>
      <c r="S209" s="223">
        <f>VLOOKUP(P209,P198:Y201,S204,FALSE)</f>
        <v>0</v>
      </c>
      <c r="T209" s="223">
        <f>VLOOKUP(P209,P198:Y201,T204,FALSE)</f>
        <v>0</v>
      </c>
      <c r="U209" s="223">
        <f>VLOOKUP(P209,P198:Y201,U204,FALSE)</f>
        <v>3</v>
      </c>
      <c r="V209" s="223">
        <f>VLOOKUP(P209,P198:Y201,V204,FALSE)</f>
        <v>1</v>
      </c>
      <c r="W209" s="223">
        <f>VLOOKUP(P209,P198:Y201,W204,FALSE)</f>
        <v>6</v>
      </c>
      <c r="X209" s="223">
        <f>VLOOKUP(P209,P198:Y201,X204,FALSE)</f>
        <v>-5</v>
      </c>
      <c r="Y209" s="220">
        <f>VLOOKUP(P209,P198:Y201,Y204,FALSE)</f>
        <v>0</v>
      </c>
      <c r="Z209" s="24"/>
      <c r="AA209" s="24"/>
      <c r="AB209" s="24"/>
      <c r="AC209" s="24"/>
      <c r="AD209" s="24"/>
      <c r="AE209" s="24"/>
      <c r="AF209" s="24"/>
      <c r="AG209" s="24"/>
      <c r="AH209" s="24"/>
      <c r="AI209" s="24"/>
      <c r="AJ209" s="24"/>
      <c r="AK209" s="24"/>
      <c r="AL209" s="24"/>
      <c r="AM209" s="24"/>
      <c r="AN209" s="24"/>
      <c r="AO209" s="220">
        <f>COUNTIF(AM198:AM201,K209)</f>
        <v>0</v>
      </c>
      <c r="AP209" s="220">
        <f>COUNTIF(AM198:AM201,L209)</f>
        <v>0</v>
      </c>
      <c r="AQ209" s="220">
        <f>COUNTIF(AM198:AM201,M209)</f>
        <v>0</v>
      </c>
      <c r="AR209" s="220">
        <f>COUNTIF(AM198:AM201,N209)</f>
        <v>0</v>
      </c>
      <c r="AS209" s="220">
        <f>SUM(AO209:AR209)</f>
        <v>0</v>
      </c>
      <c r="AT209" s="24"/>
      <c r="AU209" t="s" s="215">
        <f>IF(AS209=2,B209,"")</f>
      </c>
      <c r="AV209" t="s" s="215">
        <f>IF(AS209=2,D209,"")</f>
      </c>
      <c r="AW209" t="s" s="215">
        <f>IF(AS209=2,E209,"")</f>
      </c>
      <c r="AX209" t="s" s="215">
        <f>IF(AS209=2,G209,"")</f>
      </c>
      <c r="AY209" s="24"/>
      <c r="AZ209" t="s" s="215">
        <f>IF(AS209=2,IF(AW209&gt;AX209,AU209,IF(AX209&gt;AW209,AV209,"")),"")</f>
      </c>
      <c r="BA209" t="s" s="215">
        <f>IF(AS209=2,IF(AW209=AX209,AU209,""),"")</f>
      </c>
      <c r="BB209" t="s" s="215">
        <f>IF(AS209=2,IF(AW209=AX209,AV209,""),"")</f>
      </c>
      <c r="BC209" t="s" s="215">
        <f>IF(AS209=2,IF(AW209&gt;AX209,AV209,IF(AX209&gt;AW209,AU209,"")),"")</f>
      </c>
      <c r="BD209" s="24"/>
      <c r="BE209" s="24"/>
      <c r="BF209" s="24"/>
      <c r="BG209" s="24"/>
      <c r="BH209" s="24"/>
      <c r="BI209" s="24"/>
      <c r="BJ209" s="24"/>
      <c r="BK209" s="24"/>
      <c r="BL209" s="24"/>
      <c r="BM209" s="24"/>
      <c r="BN209" s="24"/>
      <c r="BO209" s="24"/>
      <c r="BP209" s="24"/>
      <c r="BQ209" s="24"/>
      <c r="BR209" s="24"/>
      <c r="BS209" s="24"/>
      <c r="BT209" s="24"/>
      <c r="BU209" s="24"/>
      <c r="BV209" s="24"/>
      <c r="BW209" s="24"/>
      <c r="BX209" s="220">
        <f>COUNTIF(BV198:BV201,K209)</f>
        <v>1</v>
      </c>
      <c r="BY209" s="220">
        <f>COUNTIF(BV198:BV201,L209)</f>
        <v>0</v>
      </c>
      <c r="BZ209" s="220">
        <f>COUNTIF(BV198:BV201,M209)</f>
        <v>0</v>
      </c>
      <c r="CA209" s="220">
        <f>COUNTIF(BV198:BV201,N209)</f>
        <v>0</v>
      </c>
      <c r="CB209" s="220">
        <f>SUM(BX209:CA209)</f>
        <v>1</v>
      </c>
      <c r="CC209" s="24"/>
      <c r="CD209" t="s" s="215">
        <f>IF(CB209=2,B209,"")</f>
      </c>
      <c r="CE209" t="s" s="215">
        <f>IF(CB209=2,D209,"")</f>
      </c>
      <c r="CF209" t="s" s="215">
        <f>IF(CB209=2,E209,"")</f>
      </c>
      <c r="CG209" t="s" s="215">
        <f>IF(CB209=2,G209,"")</f>
      </c>
      <c r="CH209" s="24"/>
      <c r="CI209" t="s" s="215">
        <f>IF(CB209=2,IF(CF209&gt;CG209,CD209,IF(CG209&gt;CF209,CE209,"")),"")</f>
      </c>
      <c r="CJ209" t="s" s="215">
        <f>IF(CB209=2,IF(CF209=CG209,CD209,""),"")</f>
      </c>
      <c r="CK209" t="s" s="215">
        <f>IF(CB209=2,IF(CF209=CG209,CE209,""),"")</f>
      </c>
      <c r="CL209" t="s" s="215">
        <f>IF(CB209=2,IF(CF209&gt;CG209,CE209,IF(CG209&gt;CF209,CD209,"")),"")</f>
      </c>
      <c r="CM209" s="24"/>
      <c r="CN209" s="24"/>
      <c r="CO209" s="24"/>
      <c r="CP209" s="24"/>
      <c r="CQ209" s="24"/>
      <c r="CR209" s="24"/>
      <c r="CS209" s="24"/>
      <c r="CT209" s="24"/>
      <c r="CU209" s="24"/>
      <c r="CV209" s="24"/>
      <c r="CW209" s="24"/>
      <c r="CX209" s="24"/>
      <c r="CY209" s="24"/>
      <c r="CZ209" s="24"/>
      <c r="DA209" s="24"/>
      <c r="DB209" s="24"/>
      <c r="DC209" s="24"/>
      <c r="DD209" s="24"/>
      <c r="DE209" s="24"/>
      <c r="DF209" s="24"/>
      <c r="DG209" s="220">
        <f>COUNTIF(DE198:DE201,K209)</f>
        <v>0</v>
      </c>
      <c r="DH209" s="220">
        <f>COUNTIF(DE198:DE201,L209)</f>
        <v>0</v>
      </c>
      <c r="DI209" s="220">
        <f>COUNTIF(DE198:DE201,M209)</f>
        <v>0</v>
      </c>
      <c r="DJ209" s="220">
        <f>COUNTIF(DE198:DE201,N209)</f>
        <v>1</v>
      </c>
      <c r="DK209" s="220">
        <f>SUM(DG209:DJ209)</f>
        <v>1</v>
      </c>
      <c r="DL209" s="24"/>
      <c r="DM209" t="s" s="215">
        <f>IF(DK209=2,B209,"")</f>
      </c>
      <c r="DN209" t="s" s="215">
        <f>IF(DK209=2,D209,"")</f>
      </c>
      <c r="DO209" t="s" s="215">
        <f>IF(DK209=2,E209,"")</f>
      </c>
      <c r="DP209" t="s" s="215">
        <f>IF(DK209=2,G209,"")</f>
      </c>
      <c r="DQ209" s="24"/>
      <c r="DR209" t="s" s="215">
        <f>IF(DK209=2,IF(DO209&gt;DP209,DM209,IF(DP209&gt;DO209,DN209,"")),"")</f>
      </c>
      <c r="DS209" t="s" s="215">
        <f>IF(DK209=2,IF(DO209=DP209,DM209,""),"")</f>
      </c>
      <c r="DT209" t="s" s="215">
        <f>IF(DK209=2,IF(DO209=DP209,DN209,""),"")</f>
      </c>
      <c r="DU209" t="s" s="215">
        <f>IF(DK209=2,IF(DO209&gt;DP209,DN209,IF(DP209&gt;DO209,DM209,"")),"")</f>
      </c>
      <c r="DV209" s="24"/>
      <c r="DW209" s="24"/>
      <c r="DX209" s="24"/>
      <c r="DY209" s="24"/>
      <c r="DZ209" s="24"/>
      <c r="EA209" s="24"/>
      <c r="EB209" s="24"/>
      <c r="EC209" s="24"/>
      <c r="ED209" s="24"/>
      <c r="EE209" s="24"/>
      <c r="EF209" s="24"/>
      <c r="EG209" s="24"/>
      <c r="EH209" s="24"/>
      <c r="EI209" s="24"/>
      <c r="EJ209" s="24"/>
      <c r="EK209" s="24"/>
      <c r="EL209" s="25"/>
    </row>
    <row r="210" ht="13.65" customHeight="1">
      <c r="A210" s="15"/>
      <c r="B210" t="s" s="215">
        <f t="shared" si="979"/>
        <v>169</v>
      </c>
      <c r="C210" t="s" s="215">
        <v>64</v>
      </c>
      <c r="D210" t="s" s="215">
        <f t="shared" si="980"/>
        <v>172</v>
      </c>
      <c r="E210" s="220">
        <f t="shared" si="981"/>
        <v>2</v>
      </c>
      <c r="F210" t="s" s="215">
        <v>64</v>
      </c>
      <c r="G210" s="220">
        <f t="shared" si="982"/>
        <v>2</v>
      </c>
      <c r="H210" s="216"/>
      <c r="I210" t="s" s="215">
        <f t="shared" si="983"/>
        <v>177</v>
      </c>
      <c r="J210" s="24"/>
      <c r="K210" t="s" s="215">
        <f>IF(I210="H",B210,IF(I210="B",D210,""))</f>
      </c>
      <c r="L210" t="s" s="215">
        <f>IF(I210="U",B210,"")</f>
        <v>169</v>
      </c>
      <c r="M210" t="s" s="215">
        <f>IF(I210="U",D210,"")</f>
        <v>172</v>
      </c>
      <c r="N210" t="s" s="215">
        <f>IF(I210="B",B210,IF(I210="H",D210,""))</f>
      </c>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20">
        <f>COUNTIF(AM198:AM201,K210)</f>
        <v>0</v>
      </c>
      <c r="AP210" s="220">
        <f>COUNTIF(AM198:AM201,L210)</f>
        <v>0</v>
      </c>
      <c r="AQ210" s="220">
        <f>COUNTIF(AM198:AM201,M210)</f>
        <v>0</v>
      </c>
      <c r="AR210" s="220">
        <f>COUNTIF(AM198:AM201,N210)</f>
        <v>0</v>
      </c>
      <c r="AS210" s="220">
        <f>SUM(AO210:AR210)</f>
        <v>0</v>
      </c>
      <c r="AT210" s="24"/>
      <c r="AU210" t="s" s="215">
        <f>IF(AS210=2,B210,"")</f>
      </c>
      <c r="AV210" t="s" s="215">
        <f>IF(AS210=2,D210,"")</f>
      </c>
      <c r="AW210" t="s" s="215">
        <f>IF(AS210=2,E210,"")</f>
      </c>
      <c r="AX210" t="s" s="215">
        <f>IF(AS210=2,G210,"")</f>
      </c>
      <c r="AY210" s="24"/>
      <c r="AZ210" t="s" s="215">
        <f>IF(AS210=2,IF(AW210&gt;AX210,AU210,IF(AX210&gt;AW210,AV210,"")),"")</f>
      </c>
      <c r="BA210" t="s" s="215">
        <f>IF(AS210=2,IF(AW210=AX210,AU210,""),"")</f>
      </c>
      <c r="BB210" t="s" s="215">
        <f>IF(AS210=2,IF(AW210=AX210,AV210,""),"")</f>
      </c>
      <c r="BC210" t="s" s="215">
        <f>IF(AS210=2,IF(AW210&gt;AX210,AV210,IF(AX210&gt;AW210,AU210,"")),"")</f>
      </c>
      <c r="BD210" s="24"/>
      <c r="BE210" s="24"/>
      <c r="BF210" s="24"/>
      <c r="BG210" s="24"/>
      <c r="BH210" s="24"/>
      <c r="BI210" s="24"/>
      <c r="BJ210" s="24"/>
      <c r="BK210" s="24"/>
      <c r="BL210" s="24"/>
      <c r="BM210" s="24"/>
      <c r="BN210" s="24"/>
      <c r="BO210" s="24"/>
      <c r="BP210" s="24"/>
      <c r="BQ210" s="24"/>
      <c r="BR210" s="24"/>
      <c r="BS210" s="24"/>
      <c r="BT210" s="24"/>
      <c r="BU210" s="24"/>
      <c r="BV210" s="24"/>
      <c r="BW210" s="24"/>
      <c r="BX210" s="220">
        <f>COUNTIF(BV198:BV201,K210)</f>
        <v>0</v>
      </c>
      <c r="BY210" s="220">
        <f>COUNTIF(BV198:BV201,L210)</f>
        <v>0</v>
      </c>
      <c r="BZ210" s="220">
        <f>COUNTIF(BV198:BV201,M210)</f>
        <v>0</v>
      </c>
      <c r="CA210" s="220">
        <f>COUNTIF(BV198:BV201,N210)</f>
        <v>0</v>
      </c>
      <c r="CB210" s="220">
        <f>SUM(BX210:CA210)</f>
        <v>0</v>
      </c>
      <c r="CC210" s="24"/>
      <c r="CD210" t="s" s="215">
        <f>IF(CB210=2,B210,"")</f>
      </c>
      <c r="CE210" t="s" s="215">
        <f>IF(CB210=2,D210,"")</f>
      </c>
      <c r="CF210" t="s" s="215">
        <f>IF(CB210=2,E210,"")</f>
      </c>
      <c r="CG210" t="s" s="215">
        <f>IF(CB210=2,G210,"")</f>
      </c>
      <c r="CH210" s="24"/>
      <c r="CI210" t="s" s="215">
        <f>IF(CB210=2,IF(CF210&gt;CG210,CD210,IF(CG210&gt;CF210,CE210,"")),"")</f>
      </c>
      <c r="CJ210" t="s" s="215">
        <f>IF(CB210=2,IF(CF210=CG210,CD210,""),"")</f>
      </c>
      <c r="CK210" t="s" s="215">
        <f>IF(CB210=2,IF(CF210=CG210,CE210,""),"")</f>
      </c>
      <c r="CL210" t="s" s="215">
        <f>IF(CB210=2,IF(CF210&gt;CG210,CE210,IF(CG210&gt;CF210,CD210,"")),"")</f>
      </c>
      <c r="CM210" s="24"/>
      <c r="CN210" s="24"/>
      <c r="CO210" s="24"/>
      <c r="CP210" s="24"/>
      <c r="CQ210" s="24"/>
      <c r="CR210" s="24"/>
      <c r="CS210" s="24"/>
      <c r="CT210" s="24"/>
      <c r="CU210" s="24"/>
      <c r="CV210" s="24"/>
      <c r="CW210" s="24"/>
      <c r="CX210" s="24"/>
      <c r="CY210" s="24"/>
      <c r="CZ210" s="24"/>
      <c r="DA210" s="24"/>
      <c r="DB210" s="24"/>
      <c r="DC210" s="24"/>
      <c r="DD210" s="24"/>
      <c r="DE210" s="24"/>
      <c r="DF210" s="24"/>
      <c r="DG210" s="220">
        <f>COUNTIF(DE198:DE201,K210)</f>
        <v>0</v>
      </c>
      <c r="DH210" s="220">
        <f>COUNTIF(DE198:DE201,L210)</f>
        <v>0</v>
      </c>
      <c r="DI210" s="220">
        <f>COUNTIF(DE198:DE201,M210)</f>
        <v>0</v>
      </c>
      <c r="DJ210" s="220">
        <f>COUNTIF(DE198:DE201,N210)</f>
        <v>0</v>
      </c>
      <c r="DK210" s="220">
        <f>SUM(DG210:DJ210)</f>
        <v>0</v>
      </c>
      <c r="DL210" s="24"/>
      <c r="DM210" t="s" s="215">
        <f>IF(DK210=2,B210,"")</f>
      </c>
      <c r="DN210" t="s" s="215">
        <f>IF(DK210=2,D210,"")</f>
      </c>
      <c r="DO210" t="s" s="215">
        <f>IF(DK210=2,E210,"")</f>
      </c>
      <c r="DP210" t="s" s="215">
        <f>IF(DK210=2,G210,"")</f>
      </c>
      <c r="DQ210" s="24"/>
      <c r="DR210" t="s" s="215">
        <f>IF(DK210=2,IF(DO210&gt;DP210,DM210,IF(DP210&gt;DO210,DN210,"")),"")</f>
      </c>
      <c r="DS210" t="s" s="215">
        <f>IF(DK210=2,IF(DO210=DP210,DM210,""),"")</f>
      </c>
      <c r="DT210" t="s" s="215">
        <f>IF(DK210=2,IF(DO210=DP210,DN210,""),"")</f>
      </c>
      <c r="DU210" t="s" s="215">
        <f>IF(DK210=2,IF(DO210&gt;DP210,DN210,IF(DP210&gt;DO210,DM210,"")),"")</f>
      </c>
      <c r="DV210" s="24"/>
      <c r="DW210" s="24"/>
      <c r="DX210" s="24"/>
      <c r="DY210" s="24"/>
      <c r="DZ210" s="24"/>
      <c r="EA210" s="24"/>
      <c r="EB210" s="24"/>
      <c r="EC210" s="24"/>
      <c r="ED210" s="24"/>
      <c r="EE210" s="24"/>
      <c r="EF210" s="24"/>
      <c r="EG210" s="24"/>
      <c r="EH210" s="24"/>
      <c r="EI210" s="24"/>
      <c r="EJ210" s="24"/>
      <c r="EK210" s="24"/>
      <c r="EL210" s="25"/>
    </row>
    <row r="211" ht="13.65" customHeight="1">
      <c r="A211" s="15"/>
      <c r="B211" t="s" s="215">
        <f t="shared" si="1027"/>
        <v>163</v>
      </c>
      <c r="C211" t="s" s="215">
        <v>64</v>
      </c>
      <c r="D211" t="s" s="215">
        <f t="shared" si="1028"/>
        <v>166</v>
      </c>
      <c r="E211" s="220">
        <f t="shared" si="1029"/>
        <v>2</v>
      </c>
      <c r="F211" t="s" s="215">
        <v>64</v>
      </c>
      <c r="G211" s="220">
        <f t="shared" si="1030"/>
        <v>1</v>
      </c>
      <c r="H211" s="216"/>
      <c r="I211" t="s" s="215">
        <f t="shared" si="1031"/>
        <v>170</v>
      </c>
      <c r="J211" s="24"/>
      <c r="K211" t="s" s="215">
        <f>IF(I211="H",B211,IF(I211="B",D211,""))</f>
        <v>163</v>
      </c>
      <c r="L211" t="s" s="215">
        <f>IF(I211="U",B211,"")</f>
      </c>
      <c r="M211" t="s" s="215">
        <f>IF(I211="U",D211,"")</f>
      </c>
      <c r="N211" t="s" s="215">
        <f>IF(I211="B",B211,IF(I211="H",D211,""))</f>
        <v>166</v>
      </c>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20">
        <f>COUNTIF(AM198:AM201,K211)</f>
        <v>0</v>
      </c>
      <c r="AP211" s="220">
        <f>COUNTIF(AM198:AM201,L211)</f>
        <v>0</v>
      </c>
      <c r="AQ211" s="220">
        <f>COUNTIF(AM198:AM201,M211)</f>
        <v>0</v>
      </c>
      <c r="AR211" s="220">
        <f>COUNTIF(AM198:AM201,N211)</f>
        <v>0</v>
      </c>
      <c r="AS211" s="220">
        <f>SUM(AO211:AR211)</f>
        <v>0</v>
      </c>
      <c r="AT211" s="24"/>
      <c r="AU211" t="s" s="215">
        <f>IF(AS211=2,B211,"")</f>
      </c>
      <c r="AV211" t="s" s="215">
        <f>IF(AS211=2,D211,"")</f>
      </c>
      <c r="AW211" t="s" s="215">
        <f>IF(AS211=2,E211,"")</f>
      </c>
      <c r="AX211" t="s" s="215">
        <f>IF(AS211=2,G211,"")</f>
      </c>
      <c r="AY211" s="24"/>
      <c r="AZ211" t="s" s="215">
        <f>IF(AS211=2,IF(AW211&gt;AX211,AU211,IF(AX211&gt;AW211,AV211,"")),"")</f>
      </c>
      <c r="BA211" t="s" s="215">
        <f>IF(AS211=2,IF(AW211=AX211,AU211,""),"")</f>
      </c>
      <c r="BB211" t="s" s="215">
        <f>IF(AS211=2,IF(AW211=AX211,AV211,""),"")</f>
      </c>
      <c r="BC211" t="s" s="215">
        <f>IF(AS211=2,IF(AW211&gt;AX211,AV211,IF(AX211&gt;AW211,AU211,"")),"")</f>
      </c>
      <c r="BD211" s="24"/>
      <c r="BE211" s="24"/>
      <c r="BF211" s="24"/>
      <c r="BG211" s="24"/>
      <c r="BH211" s="24"/>
      <c r="BI211" s="24"/>
      <c r="BJ211" s="24"/>
      <c r="BK211" s="24"/>
      <c r="BL211" s="24"/>
      <c r="BM211" s="24"/>
      <c r="BN211" s="24"/>
      <c r="BO211" s="24"/>
      <c r="BP211" s="24"/>
      <c r="BQ211" s="24"/>
      <c r="BR211" s="24"/>
      <c r="BS211" s="24"/>
      <c r="BT211" s="24"/>
      <c r="BU211" s="24"/>
      <c r="BV211" s="24"/>
      <c r="BW211" s="24"/>
      <c r="BX211" s="220">
        <f>COUNTIF(BV198:BV201,K211)</f>
        <v>0</v>
      </c>
      <c r="BY211" s="220">
        <f>COUNTIF(BV198:BV201,L211)</f>
        <v>0</v>
      </c>
      <c r="BZ211" s="220">
        <f>COUNTIF(BV198:BV201,M211)</f>
        <v>0</v>
      </c>
      <c r="CA211" s="220">
        <f>COUNTIF(BV198:BV201,N211)</f>
        <v>0</v>
      </c>
      <c r="CB211" s="220">
        <f>SUM(BX211:CA211)</f>
        <v>0</v>
      </c>
      <c r="CC211" s="24"/>
      <c r="CD211" t="s" s="215">
        <f>IF(CB211=2,B211,"")</f>
      </c>
      <c r="CE211" t="s" s="215">
        <f>IF(CB211=2,D211,"")</f>
      </c>
      <c r="CF211" t="s" s="215">
        <f>IF(CB211=2,E211,"")</f>
      </c>
      <c r="CG211" t="s" s="215">
        <f>IF(CB211=2,G211,"")</f>
      </c>
      <c r="CH211" s="24"/>
      <c r="CI211" t="s" s="215">
        <f>IF(CB211=2,IF(CF211&gt;CG211,CD211,IF(CG211&gt;CF211,CE211,"")),"")</f>
      </c>
      <c r="CJ211" t="s" s="215">
        <f>IF(CB211=2,IF(CF211=CG211,CD211,""),"")</f>
      </c>
      <c r="CK211" t="s" s="215">
        <f>IF(CB211=2,IF(CF211=CG211,CE211,""),"")</f>
      </c>
      <c r="CL211" t="s" s="215">
        <f>IF(CB211=2,IF(CF211&gt;CG211,CE211,IF(CG211&gt;CF211,CD211,"")),"")</f>
      </c>
      <c r="CM211" s="24"/>
      <c r="CN211" s="24"/>
      <c r="CO211" s="24"/>
      <c r="CP211" s="24"/>
      <c r="CQ211" s="24"/>
      <c r="CR211" s="24"/>
      <c r="CS211" s="24"/>
      <c r="CT211" s="24"/>
      <c r="CU211" s="24"/>
      <c r="CV211" s="24"/>
      <c r="CW211" s="24"/>
      <c r="CX211" s="24"/>
      <c r="CY211" s="24"/>
      <c r="CZ211" s="24"/>
      <c r="DA211" s="24"/>
      <c r="DB211" s="24"/>
      <c r="DC211" s="24"/>
      <c r="DD211" s="24"/>
      <c r="DE211" s="24"/>
      <c r="DF211" s="24"/>
      <c r="DG211" s="220">
        <f>COUNTIF(DE198:DE201,K211)</f>
        <v>0</v>
      </c>
      <c r="DH211" s="220">
        <f>COUNTIF(DE198:DE201,L211)</f>
        <v>0</v>
      </c>
      <c r="DI211" s="220">
        <f>COUNTIF(DE198:DE201,M211)</f>
        <v>0</v>
      </c>
      <c r="DJ211" s="220">
        <f>COUNTIF(DE198:DE201,N211)</f>
        <v>0</v>
      </c>
      <c r="DK211" s="220">
        <f>SUM(DG211:DJ211)</f>
        <v>0</v>
      </c>
      <c r="DL211" s="24"/>
      <c r="DM211" t="s" s="215">
        <f>IF(DK211=2,B211,"")</f>
      </c>
      <c r="DN211" t="s" s="215">
        <f>IF(DK211=2,D211,"")</f>
      </c>
      <c r="DO211" t="s" s="215">
        <f>IF(DK211=2,E211,"")</f>
      </c>
      <c r="DP211" t="s" s="215">
        <f>IF(DK211=2,G211,"")</f>
      </c>
      <c r="DQ211" s="24"/>
      <c r="DR211" t="s" s="215">
        <f>IF(DK211=2,IF(DO211&gt;DP211,DM211,IF(DP211&gt;DO211,DN211,"")),"")</f>
      </c>
      <c r="DS211" t="s" s="215">
        <f>IF(DK211=2,IF(DO211=DP211,DM211,""),"")</f>
      </c>
      <c r="DT211" t="s" s="215">
        <f>IF(DK211=2,IF(DO211=DP211,DN211,""),"")</f>
      </c>
      <c r="DU211" t="s" s="215">
        <f>IF(DK211=2,IF(DO211&gt;DP211,DN211,IF(DP211&gt;DO211,DM211,"")),"")</f>
      </c>
      <c r="DV211" s="24"/>
      <c r="DW211" s="24"/>
      <c r="DX211" s="24"/>
      <c r="DY211" s="24"/>
      <c r="DZ211" s="24"/>
      <c r="EA211" s="24"/>
      <c r="EB211" s="24"/>
      <c r="EC211" s="24"/>
      <c r="ED211" s="24"/>
      <c r="EE211" s="24"/>
      <c r="EF211" s="24"/>
      <c r="EG211" s="24"/>
      <c r="EH211" s="24"/>
      <c r="EI211" s="24"/>
      <c r="EJ211" s="24"/>
      <c r="EK211" s="24"/>
      <c r="EL211" s="25"/>
    </row>
    <row r="212" ht="13.65" customHeight="1">
      <c r="A212" s="15"/>
      <c r="B212" t="s" s="215">
        <f t="shared" si="1075"/>
        <v>164</v>
      </c>
      <c r="C212" t="s" s="215">
        <v>64</v>
      </c>
      <c r="D212" t="s" s="215">
        <f t="shared" si="1076"/>
        <v>167</v>
      </c>
      <c r="E212" s="220">
        <f t="shared" si="1077"/>
        <v>2</v>
      </c>
      <c r="F212" t="s" s="215">
        <v>64</v>
      </c>
      <c r="G212" s="220">
        <f t="shared" si="1078"/>
        <v>0</v>
      </c>
      <c r="H212" s="216"/>
      <c r="I212" t="s" s="215">
        <f t="shared" si="1079"/>
        <v>170</v>
      </c>
      <c r="J212" s="24"/>
      <c r="K212" t="s" s="215">
        <f>IF(I212="H",B212,IF(I212="B",D212,""))</f>
        <v>164</v>
      </c>
      <c r="L212" t="s" s="215">
        <f>IF(I212="U",B212,"")</f>
      </c>
      <c r="M212" t="s" s="215">
        <f>IF(I212="U",D212,"")</f>
      </c>
      <c r="N212" t="s" s="215">
        <f>IF(I212="B",B212,IF(I212="H",D212,""))</f>
        <v>167</v>
      </c>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20">
        <f>COUNTIF(AM198:AM201,K212)</f>
        <v>0</v>
      </c>
      <c r="AP212" s="220">
        <f>COUNTIF(AM198:AM201,L212)</f>
        <v>0</v>
      </c>
      <c r="AQ212" s="220">
        <f>COUNTIF(AM198:AM201,M212)</f>
        <v>0</v>
      </c>
      <c r="AR212" s="220">
        <f>COUNTIF(AM198:AM201,N212)</f>
        <v>0</v>
      </c>
      <c r="AS212" s="220">
        <f>SUM(AO212:AR212)</f>
        <v>0</v>
      </c>
      <c r="AT212" s="24"/>
      <c r="AU212" t="s" s="215">
        <f>IF(AS212=2,B212,"")</f>
      </c>
      <c r="AV212" t="s" s="215">
        <f>IF(AS212=2,D212,"")</f>
      </c>
      <c r="AW212" t="s" s="215">
        <f>IF(AS212=2,E212,"")</f>
      </c>
      <c r="AX212" t="s" s="215">
        <f>IF(AS212=2,G212,"")</f>
      </c>
      <c r="AY212" s="24"/>
      <c r="AZ212" t="s" s="215">
        <f>IF(AS212=2,IF(AW212&gt;AX212,AU212,IF(AX212&gt;AW212,AV212,"")),"")</f>
      </c>
      <c r="BA212" t="s" s="215">
        <f>IF(AS212=2,IF(AW212=AX212,AU212,""),"")</f>
      </c>
      <c r="BB212" t="s" s="215">
        <f>IF(AS212=2,IF(AW212=AX212,AV212,""),"")</f>
      </c>
      <c r="BC212" t="s" s="215">
        <f>IF(AS212=2,IF(AW212&gt;AX212,AV212,IF(AX212&gt;AW212,AU212,"")),"")</f>
      </c>
      <c r="BD212" s="24"/>
      <c r="BE212" s="24"/>
      <c r="BF212" s="24"/>
      <c r="BG212" s="24"/>
      <c r="BH212" s="24"/>
      <c r="BI212" s="24"/>
      <c r="BJ212" s="24"/>
      <c r="BK212" s="24"/>
      <c r="BL212" s="24"/>
      <c r="BM212" s="24"/>
      <c r="BN212" s="24"/>
      <c r="BO212" s="24"/>
      <c r="BP212" s="24"/>
      <c r="BQ212" s="24"/>
      <c r="BR212" s="24"/>
      <c r="BS212" s="24"/>
      <c r="BT212" s="24"/>
      <c r="BU212" s="24"/>
      <c r="BV212" s="24"/>
      <c r="BW212" s="24"/>
      <c r="BX212" s="220">
        <f>COUNTIF(BV198:BV201,K212)</f>
        <v>0</v>
      </c>
      <c r="BY212" s="220">
        <f>COUNTIF(BV198:BV201,L212)</f>
        <v>0</v>
      </c>
      <c r="BZ212" s="220">
        <f>COUNTIF(BV198:BV201,M212)</f>
        <v>0</v>
      </c>
      <c r="CA212" s="220">
        <f>COUNTIF(BV198:BV201,N212)</f>
        <v>0</v>
      </c>
      <c r="CB212" s="220">
        <f>SUM(BX212:CA212)</f>
        <v>0</v>
      </c>
      <c r="CC212" s="24"/>
      <c r="CD212" t="s" s="215">
        <f>IF(CB212=2,B212,"")</f>
      </c>
      <c r="CE212" t="s" s="215">
        <f>IF(CB212=2,D212,"")</f>
      </c>
      <c r="CF212" t="s" s="215">
        <f>IF(CB212=2,E212,"")</f>
      </c>
      <c r="CG212" t="s" s="215">
        <f>IF(CB212=2,G212,"")</f>
      </c>
      <c r="CH212" s="24"/>
      <c r="CI212" t="s" s="215">
        <f>IF(CB212=2,IF(CF212&gt;CG212,CD212,IF(CG212&gt;CF212,CE212,"")),"")</f>
      </c>
      <c r="CJ212" t="s" s="215">
        <f>IF(CB212=2,IF(CF212=CG212,CD212,""),"")</f>
      </c>
      <c r="CK212" t="s" s="215">
        <f>IF(CB212=2,IF(CF212=CG212,CE212,""),"")</f>
      </c>
      <c r="CL212" t="s" s="215">
        <f>IF(CB212=2,IF(CF212&gt;CG212,CE212,IF(CG212&gt;CF212,CD212,"")),"")</f>
      </c>
      <c r="CM212" s="24"/>
      <c r="CN212" s="24"/>
      <c r="CO212" s="24"/>
      <c r="CP212" s="24"/>
      <c r="CQ212" s="24"/>
      <c r="CR212" s="24"/>
      <c r="CS212" s="24"/>
      <c r="CT212" s="24"/>
      <c r="CU212" s="24"/>
      <c r="CV212" s="24"/>
      <c r="CW212" s="24"/>
      <c r="CX212" s="24"/>
      <c r="CY212" s="24"/>
      <c r="CZ212" s="24"/>
      <c r="DA212" s="24"/>
      <c r="DB212" s="24"/>
      <c r="DC212" s="24"/>
      <c r="DD212" s="24"/>
      <c r="DE212" s="24"/>
      <c r="DF212" s="24"/>
      <c r="DG212" s="220">
        <f>COUNTIF(DE198:DE201,K212)</f>
        <v>0</v>
      </c>
      <c r="DH212" s="220">
        <f>COUNTIF(DE198:DE201,L212)</f>
        <v>0</v>
      </c>
      <c r="DI212" s="220">
        <f>COUNTIF(DE198:DE201,M212)</f>
        <v>0</v>
      </c>
      <c r="DJ212" s="220">
        <f>COUNTIF(DE198:DE201,N212)</f>
        <v>0</v>
      </c>
      <c r="DK212" s="220">
        <f>SUM(DG212:DJ212)</f>
        <v>0</v>
      </c>
      <c r="DL212" s="24"/>
      <c r="DM212" t="s" s="215">
        <f>IF(DK212=2,B212,"")</f>
      </c>
      <c r="DN212" t="s" s="215">
        <f>IF(DK212=2,D212,"")</f>
      </c>
      <c r="DO212" t="s" s="215">
        <f>IF(DK212=2,E212,"")</f>
      </c>
      <c r="DP212" t="s" s="215">
        <f>IF(DK212=2,G212,"")</f>
      </c>
      <c r="DQ212" s="24"/>
      <c r="DR212" t="s" s="215">
        <f>IF(DK212=2,IF(DO212&gt;DP212,DM212,IF(DP212&gt;DO212,DN212,"")),"")</f>
      </c>
      <c r="DS212" t="s" s="215">
        <f>IF(DK212=2,IF(DO212=DP212,DM212,""),"")</f>
      </c>
      <c r="DT212" t="s" s="215">
        <f>IF(DK212=2,IF(DO212=DP212,DN212,""),"")</f>
      </c>
      <c r="DU212" t="s" s="215">
        <f>IF(DK212=2,IF(DO212&gt;DP212,DN212,IF(DP212&gt;DO212,DM212,"")),"")</f>
      </c>
      <c r="DV212" s="24"/>
      <c r="DW212" s="24"/>
      <c r="DX212" s="24"/>
      <c r="DY212" s="24"/>
      <c r="DZ212" s="24"/>
      <c r="EA212" s="24"/>
      <c r="EB212" s="24"/>
      <c r="EC212" s="24"/>
      <c r="ED212" s="24"/>
      <c r="EE212" s="24"/>
      <c r="EF212" s="24"/>
      <c r="EG212" s="24"/>
      <c r="EH212" s="24"/>
      <c r="EI212" s="24"/>
      <c r="EJ212" s="24"/>
      <c r="EK212" s="24"/>
      <c r="EL212" s="25"/>
    </row>
    <row r="213" ht="13.65" customHeight="1">
      <c r="A213" s="15"/>
      <c r="B213" t="s" s="215">
        <f t="shared" si="1123"/>
        <v>180</v>
      </c>
      <c r="C213" t="s" s="215">
        <v>64</v>
      </c>
      <c r="D213" t="s" s="215">
        <f t="shared" si="1124"/>
        <v>176</v>
      </c>
      <c r="E213" s="220">
        <f t="shared" si="1125"/>
        <v>1</v>
      </c>
      <c r="F213" t="s" s="215">
        <v>64</v>
      </c>
      <c r="G213" s="220">
        <f t="shared" si="1126"/>
        <v>3</v>
      </c>
      <c r="H213" s="216"/>
      <c r="I213" t="s" s="215">
        <f t="shared" si="1127"/>
        <v>165</v>
      </c>
      <c r="J213" s="24"/>
      <c r="K213" t="s" s="215">
        <f>IF(I213="H",B213,IF(I213="B",D213,""))</f>
        <v>176</v>
      </c>
      <c r="L213" t="s" s="215">
        <f>IF(I213="U",B213,"")</f>
      </c>
      <c r="M213" t="s" s="215">
        <f>IF(I213="U",D213,"")</f>
      </c>
      <c r="N213" t="s" s="215">
        <f>IF(I213="B",B213,IF(I213="H",D213,""))</f>
        <v>180</v>
      </c>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20">
        <f>COUNTIF(AM198:AM201,K213)</f>
        <v>0</v>
      </c>
      <c r="AP213" s="220">
        <f>COUNTIF(AM198:AM201,L213)</f>
        <v>0</v>
      </c>
      <c r="AQ213" s="220">
        <f>COUNTIF(AM198:AM201,M213)</f>
        <v>0</v>
      </c>
      <c r="AR213" s="220">
        <f>COUNTIF(AM198:AM201,N213)</f>
        <v>0</v>
      </c>
      <c r="AS213" s="220">
        <f>SUM(AO213:AR213)</f>
        <v>0</v>
      </c>
      <c r="AT213" s="24"/>
      <c r="AU213" t="s" s="215">
        <f>IF(AS213=2,B213,"")</f>
      </c>
      <c r="AV213" t="s" s="215">
        <f>IF(AS213=2,D213,"")</f>
      </c>
      <c r="AW213" t="s" s="215">
        <f>IF(AS213=2,E213,"")</f>
      </c>
      <c r="AX213" t="s" s="215">
        <f>IF(AS213=2,G213,"")</f>
      </c>
      <c r="AY213" s="24"/>
      <c r="AZ213" t="s" s="215">
        <f>IF(AS213=2,IF(AW213&gt;AX213,AU213,IF(AX213&gt;AW213,AV213,"")),"")</f>
      </c>
      <c r="BA213" t="s" s="215">
        <f>IF(AS213=2,IF(AW213=AX213,AU213,""),"")</f>
      </c>
      <c r="BB213" t="s" s="215">
        <f>IF(AS213=2,IF(AW213=AX213,AV213,""),"")</f>
      </c>
      <c r="BC213" t="s" s="215">
        <f>IF(AS213=2,IF(AW213&gt;AX213,AV213,IF(AX213&gt;AW213,AU213,"")),"")</f>
      </c>
      <c r="BD213" s="24"/>
      <c r="BE213" s="24"/>
      <c r="BF213" s="24"/>
      <c r="BG213" s="24"/>
      <c r="BH213" s="24"/>
      <c r="BI213" s="24"/>
      <c r="BJ213" s="24"/>
      <c r="BK213" s="24"/>
      <c r="BL213" s="24"/>
      <c r="BM213" s="24"/>
      <c r="BN213" s="24"/>
      <c r="BO213" s="24"/>
      <c r="BP213" s="24"/>
      <c r="BQ213" s="24"/>
      <c r="BR213" s="24"/>
      <c r="BS213" s="24"/>
      <c r="BT213" s="24"/>
      <c r="BU213" s="24"/>
      <c r="BV213" s="24"/>
      <c r="BW213" s="24"/>
      <c r="BX213" s="220">
        <f>COUNTIF(BV198:BV201,K213)</f>
        <v>0</v>
      </c>
      <c r="BY213" s="220">
        <f>COUNTIF(BV198:BV201,L213)</f>
        <v>0</v>
      </c>
      <c r="BZ213" s="220">
        <f>COUNTIF(BV198:BV201,M213)</f>
        <v>0</v>
      </c>
      <c r="CA213" s="220">
        <f>COUNTIF(BV198:BV201,N213)</f>
        <v>0</v>
      </c>
      <c r="CB213" s="220">
        <f>SUM(BX213:CA213)</f>
        <v>0</v>
      </c>
      <c r="CC213" s="24"/>
      <c r="CD213" t="s" s="215">
        <f>IF(CB213=2,B213,"")</f>
      </c>
      <c r="CE213" t="s" s="215">
        <f>IF(CB213=2,D213,"")</f>
      </c>
      <c r="CF213" t="s" s="215">
        <f>IF(CB213=2,E213,"")</f>
      </c>
      <c r="CG213" t="s" s="215">
        <f>IF(CB213=2,G213,"")</f>
      </c>
      <c r="CH213" s="24"/>
      <c r="CI213" t="s" s="215">
        <f>IF(CB213=2,IF(CF213&gt;CG213,CD213,IF(CG213&gt;CF213,CE213,"")),"")</f>
      </c>
      <c r="CJ213" t="s" s="215">
        <f>IF(CB213=2,IF(CF213=CG213,CD213,""),"")</f>
      </c>
      <c r="CK213" t="s" s="215">
        <f>IF(CB213=2,IF(CF213=CG213,CE213,""),"")</f>
      </c>
      <c r="CL213" t="s" s="215">
        <f>IF(CB213=2,IF(CF213&gt;CG213,CE213,IF(CG213&gt;CF213,CD213,"")),"")</f>
      </c>
      <c r="CM213" s="24"/>
      <c r="CN213" s="24"/>
      <c r="CO213" s="24"/>
      <c r="CP213" s="24"/>
      <c r="CQ213" s="24"/>
      <c r="CR213" s="24"/>
      <c r="CS213" s="24"/>
      <c r="CT213" s="24"/>
      <c r="CU213" s="24"/>
      <c r="CV213" s="24"/>
      <c r="CW213" s="24"/>
      <c r="CX213" s="24"/>
      <c r="CY213" s="24"/>
      <c r="CZ213" s="24"/>
      <c r="DA213" s="24"/>
      <c r="DB213" s="24"/>
      <c r="DC213" s="24"/>
      <c r="DD213" s="24"/>
      <c r="DE213" s="24"/>
      <c r="DF213" s="24"/>
      <c r="DG213" s="220">
        <f>COUNTIF(DE198:DE201,K213)</f>
        <v>0</v>
      </c>
      <c r="DH213" s="220">
        <f>COUNTIF(DE198:DE201,L213)</f>
        <v>0</v>
      </c>
      <c r="DI213" s="220">
        <f>COUNTIF(DE198:DE201,M213)</f>
        <v>0</v>
      </c>
      <c r="DJ213" s="220">
        <f>COUNTIF(DE198:DE201,N213)</f>
        <v>0</v>
      </c>
      <c r="DK213" s="220">
        <f>SUM(DG213:DJ213)</f>
        <v>0</v>
      </c>
      <c r="DL213" s="24"/>
      <c r="DM213" t="s" s="215">
        <f>IF(DK213=2,B213,"")</f>
      </c>
      <c r="DN213" t="s" s="215">
        <f>IF(DK213=2,D213,"")</f>
      </c>
      <c r="DO213" t="s" s="215">
        <f>IF(DK213=2,E213,"")</f>
      </c>
      <c r="DP213" t="s" s="215">
        <f>IF(DK213=2,G213,"")</f>
      </c>
      <c r="DQ213" s="24"/>
      <c r="DR213" t="s" s="215">
        <f>IF(DK213=2,IF(DO213&gt;DP213,DM213,IF(DP213&gt;DO213,DN213,"")),"")</f>
      </c>
      <c r="DS213" t="s" s="215">
        <f>IF(DK213=2,IF(DO213=DP213,DM213,""),"")</f>
      </c>
      <c r="DT213" t="s" s="215">
        <f>IF(DK213=2,IF(DO213=DP213,DN213,""),"")</f>
      </c>
      <c r="DU213" t="s" s="215">
        <f>IF(DK213=2,IF(DO213&gt;DP213,DN213,IF(DP213&gt;DO213,DM213,"")),"")</f>
      </c>
      <c r="DV213" s="24"/>
      <c r="DW213" s="24"/>
      <c r="DX213" s="24"/>
      <c r="DY213" s="24"/>
      <c r="DZ213" s="24"/>
      <c r="EA213" s="24"/>
      <c r="EB213" s="24"/>
      <c r="EC213" s="24"/>
      <c r="ED213" s="24"/>
      <c r="EE213" s="24"/>
      <c r="EF213" s="24"/>
      <c r="EG213" s="24"/>
      <c r="EH213" s="24"/>
      <c r="EI213" s="24"/>
      <c r="EJ213" s="24"/>
      <c r="EK213" s="24"/>
      <c r="EL213" s="25"/>
    </row>
    <row r="214" ht="13.65" customHeight="1">
      <c r="A214" s="15"/>
      <c r="B214" t="s" s="215">
        <f t="shared" si="1171"/>
        <v>168</v>
      </c>
      <c r="C214" t="s" s="215">
        <v>64</v>
      </c>
      <c r="D214" t="s" s="215">
        <f t="shared" si="1172"/>
        <v>171</v>
      </c>
      <c r="E214" s="220">
        <f t="shared" si="1173"/>
        <v>1</v>
      </c>
      <c r="F214" t="s" s="215">
        <v>64</v>
      </c>
      <c r="G214" s="220">
        <f t="shared" si="1174"/>
        <v>2</v>
      </c>
      <c r="H214" s="216"/>
      <c r="I214" t="s" s="215">
        <f t="shared" si="1175"/>
        <v>165</v>
      </c>
      <c r="J214" s="24"/>
      <c r="K214" t="s" s="215">
        <f>IF(I214="H",B214,IF(I214="B",D214,""))</f>
        <v>171</v>
      </c>
      <c r="L214" t="s" s="215">
        <f>IF(I214="U",B214,"")</f>
      </c>
      <c r="M214" t="s" s="215">
        <f>IF(I214="U",D214,"")</f>
      </c>
      <c r="N214" t="s" s="215">
        <f>IF(I214="B",B214,IF(I214="H",D214,""))</f>
        <v>168</v>
      </c>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20">
        <f>COUNTIF(AM198:AM201,K214)</f>
        <v>0</v>
      </c>
      <c r="AP214" s="220">
        <f>COUNTIF(AM198:AM201,L214)</f>
        <v>0</v>
      </c>
      <c r="AQ214" s="220">
        <f>COUNTIF(AM198:AM201,M214)</f>
        <v>0</v>
      </c>
      <c r="AR214" s="220">
        <f>COUNTIF(AM198:AM201,N214)</f>
        <v>0</v>
      </c>
      <c r="AS214" s="220">
        <f>SUM(AO214:AR214)</f>
        <v>0</v>
      </c>
      <c r="AT214" s="24"/>
      <c r="AU214" t="s" s="215">
        <f>IF(AS214=2,B214,"")</f>
      </c>
      <c r="AV214" t="s" s="215">
        <f>IF(AS214=2,D214,"")</f>
      </c>
      <c r="AW214" t="s" s="215">
        <f>IF(AS214=2,E214,"")</f>
      </c>
      <c r="AX214" t="s" s="215">
        <f>IF(AS214=2,G214,"")</f>
      </c>
      <c r="AY214" s="24"/>
      <c r="AZ214" t="s" s="215">
        <f>IF(AS214=2,IF(AW214&gt;AX214,AU214,IF(AX214&gt;AW214,AV214,"")),"")</f>
      </c>
      <c r="BA214" t="s" s="215">
        <f>IF(AS214=2,IF(AW214=AX214,AU214,""),"")</f>
      </c>
      <c r="BB214" t="s" s="215">
        <f>IF(AS214=2,IF(AW214=AX214,AV214,""),"")</f>
      </c>
      <c r="BC214" t="s" s="215">
        <f>IF(AS214=2,IF(AW214&gt;AX214,AV214,IF(AX214&gt;AW214,AU214,"")),"")</f>
      </c>
      <c r="BD214" s="24"/>
      <c r="BE214" s="24"/>
      <c r="BF214" s="24"/>
      <c r="BG214" s="24"/>
      <c r="BH214" s="24"/>
      <c r="BI214" s="24"/>
      <c r="BJ214" s="24"/>
      <c r="BK214" s="24"/>
      <c r="BL214" s="24"/>
      <c r="BM214" s="24"/>
      <c r="BN214" s="24"/>
      <c r="BO214" s="24"/>
      <c r="BP214" s="24"/>
      <c r="BQ214" s="24"/>
      <c r="BR214" s="24"/>
      <c r="BS214" s="24"/>
      <c r="BT214" s="24"/>
      <c r="BU214" s="24"/>
      <c r="BV214" s="24"/>
      <c r="BW214" s="24"/>
      <c r="BX214" s="220">
        <f>COUNTIF(BV198:BV201,K214)</f>
        <v>0</v>
      </c>
      <c r="BY214" s="220">
        <f>COUNTIF(BV198:BV201,L214)</f>
        <v>0</v>
      </c>
      <c r="BZ214" s="220">
        <f>COUNTIF(BV198:BV201,M214)</f>
        <v>0</v>
      </c>
      <c r="CA214" s="220">
        <f>COUNTIF(BV198:BV201,N214)</f>
        <v>0</v>
      </c>
      <c r="CB214" s="220">
        <f>SUM(BX214:CA214)</f>
        <v>0</v>
      </c>
      <c r="CC214" s="24"/>
      <c r="CD214" t="s" s="215">
        <f>IF(CB214=2,B214,"")</f>
      </c>
      <c r="CE214" t="s" s="215">
        <f>IF(CB214=2,D214,"")</f>
      </c>
      <c r="CF214" t="s" s="215">
        <f>IF(CB214=2,E214,"")</f>
      </c>
      <c r="CG214" t="s" s="215">
        <f>IF(CB214=2,G214,"")</f>
      </c>
      <c r="CH214" s="24"/>
      <c r="CI214" t="s" s="215">
        <f>IF(CB214=2,IF(CF214&gt;CG214,CD214,IF(CG214&gt;CF214,CE214,"")),"")</f>
      </c>
      <c r="CJ214" t="s" s="215">
        <f>IF(CB214=2,IF(CF214=CG214,CD214,""),"")</f>
      </c>
      <c r="CK214" t="s" s="215">
        <f>IF(CB214=2,IF(CF214=CG214,CE214,""),"")</f>
      </c>
      <c r="CL214" t="s" s="215">
        <f>IF(CB214=2,IF(CF214&gt;CG214,CE214,IF(CG214&gt;CF214,CD214,"")),"")</f>
      </c>
      <c r="CM214" s="24"/>
      <c r="CN214" s="24"/>
      <c r="CO214" s="24"/>
      <c r="CP214" s="24"/>
      <c r="CQ214" s="24"/>
      <c r="CR214" s="24"/>
      <c r="CS214" s="24"/>
      <c r="CT214" s="24"/>
      <c r="CU214" s="24"/>
      <c r="CV214" s="24"/>
      <c r="CW214" s="24"/>
      <c r="CX214" s="24"/>
      <c r="CY214" s="24"/>
      <c r="CZ214" s="24"/>
      <c r="DA214" s="24"/>
      <c r="DB214" s="24"/>
      <c r="DC214" s="24"/>
      <c r="DD214" s="24"/>
      <c r="DE214" s="24"/>
      <c r="DF214" s="24"/>
      <c r="DG214" s="220">
        <f>COUNTIF(DE198:DE201,K214)</f>
        <v>0</v>
      </c>
      <c r="DH214" s="220">
        <f>COUNTIF(DE198:DE201,L214)</f>
        <v>0</v>
      </c>
      <c r="DI214" s="220">
        <f>COUNTIF(DE198:DE201,M214)</f>
        <v>0</v>
      </c>
      <c r="DJ214" s="220">
        <f>COUNTIF(DE198:DE201,N214)</f>
        <v>0</v>
      </c>
      <c r="DK214" s="220">
        <f>SUM(DG214:DJ214)</f>
        <v>0</v>
      </c>
      <c r="DL214" s="24"/>
      <c r="DM214" t="s" s="215">
        <f>IF(DK214=2,B214,"")</f>
      </c>
      <c r="DN214" t="s" s="215">
        <f>IF(DK214=2,D214,"")</f>
      </c>
      <c r="DO214" t="s" s="215">
        <f>IF(DK214=2,E214,"")</f>
      </c>
      <c r="DP214" t="s" s="215">
        <f>IF(DK214=2,G214,"")</f>
      </c>
      <c r="DQ214" s="24"/>
      <c r="DR214" t="s" s="215">
        <f>IF(DK214=2,IF(DO214&gt;DP214,DM214,IF(DP214&gt;DO214,DN214,"")),"")</f>
      </c>
      <c r="DS214" t="s" s="215">
        <f>IF(DK214=2,IF(DO214=DP214,DM214,""),"")</f>
      </c>
      <c r="DT214" t="s" s="215">
        <f>IF(DK214=2,IF(DO214=DP214,DN214,""),"")</f>
      </c>
      <c r="DU214" t="s" s="215">
        <f>IF(DK214=2,IF(DO214&gt;DP214,DN214,IF(DP214&gt;DO214,DM214,"")),"")</f>
      </c>
      <c r="DV214" s="24"/>
      <c r="DW214" s="24"/>
      <c r="DX214" s="24"/>
      <c r="DY214" s="24"/>
      <c r="DZ214" s="24"/>
      <c r="EA214" s="24"/>
      <c r="EB214" s="24"/>
      <c r="EC214" s="24"/>
      <c r="ED214" s="24"/>
      <c r="EE214" s="24"/>
      <c r="EF214" s="24"/>
      <c r="EG214" s="24"/>
      <c r="EH214" s="24"/>
      <c r="EI214" s="24"/>
      <c r="EJ214" s="24"/>
      <c r="EK214" s="24"/>
      <c r="EL214" s="25"/>
    </row>
    <row r="215" ht="13.65" customHeight="1">
      <c r="A215" s="15"/>
      <c r="B215" t="s" s="215">
        <f t="shared" si="1219"/>
        <v>179</v>
      </c>
      <c r="C215" t="s" s="215">
        <v>64</v>
      </c>
      <c r="D215" t="s" s="215">
        <f t="shared" si="1220"/>
        <v>175</v>
      </c>
      <c r="E215" s="220">
        <f t="shared" si="1221"/>
        <v>2</v>
      </c>
      <c r="F215" t="s" s="215">
        <v>64</v>
      </c>
      <c r="G215" s="220">
        <f t="shared" si="1222"/>
        <v>0</v>
      </c>
      <c r="H215" s="216"/>
      <c r="I215" t="s" s="215">
        <f t="shared" si="1223"/>
        <v>170</v>
      </c>
      <c r="J215" s="24"/>
      <c r="K215" t="s" s="215">
        <f>IF(I215="H",B215,IF(I215="B",D215,""))</f>
        <v>179</v>
      </c>
      <c r="L215" t="s" s="215">
        <f>IF(I215="U",B215,"")</f>
      </c>
      <c r="M215" t="s" s="215">
        <f>IF(I215="U",D215,"")</f>
      </c>
      <c r="N215" t="s" s="215">
        <f>IF(I215="B",B215,IF(I215="H",D215,""))</f>
        <v>175</v>
      </c>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20">
        <f>COUNTIF(AM198:AM201,K215)</f>
        <v>0</v>
      </c>
      <c r="AP215" s="220">
        <f>COUNTIF(AM198:AM201,L215)</f>
        <v>0</v>
      </c>
      <c r="AQ215" s="220">
        <f>COUNTIF(AM198:AM201,M215)</f>
        <v>0</v>
      </c>
      <c r="AR215" s="220">
        <f>COUNTIF(AM198:AM201,N215)</f>
        <v>0</v>
      </c>
      <c r="AS215" s="220">
        <f>SUM(AO215:AR215)</f>
        <v>0</v>
      </c>
      <c r="AT215" s="24"/>
      <c r="AU215" t="s" s="215">
        <f>IF(AS215=2,B215,"")</f>
      </c>
      <c r="AV215" t="s" s="215">
        <f>IF(AS215=2,D215,"")</f>
      </c>
      <c r="AW215" t="s" s="215">
        <f>IF(AS215=2,E215,"")</f>
      </c>
      <c r="AX215" t="s" s="215">
        <f>IF(AS215=2,G215,"")</f>
      </c>
      <c r="AY215" s="24"/>
      <c r="AZ215" t="s" s="215">
        <f>IF(AS215=2,IF(AW215&gt;AX215,AU215,IF(AX215&gt;AW215,AV215,"")),"")</f>
      </c>
      <c r="BA215" t="s" s="215">
        <f>IF(AS215=2,IF(AW215=AX215,AU215,""),"")</f>
      </c>
      <c r="BB215" t="s" s="215">
        <f>IF(AS215=2,IF(AW215=AX215,AV215,""),"")</f>
      </c>
      <c r="BC215" t="s" s="215">
        <f>IF(AS215=2,IF(AW215&gt;AX215,AV215,IF(AX215&gt;AW215,AU215,"")),"")</f>
      </c>
      <c r="BD215" s="24"/>
      <c r="BE215" s="24"/>
      <c r="BF215" s="24"/>
      <c r="BG215" s="24"/>
      <c r="BH215" s="24"/>
      <c r="BI215" s="24"/>
      <c r="BJ215" s="24"/>
      <c r="BK215" s="24"/>
      <c r="BL215" s="24"/>
      <c r="BM215" s="24"/>
      <c r="BN215" s="24"/>
      <c r="BO215" s="24"/>
      <c r="BP215" s="24"/>
      <c r="BQ215" s="24"/>
      <c r="BR215" s="24"/>
      <c r="BS215" s="24"/>
      <c r="BT215" s="24"/>
      <c r="BU215" s="24"/>
      <c r="BV215" s="24"/>
      <c r="BW215" s="24"/>
      <c r="BX215" s="220">
        <f>COUNTIF(BV198:BV201,K215)</f>
        <v>0</v>
      </c>
      <c r="BY215" s="220">
        <f>COUNTIF(BV198:BV201,L215)</f>
        <v>0</v>
      </c>
      <c r="BZ215" s="220">
        <f>COUNTIF(BV198:BV201,M215)</f>
        <v>0</v>
      </c>
      <c r="CA215" s="220">
        <f>COUNTIF(BV198:BV201,N215)</f>
        <v>0</v>
      </c>
      <c r="CB215" s="220">
        <f>SUM(BX215:CA215)</f>
        <v>0</v>
      </c>
      <c r="CC215" s="24"/>
      <c r="CD215" t="s" s="215">
        <f>IF(CB215=2,B215,"")</f>
      </c>
      <c r="CE215" t="s" s="215">
        <f>IF(CB215=2,D215,"")</f>
      </c>
      <c r="CF215" t="s" s="215">
        <f>IF(CB215=2,E215,"")</f>
      </c>
      <c r="CG215" t="s" s="215">
        <f>IF(CB215=2,G215,"")</f>
      </c>
      <c r="CH215" s="24"/>
      <c r="CI215" t="s" s="215">
        <f>IF(CB215=2,IF(CF215&gt;CG215,CD215,IF(CG215&gt;CF215,CE215,"")),"")</f>
      </c>
      <c r="CJ215" t="s" s="215">
        <f>IF(CB215=2,IF(CF215=CG215,CD215,""),"")</f>
      </c>
      <c r="CK215" t="s" s="215">
        <f>IF(CB215=2,IF(CF215=CG215,CE215,""),"")</f>
      </c>
      <c r="CL215" t="s" s="215">
        <f>IF(CB215=2,IF(CF215&gt;CG215,CE215,IF(CG215&gt;CF215,CD215,"")),"")</f>
      </c>
      <c r="CM215" s="24"/>
      <c r="CN215" s="24"/>
      <c r="CO215" s="24"/>
      <c r="CP215" s="24"/>
      <c r="CQ215" s="24"/>
      <c r="CR215" s="24"/>
      <c r="CS215" s="24"/>
      <c r="CT215" s="24"/>
      <c r="CU215" s="24"/>
      <c r="CV215" s="24"/>
      <c r="CW215" s="24"/>
      <c r="CX215" s="24"/>
      <c r="CY215" s="24"/>
      <c r="CZ215" s="24"/>
      <c r="DA215" s="24"/>
      <c r="DB215" s="24"/>
      <c r="DC215" s="24"/>
      <c r="DD215" s="24"/>
      <c r="DE215" s="24"/>
      <c r="DF215" s="24"/>
      <c r="DG215" s="220">
        <f>COUNTIF(DE198:DE201,K215)</f>
        <v>0</v>
      </c>
      <c r="DH215" s="220">
        <f>COUNTIF(DE198:DE201,L215)</f>
        <v>0</v>
      </c>
      <c r="DI215" s="220">
        <f>COUNTIF(DE198:DE201,M215)</f>
        <v>0</v>
      </c>
      <c r="DJ215" s="220">
        <f>COUNTIF(DE198:DE201,N215)</f>
        <v>0</v>
      </c>
      <c r="DK215" s="220">
        <f>SUM(DG215:DJ215)</f>
        <v>0</v>
      </c>
      <c r="DL215" s="24"/>
      <c r="DM215" t="s" s="215">
        <f>IF(DK215=2,B215,"")</f>
      </c>
      <c r="DN215" t="s" s="215">
        <f>IF(DK215=2,D215,"")</f>
      </c>
      <c r="DO215" t="s" s="215">
        <f>IF(DK215=2,E215,"")</f>
      </c>
      <c r="DP215" t="s" s="215">
        <f>IF(DK215=2,G215,"")</f>
      </c>
      <c r="DQ215" s="24"/>
      <c r="DR215" t="s" s="215">
        <f>IF(DK215=2,IF(DO215&gt;DP215,DM215,IF(DP215&gt;DO215,DN215,"")),"")</f>
      </c>
      <c r="DS215" t="s" s="215">
        <f>IF(DK215=2,IF(DO215=DP215,DM215,""),"")</f>
      </c>
      <c r="DT215" t="s" s="215">
        <f>IF(DK215=2,IF(DO215=DP215,DN215,""),"")</f>
      </c>
      <c r="DU215" t="s" s="215">
        <f>IF(DK215=2,IF(DO215&gt;DP215,DN215,IF(DP215&gt;DO215,DM215,"")),"")</f>
      </c>
      <c r="DV215" s="24"/>
      <c r="DW215" s="24"/>
      <c r="DX215" s="24"/>
      <c r="DY215" s="24"/>
      <c r="DZ215" s="24"/>
      <c r="EA215" s="24"/>
      <c r="EB215" s="24"/>
      <c r="EC215" s="24"/>
      <c r="ED215" s="24"/>
      <c r="EE215" s="24"/>
      <c r="EF215" s="24"/>
      <c r="EG215" s="24"/>
      <c r="EH215" s="24"/>
      <c r="EI215" s="24"/>
      <c r="EJ215" s="24"/>
      <c r="EK215" s="24"/>
      <c r="EL215" s="25"/>
    </row>
    <row r="216" ht="13.65" customHeight="1">
      <c r="A216" s="15"/>
      <c r="B216" t="s" s="215">
        <f t="shared" si="1267"/>
        <v>186</v>
      </c>
      <c r="C216" t="s" s="215">
        <v>64</v>
      </c>
      <c r="D216" t="s" s="215">
        <f t="shared" si="1268"/>
        <v>184</v>
      </c>
      <c r="E216" s="220">
        <f t="shared" si="1269"/>
        <v>3</v>
      </c>
      <c r="F216" t="s" s="215">
        <v>64</v>
      </c>
      <c r="G216" s="220">
        <f t="shared" si="1270"/>
        <v>0</v>
      </c>
      <c r="H216" s="216"/>
      <c r="I216" t="s" s="215">
        <f t="shared" si="1271"/>
        <v>170</v>
      </c>
      <c r="J216" s="24"/>
      <c r="K216" t="s" s="215">
        <f>IF(I216="H",B216,IF(I216="B",D216,""))</f>
        <v>186</v>
      </c>
      <c r="L216" t="s" s="215">
        <f>IF(I216="U",B216,"")</f>
      </c>
      <c r="M216" t="s" s="215">
        <f>IF(I216="U",D216,"")</f>
      </c>
      <c r="N216" t="s" s="215">
        <f>IF(I216="B",B216,IF(I216="H",D216,""))</f>
        <v>184</v>
      </c>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20">
        <f>COUNTIF(AM198:AM201,K216)</f>
        <v>0</v>
      </c>
      <c r="AP216" s="220">
        <f>COUNTIF(AM198:AM201,L216)</f>
        <v>0</v>
      </c>
      <c r="AQ216" s="220">
        <f>COUNTIF(AM198:AM201,M216)</f>
        <v>0</v>
      </c>
      <c r="AR216" s="220">
        <f>COUNTIF(AM198:AM201,N216)</f>
        <v>0</v>
      </c>
      <c r="AS216" s="220">
        <f>SUM(AO216:AR216)</f>
        <v>0</v>
      </c>
      <c r="AT216" s="24"/>
      <c r="AU216" t="s" s="215">
        <f>IF(AS216=2,B216,"")</f>
      </c>
      <c r="AV216" t="s" s="215">
        <f>IF(AS216=2,D216,"")</f>
      </c>
      <c r="AW216" t="s" s="215">
        <f>IF(AS216=2,E216,"")</f>
      </c>
      <c r="AX216" t="s" s="215">
        <f>IF(AS216=2,G216,"")</f>
      </c>
      <c r="AY216" s="24"/>
      <c r="AZ216" t="s" s="215">
        <f>IF(AS216=2,IF(AW216&gt;AX216,AU216,IF(AX216&gt;AW216,AV216,"")),"")</f>
      </c>
      <c r="BA216" t="s" s="215">
        <f>IF(AS216=2,IF(AW216=AX216,AU216,""),"")</f>
      </c>
      <c r="BB216" t="s" s="215">
        <f>IF(AS216=2,IF(AW216=AX216,AV216,""),"")</f>
      </c>
      <c r="BC216" t="s" s="215">
        <f>IF(AS216=2,IF(AW216&gt;AX216,AV216,IF(AX216&gt;AW216,AU216,"")),"")</f>
      </c>
      <c r="BD216" s="24"/>
      <c r="BE216" s="24"/>
      <c r="BF216" s="24"/>
      <c r="BG216" s="24"/>
      <c r="BH216" s="24"/>
      <c r="BI216" s="24"/>
      <c r="BJ216" s="24"/>
      <c r="BK216" s="24"/>
      <c r="BL216" s="24"/>
      <c r="BM216" s="24"/>
      <c r="BN216" s="24"/>
      <c r="BO216" s="24"/>
      <c r="BP216" s="24"/>
      <c r="BQ216" s="24"/>
      <c r="BR216" s="24"/>
      <c r="BS216" s="24"/>
      <c r="BT216" s="24"/>
      <c r="BU216" s="24"/>
      <c r="BV216" s="24"/>
      <c r="BW216" s="24"/>
      <c r="BX216" s="220">
        <f>COUNTIF(BV198:BV201,K216)</f>
        <v>0</v>
      </c>
      <c r="BY216" s="220">
        <f>COUNTIF(BV198:BV201,L216)</f>
        <v>0</v>
      </c>
      <c r="BZ216" s="220">
        <f>COUNTIF(BV198:BV201,M216)</f>
        <v>0</v>
      </c>
      <c r="CA216" s="220">
        <f>COUNTIF(BV198:BV201,N216)</f>
        <v>0</v>
      </c>
      <c r="CB216" s="220">
        <f>SUM(BX216:CA216)</f>
        <v>0</v>
      </c>
      <c r="CC216" s="24"/>
      <c r="CD216" t="s" s="215">
        <f>IF(CB216=2,B216,"")</f>
      </c>
      <c r="CE216" t="s" s="215">
        <f>IF(CB216=2,D216,"")</f>
      </c>
      <c r="CF216" t="s" s="215">
        <f>IF(CB216=2,E216,"")</f>
      </c>
      <c r="CG216" t="s" s="215">
        <f>IF(CB216=2,G216,"")</f>
      </c>
      <c r="CH216" s="24"/>
      <c r="CI216" t="s" s="215">
        <f>IF(CB216=2,IF(CF216&gt;CG216,CD216,IF(CG216&gt;CF216,CE216,"")),"")</f>
      </c>
      <c r="CJ216" t="s" s="215">
        <f>IF(CB216=2,IF(CF216=CG216,CD216,""),"")</f>
      </c>
      <c r="CK216" t="s" s="215">
        <f>IF(CB216=2,IF(CF216=CG216,CE216,""),"")</f>
      </c>
      <c r="CL216" t="s" s="215">
        <f>IF(CB216=2,IF(CF216&gt;CG216,CE216,IF(CG216&gt;CF216,CD216,"")),"")</f>
      </c>
      <c r="CM216" s="24"/>
      <c r="CN216" s="24"/>
      <c r="CO216" s="24"/>
      <c r="CP216" s="24"/>
      <c r="CQ216" s="24"/>
      <c r="CR216" s="24"/>
      <c r="CS216" s="24"/>
      <c r="CT216" s="24"/>
      <c r="CU216" s="24"/>
      <c r="CV216" s="24"/>
      <c r="CW216" s="24"/>
      <c r="CX216" s="24"/>
      <c r="CY216" s="24"/>
      <c r="CZ216" s="24"/>
      <c r="DA216" s="24"/>
      <c r="DB216" s="24"/>
      <c r="DC216" s="24"/>
      <c r="DD216" s="24"/>
      <c r="DE216" s="24"/>
      <c r="DF216" s="24"/>
      <c r="DG216" s="220">
        <f>COUNTIF(DE198:DE201,K216)</f>
        <v>0</v>
      </c>
      <c r="DH216" s="220">
        <f>COUNTIF(DE198:DE201,L216)</f>
        <v>0</v>
      </c>
      <c r="DI216" s="220">
        <f>COUNTIF(DE198:DE201,M216)</f>
        <v>0</v>
      </c>
      <c r="DJ216" s="220">
        <f>COUNTIF(DE198:DE201,N216)</f>
        <v>0</v>
      </c>
      <c r="DK216" s="220">
        <f>SUM(DG216:DJ216)</f>
        <v>0</v>
      </c>
      <c r="DL216" s="24"/>
      <c r="DM216" t="s" s="215">
        <f>IF(DK216=2,B216,"")</f>
      </c>
      <c r="DN216" t="s" s="215">
        <f>IF(DK216=2,D216,"")</f>
      </c>
      <c r="DO216" t="s" s="215">
        <f>IF(DK216=2,E216,"")</f>
      </c>
      <c r="DP216" t="s" s="215">
        <f>IF(DK216=2,G216,"")</f>
      </c>
      <c r="DQ216" s="24"/>
      <c r="DR216" t="s" s="215">
        <f>IF(DK216=2,IF(DO216&gt;DP216,DM216,IF(DP216&gt;DO216,DN216,"")),"")</f>
      </c>
      <c r="DS216" t="s" s="215">
        <f>IF(DK216=2,IF(DO216=DP216,DM216,""),"")</f>
      </c>
      <c r="DT216" t="s" s="215">
        <f>IF(DK216=2,IF(DO216=DP216,DN216,""),"")</f>
      </c>
      <c r="DU216" t="s" s="215">
        <f>IF(DK216=2,IF(DO216&gt;DP216,DN216,IF(DP216&gt;DO216,DM216,"")),"")</f>
      </c>
      <c r="DV216" s="24"/>
      <c r="DW216" s="24"/>
      <c r="DX216" s="24"/>
      <c r="DY216" s="24"/>
      <c r="DZ216" s="24"/>
      <c r="EA216" s="24"/>
      <c r="EB216" s="24"/>
      <c r="EC216" s="24"/>
      <c r="ED216" s="24"/>
      <c r="EE216" s="24"/>
      <c r="EF216" s="24"/>
      <c r="EG216" s="24"/>
      <c r="EH216" s="24"/>
      <c r="EI216" s="24"/>
      <c r="EJ216" s="24"/>
      <c r="EK216" s="24"/>
      <c r="EL216" s="25"/>
    </row>
    <row r="217" ht="13.65" customHeight="1">
      <c r="A217" s="15"/>
      <c r="B217" t="s" s="215">
        <f t="shared" si="1315"/>
        <v>174</v>
      </c>
      <c r="C217" t="s" s="215">
        <v>64</v>
      </c>
      <c r="D217" t="s" s="215">
        <f t="shared" si="1316"/>
        <v>182</v>
      </c>
      <c r="E217" s="220">
        <f t="shared" si="1317"/>
        <v>1</v>
      </c>
      <c r="F217" t="s" s="215">
        <v>64</v>
      </c>
      <c r="G217" s="220">
        <f t="shared" si="1318"/>
        <v>1</v>
      </c>
      <c r="H217" s="216"/>
      <c r="I217" t="s" s="215">
        <f t="shared" si="1319"/>
        <v>177</v>
      </c>
      <c r="J217" s="24"/>
      <c r="K217" t="s" s="215">
        <f>IF(I217="H",B217,IF(I217="B",D217,""))</f>
      </c>
      <c r="L217" t="s" s="215">
        <f>IF(I217="U",B217,"")</f>
        <v>174</v>
      </c>
      <c r="M217" t="s" s="215">
        <f>IF(I217="U",D217,"")</f>
        <v>182</v>
      </c>
      <c r="N217" t="s" s="215">
        <f>IF(I217="B",B217,IF(I217="H",D217,""))</f>
      </c>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20">
        <f>COUNTIF(AM198:AM201,K217)</f>
        <v>0</v>
      </c>
      <c r="AP217" s="220">
        <f>COUNTIF(AM198:AM201,L217)</f>
        <v>0</v>
      </c>
      <c r="AQ217" s="220">
        <f>COUNTIF(AM198:AM201,M217)</f>
        <v>0</v>
      </c>
      <c r="AR217" s="220">
        <f>COUNTIF(AM198:AM201,N217)</f>
        <v>0</v>
      </c>
      <c r="AS217" s="220">
        <f>SUM(AO217:AR217)</f>
        <v>0</v>
      </c>
      <c r="AT217" s="24"/>
      <c r="AU217" t="s" s="215">
        <f>IF(AS217=2,B217,"")</f>
      </c>
      <c r="AV217" t="s" s="215">
        <f>IF(AS217=2,D217,"")</f>
      </c>
      <c r="AW217" t="s" s="215">
        <f>IF(AS217=2,E217,"")</f>
      </c>
      <c r="AX217" t="s" s="215">
        <f>IF(AS217=2,G217,"")</f>
      </c>
      <c r="AY217" s="24"/>
      <c r="AZ217" t="s" s="215">
        <f>IF(AS217=2,IF(AW217&gt;AX217,AU217,IF(AX217&gt;AW217,AV217,"")),"")</f>
      </c>
      <c r="BA217" t="s" s="215">
        <f>IF(AS217=2,IF(AW217=AX217,AU217,""),"")</f>
      </c>
      <c r="BB217" t="s" s="215">
        <f>IF(AS217=2,IF(AW217=AX217,AV217,""),"")</f>
      </c>
      <c r="BC217" t="s" s="215">
        <f>IF(AS217=2,IF(AW217&gt;AX217,AV217,IF(AX217&gt;AW217,AU217,"")),"")</f>
      </c>
      <c r="BD217" s="24"/>
      <c r="BE217" s="24"/>
      <c r="BF217" s="24"/>
      <c r="BG217" s="24"/>
      <c r="BH217" s="24"/>
      <c r="BI217" s="24"/>
      <c r="BJ217" s="24"/>
      <c r="BK217" s="24"/>
      <c r="BL217" s="24"/>
      <c r="BM217" s="24"/>
      <c r="BN217" s="24"/>
      <c r="BO217" s="24"/>
      <c r="BP217" s="24"/>
      <c r="BQ217" s="24"/>
      <c r="BR217" s="24"/>
      <c r="BS217" s="24"/>
      <c r="BT217" s="24"/>
      <c r="BU217" s="24"/>
      <c r="BV217" s="24"/>
      <c r="BW217" s="24"/>
      <c r="BX217" s="220">
        <f>COUNTIF(BV198:BV201,K217)</f>
        <v>0</v>
      </c>
      <c r="BY217" s="220">
        <f>COUNTIF(BV198:BV201,L217)</f>
        <v>0</v>
      </c>
      <c r="BZ217" s="220">
        <f>COUNTIF(BV198:BV201,M217)</f>
        <v>0</v>
      </c>
      <c r="CA217" s="220">
        <f>COUNTIF(BV198:BV201,N217)</f>
        <v>0</v>
      </c>
      <c r="CB217" s="220">
        <f>SUM(BX217:CA217)</f>
        <v>0</v>
      </c>
      <c r="CC217" s="24"/>
      <c r="CD217" t="s" s="215">
        <f>IF(CB217=2,B217,"")</f>
      </c>
      <c r="CE217" t="s" s="215">
        <f>IF(CB217=2,D217,"")</f>
      </c>
      <c r="CF217" t="s" s="215">
        <f>IF(CB217=2,E217,"")</f>
      </c>
      <c r="CG217" t="s" s="215">
        <f>IF(CB217=2,G217,"")</f>
      </c>
      <c r="CH217" s="24"/>
      <c r="CI217" t="s" s="215">
        <f>IF(CB217=2,IF(CF217&gt;CG217,CD217,IF(CG217&gt;CF217,CE217,"")),"")</f>
      </c>
      <c r="CJ217" t="s" s="215">
        <f>IF(CB217=2,IF(CF217=CG217,CD217,""),"")</f>
      </c>
      <c r="CK217" t="s" s="215">
        <f>IF(CB217=2,IF(CF217=CG217,CE217,""),"")</f>
      </c>
      <c r="CL217" t="s" s="215">
        <f>IF(CB217=2,IF(CF217&gt;CG217,CE217,IF(CG217&gt;CF217,CD217,"")),"")</f>
      </c>
      <c r="CM217" s="24"/>
      <c r="CN217" s="24"/>
      <c r="CO217" s="24"/>
      <c r="CP217" s="24"/>
      <c r="CQ217" s="24"/>
      <c r="CR217" s="24"/>
      <c r="CS217" s="24"/>
      <c r="CT217" s="24"/>
      <c r="CU217" s="24"/>
      <c r="CV217" s="24"/>
      <c r="CW217" s="24"/>
      <c r="CX217" s="24"/>
      <c r="CY217" s="24"/>
      <c r="CZ217" s="24"/>
      <c r="DA217" s="24"/>
      <c r="DB217" s="24"/>
      <c r="DC217" s="24"/>
      <c r="DD217" s="24"/>
      <c r="DE217" s="24"/>
      <c r="DF217" s="24"/>
      <c r="DG217" s="220">
        <f>COUNTIF(DE198:DE201,K217)</f>
        <v>0</v>
      </c>
      <c r="DH217" s="220">
        <f>COUNTIF(DE198:DE201,L217)</f>
        <v>0</v>
      </c>
      <c r="DI217" s="220">
        <f>COUNTIF(DE198:DE201,M217)</f>
        <v>0</v>
      </c>
      <c r="DJ217" s="220">
        <f>COUNTIF(DE198:DE201,N217)</f>
        <v>0</v>
      </c>
      <c r="DK217" s="220">
        <f>SUM(DG217:DJ217)</f>
        <v>0</v>
      </c>
      <c r="DL217" s="24"/>
      <c r="DM217" t="s" s="215">
        <f>IF(DK217=2,B217,"")</f>
      </c>
      <c r="DN217" t="s" s="215">
        <f>IF(DK217=2,D217,"")</f>
      </c>
      <c r="DO217" t="s" s="215">
        <f>IF(DK217=2,E217,"")</f>
      </c>
      <c r="DP217" t="s" s="215">
        <f>IF(DK217=2,G217,"")</f>
      </c>
      <c r="DQ217" s="24"/>
      <c r="DR217" t="s" s="215">
        <f>IF(DK217=2,IF(DO217&gt;DP217,DM217,IF(DP217&gt;DO217,DN217,"")),"")</f>
      </c>
      <c r="DS217" t="s" s="215">
        <f>IF(DK217=2,IF(DO217=DP217,DM217,""),"")</f>
      </c>
      <c r="DT217" t="s" s="215">
        <f>IF(DK217=2,IF(DO217=DP217,DN217,""),"")</f>
      </c>
      <c r="DU217" t="s" s="215">
        <f>IF(DK217=2,IF(DO217&gt;DP217,DN217,IF(DP217&gt;DO217,DM217,"")),"")</f>
      </c>
      <c r="DV217" s="24"/>
      <c r="DW217" s="24"/>
      <c r="DX217" s="24"/>
      <c r="DY217" s="24"/>
      <c r="DZ217" s="24"/>
      <c r="EA217" s="24"/>
      <c r="EB217" s="24"/>
      <c r="EC217" s="24"/>
      <c r="ED217" s="24"/>
      <c r="EE217" s="24"/>
      <c r="EF217" s="24"/>
      <c r="EG217" s="24"/>
      <c r="EH217" s="24"/>
      <c r="EI217" s="24"/>
      <c r="EJ217" s="24"/>
      <c r="EK217" s="24"/>
      <c r="EL217" s="25"/>
    </row>
    <row r="218" ht="13.65" customHeight="1">
      <c r="A218" s="15"/>
      <c r="B218" t="s" s="215">
        <f t="shared" si="1363"/>
        <v>173</v>
      </c>
      <c r="C218" t="s" s="215">
        <v>64</v>
      </c>
      <c r="D218" t="s" s="215">
        <f t="shared" si="1364"/>
        <v>181</v>
      </c>
      <c r="E218" s="220">
        <f t="shared" si="1365"/>
        <v>4</v>
      </c>
      <c r="F218" t="s" s="215">
        <v>64</v>
      </c>
      <c r="G218" s="220">
        <f t="shared" si="1366"/>
        <v>1</v>
      </c>
      <c r="H218" s="216"/>
      <c r="I218" t="s" s="215">
        <f t="shared" si="1367"/>
        <v>170</v>
      </c>
      <c r="J218" s="24"/>
      <c r="K218" t="s" s="215">
        <f>IF(I218="H",B218,IF(I218="B",D218,""))</f>
        <v>173</v>
      </c>
      <c r="L218" t="s" s="215">
        <f>IF(I218="U",B218,"")</f>
      </c>
      <c r="M218" t="s" s="215">
        <f>IF(I218="U",D218,"")</f>
      </c>
      <c r="N218" t="s" s="215">
        <f>IF(I218="B",B218,IF(I218="H",D218,""))</f>
        <v>181</v>
      </c>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20">
        <f>COUNTIF(AM198:AM201,K218)</f>
        <v>0</v>
      </c>
      <c r="AP218" s="220">
        <f>COUNTIF(AM198:AM201,L218)</f>
        <v>0</v>
      </c>
      <c r="AQ218" s="220">
        <f>COUNTIF(AM198:AM201,M218)</f>
        <v>0</v>
      </c>
      <c r="AR218" s="220">
        <f>COUNTIF(AM198:AM201,N218)</f>
        <v>0</v>
      </c>
      <c r="AS218" s="220">
        <f>SUM(AO218:AR218)</f>
        <v>0</v>
      </c>
      <c r="AT218" s="24"/>
      <c r="AU218" t="s" s="215">
        <f>IF(AS218=2,B218,"")</f>
      </c>
      <c r="AV218" t="s" s="215">
        <f>IF(AS218=2,D218,"")</f>
      </c>
      <c r="AW218" t="s" s="215">
        <f>IF(AS218=2,E218,"")</f>
      </c>
      <c r="AX218" t="s" s="215">
        <f>IF(AS218=2,G218,"")</f>
      </c>
      <c r="AY218" s="24"/>
      <c r="AZ218" t="s" s="215">
        <f>IF(AS218=2,IF(AW218&gt;AX218,AU218,IF(AX218&gt;AW218,AV218,"")),"")</f>
      </c>
      <c r="BA218" t="s" s="215">
        <f>IF(AS218=2,IF(AW218=AX218,AU218,""),"")</f>
      </c>
      <c r="BB218" t="s" s="215">
        <f>IF(AS218=2,IF(AW218=AX218,AV218,""),"")</f>
      </c>
      <c r="BC218" t="s" s="215">
        <f>IF(AS218=2,IF(AW218&gt;AX218,AV218,IF(AX218&gt;AW218,AU218,"")),"")</f>
      </c>
      <c r="BD218" s="24"/>
      <c r="BE218" s="24"/>
      <c r="BF218" s="24"/>
      <c r="BG218" s="24"/>
      <c r="BH218" s="24"/>
      <c r="BI218" s="24"/>
      <c r="BJ218" s="24"/>
      <c r="BK218" s="24"/>
      <c r="BL218" s="24"/>
      <c r="BM218" s="24"/>
      <c r="BN218" s="24"/>
      <c r="BO218" s="24"/>
      <c r="BP218" s="24"/>
      <c r="BQ218" s="24"/>
      <c r="BR218" s="24"/>
      <c r="BS218" s="24"/>
      <c r="BT218" s="24"/>
      <c r="BU218" s="24"/>
      <c r="BV218" s="24"/>
      <c r="BW218" s="24"/>
      <c r="BX218" s="220">
        <f>COUNTIF(BV198:BV201,K218)</f>
        <v>0</v>
      </c>
      <c r="BY218" s="220">
        <f>COUNTIF(BV198:BV201,L218)</f>
        <v>0</v>
      </c>
      <c r="BZ218" s="220">
        <f>COUNTIF(BV198:BV201,M218)</f>
        <v>0</v>
      </c>
      <c r="CA218" s="220">
        <f>COUNTIF(BV198:BV201,N218)</f>
        <v>0</v>
      </c>
      <c r="CB218" s="220">
        <f>SUM(BX218:CA218)</f>
        <v>0</v>
      </c>
      <c r="CC218" s="24"/>
      <c r="CD218" t="s" s="215">
        <f>IF(CB218=2,B218,"")</f>
      </c>
      <c r="CE218" t="s" s="215">
        <f>IF(CB218=2,D218,"")</f>
      </c>
      <c r="CF218" t="s" s="215">
        <f>IF(CB218=2,E218,"")</f>
      </c>
      <c r="CG218" t="s" s="215">
        <f>IF(CB218=2,G218,"")</f>
      </c>
      <c r="CH218" s="24"/>
      <c r="CI218" t="s" s="215">
        <f>IF(CB218=2,IF(CF218&gt;CG218,CD218,IF(CG218&gt;CF218,CE218,"")),"")</f>
      </c>
      <c r="CJ218" t="s" s="215">
        <f>IF(CB218=2,IF(CF218=CG218,CD218,""),"")</f>
      </c>
      <c r="CK218" t="s" s="215">
        <f>IF(CB218=2,IF(CF218=CG218,CE218,""),"")</f>
      </c>
      <c r="CL218" t="s" s="215">
        <f>IF(CB218=2,IF(CF218&gt;CG218,CE218,IF(CG218&gt;CF218,CD218,"")),"")</f>
      </c>
      <c r="CM218" s="24"/>
      <c r="CN218" s="24"/>
      <c r="CO218" s="24"/>
      <c r="CP218" s="24"/>
      <c r="CQ218" s="24"/>
      <c r="CR218" s="24"/>
      <c r="CS218" s="24"/>
      <c r="CT218" s="24"/>
      <c r="CU218" s="24"/>
      <c r="CV218" s="24"/>
      <c r="CW218" s="24"/>
      <c r="CX218" s="24"/>
      <c r="CY218" s="24"/>
      <c r="CZ218" s="24"/>
      <c r="DA218" s="24"/>
      <c r="DB218" s="24"/>
      <c r="DC218" s="24"/>
      <c r="DD218" s="24"/>
      <c r="DE218" s="24"/>
      <c r="DF218" s="24"/>
      <c r="DG218" s="220">
        <f>COUNTIF(DE198:DE201,K218)</f>
        <v>0</v>
      </c>
      <c r="DH218" s="220">
        <f>COUNTIF(DE198:DE201,L218)</f>
        <v>0</v>
      </c>
      <c r="DI218" s="220">
        <f>COUNTIF(DE198:DE201,M218)</f>
        <v>0</v>
      </c>
      <c r="DJ218" s="220">
        <f>COUNTIF(DE198:DE201,N218)</f>
        <v>0</v>
      </c>
      <c r="DK218" s="220">
        <f>SUM(DG218:DJ218)</f>
        <v>0</v>
      </c>
      <c r="DL218" s="24"/>
      <c r="DM218" t="s" s="215">
        <f>IF(DK218=2,B218,"")</f>
      </c>
      <c r="DN218" t="s" s="215">
        <f>IF(DK218=2,D218,"")</f>
      </c>
      <c r="DO218" t="s" s="215">
        <f>IF(DK218=2,E218,"")</f>
      </c>
      <c r="DP218" t="s" s="215">
        <f>IF(DK218=2,G218,"")</f>
      </c>
      <c r="DQ218" s="24"/>
      <c r="DR218" t="s" s="215">
        <f>IF(DK218=2,IF(DO218&gt;DP218,DM218,IF(DP218&gt;DO218,DN218,"")),"")</f>
      </c>
      <c r="DS218" t="s" s="215">
        <f>IF(DK218=2,IF(DO218=DP218,DM218,""),"")</f>
      </c>
      <c r="DT218" t="s" s="215">
        <f>IF(DK218=2,IF(DO218=DP218,DN218,""),"")</f>
      </c>
      <c r="DU218" t="s" s="215">
        <f>IF(DK218=2,IF(DO218&gt;DP218,DN218,IF(DP218&gt;DO218,DM218,"")),"")</f>
      </c>
      <c r="DV218" s="24"/>
      <c r="DW218" s="24"/>
      <c r="DX218" s="24"/>
      <c r="DY218" s="24"/>
      <c r="DZ218" s="24"/>
      <c r="EA218" s="24"/>
      <c r="EB218" s="24"/>
      <c r="EC218" s="24"/>
      <c r="ED218" s="24"/>
      <c r="EE218" s="24"/>
      <c r="EF218" s="24"/>
      <c r="EG218" s="24"/>
      <c r="EH218" s="24"/>
      <c r="EI218" s="24"/>
      <c r="EJ218" s="24"/>
      <c r="EK218" s="24"/>
      <c r="EL218" s="25"/>
    </row>
    <row r="219" ht="13.65" customHeight="1">
      <c r="A219" s="15"/>
      <c r="B219" t="s" s="215">
        <f t="shared" si="1411"/>
        <v>187</v>
      </c>
      <c r="C219" t="s" s="215">
        <v>64</v>
      </c>
      <c r="D219" t="s" s="215">
        <f t="shared" si="1412"/>
        <v>189</v>
      </c>
      <c r="E219" s="220">
        <f t="shared" si="1413"/>
        <v>1</v>
      </c>
      <c r="F219" t="s" s="215">
        <v>64</v>
      </c>
      <c r="G219" s="220">
        <f t="shared" si="1414"/>
        <v>3</v>
      </c>
      <c r="H219" s="216"/>
      <c r="I219" t="s" s="215">
        <f t="shared" si="1415"/>
        <v>165</v>
      </c>
      <c r="J219" s="24"/>
      <c r="K219" t="s" s="215">
        <f>IF(I219="H",B219,IF(I219="B",D219,""))</f>
        <v>189</v>
      </c>
      <c r="L219" t="s" s="215">
        <f>IF(I219="U",B219,"")</f>
      </c>
      <c r="M219" t="s" s="215">
        <f>IF(I219="U",D219,"")</f>
      </c>
      <c r="N219" t="s" s="215">
        <f>IF(I219="B",B219,IF(I219="H",D219,""))</f>
        <v>187</v>
      </c>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20">
        <f>COUNTIF(AM198:AM201,K219)</f>
        <v>0</v>
      </c>
      <c r="AP219" s="220">
        <f>COUNTIF(AM198:AM201,L219)</f>
        <v>0</v>
      </c>
      <c r="AQ219" s="220">
        <f>COUNTIF(AM198:AM201,M219)</f>
        <v>0</v>
      </c>
      <c r="AR219" s="220">
        <f>COUNTIF(AM198:AM201,N219)</f>
        <v>0</v>
      </c>
      <c r="AS219" s="220">
        <f>SUM(AO219:AR219)</f>
        <v>0</v>
      </c>
      <c r="AT219" s="24"/>
      <c r="AU219" t="s" s="215">
        <f>IF(AS219=2,B219,"")</f>
      </c>
      <c r="AV219" t="s" s="215">
        <f>IF(AS219=2,D219,"")</f>
      </c>
      <c r="AW219" t="s" s="215">
        <f>IF(AS219=2,E219,"")</f>
      </c>
      <c r="AX219" t="s" s="215">
        <f>IF(AS219=2,G219,"")</f>
      </c>
      <c r="AY219" s="24"/>
      <c r="AZ219" t="s" s="215">
        <f>IF(AS219=2,IF(AW219&gt;AX219,AU219,IF(AX219&gt;AW219,AV219,"")),"")</f>
      </c>
      <c r="BA219" t="s" s="215">
        <f>IF(AS219=2,IF(AW219=AX219,AU219,""),"")</f>
      </c>
      <c r="BB219" t="s" s="215">
        <f>IF(AS219=2,IF(AW219=AX219,AV219,""),"")</f>
      </c>
      <c r="BC219" t="s" s="215">
        <f>IF(AS219=2,IF(AW219&gt;AX219,AV219,IF(AX219&gt;AW219,AU219,"")),"")</f>
      </c>
      <c r="BD219" s="24"/>
      <c r="BE219" s="24"/>
      <c r="BF219" s="24"/>
      <c r="BG219" s="24"/>
      <c r="BH219" s="24"/>
      <c r="BI219" s="24"/>
      <c r="BJ219" s="24"/>
      <c r="BK219" s="24"/>
      <c r="BL219" s="24"/>
      <c r="BM219" s="24"/>
      <c r="BN219" s="24"/>
      <c r="BO219" s="24"/>
      <c r="BP219" s="24"/>
      <c r="BQ219" s="24"/>
      <c r="BR219" s="24"/>
      <c r="BS219" s="24"/>
      <c r="BT219" s="24"/>
      <c r="BU219" s="24"/>
      <c r="BV219" s="24"/>
      <c r="BW219" s="24"/>
      <c r="BX219" s="220">
        <f>COUNTIF(BV198:BV201,K219)</f>
        <v>1</v>
      </c>
      <c r="BY219" s="220">
        <f>COUNTIF(BV198:BV201,L219)</f>
        <v>0</v>
      </c>
      <c r="BZ219" s="220">
        <f>COUNTIF(BV198:BV201,M219)</f>
        <v>0</v>
      </c>
      <c r="CA219" s="220">
        <f>COUNTIF(BV198:BV201,N219)</f>
        <v>0</v>
      </c>
      <c r="CB219" s="220">
        <f>SUM(BX219:CA219)</f>
        <v>1</v>
      </c>
      <c r="CC219" s="24"/>
      <c r="CD219" t="s" s="215">
        <f>IF(CB219=2,B219,"")</f>
      </c>
      <c r="CE219" t="s" s="215">
        <f>IF(CB219=2,D219,"")</f>
      </c>
      <c r="CF219" t="s" s="215">
        <f>IF(CB219=2,E219,"")</f>
      </c>
      <c r="CG219" t="s" s="215">
        <f>IF(CB219=2,G219,"")</f>
      </c>
      <c r="CH219" s="24"/>
      <c r="CI219" t="s" s="215">
        <f>IF(CB219=2,IF(CF219&gt;CG219,CD219,IF(CG219&gt;CF219,CE219,"")),"")</f>
      </c>
      <c r="CJ219" t="s" s="215">
        <f>IF(CB219=2,IF(CF219=CG219,CD219,""),"")</f>
      </c>
      <c r="CK219" t="s" s="215">
        <f>IF(CB219=2,IF(CF219=CG219,CE219,""),"")</f>
      </c>
      <c r="CL219" t="s" s="215">
        <f>IF(CB219=2,IF(CF219&gt;CG219,CE219,IF(CG219&gt;CF219,CD219,"")),"")</f>
      </c>
      <c r="CM219" s="24"/>
      <c r="CN219" s="24"/>
      <c r="CO219" s="24"/>
      <c r="CP219" s="24"/>
      <c r="CQ219" s="24"/>
      <c r="CR219" s="24"/>
      <c r="CS219" s="24"/>
      <c r="CT219" s="24"/>
      <c r="CU219" s="24"/>
      <c r="CV219" s="24"/>
      <c r="CW219" s="24"/>
      <c r="CX219" s="24"/>
      <c r="CY219" s="24"/>
      <c r="CZ219" s="24"/>
      <c r="DA219" s="24"/>
      <c r="DB219" s="24"/>
      <c r="DC219" s="24"/>
      <c r="DD219" s="24"/>
      <c r="DE219" s="24"/>
      <c r="DF219" s="24"/>
      <c r="DG219" s="220">
        <f>COUNTIF(DE198:DE201,K219)</f>
        <v>0</v>
      </c>
      <c r="DH219" s="220">
        <f>COUNTIF(DE198:DE201,L219)</f>
        <v>0</v>
      </c>
      <c r="DI219" s="220">
        <f>COUNTIF(DE198:DE201,M219)</f>
        <v>0</v>
      </c>
      <c r="DJ219" s="220">
        <f>COUNTIF(DE198:DE201,N219)</f>
        <v>0</v>
      </c>
      <c r="DK219" s="220">
        <f>SUM(DG219:DJ219)</f>
        <v>0</v>
      </c>
      <c r="DL219" s="24"/>
      <c r="DM219" t="s" s="215">
        <f>IF(DK219=2,B219,"")</f>
      </c>
      <c r="DN219" t="s" s="215">
        <f>IF(DK219=2,D219,"")</f>
      </c>
      <c r="DO219" t="s" s="215">
        <f>IF(DK219=2,E219,"")</f>
      </c>
      <c r="DP219" t="s" s="215">
        <f>IF(DK219=2,G219,"")</f>
      </c>
      <c r="DQ219" s="24"/>
      <c r="DR219" t="s" s="215">
        <f>IF(DK219=2,IF(DO219&gt;DP219,DM219,IF(DP219&gt;DO219,DN219,"")),"")</f>
      </c>
      <c r="DS219" t="s" s="215">
        <f>IF(DK219=2,IF(DO219=DP219,DM219,""),"")</f>
      </c>
      <c r="DT219" t="s" s="215">
        <f>IF(DK219=2,IF(DO219=DP219,DN219,""),"")</f>
      </c>
      <c r="DU219" t="s" s="215">
        <f>IF(DK219=2,IF(DO219&gt;DP219,DN219,IF(DP219&gt;DO219,DM219,"")),"")</f>
      </c>
      <c r="DV219" s="24"/>
      <c r="DW219" s="24"/>
      <c r="DX219" s="24"/>
      <c r="DY219" s="24"/>
      <c r="DZ219" s="24"/>
      <c r="EA219" s="24"/>
      <c r="EB219" s="24"/>
      <c r="EC219" s="24"/>
      <c r="ED219" s="24"/>
      <c r="EE219" s="24"/>
      <c r="EF219" s="24"/>
      <c r="EG219" s="24"/>
      <c r="EH219" s="24"/>
      <c r="EI219" s="24"/>
      <c r="EJ219" s="24"/>
      <c r="EK219" s="24"/>
      <c r="EL219" s="25"/>
    </row>
    <row r="220" ht="13.65" customHeight="1">
      <c r="A220" s="15"/>
      <c r="B220" t="s" s="215">
        <f t="shared" si="1459"/>
        <v>188</v>
      </c>
      <c r="C220" t="s" s="215">
        <v>64</v>
      </c>
      <c r="D220" t="s" s="215">
        <f t="shared" si="1460"/>
        <v>190</v>
      </c>
      <c r="E220" s="220">
        <f t="shared" si="1461"/>
        <v>2</v>
      </c>
      <c r="F220" t="s" s="215">
        <v>64</v>
      </c>
      <c r="G220" s="220">
        <f t="shared" si="1462"/>
        <v>1</v>
      </c>
      <c r="H220" s="216"/>
      <c r="I220" t="s" s="215">
        <f t="shared" si="1463"/>
        <v>170</v>
      </c>
      <c r="J220" s="24"/>
      <c r="K220" t="s" s="215">
        <f>IF(I220="H",B220,IF(I220="B",D220,""))</f>
        <v>188</v>
      </c>
      <c r="L220" t="s" s="215">
        <f>IF(I220="U",B220,"")</f>
      </c>
      <c r="M220" t="s" s="215">
        <f>IF(I220="U",D220,"")</f>
      </c>
      <c r="N220" t="s" s="215">
        <f>IF(I220="B",B220,IF(I220="H",D220,""))</f>
        <v>190</v>
      </c>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20">
        <f>COUNTIF(AM198:AM201,K220)</f>
        <v>1</v>
      </c>
      <c r="AP220" s="220">
        <f>COUNTIF(AM198:AM201,L220)</f>
        <v>0</v>
      </c>
      <c r="AQ220" s="220">
        <f>COUNTIF(AM198:AM201,M220)</f>
        <v>0</v>
      </c>
      <c r="AR220" s="220">
        <f>COUNTIF(AM198:AM201,N220)</f>
        <v>0</v>
      </c>
      <c r="AS220" s="220">
        <f>SUM(AO220:AR220)</f>
        <v>1</v>
      </c>
      <c r="AT220" s="24"/>
      <c r="AU220" t="s" s="215">
        <f>IF(AS220=2,B220,"")</f>
      </c>
      <c r="AV220" t="s" s="215">
        <f>IF(AS220=2,D220,"")</f>
      </c>
      <c r="AW220" t="s" s="215">
        <f>IF(AS220=2,E220,"")</f>
      </c>
      <c r="AX220" t="s" s="215">
        <f>IF(AS220=2,G220,"")</f>
      </c>
      <c r="AY220" s="24"/>
      <c r="AZ220" t="s" s="215">
        <f>IF(AS220=2,IF(AW220&gt;AX220,AU220,IF(AX220&gt;AW220,AV220,"")),"")</f>
      </c>
      <c r="BA220" t="s" s="215">
        <f>IF(AS220=2,IF(AW220=AX220,AU220,""),"")</f>
      </c>
      <c r="BB220" t="s" s="215">
        <f>IF(AS220=2,IF(AW220=AX220,AV220,""),"")</f>
      </c>
      <c r="BC220" t="s" s="215">
        <f>IF(AS220=2,IF(AW220&gt;AX220,AV220,IF(AX220&gt;AW220,AU220,"")),"")</f>
      </c>
      <c r="BD220" s="24"/>
      <c r="BE220" s="24"/>
      <c r="BF220" s="24"/>
      <c r="BG220" s="24"/>
      <c r="BH220" s="24"/>
      <c r="BI220" s="24"/>
      <c r="BJ220" s="24"/>
      <c r="BK220" s="24"/>
      <c r="BL220" s="24"/>
      <c r="BM220" s="24"/>
      <c r="BN220" s="24"/>
      <c r="BO220" s="24"/>
      <c r="BP220" s="24"/>
      <c r="BQ220" s="24"/>
      <c r="BR220" s="24"/>
      <c r="BS220" s="24"/>
      <c r="BT220" s="24"/>
      <c r="BU220" s="24"/>
      <c r="BV220" s="24"/>
      <c r="BW220" s="24"/>
      <c r="BX220" s="220">
        <f>COUNTIF(BV198:BV201,K220)</f>
        <v>0</v>
      </c>
      <c r="BY220" s="220">
        <f>COUNTIF(BV198:BV201,L220)</f>
        <v>0</v>
      </c>
      <c r="BZ220" s="220">
        <f>COUNTIF(BV198:BV201,M220)</f>
        <v>0</v>
      </c>
      <c r="CA220" s="220">
        <f>COUNTIF(BV198:BV201,N220)</f>
        <v>0</v>
      </c>
      <c r="CB220" s="220">
        <f>SUM(BX220:CA220)</f>
        <v>0</v>
      </c>
      <c r="CC220" s="24"/>
      <c r="CD220" t="s" s="215">
        <f>IF(CB220=2,B220,"")</f>
      </c>
      <c r="CE220" t="s" s="215">
        <f>IF(CB220=2,D220,"")</f>
      </c>
      <c r="CF220" t="s" s="215">
        <f>IF(CB220=2,E220,"")</f>
      </c>
      <c r="CG220" t="s" s="215">
        <f>IF(CB220=2,G220,"")</f>
      </c>
      <c r="CH220" s="24"/>
      <c r="CI220" t="s" s="215">
        <f>IF(CB220=2,IF(CF220&gt;CG220,CD220,IF(CG220&gt;CF220,CE220,"")),"")</f>
      </c>
      <c r="CJ220" t="s" s="215">
        <f>IF(CB220=2,IF(CF220=CG220,CD220,""),"")</f>
      </c>
      <c r="CK220" t="s" s="215">
        <f>IF(CB220=2,IF(CF220=CG220,CE220,""),"")</f>
      </c>
      <c r="CL220" t="s" s="215">
        <f>IF(CB220=2,IF(CF220&gt;CG220,CE220,IF(CG220&gt;CF220,CD220,"")),"")</f>
      </c>
      <c r="CM220" s="24"/>
      <c r="CN220" s="24"/>
      <c r="CO220" s="24"/>
      <c r="CP220" s="24"/>
      <c r="CQ220" s="24"/>
      <c r="CR220" s="24"/>
      <c r="CS220" s="24"/>
      <c r="CT220" s="24"/>
      <c r="CU220" s="24"/>
      <c r="CV220" s="24"/>
      <c r="CW220" s="24"/>
      <c r="CX220" s="24"/>
      <c r="CY220" s="24"/>
      <c r="CZ220" s="24"/>
      <c r="DA220" s="24"/>
      <c r="DB220" s="24"/>
      <c r="DC220" s="24"/>
      <c r="DD220" s="24"/>
      <c r="DE220" s="24"/>
      <c r="DF220" s="24"/>
      <c r="DG220" s="220">
        <f>COUNTIF(DE198:DE201,K220)</f>
        <v>0</v>
      </c>
      <c r="DH220" s="220">
        <f>COUNTIF(DE198:DE201,L220)</f>
        <v>0</v>
      </c>
      <c r="DI220" s="220">
        <f>COUNTIF(DE198:DE201,M220)</f>
        <v>0</v>
      </c>
      <c r="DJ220" s="220">
        <f>COUNTIF(DE198:DE201,N220)</f>
        <v>1</v>
      </c>
      <c r="DK220" s="220">
        <f>SUM(DG220:DJ220)</f>
        <v>1</v>
      </c>
      <c r="DL220" s="24"/>
      <c r="DM220" t="s" s="215">
        <f>IF(DK220=2,B220,"")</f>
      </c>
      <c r="DN220" t="s" s="215">
        <f>IF(DK220=2,D220,"")</f>
      </c>
      <c r="DO220" t="s" s="215">
        <f>IF(DK220=2,E220,"")</f>
      </c>
      <c r="DP220" t="s" s="215">
        <f>IF(DK220=2,G220,"")</f>
      </c>
      <c r="DQ220" s="24"/>
      <c r="DR220" t="s" s="215">
        <f>IF(DK220=2,IF(DO220&gt;DP220,DM220,IF(DP220&gt;DO220,DN220,"")),"")</f>
      </c>
      <c r="DS220" t="s" s="215">
        <f>IF(DK220=2,IF(DO220=DP220,DM220,""),"")</f>
      </c>
      <c r="DT220" t="s" s="215">
        <f>IF(DK220=2,IF(DO220=DP220,DN220,""),"")</f>
      </c>
      <c r="DU220" t="s" s="215">
        <f>IF(DK220=2,IF(DO220&gt;DP220,DN220,IF(DP220&gt;DO220,DM220,"")),"")</f>
      </c>
      <c r="DV220" s="24"/>
      <c r="DW220" s="24"/>
      <c r="DX220" s="24"/>
      <c r="DY220" s="24"/>
      <c r="DZ220" s="24"/>
      <c r="EA220" s="24"/>
      <c r="EB220" s="24"/>
      <c r="EC220" s="24"/>
      <c r="ED220" s="24"/>
      <c r="EE220" s="24"/>
      <c r="EF220" s="24"/>
      <c r="EG220" s="24"/>
      <c r="EH220" s="24"/>
      <c r="EI220" s="24"/>
      <c r="EJ220" s="24"/>
      <c r="EK220" s="24"/>
      <c r="EL220" s="25"/>
    </row>
    <row r="221" ht="13.65" customHeight="1">
      <c r="A221" s="15"/>
      <c r="B221" t="s" s="215">
        <f t="shared" si="1507"/>
        <v>185</v>
      </c>
      <c r="C221" t="s" s="215">
        <v>64</v>
      </c>
      <c r="D221" t="s" s="215">
        <f t="shared" si="1508"/>
        <v>183</v>
      </c>
      <c r="E221" s="220">
        <f t="shared" si="1509"/>
        <v>2</v>
      </c>
      <c r="F221" t="s" s="215">
        <v>64</v>
      </c>
      <c r="G221" s="220">
        <f t="shared" si="1510"/>
        <v>0</v>
      </c>
      <c r="H221" s="216"/>
      <c r="I221" t="s" s="215">
        <f t="shared" si="1511"/>
        <v>170</v>
      </c>
      <c r="J221" s="24"/>
      <c r="K221" t="s" s="215">
        <f>IF(I221="H",B221,IF(I221="B",D221,""))</f>
        <v>185</v>
      </c>
      <c r="L221" t="s" s="215">
        <f>IF(I221="U",B221,"")</f>
      </c>
      <c r="M221" t="s" s="215">
        <f>IF(I221="U",D221,"")</f>
      </c>
      <c r="N221" t="s" s="215">
        <f>IF(I221="B",B221,IF(I221="H",D221,""))</f>
        <v>183</v>
      </c>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20">
        <f>COUNTIF(AM198:AM201,K221)</f>
        <v>0</v>
      </c>
      <c r="AP221" s="220">
        <f>COUNTIF(AM198:AM201,L221)</f>
        <v>0</v>
      </c>
      <c r="AQ221" s="220">
        <f>COUNTIF(AM198:AM201,M221)</f>
        <v>0</v>
      </c>
      <c r="AR221" s="220">
        <f>COUNTIF(AM198:AM201,N221)</f>
        <v>0</v>
      </c>
      <c r="AS221" s="220">
        <f>SUM(AO221:AR221)</f>
        <v>0</v>
      </c>
      <c r="AT221" s="24"/>
      <c r="AU221" t="s" s="215">
        <f>IF(AS221=2,B221,"")</f>
      </c>
      <c r="AV221" t="s" s="215">
        <f>IF(AS221=2,D221,"")</f>
      </c>
      <c r="AW221" t="s" s="215">
        <f>IF(AS221=2,E221,"")</f>
      </c>
      <c r="AX221" t="s" s="215">
        <f>IF(AS221=2,G221,"")</f>
      </c>
      <c r="AY221" s="24"/>
      <c r="AZ221" t="s" s="215">
        <f>IF(AS221=2,IF(AW221&gt;AX221,AU221,IF(AX221&gt;AW221,AV221,"")),"")</f>
      </c>
      <c r="BA221" t="s" s="215">
        <f>IF(AS221=2,IF(AW221=AX221,AU221,""),"")</f>
      </c>
      <c r="BB221" t="s" s="215">
        <f>IF(AS221=2,IF(AW221=AX221,AV221,""),"")</f>
      </c>
      <c r="BC221" t="s" s="215">
        <f>IF(AS221=2,IF(AW221&gt;AX221,AV221,IF(AX221&gt;AW221,AU221,"")),"")</f>
      </c>
      <c r="BD221" s="24"/>
      <c r="BE221" s="24"/>
      <c r="BF221" s="24"/>
      <c r="BG221" s="24"/>
      <c r="BH221" s="24"/>
      <c r="BI221" s="24"/>
      <c r="BJ221" s="24"/>
      <c r="BK221" s="24"/>
      <c r="BL221" s="24"/>
      <c r="BM221" s="24"/>
      <c r="BN221" s="24"/>
      <c r="BO221" s="24"/>
      <c r="BP221" s="24"/>
      <c r="BQ221" s="24"/>
      <c r="BR221" s="24"/>
      <c r="BS221" s="24"/>
      <c r="BT221" s="24"/>
      <c r="BU221" s="24"/>
      <c r="BV221" s="24"/>
      <c r="BW221" s="24"/>
      <c r="BX221" s="220">
        <f>COUNTIF(BV198:BV201,K221)</f>
        <v>0</v>
      </c>
      <c r="BY221" s="220">
        <f>COUNTIF(BV198:BV201,L221)</f>
        <v>0</v>
      </c>
      <c r="BZ221" s="220">
        <f>COUNTIF(BV198:BV201,M221)</f>
        <v>0</v>
      </c>
      <c r="CA221" s="220">
        <f>COUNTIF(BV198:BV201,N221)</f>
        <v>0</v>
      </c>
      <c r="CB221" s="220">
        <f>SUM(BX221:CA221)</f>
        <v>0</v>
      </c>
      <c r="CC221" s="24"/>
      <c r="CD221" t="s" s="215">
        <f>IF(CB221=2,B221,"")</f>
      </c>
      <c r="CE221" t="s" s="215">
        <f>IF(CB221=2,D221,"")</f>
      </c>
      <c r="CF221" t="s" s="215">
        <f>IF(CB221=2,E221,"")</f>
      </c>
      <c r="CG221" t="s" s="215">
        <f>IF(CB221=2,G221,"")</f>
      </c>
      <c r="CH221" s="24"/>
      <c r="CI221" t="s" s="215">
        <f>IF(CB221=2,IF(CF221&gt;CG221,CD221,IF(CG221&gt;CF221,CE221,"")),"")</f>
      </c>
      <c r="CJ221" t="s" s="215">
        <f>IF(CB221=2,IF(CF221=CG221,CD221,""),"")</f>
      </c>
      <c r="CK221" t="s" s="215">
        <f>IF(CB221=2,IF(CF221=CG221,CE221,""),"")</f>
      </c>
      <c r="CL221" t="s" s="215">
        <f>IF(CB221=2,IF(CF221&gt;CG221,CE221,IF(CG221&gt;CF221,CD221,"")),"")</f>
      </c>
      <c r="CM221" s="24"/>
      <c r="CN221" s="24"/>
      <c r="CO221" s="24"/>
      <c r="CP221" s="24"/>
      <c r="CQ221" s="24"/>
      <c r="CR221" s="24"/>
      <c r="CS221" s="24"/>
      <c r="CT221" s="24"/>
      <c r="CU221" s="24"/>
      <c r="CV221" s="24"/>
      <c r="CW221" s="24"/>
      <c r="CX221" s="24"/>
      <c r="CY221" s="24"/>
      <c r="CZ221" s="24"/>
      <c r="DA221" s="24"/>
      <c r="DB221" s="24"/>
      <c r="DC221" s="24"/>
      <c r="DD221" s="24"/>
      <c r="DE221" s="24"/>
      <c r="DF221" s="24"/>
      <c r="DG221" s="220">
        <f>COUNTIF(DE198:DE201,K221)</f>
        <v>0</v>
      </c>
      <c r="DH221" s="220">
        <f>COUNTIF(DE198:DE201,L221)</f>
        <v>0</v>
      </c>
      <c r="DI221" s="220">
        <f>COUNTIF(DE198:DE201,M221)</f>
        <v>0</v>
      </c>
      <c r="DJ221" s="220">
        <f>COUNTIF(DE198:DE201,N221)</f>
        <v>0</v>
      </c>
      <c r="DK221" s="220">
        <f>SUM(DG221:DJ221)</f>
        <v>0</v>
      </c>
      <c r="DL221" s="24"/>
      <c r="DM221" t="s" s="215">
        <f>IF(DK221=2,B221,"")</f>
      </c>
      <c r="DN221" t="s" s="215">
        <f>IF(DK221=2,D221,"")</f>
      </c>
      <c r="DO221" t="s" s="215">
        <f>IF(DK221=2,E221,"")</f>
      </c>
      <c r="DP221" t="s" s="215">
        <f>IF(DK221=2,G221,"")</f>
      </c>
      <c r="DQ221" s="24"/>
      <c r="DR221" t="s" s="215">
        <f>IF(DK221=2,IF(DO221&gt;DP221,DM221,IF(DP221&gt;DO221,DN221,"")),"")</f>
      </c>
      <c r="DS221" t="s" s="215">
        <f>IF(DK221=2,IF(DO221=DP221,DM221,""),"")</f>
      </c>
      <c r="DT221" t="s" s="215">
        <f>IF(DK221=2,IF(DO221=DP221,DN221,""),"")</f>
      </c>
      <c r="DU221" t="s" s="215">
        <f>IF(DK221=2,IF(DO221&gt;DP221,DN221,IF(DP221&gt;DO221,DM221,"")),"")</f>
      </c>
      <c r="DV221" s="24"/>
      <c r="DW221" s="24"/>
      <c r="DX221" s="24"/>
      <c r="DY221" s="24"/>
      <c r="DZ221" s="24"/>
      <c r="EA221" s="24"/>
      <c r="EB221" s="24"/>
      <c r="EC221" s="24"/>
      <c r="ED221" s="24"/>
      <c r="EE221" s="24"/>
      <c r="EF221" s="24"/>
      <c r="EG221" s="24"/>
      <c r="EH221" s="24"/>
      <c r="EI221" s="24"/>
      <c r="EJ221" s="24"/>
      <c r="EK221" s="24"/>
      <c r="EL221" s="25"/>
    </row>
    <row r="222" ht="13.65" customHeight="1">
      <c r="A222" s="15"/>
      <c r="B222" t="s" s="215">
        <f t="shared" si="1555"/>
        <v>167</v>
      </c>
      <c r="C222" t="s" s="215">
        <v>64</v>
      </c>
      <c r="D222" t="s" s="215">
        <f t="shared" si="1556"/>
        <v>163</v>
      </c>
      <c r="E222" s="220">
        <f t="shared" si="1557"/>
        <v>1</v>
      </c>
      <c r="F222" t="s" s="215">
        <v>64</v>
      </c>
      <c r="G222" s="220">
        <f t="shared" si="1558"/>
        <v>1</v>
      </c>
      <c r="H222" s="216"/>
      <c r="I222" t="s" s="215">
        <f t="shared" si="1559"/>
        <v>177</v>
      </c>
      <c r="J222" s="24"/>
      <c r="K222" t="s" s="215">
        <f>IF(I222="H",B222,IF(I222="B",D222,""))</f>
      </c>
      <c r="L222" t="s" s="215">
        <f>IF(I222="U",B222,"")</f>
        <v>167</v>
      </c>
      <c r="M222" t="s" s="215">
        <f>IF(I222="U",D222,"")</f>
        <v>163</v>
      </c>
      <c r="N222" t="s" s="215">
        <f>IF(I222="B",B222,IF(I222="H",D222,""))</f>
      </c>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20">
        <f>COUNTIF(AM198:AM201,K222)</f>
        <v>0</v>
      </c>
      <c r="AP222" s="220">
        <f>COUNTIF(AM198:AM201,L222)</f>
        <v>0</v>
      </c>
      <c r="AQ222" s="220">
        <f>COUNTIF(AM198:AM201,M222)</f>
        <v>0</v>
      </c>
      <c r="AR222" s="220">
        <f>COUNTIF(AM198:AM201,N222)</f>
        <v>0</v>
      </c>
      <c r="AS222" s="220">
        <f>SUM(AO222:AR222)</f>
        <v>0</v>
      </c>
      <c r="AT222" s="24"/>
      <c r="AU222" t="s" s="215">
        <f>IF(AS222=2,B222,"")</f>
      </c>
      <c r="AV222" t="s" s="215">
        <f>IF(AS222=2,D222,"")</f>
      </c>
      <c r="AW222" t="s" s="215">
        <f>IF(AS222=2,E222,"")</f>
      </c>
      <c r="AX222" t="s" s="215">
        <f>IF(AS222=2,G222,"")</f>
      </c>
      <c r="AY222" s="24"/>
      <c r="AZ222" t="s" s="215">
        <f>IF(AS222=2,IF(AW222&gt;AX222,AU222,IF(AX222&gt;AW222,AV222,"")),"")</f>
      </c>
      <c r="BA222" t="s" s="215">
        <f>IF(AS222=2,IF(AW222=AX222,AU222,""),"")</f>
      </c>
      <c r="BB222" t="s" s="215">
        <f>IF(AS222=2,IF(AW222=AX222,AV222,""),"")</f>
      </c>
      <c r="BC222" t="s" s="215">
        <f>IF(AS222=2,IF(AW222&gt;AX222,AV222,IF(AX222&gt;AW222,AU222,"")),"")</f>
      </c>
      <c r="BD222" s="24"/>
      <c r="BE222" s="24"/>
      <c r="BF222" s="24"/>
      <c r="BG222" s="24"/>
      <c r="BH222" s="24"/>
      <c r="BI222" s="24"/>
      <c r="BJ222" s="24"/>
      <c r="BK222" s="24"/>
      <c r="BL222" s="24"/>
      <c r="BM222" s="24"/>
      <c r="BN222" s="24"/>
      <c r="BO222" s="24"/>
      <c r="BP222" s="24"/>
      <c r="BQ222" s="24"/>
      <c r="BR222" s="24"/>
      <c r="BS222" s="24"/>
      <c r="BT222" s="24"/>
      <c r="BU222" s="24"/>
      <c r="BV222" s="24"/>
      <c r="BW222" s="24"/>
      <c r="BX222" s="220">
        <f>COUNTIF(BV198:BV201,K222)</f>
        <v>0</v>
      </c>
      <c r="BY222" s="220">
        <f>COUNTIF(BV198:BV201,L222)</f>
        <v>0</v>
      </c>
      <c r="BZ222" s="220">
        <f>COUNTIF(BV198:BV201,M222)</f>
        <v>0</v>
      </c>
      <c r="CA222" s="220">
        <f>COUNTIF(BV198:BV201,N222)</f>
        <v>0</v>
      </c>
      <c r="CB222" s="220">
        <f>SUM(BX222:CA222)</f>
        <v>0</v>
      </c>
      <c r="CC222" s="24"/>
      <c r="CD222" t="s" s="215">
        <f>IF(CB222=2,B222,"")</f>
      </c>
      <c r="CE222" t="s" s="215">
        <f>IF(CB222=2,D222,"")</f>
      </c>
      <c r="CF222" t="s" s="215">
        <f>IF(CB222=2,E222,"")</f>
      </c>
      <c r="CG222" t="s" s="215">
        <f>IF(CB222=2,G222,"")</f>
      </c>
      <c r="CH222" s="24"/>
      <c r="CI222" t="s" s="215">
        <f>IF(CB222=2,IF(CF222&gt;CG222,CD222,IF(CG222&gt;CF222,CE222,"")),"")</f>
      </c>
      <c r="CJ222" t="s" s="215">
        <f>IF(CB222=2,IF(CF222=CG222,CD222,""),"")</f>
      </c>
      <c r="CK222" t="s" s="215">
        <f>IF(CB222=2,IF(CF222=CG222,CE222,""),"")</f>
      </c>
      <c r="CL222" t="s" s="215">
        <f>IF(CB222=2,IF(CF222&gt;CG222,CE222,IF(CG222&gt;CF222,CD222,"")),"")</f>
      </c>
      <c r="CM222" s="24"/>
      <c r="CN222" s="24"/>
      <c r="CO222" s="24"/>
      <c r="CP222" s="24"/>
      <c r="CQ222" s="24"/>
      <c r="CR222" s="24"/>
      <c r="CS222" s="24"/>
      <c r="CT222" s="24"/>
      <c r="CU222" s="24"/>
      <c r="CV222" s="24"/>
      <c r="CW222" s="24"/>
      <c r="CX222" s="24"/>
      <c r="CY222" s="24"/>
      <c r="CZ222" s="24"/>
      <c r="DA222" s="24"/>
      <c r="DB222" s="24"/>
      <c r="DC222" s="24"/>
      <c r="DD222" s="24"/>
      <c r="DE222" s="24"/>
      <c r="DF222" s="24"/>
      <c r="DG222" s="220">
        <f>COUNTIF(DE198:DE201,K222)</f>
        <v>0</v>
      </c>
      <c r="DH222" s="220">
        <f>COUNTIF(DE198:DE201,L222)</f>
        <v>0</v>
      </c>
      <c r="DI222" s="220">
        <f>COUNTIF(DE198:DE201,M222)</f>
        <v>0</v>
      </c>
      <c r="DJ222" s="220">
        <f>COUNTIF(DE198:DE201,N222)</f>
        <v>0</v>
      </c>
      <c r="DK222" s="220">
        <f>SUM(DG222:DJ222)</f>
        <v>0</v>
      </c>
      <c r="DL222" s="24"/>
      <c r="DM222" t="s" s="215">
        <f>IF(DK222=2,B222,"")</f>
      </c>
      <c r="DN222" t="s" s="215">
        <f>IF(DK222=2,D222,"")</f>
      </c>
      <c r="DO222" t="s" s="215">
        <f>IF(DK222=2,E222,"")</f>
      </c>
      <c r="DP222" t="s" s="215">
        <f>IF(DK222=2,G222,"")</f>
      </c>
      <c r="DQ222" s="24"/>
      <c r="DR222" t="s" s="215">
        <f>IF(DK222=2,IF(DO222&gt;DP222,DM222,IF(DP222&gt;DO222,DN222,"")),"")</f>
      </c>
      <c r="DS222" t="s" s="215">
        <f>IF(DK222=2,IF(DO222=DP222,DM222,""),"")</f>
      </c>
      <c r="DT222" t="s" s="215">
        <f>IF(DK222=2,IF(DO222=DP222,DN222,""),"")</f>
      </c>
      <c r="DU222" t="s" s="215">
        <f>IF(DK222=2,IF(DO222&gt;DP222,DN222,IF(DP222&gt;DO222,DM222,"")),"")</f>
      </c>
      <c r="DV222" s="24"/>
      <c r="DW222" s="24"/>
      <c r="DX222" s="24"/>
      <c r="DY222" s="24"/>
      <c r="DZ222" s="24"/>
      <c r="EA222" s="24"/>
      <c r="EB222" s="24"/>
      <c r="EC222" s="24"/>
      <c r="ED222" s="24"/>
      <c r="EE222" s="24"/>
      <c r="EF222" s="24"/>
      <c r="EG222" s="24"/>
      <c r="EH222" s="24"/>
      <c r="EI222" s="24"/>
      <c r="EJ222" s="24"/>
      <c r="EK222" s="24"/>
      <c r="EL222" s="25"/>
    </row>
    <row r="223" ht="13.65" customHeight="1">
      <c r="A223" s="15"/>
      <c r="B223" t="s" s="215">
        <f t="shared" si="1603"/>
        <v>164</v>
      </c>
      <c r="C223" t="s" s="215">
        <v>64</v>
      </c>
      <c r="D223" t="s" s="215">
        <f t="shared" si="1604"/>
        <v>166</v>
      </c>
      <c r="E223" s="220">
        <f t="shared" si="1605"/>
        <v>2</v>
      </c>
      <c r="F223" t="s" s="215">
        <v>64</v>
      </c>
      <c r="G223" s="220">
        <f t="shared" si="1606"/>
        <v>0</v>
      </c>
      <c r="H223" s="216"/>
      <c r="I223" t="s" s="215">
        <f t="shared" si="1607"/>
        <v>170</v>
      </c>
      <c r="J223" s="24"/>
      <c r="K223" t="s" s="215">
        <f>IF(I223="H",B223,IF(I223="B",D223,""))</f>
        <v>164</v>
      </c>
      <c r="L223" t="s" s="215">
        <f>IF(I223="U",B223,"")</f>
      </c>
      <c r="M223" t="s" s="215">
        <f>IF(I223="U",D223,"")</f>
      </c>
      <c r="N223" t="s" s="215">
        <f>IF(I223="B",B223,IF(I223="H",D223,""))</f>
        <v>166</v>
      </c>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20">
        <f>COUNTIF(AM198:AM201,K223)</f>
        <v>0</v>
      </c>
      <c r="AP223" s="220">
        <f>COUNTIF(AM198:AM201,L223)</f>
        <v>0</v>
      </c>
      <c r="AQ223" s="220">
        <f>COUNTIF(AM198:AM201,M223)</f>
        <v>0</v>
      </c>
      <c r="AR223" s="220">
        <f>COUNTIF(AM198:AM201,N223)</f>
        <v>0</v>
      </c>
      <c r="AS223" s="220">
        <f>SUM(AO223:AR223)</f>
        <v>0</v>
      </c>
      <c r="AT223" s="24"/>
      <c r="AU223" t="s" s="215">
        <f>IF(AS223=2,B223,"")</f>
      </c>
      <c r="AV223" t="s" s="215">
        <f>IF(AS223=2,D223,"")</f>
      </c>
      <c r="AW223" t="s" s="215">
        <f>IF(AS223=2,E223,"")</f>
      </c>
      <c r="AX223" t="s" s="215">
        <f>IF(AS223=2,G223,"")</f>
      </c>
      <c r="AY223" s="24"/>
      <c r="AZ223" t="s" s="215">
        <f>IF(AS223=2,IF(AW223&gt;AX223,AU223,IF(AX223&gt;AW223,AV223,"")),"")</f>
      </c>
      <c r="BA223" t="s" s="215">
        <f>IF(AS223=2,IF(AW223=AX223,AU223,""),"")</f>
      </c>
      <c r="BB223" t="s" s="215">
        <f>IF(AS223=2,IF(AW223=AX223,AV223,""),"")</f>
      </c>
      <c r="BC223" t="s" s="215">
        <f>IF(AS223=2,IF(AW223&gt;AX223,AV223,IF(AX223&gt;AW223,AU223,"")),"")</f>
      </c>
      <c r="BD223" s="24"/>
      <c r="BE223" s="24"/>
      <c r="BF223" s="24"/>
      <c r="BG223" s="24"/>
      <c r="BH223" s="24"/>
      <c r="BI223" s="24"/>
      <c r="BJ223" s="24"/>
      <c r="BK223" s="24"/>
      <c r="BL223" s="24"/>
      <c r="BM223" s="24"/>
      <c r="BN223" s="24"/>
      <c r="BO223" s="24"/>
      <c r="BP223" s="24"/>
      <c r="BQ223" s="24"/>
      <c r="BR223" s="24"/>
      <c r="BS223" s="24"/>
      <c r="BT223" s="24"/>
      <c r="BU223" s="24"/>
      <c r="BV223" s="24"/>
      <c r="BW223" s="24"/>
      <c r="BX223" s="220">
        <f>COUNTIF(BV198:BV201,K223)</f>
        <v>0</v>
      </c>
      <c r="BY223" s="220">
        <f>COUNTIF(BV198:BV201,L223)</f>
        <v>0</v>
      </c>
      <c r="BZ223" s="220">
        <f>COUNTIF(BV198:BV201,M223)</f>
        <v>0</v>
      </c>
      <c r="CA223" s="220">
        <f>COUNTIF(BV198:BV201,N223)</f>
        <v>0</v>
      </c>
      <c r="CB223" s="220">
        <f>SUM(BX223:CA223)</f>
        <v>0</v>
      </c>
      <c r="CC223" s="24"/>
      <c r="CD223" t="s" s="215">
        <f>IF(CB223=2,B223,"")</f>
      </c>
      <c r="CE223" t="s" s="215">
        <f>IF(CB223=2,D223,"")</f>
      </c>
      <c r="CF223" t="s" s="215">
        <f>IF(CB223=2,E223,"")</f>
      </c>
      <c r="CG223" t="s" s="215">
        <f>IF(CB223=2,G223,"")</f>
      </c>
      <c r="CH223" s="24"/>
      <c r="CI223" t="s" s="215">
        <f>IF(CB223=2,IF(CF223&gt;CG223,CD223,IF(CG223&gt;CF223,CE223,"")),"")</f>
      </c>
      <c r="CJ223" t="s" s="215">
        <f>IF(CB223=2,IF(CF223=CG223,CD223,""),"")</f>
      </c>
      <c r="CK223" t="s" s="215">
        <f>IF(CB223=2,IF(CF223=CG223,CE223,""),"")</f>
      </c>
      <c r="CL223" t="s" s="215">
        <f>IF(CB223=2,IF(CF223&gt;CG223,CE223,IF(CG223&gt;CF223,CD223,"")),"")</f>
      </c>
      <c r="CM223" s="24"/>
      <c r="CN223" s="24"/>
      <c r="CO223" s="24"/>
      <c r="CP223" s="24"/>
      <c r="CQ223" s="24"/>
      <c r="CR223" s="24"/>
      <c r="CS223" s="24"/>
      <c r="CT223" s="24"/>
      <c r="CU223" s="24"/>
      <c r="CV223" s="24"/>
      <c r="CW223" s="24"/>
      <c r="CX223" s="24"/>
      <c r="CY223" s="24"/>
      <c r="CZ223" s="24"/>
      <c r="DA223" s="24"/>
      <c r="DB223" s="24"/>
      <c r="DC223" s="24"/>
      <c r="DD223" s="24"/>
      <c r="DE223" s="24"/>
      <c r="DF223" s="24"/>
      <c r="DG223" s="220">
        <f>COUNTIF(DE198:DE201,K223)</f>
        <v>0</v>
      </c>
      <c r="DH223" s="220">
        <f>COUNTIF(DE198:DE201,L223)</f>
        <v>0</v>
      </c>
      <c r="DI223" s="220">
        <f>COUNTIF(DE198:DE201,M223)</f>
        <v>0</v>
      </c>
      <c r="DJ223" s="220">
        <f>COUNTIF(DE198:DE201,N223)</f>
        <v>0</v>
      </c>
      <c r="DK223" s="220">
        <f>SUM(DG223:DJ223)</f>
        <v>0</v>
      </c>
      <c r="DL223" s="24"/>
      <c r="DM223" t="s" s="215">
        <f>IF(DK223=2,B223,"")</f>
      </c>
      <c r="DN223" t="s" s="215">
        <f>IF(DK223=2,D223,"")</f>
      </c>
      <c r="DO223" t="s" s="215">
        <f>IF(DK223=2,E223,"")</f>
      </c>
      <c r="DP223" t="s" s="215">
        <f>IF(DK223=2,G223,"")</f>
      </c>
      <c r="DQ223" s="24"/>
      <c r="DR223" t="s" s="215">
        <f>IF(DK223=2,IF(DO223&gt;DP223,DM223,IF(DP223&gt;DO223,DN223,"")),"")</f>
      </c>
      <c r="DS223" t="s" s="215">
        <f>IF(DK223=2,IF(DO223=DP223,DM223,""),"")</f>
      </c>
      <c r="DT223" t="s" s="215">
        <f>IF(DK223=2,IF(DO223=DP223,DN223,""),"")</f>
      </c>
      <c r="DU223" t="s" s="215">
        <f>IF(DK223=2,IF(DO223&gt;DP223,DN223,IF(DP223&gt;DO223,DM223,"")),"")</f>
      </c>
      <c r="DV223" s="24"/>
      <c r="DW223" s="24"/>
      <c r="DX223" s="24"/>
      <c r="DY223" s="24"/>
      <c r="DZ223" s="24"/>
      <c r="EA223" s="24"/>
      <c r="EB223" s="24"/>
      <c r="EC223" s="24"/>
      <c r="ED223" s="24"/>
      <c r="EE223" s="24"/>
      <c r="EF223" s="24"/>
      <c r="EG223" s="24"/>
      <c r="EH223" s="24"/>
      <c r="EI223" s="24"/>
      <c r="EJ223" s="24"/>
      <c r="EK223" s="24"/>
      <c r="EL223" s="25"/>
    </row>
    <row r="224" ht="13.65" customHeight="1">
      <c r="A224" s="15"/>
      <c r="B224" t="s" s="215">
        <f t="shared" si="1651"/>
        <v>176</v>
      </c>
      <c r="C224" t="s" s="215">
        <v>64</v>
      </c>
      <c r="D224" t="s" s="215">
        <f t="shared" si="1652"/>
        <v>179</v>
      </c>
      <c r="E224" s="220">
        <f t="shared" si="1653"/>
        <v>0</v>
      </c>
      <c r="F224" t="s" s="215">
        <v>64</v>
      </c>
      <c r="G224" s="220">
        <f t="shared" si="1654"/>
        <v>3</v>
      </c>
      <c r="H224" s="216"/>
      <c r="I224" t="s" s="215">
        <f t="shared" si="1655"/>
        <v>165</v>
      </c>
      <c r="J224" s="24"/>
      <c r="K224" t="s" s="215">
        <f>IF(I224="H",B224,IF(I224="B",D224,""))</f>
        <v>179</v>
      </c>
      <c r="L224" t="s" s="215">
        <f>IF(I224="U",B224,"")</f>
      </c>
      <c r="M224" t="s" s="215">
        <f>IF(I224="U",D224,"")</f>
      </c>
      <c r="N224" t="s" s="215">
        <f>IF(I224="B",B224,IF(I224="H",D224,""))</f>
        <v>176</v>
      </c>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20">
        <f>COUNTIF(AM198:AM201,K224)</f>
        <v>0</v>
      </c>
      <c r="AP224" s="220">
        <f>COUNTIF(AM198:AM201,L224)</f>
        <v>0</v>
      </c>
      <c r="AQ224" s="220">
        <f>COUNTIF(AM198:AM201,M224)</f>
        <v>0</v>
      </c>
      <c r="AR224" s="220">
        <f>COUNTIF(AM198:AM201,N224)</f>
        <v>0</v>
      </c>
      <c r="AS224" s="220">
        <f>SUM(AO224:AR224)</f>
        <v>0</v>
      </c>
      <c r="AT224" s="24"/>
      <c r="AU224" t="s" s="215">
        <f>IF(AS224=2,B224,"")</f>
      </c>
      <c r="AV224" t="s" s="215">
        <f>IF(AS224=2,D224,"")</f>
      </c>
      <c r="AW224" t="s" s="215">
        <f>IF(AS224=2,E224,"")</f>
      </c>
      <c r="AX224" t="s" s="215">
        <f>IF(AS224=2,G224,"")</f>
      </c>
      <c r="AY224" s="24"/>
      <c r="AZ224" t="s" s="215">
        <f>IF(AS224=2,IF(AW224&gt;AX224,AU224,IF(AX224&gt;AW224,AV224,"")),"")</f>
      </c>
      <c r="BA224" t="s" s="215">
        <f>IF(AS224=2,IF(AW224=AX224,AU224,""),"")</f>
      </c>
      <c r="BB224" t="s" s="215">
        <f>IF(AS224=2,IF(AW224=AX224,AV224,""),"")</f>
      </c>
      <c r="BC224" t="s" s="215">
        <f>IF(AS224=2,IF(AW224&gt;AX224,AV224,IF(AX224&gt;AW224,AU224,"")),"")</f>
      </c>
      <c r="BD224" s="24"/>
      <c r="BE224" s="24"/>
      <c r="BF224" s="24"/>
      <c r="BG224" s="24"/>
      <c r="BH224" s="24"/>
      <c r="BI224" s="24"/>
      <c r="BJ224" s="24"/>
      <c r="BK224" s="24"/>
      <c r="BL224" s="24"/>
      <c r="BM224" s="24"/>
      <c r="BN224" s="24"/>
      <c r="BO224" s="24"/>
      <c r="BP224" s="24"/>
      <c r="BQ224" s="24"/>
      <c r="BR224" s="24"/>
      <c r="BS224" s="24"/>
      <c r="BT224" s="24"/>
      <c r="BU224" s="24"/>
      <c r="BV224" s="24"/>
      <c r="BW224" s="24"/>
      <c r="BX224" s="220">
        <f>COUNTIF(BV198:BV201,K224)</f>
        <v>0</v>
      </c>
      <c r="BY224" s="220">
        <f>COUNTIF(BV198:BV201,L224)</f>
        <v>0</v>
      </c>
      <c r="BZ224" s="220">
        <f>COUNTIF(BV198:BV201,M224)</f>
        <v>0</v>
      </c>
      <c r="CA224" s="220">
        <f>COUNTIF(BV198:BV201,N224)</f>
        <v>0</v>
      </c>
      <c r="CB224" s="220">
        <f>SUM(BX224:CA224)</f>
        <v>0</v>
      </c>
      <c r="CC224" s="24"/>
      <c r="CD224" t="s" s="215">
        <f>IF(CB224=2,B224,"")</f>
      </c>
      <c r="CE224" t="s" s="215">
        <f>IF(CB224=2,D224,"")</f>
      </c>
      <c r="CF224" t="s" s="215">
        <f>IF(CB224=2,E224,"")</f>
      </c>
      <c r="CG224" t="s" s="215">
        <f>IF(CB224=2,G224,"")</f>
      </c>
      <c r="CH224" s="24"/>
      <c r="CI224" t="s" s="215">
        <f>IF(CB224=2,IF(CF224&gt;CG224,CD224,IF(CG224&gt;CF224,CE224,"")),"")</f>
      </c>
      <c r="CJ224" t="s" s="215">
        <f>IF(CB224=2,IF(CF224=CG224,CD224,""),"")</f>
      </c>
      <c r="CK224" t="s" s="215">
        <f>IF(CB224=2,IF(CF224=CG224,CE224,""),"")</f>
      </c>
      <c r="CL224" t="s" s="215">
        <f>IF(CB224=2,IF(CF224&gt;CG224,CE224,IF(CG224&gt;CF224,CD224,"")),"")</f>
      </c>
      <c r="CM224" s="24"/>
      <c r="CN224" s="24"/>
      <c r="CO224" s="24"/>
      <c r="CP224" s="24"/>
      <c r="CQ224" s="24"/>
      <c r="CR224" s="24"/>
      <c r="CS224" s="24"/>
      <c r="CT224" s="24"/>
      <c r="CU224" s="24"/>
      <c r="CV224" s="24"/>
      <c r="CW224" s="24"/>
      <c r="CX224" s="24"/>
      <c r="CY224" s="24"/>
      <c r="CZ224" s="24"/>
      <c r="DA224" s="24"/>
      <c r="DB224" s="24"/>
      <c r="DC224" s="24"/>
      <c r="DD224" s="24"/>
      <c r="DE224" s="24"/>
      <c r="DF224" s="24"/>
      <c r="DG224" s="220">
        <f>COUNTIF(DE198:DE201,K224)</f>
        <v>0</v>
      </c>
      <c r="DH224" s="220">
        <f>COUNTIF(DE198:DE201,L224)</f>
        <v>0</v>
      </c>
      <c r="DI224" s="220">
        <f>COUNTIF(DE198:DE201,M224)</f>
        <v>0</v>
      </c>
      <c r="DJ224" s="220">
        <f>COUNTIF(DE198:DE201,N224)</f>
        <v>0</v>
      </c>
      <c r="DK224" s="220">
        <f>SUM(DG224:DJ224)</f>
        <v>0</v>
      </c>
      <c r="DL224" s="24"/>
      <c r="DM224" t="s" s="215">
        <f>IF(DK224=2,B224,"")</f>
      </c>
      <c r="DN224" t="s" s="215">
        <f>IF(DK224=2,D224,"")</f>
      </c>
      <c r="DO224" t="s" s="215">
        <f>IF(DK224=2,E224,"")</f>
      </c>
      <c r="DP224" t="s" s="215">
        <f>IF(DK224=2,G224,"")</f>
      </c>
      <c r="DQ224" s="24"/>
      <c r="DR224" t="s" s="215">
        <f>IF(DK224=2,IF(DO224&gt;DP224,DM224,IF(DP224&gt;DO224,DN224,"")),"")</f>
      </c>
      <c r="DS224" t="s" s="215">
        <f>IF(DK224=2,IF(DO224=DP224,DM224,""),"")</f>
      </c>
      <c r="DT224" t="s" s="215">
        <f>IF(DK224=2,IF(DO224=DP224,DN224,""),"")</f>
      </c>
      <c r="DU224" t="s" s="215">
        <f>IF(DK224=2,IF(DO224&gt;DP224,DN224,IF(DP224&gt;DO224,DM224,"")),"")</f>
      </c>
      <c r="DV224" s="24"/>
      <c r="DW224" s="24"/>
      <c r="DX224" s="24"/>
      <c r="DY224" s="24"/>
      <c r="DZ224" s="24"/>
      <c r="EA224" s="24"/>
      <c r="EB224" s="24"/>
      <c r="EC224" s="24"/>
      <c r="ED224" s="24"/>
      <c r="EE224" s="24"/>
      <c r="EF224" s="24"/>
      <c r="EG224" s="24"/>
      <c r="EH224" s="24"/>
      <c r="EI224" s="24"/>
      <c r="EJ224" s="24"/>
      <c r="EK224" s="24"/>
      <c r="EL224" s="25"/>
    </row>
    <row r="225" ht="13.65" customHeight="1">
      <c r="A225" s="15"/>
      <c r="B225" t="s" s="215">
        <f t="shared" si="1699"/>
        <v>180</v>
      </c>
      <c r="C225" t="s" s="215">
        <v>64</v>
      </c>
      <c r="D225" t="s" s="215">
        <f t="shared" si="1700"/>
        <v>175</v>
      </c>
      <c r="E225" s="220">
        <f t="shared" si="1701"/>
        <v>1</v>
      </c>
      <c r="F225" t="s" s="215">
        <v>64</v>
      </c>
      <c r="G225" s="220">
        <f t="shared" si="1702"/>
        <v>1</v>
      </c>
      <c r="H225" s="216"/>
      <c r="I225" t="s" s="215">
        <f t="shared" si="1703"/>
        <v>177</v>
      </c>
      <c r="J225" s="24"/>
      <c r="K225" t="s" s="215">
        <f>IF(I225="H",B225,IF(I225="B",D225,""))</f>
      </c>
      <c r="L225" t="s" s="215">
        <f>IF(I225="U",B225,"")</f>
        <v>180</v>
      </c>
      <c r="M225" t="s" s="215">
        <f>IF(I225="U",D225,"")</f>
        <v>175</v>
      </c>
      <c r="N225" t="s" s="215">
        <f>IF(I225="B",B225,IF(I225="H",D225,""))</f>
      </c>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20">
        <f>COUNTIF(AM198:AM201,K225)</f>
        <v>0</v>
      </c>
      <c r="AP225" s="220">
        <f>COUNTIF(AM198:AM201,L225)</f>
        <v>0</v>
      </c>
      <c r="AQ225" s="220">
        <f>COUNTIF(AM198:AM201,M225)</f>
        <v>0</v>
      </c>
      <c r="AR225" s="220">
        <f>COUNTIF(AM198:AM201,N225)</f>
        <v>0</v>
      </c>
      <c r="AS225" s="220">
        <f>SUM(AO225:AR225)</f>
        <v>0</v>
      </c>
      <c r="AT225" s="24"/>
      <c r="AU225" t="s" s="215">
        <f>IF(AS225=2,B225,"")</f>
      </c>
      <c r="AV225" t="s" s="215">
        <f>IF(AS225=2,D225,"")</f>
      </c>
      <c r="AW225" t="s" s="215">
        <f>IF(AS225=2,E225,"")</f>
      </c>
      <c r="AX225" t="s" s="215">
        <f>IF(AS225=2,G225,"")</f>
      </c>
      <c r="AY225" s="24"/>
      <c r="AZ225" t="s" s="215">
        <f>IF(AS225=2,IF(AW225&gt;AX225,AU225,IF(AX225&gt;AW225,AV225,"")),"")</f>
      </c>
      <c r="BA225" t="s" s="215">
        <f>IF(AS225=2,IF(AW225=AX225,AU225,""),"")</f>
      </c>
      <c r="BB225" t="s" s="215">
        <f>IF(AS225=2,IF(AW225=AX225,AV225,""),"")</f>
      </c>
      <c r="BC225" t="s" s="215">
        <f>IF(AS225=2,IF(AW225&gt;AX225,AV225,IF(AX225&gt;AW225,AU225,"")),"")</f>
      </c>
      <c r="BD225" s="24"/>
      <c r="BE225" s="24"/>
      <c r="BF225" s="24"/>
      <c r="BG225" s="24"/>
      <c r="BH225" s="24"/>
      <c r="BI225" s="24"/>
      <c r="BJ225" s="24"/>
      <c r="BK225" s="24"/>
      <c r="BL225" s="24"/>
      <c r="BM225" s="24"/>
      <c r="BN225" s="24"/>
      <c r="BO225" s="24"/>
      <c r="BP225" s="24"/>
      <c r="BQ225" s="24"/>
      <c r="BR225" s="24"/>
      <c r="BS225" s="24"/>
      <c r="BT225" s="24"/>
      <c r="BU225" s="24"/>
      <c r="BV225" s="24"/>
      <c r="BW225" s="24"/>
      <c r="BX225" s="220">
        <f>COUNTIF(BV198:BV201,K225)</f>
        <v>0</v>
      </c>
      <c r="BY225" s="220">
        <f>COUNTIF(BV198:BV201,L225)</f>
        <v>0</v>
      </c>
      <c r="BZ225" s="220">
        <f>COUNTIF(BV198:BV201,M225)</f>
        <v>0</v>
      </c>
      <c r="CA225" s="220">
        <f>COUNTIF(BV198:BV201,N225)</f>
        <v>0</v>
      </c>
      <c r="CB225" s="220">
        <f>SUM(BX225:CA225)</f>
        <v>0</v>
      </c>
      <c r="CC225" s="24"/>
      <c r="CD225" t="s" s="215">
        <f>IF(CB225=2,B225,"")</f>
      </c>
      <c r="CE225" t="s" s="215">
        <f>IF(CB225=2,D225,"")</f>
      </c>
      <c r="CF225" t="s" s="215">
        <f>IF(CB225=2,E225,"")</f>
      </c>
      <c r="CG225" t="s" s="215">
        <f>IF(CB225=2,G225,"")</f>
      </c>
      <c r="CH225" s="24"/>
      <c r="CI225" t="s" s="215">
        <f>IF(CB225=2,IF(CF225&gt;CG225,CD225,IF(CG225&gt;CF225,CE225,"")),"")</f>
      </c>
      <c r="CJ225" t="s" s="215">
        <f>IF(CB225=2,IF(CF225=CG225,CD225,""),"")</f>
      </c>
      <c r="CK225" t="s" s="215">
        <f>IF(CB225=2,IF(CF225=CG225,CE225,""),"")</f>
      </c>
      <c r="CL225" t="s" s="215">
        <f>IF(CB225=2,IF(CF225&gt;CG225,CE225,IF(CG225&gt;CF225,CD225,"")),"")</f>
      </c>
      <c r="CM225" s="24"/>
      <c r="CN225" s="24"/>
      <c r="CO225" s="24"/>
      <c r="CP225" s="24"/>
      <c r="CQ225" s="24"/>
      <c r="CR225" s="24"/>
      <c r="CS225" s="24"/>
      <c r="CT225" s="24"/>
      <c r="CU225" s="24"/>
      <c r="CV225" s="24"/>
      <c r="CW225" s="24"/>
      <c r="CX225" s="24"/>
      <c r="CY225" s="24"/>
      <c r="CZ225" s="24"/>
      <c r="DA225" s="24"/>
      <c r="DB225" s="24"/>
      <c r="DC225" s="24"/>
      <c r="DD225" s="24"/>
      <c r="DE225" s="24"/>
      <c r="DF225" s="24"/>
      <c r="DG225" s="220">
        <f>COUNTIF(DE198:DE201,K225)</f>
        <v>0</v>
      </c>
      <c r="DH225" s="220">
        <f>COUNTIF(DE198:DE201,L225)</f>
        <v>0</v>
      </c>
      <c r="DI225" s="220">
        <f>COUNTIF(DE198:DE201,M225)</f>
        <v>0</v>
      </c>
      <c r="DJ225" s="220">
        <f>COUNTIF(DE198:DE201,N225)</f>
        <v>0</v>
      </c>
      <c r="DK225" s="220">
        <f>SUM(DG225:DJ225)</f>
        <v>0</v>
      </c>
      <c r="DL225" s="24"/>
      <c r="DM225" t="s" s="215">
        <f>IF(DK225=2,B225,"")</f>
      </c>
      <c r="DN225" t="s" s="215">
        <f>IF(DK225=2,D225,"")</f>
      </c>
      <c r="DO225" t="s" s="215">
        <f>IF(DK225=2,E225,"")</f>
      </c>
      <c r="DP225" t="s" s="215">
        <f>IF(DK225=2,G225,"")</f>
      </c>
      <c r="DQ225" s="24"/>
      <c r="DR225" t="s" s="215">
        <f>IF(DK225=2,IF(DO225&gt;DP225,DM225,IF(DP225&gt;DO225,DN225,"")),"")</f>
      </c>
      <c r="DS225" t="s" s="215">
        <f>IF(DK225=2,IF(DO225=DP225,DM225,""),"")</f>
      </c>
      <c r="DT225" t="s" s="215">
        <f>IF(DK225=2,IF(DO225=DP225,DN225,""),"")</f>
      </c>
      <c r="DU225" t="s" s="215">
        <f>IF(DK225=2,IF(DO225&gt;DP225,DN225,IF(DP225&gt;DO225,DM225,"")),"")</f>
      </c>
      <c r="DV225" s="24"/>
      <c r="DW225" s="24"/>
      <c r="DX225" s="24"/>
      <c r="DY225" s="24"/>
      <c r="DZ225" s="24"/>
      <c r="EA225" s="24"/>
      <c r="EB225" s="24"/>
      <c r="EC225" s="24"/>
      <c r="ED225" s="24"/>
      <c r="EE225" s="24"/>
      <c r="EF225" s="24"/>
      <c r="EG225" s="24"/>
      <c r="EH225" s="24"/>
      <c r="EI225" s="24"/>
      <c r="EJ225" s="24"/>
      <c r="EK225" s="24"/>
      <c r="EL225" s="25"/>
    </row>
    <row r="226" ht="13.65" customHeight="1">
      <c r="A226" s="15"/>
      <c r="B226" t="s" s="215">
        <f t="shared" si="1747"/>
        <v>172</v>
      </c>
      <c r="C226" t="s" s="215">
        <v>64</v>
      </c>
      <c r="D226" t="s" s="215">
        <f t="shared" si="1748"/>
        <v>168</v>
      </c>
      <c r="E226" s="220">
        <f t="shared" si="1749"/>
        <v>1</v>
      </c>
      <c r="F226" t="s" s="215">
        <v>64</v>
      </c>
      <c r="G226" s="220">
        <f t="shared" si="1750"/>
        <v>3</v>
      </c>
      <c r="H226" s="216"/>
      <c r="I226" t="s" s="215">
        <f t="shared" si="1751"/>
        <v>165</v>
      </c>
      <c r="J226" s="24"/>
      <c r="K226" t="s" s="215">
        <f>IF(I226="H",B226,IF(I226="B",D226,""))</f>
        <v>168</v>
      </c>
      <c r="L226" t="s" s="215">
        <f>IF(I226="U",B226,"")</f>
      </c>
      <c r="M226" t="s" s="215">
        <f>IF(I226="U",D226,"")</f>
      </c>
      <c r="N226" t="s" s="215">
        <f>IF(I226="B",B226,IF(I226="H",D226,""))</f>
        <v>172</v>
      </c>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20">
        <f>COUNTIF(AM198:AM201,K226)</f>
        <v>0</v>
      </c>
      <c r="AP226" s="220">
        <f>COUNTIF(AM198:AM201,L226)</f>
        <v>0</v>
      </c>
      <c r="AQ226" s="220">
        <f>COUNTIF(AM198:AM201,M226)</f>
        <v>0</v>
      </c>
      <c r="AR226" s="220">
        <f>COUNTIF(AM198:AM201,N226)</f>
        <v>0</v>
      </c>
      <c r="AS226" s="220">
        <f>SUM(AO226:AR226)</f>
        <v>0</v>
      </c>
      <c r="AT226" s="24"/>
      <c r="AU226" t="s" s="215">
        <f>IF(AS226=2,B226,"")</f>
      </c>
      <c r="AV226" t="s" s="215">
        <f>IF(AS226=2,D226,"")</f>
      </c>
      <c r="AW226" t="s" s="215">
        <f>IF(AS226=2,E226,"")</f>
      </c>
      <c r="AX226" t="s" s="215">
        <f>IF(AS226=2,G226,"")</f>
      </c>
      <c r="AY226" s="24"/>
      <c r="AZ226" t="s" s="215">
        <f>IF(AS226=2,IF(AW226&gt;AX226,AU226,IF(AX226&gt;AW226,AV226,"")),"")</f>
      </c>
      <c r="BA226" t="s" s="215">
        <f>IF(AS226=2,IF(AW226=AX226,AU226,""),"")</f>
      </c>
      <c r="BB226" t="s" s="215">
        <f>IF(AS226=2,IF(AW226=AX226,AV226,""),"")</f>
      </c>
      <c r="BC226" t="s" s="215">
        <f>IF(AS226=2,IF(AW226&gt;AX226,AV226,IF(AX226&gt;AW226,AU226,"")),"")</f>
      </c>
      <c r="BD226" s="24"/>
      <c r="BE226" s="24"/>
      <c r="BF226" s="24"/>
      <c r="BG226" s="24"/>
      <c r="BH226" s="24"/>
      <c r="BI226" s="24"/>
      <c r="BJ226" s="24"/>
      <c r="BK226" s="24"/>
      <c r="BL226" s="24"/>
      <c r="BM226" s="24"/>
      <c r="BN226" s="24"/>
      <c r="BO226" s="24"/>
      <c r="BP226" s="24"/>
      <c r="BQ226" s="24"/>
      <c r="BR226" s="24"/>
      <c r="BS226" s="24"/>
      <c r="BT226" s="24"/>
      <c r="BU226" s="24"/>
      <c r="BV226" s="24"/>
      <c r="BW226" s="24"/>
      <c r="BX226" s="220">
        <f>COUNTIF(BV198:BV201,K226)</f>
        <v>0</v>
      </c>
      <c r="BY226" s="220">
        <f>COUNTIF(BV198:BV201,L226)</f>
        <v>0</v>
      </c>
      <c r="BZ226" s="220">
        <f>COUNTIF(BV198:BV201,M226)</f>
        <v>0</v>
      </c>
      <c r="CA226" s="220">
        <f>COUNTIF(BV198:BV201,N226)</f>
        <v>0</v>
      </c>
      <c r="CB226" s="220">
        <f>SUM(BX226:CA226)</f>
        <v>0</v>
      </c>
      <c r="CC226" s="24"/>
      <c r="CD226" t="s" s="215">
        <f>IF(CB226=2,B226,"")</f>
      </c>
      <c r="CE226" t="s" s="215">
        <f>IF(CB226=2,D226,"")</f>
      </c>
      <c r="CF226" t="s" s="215">
        <f>IF(CB226=2,E226,"")</f>
      </c>
      <c r="CG226" t="s" s="215">
        <f>IF(CB226=2,G226,"")</f>
      </c>
      <c r="CH226" s="24"/>
      <c r="CI226" t="s" s="215">
        <f>IF(CB226=2,IF(CF226&gt;CG226,CD226,IF(CG226&gt;CF226,CE226,"")),"")</f>
      </c>
      <c r="CJ226" t="s" s="215">
        <f>IF(CB226=2,IF(CF226=CG226,CD226,""),"")</f>
      </c>
      <c r="CK226" t="s" s="215">
        <f>IF(CB226=2,IF(CF226=CG226,CE226,""),"")</f>
      </c>
      <c r="CL226" t="s" s="215">
        <f>IF(CB226=2,IF(CF226&gt;CG226,CE226,IF(CG226&gt;CF226,CD226,"")),"")</f>
      </c>
      <c r="CM226" s="24"/>
      <c r="CN226" s="24"/>
      <c r="CO226" s="24"/>
      <c r="CP226" s="24"/>
      <c r="CQ226" s="24"/>
      <c r="CR226" s="24"/>
      <c r="CS226" s="24"/>
      <c r="CT226" s="24"/>
      <c r="CU226" s="24"/>
      <c r="CV226" s="24"/>
      <c r="CW226" s="24"/>
      <c r="CX226" s="24"/>
      <c r="CY226" s="24"/>
      <c r="CZ226" s="24"/>
      <c r="DA226" s="24"/>
      <c r="DB226" s="24"/>
      <c r="DC226" s="24"/>
      <c r="DD226" s="24"/>
      <c r="DE226" s="24"/>
      <c r="DF226" s="24"/>
      <c r="DG226" s="220">
        <f>COUNTIF(DE198:DE201,K226)</f>
        <v>0</v>
      </c>
      <c r="DH226" s="220">
        <f>COUNTIF(DE198:DE201,L226)</f>
        <v>0</v>
      </c>
      <c r="DI226" s="220">
        <f>COUNTIF(DE198:DE201,M226)</f>
        <v>0</v>
      </c>
      <c r="DJ226" s="220">
        <f>COUNTIF(DE198:DE201,N226)</f>
        <v>0</v>
      </c>
      <c r="DK226" s="220">
        <f>SUM(DG226:DJ226)</f>
        <v>0</v>
      </c>
      <c r="DL226" s="24"/>
      <c r="DM226" t="s" s="215">
        <f>IF(DK226=2,B226,"")</f>
      </c>
      <c r="DN226" t="s" s="215">
        <f>IF(DK226=2,D226,"")</f>
      </c>
      <c r="DO226" t="s" s="215">
        <f>IF(DK226=2,E226,"")</f>
      </c>
      <c r="DP226" t="s" s="215">
        <f>IF(DK226=2,G226,"")</f>
      </c>
      <c r="DQ226" s="24"/>
      <c r="DR226" t="s" s="215">
        <f>IF(DK226=2,IF(DO226&gt;DP226,DM226,IF(DP226&gt;DO226,DN226,"")),"")</f>
      </c>
      <c r="DS226" t="s" s="215">
        <f>IF(DK226=2,IF(DO226=DP226,DM226,""),"")</f>
      </c>
      <c r="DT226" t="s" s="215">
        <f>IF(DK226=2,IF(DO226=DP226,DN226,""),"")</f>
      </c>
      <c r="DU226" t="s" s="215">
        <f>IF(DK226=2,IF(DO226&gt;DP226,DN226,IF(DP226&gt;DO226,DM226,"")),"")</f>
      </c>
      <c r="DV226" s="24"/>
      <c r="DW226" s="24"/>
      <c r="DX226" s="24"/>
      <c r="DY226" s="24"/>
      <c r="DZ226" s="24"/>
      <c r="EA226" s="24"/>
      <c r="EB226" s="24"/>
      <c r="EC226" s="24"/>
      <c r="ED226" s="24"/>
      <c r="EE226" s="24"/>
      <c r="EF226" s="24"/>
      <c r="EG226" s="24"/>
      <c r="EH226" s="24"/>
      <c r="EI226" s="24"/>
      <c r="EJ226" s="24"/>
      <c r="EK226" s="24"/>
      <c r="EL226" s="25"/>
    </row>
    <row r="227" ht="13.65" customHeight="1">
      <c r="A227" s="15"/>
      <c r="B227" t="s" s="215">
        <f t="shared" si="1795"/>
        <v>169</v>
      </c>
      <c r="C227" t="s" s="215">
        <v>64</v>
      </c>
      <c r="D227" t="s" s="215">
        <f t="shared" si="1796"/>
        <v>171</v>
      </c>
      <c r="E227" s="220">
        <f t="shared" si="1797"/>
        <v>0</v>
      </c>
      <c r="F227" t="s" s="215">
        <v>64</v>
      </c>
      <c r="G227" s="220">
        <f t="shared" si="1798"/>
        <v>2</v>
      </c>
      <c r="H227" s="216"/>
      <c r="I227" t="s" s="215">
        <f t="shared" si="1799"/>
        <v>165</v>
      </c>
      <c r="J227" s="24"/>
      <c r="K227" t="s" s="215">
        <f>IF(I227="H",B227,IF(I227="B",D227,""))</f>
        <v>171</v>
      </c>
      <c r="L227" t="s" s="215">
        <f>IF(I227="U",B227,"")</f>
      </c>
      <c r="M227" t="s" s="215">
        <f>IF(I227="U",D227,"")</f>
      </c>
      <c r="N227" t="s" s="215">
        <f>IF(I227="B",B227,IF(I227="H",D227,""))</f>
        <v>169</v>
      </c>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20">
        <f>COUNTIF(AM198:AM201,K227)</f>
        <v>0</v>
      </c>
      <c r="AP227" s="220">
        <f>COUNTIF(AM198:AM201,L227)</f>
        <v>0</v>
      </c>
      <c r="AQ227" s="220">
        <f>COUNTIF(AM198:AM201,M227)</f>
        <v>0</v>
      </c>
      <c r="AR227" s="220">
        <f>COUNTIF(AM198:AM201,N227)</f>
        <v>0</v>
      </c>
      <c r="AS227" s="220">
        <f>SUM(AO227:AR227)</f>
        <v>0</v>
      </c>
      <c r="AT227" s="24"/>
      <c r="AU227" t="s" s="215">
        <f>IF(AS227=2,B227,"")</f>
      </c>
      <c r="AV227" t="s" s="215">
        <f>IF(AS227=2,D227,"")</f>
      </c>
      <c r="AW227" t="s" s="215">
        <f>IF(AS227=2,E227,"")</f>
      </c>
      <c r="AX227" t="s" s="215">
        <f>IF(AS227=2,G227,"")</f>
      </c>
      <c r="AY227" s="24"/>
      <c r="AZ227" t="s" s="215">
        <f>IF(AS227=2,IF(AW227&gt;AX227,AU227,IF(AX227&gt;AW227,AV227,"")),"")</f>
      </c>
      <c r="BA227" t="s" s="215">
        <f>IF(AS227=2,IF(AW227=AX227,AU227,""),"")</f>
      </c>
      <c r="BB227" t="s" s="215">
        <f>IF(AS227=2,IF(AW227=AX227,AV227,""),"")</f>
      </c>
      <c r="BC227" t="s" s="215">
        <f>IF(AS227=2,IF(AW227&gt;AX227,AV227,IF(AX227&gt;AW227,AU227,"")),"")</f>
      </c>
      <c r="BD227" s="24"/>
      <c r="BE227" s="24"/>
      <c r="BF227" s="24"/>
      <c r="BG227" s="24"/>
      <c r="BH227" s="24"/>
      <c r="BI227" s="24"/>
      <c r="BJ227" s="24"/>
      <c r="BK227" s="24"/>
      <c r="BL227" s="24"/>
      <c r="BM227" s="24"/>
      <c r="BN227" s="24"/>
      <c r="BO227" s="24"/>
      <c r="BP227" s="24"/>
      <c r="BQ227" s="24"/>
      <c r="BR227" s="24"/>
      <c r="BS227" s="24"/>
      <c r="BT227" s="24"/>
      <c r="BU227" s="24"/>
      <c r="BV227" s="24"/>
      <c r="BW227" s="24"/>
      <c r="BX227" s="220">
        <f>COUNTIF(BV198:BV201,K227)</f>
        <v>0</v>
      </c>
      <c r="BY227" s="220">
        <f>COUNTIF(BV198:BV201,L227)</f>
        <v>0</v>
      </c>
      <c r="BZ227" s="220">
        <f>COUNTIF(BV198:BV201,M227)</f>
        <v>0</v>
      </c>
      <c r="CA227" s="220">
        <f>COUNTIF(BV198:BV201,N227)</f>
        <v>0</v>
      </c>
      <c r="CB227" s="220">
        <f>SUM(BX227:CA227)</f>
        <v>0</v>
      </c>
      <c r="CC227" s="24"/>
      <c r="CD227" t="s" s="215">
        <f>IF(CB227=2,B227,"")</f>
      </c>
      <c r="CE227" t="s" s="215">
        <f>IF(CB227=2,D227,"")</f>
      </c>
      <c r="CF227" t="s" s="215">
        <f>IF(CB227=2,E227,"")</f>
      </c>
      <c r="CG227" t="s" s="215">
        <f>IF(CB227=2,G227,"")</f>
      </c>
      <c r="CH227" s="24"/>
      <c r="CI227" t="s" s="215">
        <f>IF(CB227=2,IF(CF227&gt;CG227,CD227,IF(CG227&gt;CF227,CE227,"")),"")</f>
      </c>
      <c r="CJ227" t="s" s="215">
        <f>IF(CB227=2,IF(CF227=CG227,CD227,""),"")</f>
      </c>
      <c r="CK227" t="s" s="215">
        <f>IF(CB227=2,IF(CF227=CG227,CE227,""),"")</f>
      </c>
      <c r="CL227" t="s" s="215">
        <f>IF(CB227=2,IF(CF227&gt;CG227,CE227,IF(CG227&gt;CF227,CD227,"")),"")</f>
      </c>
      <c r="CM227" s="24"/>
      <c r="CN227" s="24"/>
      <c r="CO227" s="24"/>
      <c r="CP227" s="24"/>
      <c r="CQ227" s="24"/>
      <c r="CR227" s="24"/>
      <c r="CS227" s="24"/>
      <c r="CT227" s="24"/>
      <c r="CU227" s="24"/>
      <c r="CV227" s="24"/>
      <c r="CW227" s="24"/>
      <c r="CX227" s="24"/>
      <c r="CY227" s="24"/>
      <c r="CZ227" s="24"/>
      <c r="DA227" s="24"/>
      <c r="DB227" s="24"/>
      <c r="DC227" s="24"/>
      <c r="DD227" s="24"/>
      <c r="DE227" s="24"/>
      <c r="DF227" s="24"/>
      <c r="DG227" s="220">
        <f>COUNTIF(DE198:DE201,K227)</f>
        <v>0</v>
      </c>
      <c r="DH227" s="220">
        <f>COUNTIF(DE198:DE201,L227)</f>
        <v>0</v>
      </c>
      <c r="DI227" s="220">
        <f>COUNTIF(DE198:DE201,M227)</f>
        <v>0</v>
      </c>
      <c r="DJ227" s="220">
        <f>COUNTIF(DE198:DE201,N227)</f>
        <v>0</v>
      </c>
      <c r="DK227" s="220">
        <f>SUM(DG227:DJ227)</f>
        <v>0</v>
      </c>
      <c r="DL227" s="24"/>
      <c r="DM227" t="s" s="215">
        <f>IF(DK227=2,B227,"")</f>
      </c>
      <c r="DN227" t="s" s="215">
        <f>IF(DK227=2,D227,"")</f>
      </c>
      <c r="DO227" t="s" s="215">
        <f>IF(DK227=2,E227,"")</f>
      </c>
      <c r="DP227" t="s" s="215">
        <f>IF(DK227=2,G227,"")</f>
      </c>
      <c r="DQ227" s="24"/>
      <c r="DR227" t="s" s="215">
        <f>IF(DK227=2,IF(DO227&gt;DP227,DM227,IF(DP227&gt;DO227,DN227,"")),"")</f>
      </c>
      <c r="DS227" t="s" s="215">
        <f>IF(DK227=2,IF(DO227=DP227,DM227,""),"")</f>
      </c>
      <c r="DT227" t="s" s="215">
        <f>IF(DK227=2,IF(DO227=DP227,DN227,""),"")</f>
      </c>
      <c r="DU227" t="s" s="215">
        <f>IF(DK227=2,IF(DO227&gt;DP227,DN227,IF(DP227&gt;DO227,DM227,"")),"")</f>
      </c>
      <c r="DV227" s="24"/>
      <c r="DW227" s="24"/>
      <c r="DX227" s="24"/>
      <c r="DY227" s="24"/>
      <c r="DZ227" s="24"/>
      <c r="EA227" s="24"/>
      <c r="EB227" s="24"/>
      <c r="EC227" s="24"/>
      <c r="ED227" s="24"/>
      <c r="EE227" s="24"/>
      <c r="EF227" s="24"/>
      <c r="EG227" s="24"/>
      <c r="EH227" s="24"/>
      <c r="EI227" s="24"/>
      <c r="EJ227" s="24"/>
      <c r="EK227" s="24"/>
      <c r="EL227" s="25"/>
    </row>
    <row r="228" ht="13.65" customHeight="1">
      <c r="A228" s="15"/>
      <c r="B228" t="s" s="215">
        <f t="shared" si="1843"/>
        <v>174</v>
      </c>
      <c r="C228" t="s" s="215">
        <v>64</v>
      </c>
      <c r="D228" t="s" s="215">
        <f t="shared" si="1844"/>
        <v>181</v>
      </c>
      <c r="E228" s="220">
        <f t="shared" si="1845"/>
        <v>0</v>
      </c>
      <c r="F228" t="s" s="215">
        <v>64</v>
      </c>
      <c r="G228" s="220">
        <f t="shared" si="1846"/>
        <v>0</v>
      </c>
      <c r="H228" s="216"/>
      <c r="I228" t="s" s="215">
        <f t="shared" si="1847"/>
        <v>177</v>
      </c>
      <c r="J228" s="24"/>
      <c r="K228" t="s" s="215">
        <f>IF(I228="H",B228,IF(I228="B",D228,""))</f>
      </c>
      <c r="L228" t="s" s="215">
        <f>IF(I228="U",B228,"")</f>
        <v>174</v>
      </c>
      <c r="M228" t="s" s="215">
        <f>IF(I228="U",D228,"")</f>
        <v>181</v>
      </c>
      <c r="N228" t="s" s="215">
        <f>IF(I228="B",B228,IF(I228="H",D228,""))</f>
      </c>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20">
        <f>COUNTIF(AM198:AM201,K228)</f>
        <v>0</v>
      </c>
      <c r="AP228" s="220">
        <f>COUNTIF(AM198:AM201,L228)</f>
        <v>0</v>
      </c>
      <c r="AQ228" s="220">
        <f>COUNTIF(AM198:AM201,M228)</f>
        <v>0</v>
      </c>
      <c r="AR228" s="220">
        <f>COUNTIF(AM198:AM201,N228)</f>
        <v>0</v>
      </c>
      <c r="AS228" s="220">
        <f>SUM(AO228:AR228)</f>
        <v>0</v>
      </c>
      <c r="AT228" s="24"/>
      <c r="AU228" t="s" s="215">
        <f>IF(AS228=2,B228,"")</f>
      </c>
      <c r="AV228" t="s" s="215">
        <f>IF(AS228=2,D228,"")</f>
      </c>
      <c r="AW228" t="s" s="215">
        <f>IF(AS228=2,E228,"")</f>
      </c>
      <c r="AX228" t="s" s="215">
        <f>IF(AS228=2,G228,"")</f>
      </c>
      <c r="AY228" s="24"/>
      <c r="AZ228" t="s" s="215">
        <f>IF(AS228=2,IF(AW228&gt;AX228,AU228,IF(AX228&gt;AW228,AV228,"")),"")</f>
      </c>
      <c r="BA228" t="s" s="215">
        <f>IF(AS228=2,IF(AW228=AX228,AU228,""),"")</f>
      </c>
      <c r="BB228" t="s" s="215">
        <f>IF(AS228=2,IF(AW228=AX228,AV228,""),"")</f>
      </c>
      <c r="BC228" t="s" s="215">
        <f>IF(AS228=2,IF(AW228&gt;AX228,AV228,IF(AX228&gt;AW228,AU228,"")),"")</f>
      </c>
      <c r="BD228" s="24"/>
      <c r="BE228" s="24"/>
      <c r="BF228" s="24"/>
      <c r="BG228" s="24"/>
      <c r="BH228" s="24"/>
      <c r="BI228" s="24"/>
      <c r="BJ228" s="24"/>
      <c r="BK228" s="24"/>
      <c r="BL228" s="24"/>
      <c r="BM228" s="24"/>
      <c r="BN228" s="24"/>
      <c r="BO228" s="24"/>
      <c r="BP228" s="24"/>
      <c r="BQ228" s="24"/>
      <c r="BR228" s="24"/>
      <c r="BS228" s="24"/>
      <c r="BT228" s="24"/>
      <c r="BU228" s="24"/>
      <c r="BV228" s="24"/>
      <c r="BW228" s="24"/>
      <c r="BX228" s="220">
        <f>COUNTIF(BV198:BV201,K228)</f>
        <v>0</v>
      </c>
      <c r="BY228" s="220">
        <f>COUNTIF(BV198:BV201,L228)</f>
        <v>0</v>
      </c>
      <c r="BZ228" s="220">
        <f>COUNTIF(BV198:BV201,M228)</f>
        <v>0</v>
      </c>
      <c r="CA228" s="220">
        <f>COUNTIF(BV198:BV201,N228)</f>
        <v>0</v>
      </c>
      <c r="CB228" s="220">
        <f>SUM(BX228:CA228)</f>
        <v>0</v>
      </c>
      <c r="CC228" s="24"/>
      <c r="CD228" t="s" s="215">
        <f>IF(CB228=2,B228,"")</f>
      </c>
      <c r="CE228" t="s" s="215">
        <f>IF(CB228=2,D228,"")</f>
      </c>
      <c r="CF228" t="s" s="215">
        <f>IF(CB228=2,E228,"")</f>
      </c>
      <c r="CG228" t="s" s="215">
        <f>IF(CB228=2,G228,"")</f>
      </c>
      <c r="CH228" s="24"/>
      <c r="CI228" t="s" s="215">
        <f>IF(CB228=2,IF(CF228&gt;CG228,CD228,IF(CG228&gt;CF228,CE228,"")),"")</f>
      </c>
      <c r="CJ228" t="s" s="215">
        <f>IF(CB228=2,IF(CF228=CG228,CD228,""),"")</f>
      </c>
      <c r="CK228" t="s" s="215">
        <f>IF(CB228=2,IF(CF228=CG228,CE228,""),"")</f>
      </c>
      <c r="CL228" t="s" s="215">
        <f>IF(CB228=2,IF(CF228&gt;CG228,CE228,IF(CG228&gt;CF228,CD228,"")),"")</f>
      </c>
      <c r="CM228" s="24"/>
      <c r="CN228" s="24"/>
      <c r="CO228" s="24"/>
      <c r="CP228" s="24"/>
      <c r="CQ228" s="24"/>
      <c r="CR228" s="24"/>
      <c r="CS228" s="24"/>
      <c r="CT228" s="24"/>
      <c r="CU228" s="24"/>
      <c r="CV228" s="24"/>
      <c r="CW228" s="24"/>
      <c r="CX228" s="24"/>
      <c r="CY228" s="24"/>
      <c r="CZ228" s="24"/>
      <c r="DA228" s="24"/>
      <c r="DB228" s="24"/>
      <c r="DC228" s="24"/>
      <c r="DD228" s="24"/>
      <c r="DE228" s="24"/>
      <c r="DF228" s="24"/>
      <c r="DG228" s="220">
        <f>COUNTIF(DE198:DE201,K228)</f>
        <v>0</v>
      </c>
      <c r="DH228" s="220">
        <f>COUNTIF(DE198:DE201,L228)</f>
        <v>0</v>
      </c>
      <c r="DI228" s="220">
        <f>COUNTIF(DE198:DE201,M228)</f>
        <v>0</v>
      </c>
      <c r="DJ228" s="220">
        <f>COUNTIF(DE198:DE201,N228)</f>
        <v>0</v>
      </c>
      <c r="DK228" s="220">
        <f>SUM(DG228:DJ228)</f>
        <v>0</v>
      </c>
      <c r="DL228" s="24"/>
      <c r="DM228" t="s" s="215">
        <f>IF(DK228=2,B228,"")</f>
      </c>
      <c r="DN228" t="s" s="215">
        <f>IF(DK228=2,D228,"")</f>
      </c>
      <c r="DO228" t="s" s="215">
        <f>IF(DK228=2,E228,"")</f>
      </c>
      <c r="DP228" t="s" s="215">
        <f>IF(DK228=2,G228,"")</f>
      </c>
      <c r="DQ228" s="24"/>
      <c r="DR228" t="s" s="215">
        <f>IF(DK228=2,IF(DO228&gt;DP228,DM228,IF(DP228&gt;DO228,DN228,"")),"")</f>
      </c>
      <c r="DS228" t="s" s="215">
        <f>IF(DK228=2,IF(DO228=DP228,DM228,""),"")</f>
      </c>
      <c r="DT228" t="s" s="215">
        <f>IF(DK228=2,IF(DO228=DP228,DN228,""),"")</f>
      </c>
      <c r="DU228" t="s" s="215">
        <f>IF(DK228=2,IF(DO228&gt;DP228,DN228,IF(DP228&gt;DO228,DM228,"")),"")</f>
      </c>
      <c r="DV228" s="24"/>
      <c r="DW228" s="24"/>
      <c r="DX228" s="24"/>
      <c r="DY228" s="24"/>
      <c r="DZ228" s="24"/>
      <c r="EA228" s="24"/>
      <c r="EB228" s="24"/>
      <c r="EC228" s="24"/>
      <c r="ED228" s="24"/>
      <c r="EE228" s="24"/>
      <c r="EF228" s="24"/>
      <c r="EG228" s="24"/>
      <c r="EH228" s="24"/>
      <c r="EI228" s="24"/>
      <c r="EJ228" s="24"/>
      <c r="EK228" s="24"/>
      <c r="EL228" s="25"/>
    </row>
    <row r="229" ht="13.65" customHeight="1">
      <c r="A229" s="15"/>
      <c r="B229" t="s" s="215">
        <f t="shared" si="1891"/>
        <v>182</v>
      </c>
      <c r="C229" t="s" s="215">
        <v>64</v>
      </c>
      <c r="D229" t="s" s="215">
        <f t="shared" si="1892"/>
        <v>173</v>
      </c>
      <c r="E229" s="220">
        <f t="shared" si="1893"/>
        <v>1</v>
      </c>
      <c r="F229" t="s" s="215">
        <v>64</v>
      </c>
      <c r="G229" s="220">
        <f t="shared" si="1894"/>
        <v>2</v>
      </c>
      <c r="H229" s="216"/>
      <c r="I229" t="s" s="215">
        <f t="shared" si="1895"/>
        <v>165</v>
      </c>
      <c r="J229" s="24"/>
      <c r="K229" t="s" s="215">
        <f>IF(I229="H",B229,IF(I229="B",D229,""))</f>
        <v>173</v>
      </c>
      <c r="L229" t="s" s="215">
        <f>IF(I229="U",B229,"")</f>
      </c>
      <c r="M229" t="s" s="215">
        <f>IF(I229="U",D229,"")</f>
      </c>
      <c r="N229" t="s" s="215">
        <f>IF(I229="B",B229,IF(I229="H",D229,""))</f>
        <v>182</v>
      </c>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20">
        <f>COUNTIF(AM198:AM201,K229)</f>
        <v>0</v>
      </c>
      <c r="AP229" s="220">
        <f>COUNTIF(AM198:AM201,L229)</f>
        <v>0</v>
      </c>
      <c r="AQ229" s="220">
        <f>COUNTIF(AM198:AM201,M229)</f>
        <v>0</v>
      </c>
      <c r="AR229" s="220">
        <f>COUNTIF(AM198:AM201,N229)</f>
        <v>0</v>
      </c>
      <c r="AS229" s="220">
        <f>SUM(AO229:AR229)</f>
        <v>0</v>
      </c>
      <c r="AT229" s="24"/>
      <c r="AU229" t="s" s="215">
        <f>IF(AS229=2,B229,"")</f>
      </c>
      <c r="AV229" t="s" s="215">
        <f>IF(AS229=2,D229,"")</f>
      </c>
      <c r="AW229" t="s" s="215">
        <f>IF(AS229=2,E229,"")</f>
      </c>
      <c r="AX229" t="s" s="215">
        <f>IF(AS229=2,G229,"")</f>
      </c>
      <c r="AY229" s="24"/>
      <c r="AZ229" t="s" s="215">
        <f>IF(AS229=2,IF(AW229&gt;AX229,AU229,IF(AX229&gt;AW229,AV229,"")),"")</f>
      </c>
      <c r="BA229" t="s" s="215">
        <f>IF(AS229=2,IF(AW229=AX229,AU229,""),"")</f>
      </c>
      <c r="BB229" t="s" s="215">
        <f>IF(AS229=2,IF(AW229=AX229,AV229,""),"")</f>
      </c>
      <c r="BC229" t="s" s="215">
        <f>IF(AS229=2,IF(AW229&gt;AX229,AV229,IF(AX229&gt;AW229,AU229,"")),"")</f>
      </c>
      <c r="BD229" s="24"/>
      <c r="BE229" s="24"/>
      <c r="BF229" s="24"/>
      <c r="BG229" s="24"/>
      <c r="BH229" s="24"/>
      <c r="BI229" s="24"/>
      <c r="BJ229" s="24"/>
      <c r="BK229" s="24"/>
      <c r="BL229" s="24"/>
      <c r="BM229" s="24"/>
      <c r="BN229" s="24"/>
      <c r="BO229" s="24"/>
      <c r="BP229" s="24"/>
      <c r="BQ229" s="24"/>
      <c r="BR229" s="24"/>
      <c r="BS229" s="24"/>
      <c r="BT229" s="24"/>
      <c r="BU229" s="24"/>
      <c r="BV229" s="24"/>
      <c r="BW229" s="24"/>
      <c r="BX229" s="220">
        <f>COUNTIF(BV198:BV201,K229)</f>
        <v>0</v>
      </c>
      <c r="BY229" s="220">
        <f>COUNTIF(BV198:BV201,L229)</f>
        <v>0</v>
      </c>
      <c r="BZ229" s="220">
        <f>COUNTIF(BV198:BV201,M229)</f>
        <v>0</v>
      </c>
      <c r="CA229" s="220">
        <f>COUNTIF(BV198:BV201,N229)</f>
        <v>0</v>
      </c>
      <c r="CB229" s="220">
        <f>SUM(BX229:CA229)</f>
        <v>0</v>
      </c>
      <c r="CC229" s="24"/>
      <c r="CD229" t="s" s="215">
        <f>IF(CB229=2,B229,"")</f>
      </c>
      <c r="CE229" t="s" s="215">
        <f>IF(CB229=2,D229,"")</f>
      </c>
      <c r="CF229" t="s" s="215">
        <f>IF(CB229=2,E229,"")</f>
      </c>
      <c r="CG229" t="s" s="215">
        <f>IF(CB229=2,G229,"")</f>
      </c>
      <c r="CH229" s="24"/>
      <c r="CI229" t="s" s="215">
        <f>IF(CB229=2,IF(CF229&gt;CG229,CD229,IF(CG229&gt;CF229,CE229,"")),"")</f>
      </c>
      <c r="CJ229" t="s" s="215">
        <f>IF(CB229=2,IF(CF229=CG229,CD229,""),"")</f>
      </c>
      <c r="CK229" t="s" s="215">
        <f>IF(CB229=2,IF(CF229=CG229,CE229,""),"")</f>
      </c>
      <c r="CL229" t="s" s="215">
        <f>IF(CB229=2,IF(CF229&gt;CG229,CE229,IF(CG229&gt;CF229,CD229,"")),"")</f>
      </c>
      <c r="CM229" s="24"/>
      <c r="CN229" s="24"/>
      <c r="CO229" s="24"/>
      <c r="CP229" s="24"/>
      <c r="CQ229" s="24"/>
      <c r="CR229" s="24"/>
      <c r="CS229" s="24"/>
      <c r="CT229" s="24"/>
      <c r="CU229" s="24"/>
      <c r="CV229" s="24"/>
      <c r="CW229" s="24"/>
      <c r="CX229" s="24"/>
      <c r="CY229" s="24"/>
      <c r="CZ229" s="24"/>
      <c r="DA229" s="24"/>
      <c r="DB229" s="24"/>
      <c r="DC229" s="24"/>
      <c r="DD229" s="24"/>
      <c r="DE229" s="24"/>
      <c r="DF229" s="24"/>
      <c r="DG229" s="220">
        <f>COUNTIF(DE198:DE201,K229)</f>
        <v>0</v>
      </c>
      <c r="DH229" s="220">
        <f>COUNTIF(DE198:DE201,L229)</f>
        <v>0</v>
      </c>
      <c r="DI229" s="220">
        <f>COUNTIF(DE198:DE201,M229)</f>
        <v>0</v>
      </c>
      <c r="DJ229" s="220">
        <f>COUNTIF(DE198:DE201,N229)</f>
        <v>0</v>
      </c>
      <c r="DK229" s="220">
        <f>SUM(DG229:DJ229)</f>
        <v>0</v>
      </c>
      <c r="DL229" s="24"/>
      <c r="DM229" t="s" s="215">
        <f>IF(DK229=2,B229,"")</f>
      </c>
      <c r="DN229" t="s" s="215">
        <f>IF(DK229=2,D229,"")</f>
      </c>
      <c r="DO229" t="s" s="215">
        <f>IF(DK229=2,E229,"")</f>
      </c>
      <c r="DP229" t="s" s="215">
        <f>IF(DK229=2,G229,"")</f>
      </c>
      <c r="DQ229" s="24"/>
      <c r="DR229" t="s" s="215">
        <f>IF(DK229=2,IF(DO229&gt;DP229,DM229,IF(DP229&gt;DO229,DN229,"")),"")</f>
      </c>
      <c r="DS229" t="s" s="215">
        <f>IF(DK229=2,IF(DO229=DP229,DM229,""),"")</f>
      </c>
      <c r="DT229" t="s" s="215">
        <f>IF(DK229=2,IF(DO229=DP229,DN229,""),"")</f>
      </c>
      <c r="DU229" t="s" s="215">
        <f>IF(DK229=2,IF(DO229&gt;DP229,DN229,IF(DP229&gt;DO229,DM229,"")),"")</f>
      </c>
      <c r="DV229" s="24"/>
      <c r="DW229" s="24"/>
      <c r="DX229" s="24"/>
      <c r="DY229" s="24"/>
      <c r="DZ229" s="24"/>
      <c r="EA229" s="24"/>
      <c r="EB229" s="24"/>
      <c r="EC229" s="24"/>
      <c r="ED229" s="24"/>
      <c r="EE229" s="24"/>
      <c r="EF229" s="24"/>
      <c r="EG229" s="24"/>
      <c r="EH229" s="24"/>
      <c r="EI229" s="24"/>
      <c r="EJ229" s="24"/>
      <c r="EK229" s="24"/>
      <c r="EL229" s="25"/>
    </row>
    <row r="230" ht="13.65" customHeight="1">
      <c r="A230" s="15"/>
      <c r="B230" t="s" s="215">
        <f t="shared" si="1939"/>
        <v>186</v>
      </c>
      <c r="C230" t="s" s="215">
        <v>64</v>
      </c>
      <c r="D230" t="s" s="215">
        <f t="shared" si="1940"/>
        <v>183</v>
      </c>
      <c r="E230" s="220">
        <f t="shared" si="1941"/>
        <v>2</v>
      </c>
      <c r="F230" t="s" s="215">
        <v>64</v>
      </c>
      <c r="G230" s="220">
        <f t="shared" si="1942"/>
        <v>2</v>
      </c>
      <c r="H230" s="216"/>
      <c r="I230" t="s" s="215">
        <f t="shared" si="1943"/>
        <v>177</v>
      </c>
      <c r="J230" s="24"/>
      <c r="K230" t="s" s="215">
        <f>IF(I230="H",B230,IF(I230="B",D230,""))</f>
      </c>
      <c r="L230" t="s" s="215">
        <f>IF(I230="U",B230,"")</f>
        <v>186</v>
      </c>
      <c r="M230" t="s" s="215">
        <f>IF(I230="U",D230,"")</f>
        <v>183</v>
      </c>
      <c r="N230" t="s" s="215">
        <f>IF(I230="B",B230,IF(I230="H",D230,""))</f>
      </c>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20">
        <f>COUNTIF(AM198:AM201,K230)</f>
        <v>0</v>
      </c>
      <c r="AP230" s="220">
        <f>COUNTIF(AM198:AM201,L230)</f>
        <v>0</v>
      </c>
      <c r="AQ230" s="220">
        <f>COUNTIF(AM198:AM201,M230)</f>
        <v>0</v>
      </c>
      <c r="AR230" s="220">
        <f>COUNTIF(AM198:AM201,N230)</f>
        <v>0</v>
      </c>
      <c r="AS230" s="220">
        <f>SUM(AO230:AR230)</f>
        <v>0</v>
      </c>
      <c r="AT230" s="24"/>
      <c r="AU230" t="s" s="215">
        <f>IF(AS230=2,B230,"")</f>
      </c>
      <c r="AV230" t="s" s="215">
        <f>IF(AS230=2,D230,"")</f>
      </c>
      <c r="AW230" t="s" s="215">
        <f>IF(AS230=2,E230,"")</f>
      </c>
      <c r="AX230" t="s" s="215">
        <f>IF(AS230=2,G230,"")</f>
      </c>
      <c r="AY230" s="24"/>
      <c r="AZ230" t="s" s="215">
        <f>IF(AS230=2,IF(AW230&gt;AX230,AU230,IF(AX230&gt;AW230,AV230,"")),"")</f>
      </c>
      <c r="BA230" t="s" s="215">
        <f>IF(AS230=2,IF(AW230=AX230,AU230,""),"")</f>
      </c>
      <c r="BB230" t="s" s="215">
        <f>IF(AS230=2,IF(AW230=AX230,AV230,""),"")</f>
      </c>
      <c r="BC230" t="s" s="215">
        <f>IF(AS230=2,IF(AW230&gt;AX230,AV230,IF(AX230&gt;AW230,AU230,"")),"")</f>
      </c>
      <c r="BD230" s="24"/>
      <c r="BE230" s="24"/>
      <c r="BF230" s="24"/>
      <c r="BG230" s="24"/>
      <c r="BH230" s="24"/>
      <c r="BI230" s="24"/>
      <c r="BJ230" s="24"/>
      <c r="BK230" s="24"/>
      <c r="BL230" s="24"/>
      <c r="BM230" s="24"/>
      <c r="BN230" s="24"/>
      <c r="BO230" s="24"/>
      <c r="BP230" s="24"/>
      <c r="BQ230" s="24"/>
      <c r="BR230" s="24"/>
      <c r="BS230" s="24"/>
      <c r="BT230" s="24"/>
      <c r="BU230" s="24"/>
      <c r="BV230" s="24"/>
      <c r="BW230" s="24"/>
      <c r="BX230" s="220">
        <f>COUNTIF(BV198:BV201,K230)</f>
        <v>0</v>
      </c>
      <c r="BY230" s="220">
        <f>COUNTIF(BV198:BV201,L230)</f>
        <v>0</v>
      </c>
      <c r="BZ230" s="220">
        <f>COUNTIF(BV198:BV201,M230)</f>
        <v>0</v>
      </c>
      <c r="CA230" s="220">
        <f>COUNTIF(BV198:BV201,N230)</f>
        <v>0</v>
      </c>
      <c r="CB230" s="220">
        <f>SUM(BX230:CA230)</f>
        <v>0</v>
      </c>
      <c r="CC230" s="24"/>
      <c r="CD230" t="s" s="215">
        <f>IF(CB230=2,B230,"")</f>
      </c>
      <c r="CE230" t="s" s="215">
        <f>IF(CB230=2,D230,"")</f>
      </c>
      <c r="CF230" t="s" s="215">
        <f>IF(CB230=2,E230,"")</f>
      </c>
      <c r="CG230" t="s" s="215">
        <f>IF(CB230=2,G230,"")</f>
      </c>
      <c r="CH230" s="24"/>
      <c r="CI230" t="s" s="215">
        <f>IF(CB230=2,IF(CF230&gt;CG230,CD230,IF(CG230&gt;CF230,CE230,"")),"")</f>
      </c>
      <c r="CJ230" t="s" s="215">
        <f>IF(CB230=2,IF(CF230=CG230,CD230,""),"")</f>
      </c>
      <c r="CK230" t="s" s="215">
        <f>IF(CB230=2,IF(CF230=CG230,CE230,""),"")</f>
      </c>
      <c r="CL230" t="s" s="215">
        <f>IF(CB230=2,IF(CF230&gt;CG230,CE230,IF(CG230&gt;CF230,CD230,"")),"")</f>
      </c>
      <c r="CM230" s="24"/>
      <c r="CN230" s="24"/>
      <c r="CO230" s="24"/>
      <c r="CP230" s="24"/>
      <c r="CQ230" s="24"/>
      <c r="CR230" s="24"/>
      <c r="CS230" s="24"/>
      <c r="CT230" s="24"/>
      <c r="CU230" s="24"/>
      <c r="CV230" s="24"/>
      <c r="CW230" s="24"/>
      <c r="CX230" s="24"/>
      <c r="CY230" s="24"/>
      <c r="CZ230" s="24"/>
      <c r="DA230" s="24"/>
      <c r="DB230" s="24"/>
      <c r="DC230" s="24"/>
      <c r="DD230" s="24"/>
      <c r="DE230" s="24"/>
      <c r="DF230" s="24"/>
      <c r="DG230" s="220">
        <f>COUNTIF(DE198:DE201,K230)</f>
        <v>0</v>
      </c>
      <c r="DH230" s="220">
        <f>COUNTIF(DE198:DE201,L230)</f>
        <v>0</v>
      </c>
      <c r="DI230" s="220">
        <f>COUNTIF(DE198:DE201,M230)</f>
        <v>0</v>
      </c>
      <c r="DJ230" s="220">
        <f>COUNTIF(DE198:DE201,N230)</f>
        <v>0</v>
      </c>
      <c r="DK230" s="220">
        <f>SUM(DG230:DJ230)</f>
        <v>0</v>
      </c>
      <c r="DL230" s="24"/>
      <c r="DM230" t="s" s="215">
        <f>IF(DK230=2,B230,"")</f>
      </c>
      <c r="DN230" t="s" s="215">
        <f>IF(DK230=2,D230,"")</f>
      </c>
      <c r="DO230" t="s" s="215">
        <f>IF(DK230=2,E230,"")</f>
      </c>
      <c r="DP230" t="s" s="215">
        <f>IF(DK230=2,G230,"")</f>
      </c>
      <c r="DQ230" s="24"/>
      <c r="DR230" t="s" s="215">
        <f>IF(DK230=2,IF(DO230&gt;DP230,DM230,IF(DP230&gt;DO230,DN230,"")),"")</f>
      </c>
      <c r="DS230" t="s" s="215">
        <f>IF(DK230=2,IF(DO230=DP230,DM230,""),"")</f>
      </c>
      <c r="DT230" t="s" s="215">
        <f>IF(DK230=2,IF(DO230=DP230,DN230,""),"")</f>
      </c>
      <c r="DU230" t="s" s="215">
        <f>IF(DK230=2,IF(DO230&gt;DP230,DN230,IF(DP230&gt;DO230,DM230,"")),"")</f>
      </c>
      <c r="DV230" s="24"/>
      <c r="DW230" s="24"/>
      <c r="DX230" s="24"/>
      <c r="DY230" s="24"/>
      <c r="DZ230" s="24"/>
      <c r="EA230" s="24"/>
      <c r="EB230" s="24"/>
      <c r="EC230" s="24"/>
      <c r="ED230" s="24"/>
      <c r="EE230" s="24"/>
      <c r="EF230" s="24"/>
      <c r="EG230" s="24"/>
      <c r="EH230" s="24"/>
      <c r="EI230" s="24"/>
      <c r="EJ230" s="24"/>
      <c r="EK230" s="24"/>
      <c r="EL230" s="25"/>
    </row>
    <row r="231" ht="13.65" customHeight="1">
      <c r="A231" s="15"/>
      <c r="B231" t="s" s="215">
        <f t="shared" si="1987"/>
        <v>184</v>
      </c>
      <c r="C231" t="s" s="215">
        <v>64</v>
      </c>
      <c r="D231" t="s" s="215">
        <f t="shared" si="1988"/>
        <v>185</v>
      </c>
      <c r="E231" s="220">
        <f t="shared" si="1989"/>
        <v>3</v>
      </c>
      <c r="F231" t="s" s="215">
        <v>64</v>
      </c>
      <c r="G231" s="220">
        <f t="shared" si="1990"/>
        <v>0</v>
      </c>
      <c r="H231" s="216"/>
      <c r="I231" t="s" s="215">
        <f t="shared" si="1991"/>
        <v>170</v>
      </c>
      <c r="J231" s="24"/>
      <c r="K231" t="s" s="215">
        <f>IF(I231="H",B231,IF(I231="B",D231,""))</f>
        <v>184</v>
      </c>
      <c r="L231" t="s" s="215">
        <f>IF(I231="U",B231,"")</f>
      </c>
      <c r="M231" t="s" s="215">
        <f>IF(I231="U",D231,"")</f>
      </c>
      <c r="N231" t="s" s="215">
        <f>IF(I231="B",B231,IF(I231="H",D231,""))</f>
        <v>185</v>
      </c>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20">
        <f>COUNTIF(AM198:AM201,K231)</f>
        <v>0</v>
      </c>
      <c r="AP231" s="220">
        <f>COUNTIF(AM198:AM201,L231)</f>
        <v>0</v>
      </c>
      <c r="AQ231" s="220">
        <f>COUNTIF(AM198:AM201,M231)</f>
        <v>0</v>
      </c>
      <c r="AR231" s="220">
        <f>COUNTIF(AM198:AM201,N231)</f>
        <v>0</v>
      </c>
      <c r="AS231" s="220">
        <f>SUM(AO231:AR231)</f>
        <v>0</v>
      </c>
      <c r="AT231" s="24"/>
      <c r="AU231" t="s" s="215">
        <f>IF(AS231=2,B231,"")</f>
      </c>
      <c r="AV231" t="s" s="215">
        <f>IF(AS231=2,D231,"")</f>
      </c>
      <c r="AW231" t="s" s="215">
        <f>IF(AS231=2,E231,"")</f>
      </c>
      <c r="AX231" t="s" s="215">
        <f>IF(AS231=2,G231,"")</f>
      </c>
      <c r="AY231" s="24"/>
      <c r="AZ231" t="s" s="215">
        <f>IF(AS231=2,IF(AW231&gt;AX231,AU231,IF(AX231&gt;AW231,AV231,"")),"")</f>
      </c>
      <c r="BA231" t="s" s="215">
        <f>IF(AS231=2,IF(AW231=AX231,AU231,""),"")</f>
      </c>
      <c r="BB231" t="s" s="215">
        <f>IF(AS231=2,IF(AW231=AX231,AV231,""),"")</f>
      </c>
      <c r="BC231" t="s" s="215">
        <f>IF(AS231=2,IF(AW231&gt;AX231,AV231,IF(AX231&gt;AW231,AU231,"")),"")</f>
      </c>
      <c r="BD231" s="24"/>
      <c r="BE231" s="24"/>
      <c r="BF231" s="24"/>
      <c r="BG231" s="24"/>
      <c r="BH231" s="24"/>
      <c r="BI231" s="24"/>
      <c r="BJ231" s="24"/>
      <c r="BK231" s="24"/>
      <c r="BL231" s="24"/>
      <c r="BM231" s="24"/>
      <c r="BN231" s="24"/>
      <c r="BO231" s="24"/>
      <c r="BP231" s="24"/>
      <c r="BQ231" s="24"/>
      <c r="BR231" s="24"/>
      <c r="BS231" s="24"/>
      <c r="BT231" s="24"/>
      <c r="BU231" s="24"/>
      <c r="BV231" s="24"/>
      <c r="BW231" s="24"/>
      <c r="BX231" s="220">
        <f>COUNTIF(BV198:BV201,K231)</f>
        <v>0</v>
      </c>
      <c r="BY231" s="220">
        <f>COUNTIF(BV198:BV201,L231)</f>
        <v>0</v>
      </c>
      <c r="BZ231" s="220">
        <f>COUNTIF(BV198:BV201,M231)</f>
        <v>0</v>
      </c>
      <c r="CA231" s="220">
        <f>COUNTIF(BV198:BV201,N231)</f>
        <v>0</v>
      </c>
      <c r="CB231" s="220">
        <f>SUM(BX231:CA231)</f>
        <v>0</v>
      </c>
      <c r="CC231" s="24"/>
      <c r="CD231" t="s" s="215">
        <f>IF(CB231=2,B231,"")</f>
      </c>
      <c r="CE231" t="s" s="215">
        <f>IF(CB231=2,D231,"")</f>
      </c>
      <c r="CF231" t="s" s="215">
        <f>IF(CB231=2,E231,"")</f>
      </c>
      <c r="CG231" t="s" s="215">
        <f>IF(CB231=2,G231,"")</f>
      </c>
      <c r="CH231" s="24"/>
      <c r="CI231" t="s" s="215">
        <f>IF(CB231=2,IF(CF231&gt;CG231,CD231,IF(CG231&gt;CF231,CE231,"")),"")</f>
      </c>
      <c r="CJ231" t="s" s="215">
        <f>IF(CB231=2,IF(CF231=CG231,CD231,""),"")</f>
      </c>
      <c r="CK231" t="s" s="215">
        <f>IF(CB231=2,IF(CF231=CG231,CE231,""),"")</f>
      </c>
      <c r="CL231" t="s" s="215">
        <f>IF(CB231=2,IF(CF231&gt;CG231,CE231,IF(CG231&gt;CF231,CD231,"")),"")</f>
      </c>
      <c r="CM231" s="24"/>
      <c r="CN231" s="24"/>
      <c r="CO231" s="24"/>
      <c r="CP231" s="24"/>
      <c r="CQ231" s="24"/>
      <c r="CR231" s="24"/>
      <c r="CS231" s="24"/>
      <c r="CT231" s="24"/>
      <c r="CU231" s="24"/>
      <c r="CV231" s="24"/>
      <c r="CW231" s="24"/>
      <c r="CX231" s="24"/>
      <c r="CY231" s="24"/>
      <c r="CZ231" s="24"/>
      <c r="DA231" s="24"/>
      <c r="DB231" s="24"/>
      <c r="DC231" s="24"/>
      <c r="DD231" s="24"/>
      <c r="DE231" s="24"/>
      <c r="DF231" s="24"/>
      <c r="DG231" s="220">
        <f>COUNTIF(DE198:DE201,K231)</f>
        <v>0</v>
      </c>
      <c r="DH231" s="220">
        <f>COUNTIF(DE198:DE201,L231)</f>
        <v>0</v>
      </c>
      <c r="DI231" s="220">
        <f>COUNTIF(DE198:DE201,M231)</f>
        <v>0</v>
      </c>
      <c r="DJ231" s="220">
        <f>COUNTIF(DE198:DE201,N231)</f>
        <v>0</v>
      </c>
      <c r="DK231" s="220">
        <f>SUM(DG231:DJ231)</f>
        <v>0</v>
      </c>
      <c r="DL231" s="24"/>
      <c r="DM231" t="s" s="215">
        <f>IF(DK231=2,B231,"")</f>
      </c>
      <c r="DN231" t="s" s="215">
        <f>IF(DK231=2,D231,"")</f>
      </c>
      <c r="DO231" t="s" s="215">
        <f>IF(DK231=2,E231,"")</f>
      </c>
      <c r="DP231" t="s" s="215">
        <f>IF(DK231=2,G231,"")</f>
      </c>
      <c r="DQ231" s="24"/>
      <c r="DR231" t="s" s="215">
        <f>IF(DK231=2,IF(DO231&gt;DP231,DM231,IF(DP231&gt;DO231,DN231,"")),"")</f>
      </c>
      <c r="DS231" t="s" s="215">
        <f>IF(DK231=2,IF(DO231=DP231,DM231,""),"")</f>
      </c>
      <c r="DT231" t="s" s="215">
        <f>IF(DK231=2,IF(DO231=DP231,DN231,""),"")</f>
      </c>
      <c r="DU231" t="s" s="215">
        <f>IF(DK231=2,IF(DO231&gt;DP231,DN231,IF(DP231&gt;DO231,DM231,"")),"")</f>
      </c>
      <c r="DV231" s="24"/>
      <c r="DW231" s="24"/>
      <c r="DX231" s="24"/>
      <c r="DY231" s="24"/>
      <c r="DZ231" s="24"/>
      <c r="EA231" s="24"/>
      <c r="EB231" s="24"/>
      <c r="EC231" s="24"/>
      <c r="ED231" s="24"/>
      <c r="EE231" s="24"/>
      <c r="EF231" s="24"/>
      <c r="EG231" s="24"/>
      <c r="EH231" s="24"/>
      <c r="EI231" s="24"/>
      <c r="EJ231" s="24"/>
      <c r="EK231" s="24"/>
      <c r="EL231" s="25"/>
    </row>
    <row r="232" ht="13.65" customHeight="1">
      <c r="A232" s="15"/>
      <c r="B232" t="s" s="215">
        <f t="shared" si="2035"/>
        <v>188</v>
      </c>
      <c r="C232" t="s" s="215">
        <v>64</v>
      </c>
      <c r="D232" t="s" s="215">
        <f t="shared" si="2036"/>
        <v>189</v>
      </c>
      <c r="E232" s="220">
        <f t="shared" si="2037"/>
        <v>2</v>
      </c>
      <c r="F232" t="s" s="215">
        <v>64</v>
      </c>
      <c r="G232" s="220">
        <f t="shared" si="2038"/>
        <v>1</v>
      </c>
      <c r="H232" s="216"/>
      <c r="I232" t="s" s="215">
        <f t="shared" si="2039"/>
        <v>170</v>
      </c>
      <c r="J232" s="24"/>
      <c r="K232" t="s" s="215">
        <f>IF(I232="H",B232,IF(I232="B",D232,""))</f>
        <v>188</v>
      </c>
      <c r="L232" t="s" s="215">
        <f>IF(I232="U",B232,"")</f>
      </c>
      <c r="M232" t="s" s="215">
        <f>IF(I232="U",D232,"")</f>
      </c>
      <c r="N232" t="s" s="215">
        <f>IF(I232="B",B232,IF(I232="H",D232,""))</f>
        <v>189</v>
      </c>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20">
        <f>COUNTIF(AM198:AM201,K232)</f>
        <v>1</v>
      </c>
      <c r="AP232" s="220">
        <f>COUNTIF(AM198:AM201,L232)</f>
        <v>0</v>
      </c>
      <c r="AQ232" s="220">
        <f>COUNTIF(AM198:AM201,M232)</f>
        <v>0</v>
      </c>
      <c r="AR232" s="220">
        <f>COUNTIF(AM198:AM201,N232)</f>
        <v>0</v>
      </c>
      <c r="AS232" s="220">
        <f>SUM(AO232:AR232)</f>
        <v>1</v>
      </c>
      <c r="AT232" s="24"/>
      <c r="AU232" t="s" s="215">
        <f>IF(AS232=2,B232,"")</f>
      </c>
      <c r="AV232" t="s" s="215">
        <f>IF(AS232=2,D232,"")</f>
      </c>
      <c r="AW232" t="s" s="215">
        <f>IF(AS232=2,E232,"")</f>
      </c>
      <c r="AX232" t="s" s="215">
        <f>IF(AS232=2,G232,"")</f>
      </c>
      <c r="AY232" s="24"/>
      <c r="AZ232" t="s" s="215">
        <f>IF(AS232=2,IF(AW232&gt;AX232,AU232,IF(AX232&gt;AW232,AV232,"")),"")</f>
      </c>
      <c r="BA232" t="s" s="215">
        <f>IF(AS232=2,IF(AW232=AX232,AU232,""),"")</f>
      </c>
      <c r="BB232" t="s" s="215">
        <f>IF(AS232=2,IF(AW232=AX232,AV232,""),"")</f>
      </c>
      <c r="BC232" t="s" s="215">
        <f>IF(AS232=2,IF(AW232&gt;AX232,AV232,IF(AX232&gt;AW232,AU232,"")),"")</f>
      </c>
      <c r="BD232" s="24"/>
      <c r="BE232" s="24"/>
      <c r="BF232" s="24"/>
      <c r="BG232" s="24"/>
      <c r="BH232" s="24"/>
      <c r="BI232" s="24"/>
      <c r="BJ232" s="24"/>
      <c r="BK232" s="24"/>
      <c r="BL232" s="24"/>
      <c r="BM232" s="24"/>
      <c r="BN232" s="24"/>
      <c r="BO232" s="24"/>
      <c r="BP232" s="24"/>
      <c r="BQ232" s="24"/>
      <c r="BR232" s="24"/>
      <c r="BS232" s="24"/>
      <c r="BT232" s="24"/>
      <c r="BU232" s="24"/>
      <c r="BV232" s="24"/>
      <c r="BW232" s="24"/>
      <c r="BX232" s="220">
        <f>COUNTIF(BV198:BV201,K232)</f>
        <v>0</v>
      </c>
      <c r="BY232" s="220">
        <f>COUNTIF(BV198:BV201,L232)</f>
        <v>0</v>
      </c>
      <c r="BZ232" s="220">
        <f>COUNTIF(BV198:BV201,M232)</f>
        <v>0</v>
      </c>
      <c r="CA232" s="220">
        <f>COUNTIF(BV198:BV201,N232)</f>
        <v>1</v>
      </c>
      <c r="CB232" s="220">
        <f>SUM(BX232:CA232)</f>
        <v>1</v>
      </c>
      <c r="CC232" s="24"/>
      <c r="CD232" t="s" s="215">
        <f>IF(CB232=2,B232,"")</f>
      </c>
      <c r="CE232" t="s" s="215">
        <f>IF(CB232=2,D232,"")</f>
      </c>
      <c r="CF232" t="s" s="215">
        <f>IF(CB232=2,E232,"")</f>
      </c>
      <c r="CG232" t="s" s="215">
        <f>IF(CB232=2,G232,"")</f>
      </c>
      <c r="CH232" s="24"/>
      <c r="CI232" t="s" s="215">
        <f>IF(CB232=2,IF(CF232&gt;CG232,CD232,IF(CG232&gt;CF232,CE232,"")),"")</f>
      </c>
      <c r="CJ232" t="s" s="215">
        <f>IF(CB232=2,IF(CF232=CG232,CD232,""),"")</f>
      </c>
      <c r="CK232" t="s" s="215">
        <f>IF(CB232=2,IF(CF232=CG232,CE232,""),"")</f>
      </c>
      <c r="CL232" t="s" s="215">
        <f>IF(CB232=2,IF(CF232&gt;CG232,CE232,IF(CG232&gt;CF232,CD232,"")),"")</f>
      </c>
      <c r="CM232" s="24"/>
      <c r="CN232" s="24"/>
      <c r="CO232" s="24"/>
      <c r="CP232" s="24"/>
      <c r="CQ232" s="24"/>
      <c r="CR232" s="24"/>
      <c r="CS232" s="24"/>
      <c r="CT232" s="24"/>
      <c r="CU232" s="24"/>
      <c r="CV232" s="24"/>
      <c r="CW232" s="24"/>
      <c r="CX232" s="24"/>
      <c r="CY232" s="24"/>
      <c r="CZ232" s="24"/>
      <c r="DA232" s="24"/>
      <c r="DB232" s="24"/>
      <c r="DC232" s="24"/>
      <c r="DD232" s="24"/>
      <c r="DE232" s="24"/>
      <c r="DF232" s="24"/>
      <c r="DG232" s="220">
        <f>COUNTIF(DE198:DE201,K232)</f>
        <v>0</v>
      </c>
      <c r="DH232" s="220">
        <f>COUNTIF(DE198:DE201,L232)</f>
        <v>0</v>
      </c>
      <c r="DI232" s="220">
        <f>COUNTIF(DE198:DE201,M232)</f>
        <v>0</v>
      </c>
      <c r="DJ232" s="220">
        <f>COUNTIF(DE198:DE201,N232)</f>
        <v>0</v>
      </c>
      <c r="DK232" s="220">
        <f>SUM(DG232:DJ232)</f>
        <v>0</v>
      </c>
      <c r="DL232" s="24"/>
      <c r="DM232" t="s" s="215">
        <f>IF(DK232=2,B232,"")</f>
      </c>
      <c r="DN232" t="s" s="215">
        <f>IF(DK232=2,D232,"")</f>
      </c>
      <c r="DO232" t="s" s="215">
        <f>IF(DK232=2,E232,"")</f>
      </c>
      <c r="DP232" t="s" s="215">
        <f>IF(DK232=2,G232,"")</f>
      </c>
      <c r="DQ232" s="24"/>
      <c r="DR232" t="s" s="215">
        <f>IF(DK232=2,IF(DO232&gt;DP232,DM232,IF(DP232&gt;DO232,DN232,"")),"")</f>
      </c>
      <c r="DS232" t="s" s="215">
        <f>IF(DK232=2,IF(DO232=DP232,DM232,""),"")</f>
      </c>
      <c r="DT232" t="s" s="215">
        <f>IF(DK232=2,IF(DO232=DP232,DN232,""),"")</f>
      </c>
      <c r="DU232" t="s" s="215">
        <f>IF(DK232=2,IF(DO232&gt;DP232,DN232,IF(DP232&gt;DO232,DM232,"")),"")</f>
      </c>
      <c r="DV232" s="24"/>
      <c r="DW232" s="24"/>
      <c r="DX232" s="24"/>
      <c r="DY232" s="24"/>
      <c r="DZ232" s="24"/>
      <c r="EA232" s="24"/>
      <c r="EB232" s="24"/>
      <c r="EC232" s="24"/>
      <c r="ED232" s="24"/>
      <c r="EE232" s="24"/>
      <c r="EF232" s="24"/>
      <c r="EG232" s="24"/>
      <c r="EH232" s="24"/>
      <c r="EI232" s="24"/>
      <c r="EJ232" s="24"/>
      <c r="EK232" s="24"/>
      <c r="EL232" s="25"/>
    </row>
    <row r="233" ht="13.65" customHeight="1">
      <c r="A233" s="15"/>
      <c r="B233" t="s" s="215">
        <f t="shared" si="2083"/>
        <v>190</v>
      </c>
      <c r="C233" t="s" s="215">
        <v>64</v>
      </c>
      <c r="D233" t="s" s="215">
        <f t="shared" si="2084"/>
        <v>187</v>
      </c>
      <c r="E233" s="220">
        <f t="shared" si="2085"/>
        <v>1</v>
      </c>
      <c r="F233" t="s" s="215">
        <v>64</v>
      </c>
      <c r="G233" s="220">
        <f t="shared" si="2086"/>
        <v>0</v>
      </c>
      <c r="H233" s="216"/>
      <c r="I233" t="s" s="215">
        <f t="shared" si="2087"/>
        <v>170</v>
      </c>
      <c r="J233" s="24"/>
      <c r="K233" t="s" s="215">
        <f>IF(I233="H",B233,IF(I233="B",D233,""))</f>
        <v>190</v>
      </c>
      <c r="L233" t="s" s="215">
        <f>IF(I233="U",B233,"")</f>
      </c>
      <c r="M233" t="s" s="215">
        <f>IF(I233="U",D233,"")</f>
      </c>
      <c r="N233" t="s" s="215">
        <f>IF(I233="B",B233,IF(I233="H",D233,""))</f>
        <v>187</v>
      </c>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20">
        <f>COUNTIF(AM198:AM201,K233)</f>
        <v>0</v>
      </c>
      <c r="AP233" s="220">
        <f>COUNTIF(AM198:AM201,L233)</f>
        <v>0</v>
      </c>
      <c r="AQ233" s="220">
        <f>COUNTIF(AM198:AM201,M233)</f>
        <v>0</v>
      </c>
      <c r="AR233" s="220">
        <f>COUNTIF(AM198:AM201,N233)</f>
        <v>0</v>
      </c>
      <c r="AS233" s="220">
        <f>SUM(AO233:AR233)</f>
        <v>0</v>
      </c>
      <c r="AT233" s="24"/>
      <c r="AU233" t="s" s="215">
        <f>IF(AS233=2,B233,"")</f>
      </c>
      <c r="AV233" t="s" s="215">
        <f>IF(AS233=2,D233,"")</f>
      </c>
      <c r="AW233" t="s" s="215">
        <f>IF(AS233=2,E233,"")</f>
      </c>
      <c r="AX233" t="s" s="215">
        <f>IF(AS233=2,G233,"")</f>
      </c>
      <c r="AY233" s="24"/>
      <c r="AZ233" t="s" s="215">
        <f>IF(AS233=2,IF(AW233&gt;AX233,AU233,IF(AX233&gt;AW233,AV233,"")),"")</f>
      </c>
      <c r="BA233" t="s" s="215">
        <f>IF(AS233=2,IF(AW233=AX233,AU233,""),"")</f>
      </c>
      <c r="BB233" t="s" s="215">
        <f>IF(AS233=2,IF(AW233=AX233,AV233,""),"")</f>
      </c>
      <c r="BC233" t="s" s="215">
        <f>IF(AS233=2,IF(AW233&gt;AX233,AV233,IF(AX233&gt;AW233,AU233,"")),"")</f>
      </c>
      <c r="BD233" s="24"/>
      <c r="BE233" s="24"/>
      <c r="BF233" s="24"/>
      <c r="BG233" s="24"/>
      <c r="BH233" s="24"/>
      <c r="BI233" s="24"/>
      <c r="BJ233" s="24"/>
      <c r="BK233" s="24"/>
      <c r="BL233" s="24"/>
      <c r="BM233" s="24"/>
      <c r="BN233" s="24"/>
      <c r="BO233" s="24"/>
      <c r="BP233" s="24"/>
      <c r="BQ233" s="24"/>
      <c r="BR233" s="24"/>
      <c r="BS233" s="24"/>
      <c r="BT233" s="24"/>
      <c r="BU233" s="24"/>
      <c r="BV233" s="24"/>
      <c r="BW233" s="24"/>
      <c r="BX233" s="220">
        <f>COUNTIF(BV198:BV201,K233)</f>
        <v>0</v>
      </c>
      <c r="BY233" s="220">
        <f>COUNTIF(BV198:BV201,L233)</f>
        <v>0</v>
      </c>
      <c r="BZ233" s="220">
        <f>COUNTIF(BV198:BV201,M233)</f>
        <v>0</v>
      </c>
      <c r="CA233" s="220">
        <f>COUNTIF(BV198:BV201,N233)</f>
        <v>0</v>
      </c>
      <c r="CB233" s="220">
        <f>SUM(BX233:CA233)</f>
        <v>0</v>
      </c>
      <c r="CC233" s="24"/>
      <c r="CD233" t="s" s="215">
        <f>IF(CB233=2,B233,"")</f>
      </c>
      <c r="CE233" t="s" s="215">
        <f>IF(CB233=2,D233,"")</f>
      </c>
      <c r="CF233" t="s" s="215">
        <f>IF(CB233=2,E233,"")</f>
      </c>
      <c r="CG233" t="s" s="215">
        <f>IF(CB233=2,G233,"")</f>
      </c>
      <c r="CH233" s="24"/>
      <c r="CI233" t="s" s="215">
        <f>IF(CB233=2,IF(CF233&gt;CG233,CD233,IF(CG233&gt;CF233,CE233,"")),"")</f>
      </c>
      <c r="CJ233" t="s" s="215">
        <f>IF(CB233=2,IF(CF233=CG233,CD233,""),"")</f>
      </c>
      <c r="CK233" t="s" s="215">
        <f>IF(CB233=2,IF(CF233=CG233,CE233,""),"")</f>
      </c>
      <c r="CL233" t="s" s="215">
        <f>IF(CB233=2,IF(CF233&gt;CG233,CE233,IF(CG233&gt;CF233,CD233,"")),"")</f>
      </c>
      <c r="CM233" s="24"/>
      <c r="CN233" s="24"/>
      <c r="CO233" s="24"/>
      <c r="CP233" s="24"/>
      <c r="CQ233" s="24"/>
      <c r="CR233" s="24"/>
      <c r="CS233" s="24"/>
      <c r="CT233" s="24"/>
      <c r="CU233" s="24"/>
      <c r="CV233" s="24"/>
      <c r="CW233" s="24"/>
      <c r="CX233" s="24"/>
      <c r="CY233" s="24"/>
      <c r="CZ233" s="24"/>
      <c r="DA233" s="24"/>
      <c r="DB233" s="24"/>
      <c r="DC233" s="24"/>
      <c r="DD233" s="24"/>
      <c r="DE233" s="24"/>
      <c r="DF233" s="24"/>
      <c r="DG233" s="220">
        <f>COUNTIF(DE198:DE201,K233)</f>
        <v>1</v>
      </c>
      <c r="DH233" s="220">
        <f>COUNTIF(DE198:DE201,L233)</f>
        <v>0</v>
      </c>
      <c r="DI233" s="220">
        <f>COUNTIF(DE198:DE201,M233)</f>
        <v>0</v>
      </c>
      <c r="DJ233" s="220">
        <f>COUNTIF(DE198:DE201,N233)</f>
        <v>0</v>
      </c>
      <c r="DK233" s="220">
        <f>SUM(DG233:DJ233)</f>
        <v>1</v>
      </c>
      <c r="DL233" s="24"/>
      <c r="DM233" t="s" s="215">
        <f>IF(DK233=2,B233,"")</f>
      </c>
      <c r="DN233" t="s" s="215">
        <f>IF(DK233=2,D233,"")</f>
      </c>
      <c r="DO233" t="s" s="215">
        <f>IF(DK233=2,E233,"")</f>
      </c>
      <c r="DP233" t="s" s="215">
        <f>IF(DK233=2,G233,"")</f>
      </c>
      <c r="DQ233" s="24"/>
      <c r="DR233" t="s" s="215">
        <f>IF(DK233=2,IF(DO233&gt;DP233,DM233,IF(DP233&gt;DO233,DN233,"")),"")</f>
      </c>
      <c r="DS233" t="s" s="215">
        <f>IF(DK233=2,IF(DO233=DP233,DM233,""),"")</f>
      </c>
      <c r="DT233" t="s" s="215">
        <f>IF(DK233=2,IF(DO233=DP233,DN233,""),"")</f>
      </c>
      <c r="DU233" t="s" s="215">
        <f>IF(DK233=2,IF(DO233&gt;DP233,DN233,IF(DP233&gt;DO233,DM233,"")),"")</f>
      </c>
      <c r="DV233" s="24"/>
      <c r="DW233" s="24"/>
      <c r="DX233" s="24"/>
      <c r="DY233" s="24"/>
      <c r="DZ233" s="24"/>
      <c r="EA233" s="24"/>
      <c r="EB233" s="24"/>
      <c r="EC233" s="24"/>
      <c r="ED233" s="24"/>
      <c r="EE233" s="24"/>
      <c r="EF233" s="24"/>
      <c r="EG233" s="24"/>
      <c r="EH233" s="24"/>
      <c r="EI233" s="24"/>
      <c r="EJ233" s="24"/>
      <c r="EK233" s="24"/>
      <c r="EL233" s="25"/>
    </row>
    <row r="234" ht="13.55" customHeight="1">
      <c r="A234" s="15"/>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24"/>
      <c r="AZ234" s="24"/>
      <c r="BA234" s="24"/>
      <c r="BB234" s="24"/>
      <c r="BC234" s="24"/>
      <c r="BD234" s="24"/>
      <c r="BE234" s="24"/>
      <c r="BF234" s="24"/>
      <c r="BG234" s="24"/>
      <c r="BH234" s="24"/>
      <c r="BI234" s="24"/>
      <c r="BJ234" s="24"/>
      <c r="BK234" s="24"/>
      <c r="BL234" s="24"/>
      <c r="BM234" s="24"/>
      <c r="BN234" s="24"/>
      <c r="BO234" s="24"/>
      <c r="BP234" s="24"/>
      <c r="BQ234" s="24"/>
      <c r="BR234" s="24"/>
      <c r="BS234" s="24"/>
      <c r="BT234" s="24"/>
      <c r="BU234" s="24"/>
      <c r="BV234" s="24"/>
      <c r="BW234" s="24"/>
      <c r="BX234" s="24"/>
      <c r="BY234" s="24"/>
      <c r="BZ234" s="24"/>
      <c r="CA234" s="24"/>
      <c r="CB234" s="24"/>
      <c r="CC234" s="24"/>
      <c r="CD234" s="24"/>
      <c r="CE234" s="24"/>
      <c r="CF234" s="24"/>
      <c r="CG234" s="24"/>
      <c r="CH234" s="24"/>
      <c r="CI234" s="24"/>
      <c r="CJ234" s="24"/>
      <c r="CK234" s="24"/>
      <c r="CL234" s="24"/>
      <c r="CM234" s="24"/>
      <c r="CN234" s="24"/>
      <c r="CO234" s="24"/>
      <c r="CP234" s="24"/>
      <c r="CQ234" s="24"/>
      <c r="CR234" s="24"/>
      <c r="CS234" s="24"/>
      <c r="CT234" s="24"/>
      <c r="CU234" s="24"/>
      <c r="CV234" s="24"/>
      <c r="CW234" s="24"/>
      <c r="CX234" s="24"/>
      <c r="CY234" s="24"/>
      <c r="CZ234" s="24"/>
      <c r="DA234" s="24"/>
      <c r="DB234" s="24"/>
      <c r="DC234" s="24"/>
      <c r="DD234" s="24"/>
      <c r="DE234" s="24"/>
      <c r="DF234" s="24"/>
      <c r="DG234" s="24"/>
      <c r="DH234" s="24"/>
      <c r="DI234" s="24"/>
      <c r="DJ234" s="24"/>
      <c r="DK234" s="24"/>
      <c r="DL234" s="24"/>
      <c r="DM234" s="24"/>
      <c r="DN234" s="24"/>
      <c r="DO234" s="24"/>
      <c r="DP234" s="24"/>
      <c r="DQ234" s="24"/>
      <c r="DR234" s="24"/>
      <c r="DS234" s="24"/>
      <c r="DT234" s="24"/>
      <c r="DU234" s="24"/>
      <c r="DV234" s="24"/>
      <c r="DW234" s="24"/>
      <c r="DX234" s="24"/>
      <c r="DY234" s="24"/>
      <c r="DZ234" s="24"/>
      <c r="EA234" s="24"/>
      <c r="EB234" s="24"/>
      <c r="EC234" s="24"/>
      <c r="ED234" s="24"/>
      <c r="EE234" s="24"/>
      <c r="EF234" s="24"/>
      <c r="EG234" s="24"/>
      <c r="EH234" s="24"/>
      <c r="EI234" s="24"/>
      <c r="EJ234" s="24"/>
      <c r="EK234" s="24"/>
      <c r="EL234" s="25"/>
    </row>
    <row r="235" ht="13.55" customHeight="1">
      <c r="A235" s="15"/>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24"/>
      <c r="AZ235" s="24"/>
      <c r="BA235" s="24"/>
      <c r="BB235" s="24"/>
      <c r="BC235" s="24"/>
      <c r="BD235" s="24"/>
      <c r="BE235" s="24"/>
      <c r="BF235" s="24"/>
      <c r="BG235" s="24"/>
      <c r="BH235" s="24"/>
      <c r="BI235" s="24"/>
      <c r="BJ235" s="24"/>
      <c r="BK235" s="24"/>
      <c r="BL235" s="24"/>
      <c r="BM235" s="24"/>
      <c r="BN235" s="24"/>
      <c r="BO235" s="24"/>
      <c r="BP235" s="24"/>
      <c r="BQ235" s="24"/>
      <c r="BR235" s="24"/>
      <c r="BS235" s="24"/>
      <c r="BT235" s="24"/>
      <c r="BU235" s="24"/>
      <c r="BV235" s="24"/>
      <c r="BW235" s="24"/>
      <c r="BX235" s="24"/>
      <c r="BY235" s="24"/>
      <c r="BZ235" s="24"/>
      <c r="CA235" s="24"/>
      <c r="CB235" s="24"/>
      <c r="CC235" s="24"/>
      <c r="CD235" s="24"/>
      <c r="CE235" s="24"/>
      <c r="CF235" s="24"/>
      <c r="CG235" s="24"/>
      <c r="CH235" s="24"/>
      <c r="CI235" s="24"/>
      <c r="CJ235" s="24"/>
      <c r="CK235" s="24"/>
      <c r="CL235" s="24"/>
      <c r="CM235" s="24"/>
      <c r="CN235" s="24"/>
      <c r="CO235" s="24"/>
      <c r="CP235" s="24"/>
      <c r="CQ235" s="24"/>
      <c r="CR235" s="24"/>
      <c r="CS235" s="24"/>
      <c r="CT235" s="24"/>
      <c r="CU235" s="24"/>
      <c r="CV235" s="24"/>
      <c r="CW235" s="24"/>
      <c r="CX235" s="24"/>
      <c r="CY235" s="24"/>
      <c r="CZ235" s="24"/>
      <c r="DA235" s="24"/>
      <c r="DB235" s="24"/>
      <c r="DC235" s="24"/>
      <c r="DD235" s="24"/>
      <c r="DE235" s="24"/>
      <c r="DF235" s="24"/>
      <c r="DG235" s="24"/>
      <c r="DH235" s="24"/>
      <c r="DI235" s="24"/>
      <c r="DJ235" s="24"/>
      <c r="DK235" s="24"/>
      <c r="DL235" s="24"/>
      <c r="DM235" s="24"/>
      <c r="DN235" s="24"/>
      <c r="DO235" s="24"/>
      <c r="DP235" s="24"/>
      <c r="DQ235" s="24"/>
      <c r="DR235" s="24"/>
      <c r="DS235" s="24"/>
      <c r="DT235" s="24"/>
      <c r="DU235" s="24"/>
      <c r="DV235" s="24"/>
      <c r="DW235" s="24"/>
      <c r="DX235" s="24"/>
      <c r="DY235" s="24"/>
      <c r="DZ235" s="24"/>
      <c r="EA235" s="24"/>
      <c r="EB235" s="24"/>
      <c r="EC235" s="24"/>
      <c r="ED235" s="24"/>
      <c r="EE235" s="24"/>
      <c r="EF235" s="24"/>
      <c r="EG235" s="24"/>
      <c r="EH235" s="24"/>
      <c r="EI235" s="24"/>
      <c r="EJ235" s="24"/>
      <c r="EK235" s="24"/>
      <c r="EL235" s="25"/>
    </row>
    <row r="236" ht="13.65" customHeight="1">
      <c r="A236" s="15"/>
      <c r="B236" s="24"/>
      <c r="C236" s="24"/>
      <c r="D236" s="24"/>
      <c r="E236" s="24"/>
      <c r="F236" s="24"/>
      <c r="G236" s="24"/>
      <c r="H236" s="24"/>
      <c r="I236" s="24"/>
      <c r="J236" s="24"/>
      <c r="K236" t="s" s="215">
        <v>143</v>
      </c>
      <c r="L236" t="s" s="215">
        <v>144</v>
      </c>
      <c r="M236" t="s" s="215">
        <v>144</v>
      </c>
      <c r="N236" t="s" s="215">
        <v>145</v>
      </c>
      <c r="O236" s="24"/>
      <c r="P236" s="24"/>
      <c r="Q236" s="24"/>
      <c r="R236" t="s" s="215">
        <v>50</v>
      </c>
      <c r="S236" t="s" s="215">
        <v>51</v>
      </c>
      <c r="T236" t="s" s="215">
        <v>52</v>
      </c>
      <c r="U236" t="s" s="215">
        <v>53</v>
      </c>
      <c r="V236" t="s" s="215">
        <v>191</v>
      </c>
      <c r="W236" t="s" s="215">
        <v>158</v>
      </c>
      <c r="X236" t="s" s="215">
        <v>55</v>
      </c>
      <c r="Y236" t="s" s="215">
        <v>56</v>
      </c>
      <c r="Z236" s="24"/>
      <c r="AA236" t="s" s="215">
        <v>192</v>
      </c>
      <c r="AB236" t="s" s="215">
        <v>193</v>
      </c>
      <c r="AC236" t="s" s="215">
        <v>54</v>
      </c>
      <c r="AD236" t="s" s="225">
        <v>194</v>
      </c>
      <c r="AE236" t="s" s="215">
        <v>195</v>
      </c>
      <c r="AF236" s="24"/>
      <c r="AG236" s="24"/>
      <c r="AH236" s="24"/>
      <c r="AI236" s="24"/>
      <c r="AJ236" s="24"/>
      <c r="AK236" s="24"/>
      <c r="AL236" s="24"/>
      <c r="AM236" s="24"/>
      <c r="AN236" s="24"/>
      <c r="AO236" s="24"/>
      <c r="AP236" s="24"/>
      <c r="AQ236" s="24"/>
      <c r="AR236" s="24"/>
      <c r="AS236" s="24"/>
      <c r="AT236" s="24"/>
      <c r="AU236" s="24"/>
      <c r="AV236" s="24"/>
      <c r="AW236" s="24"/>
      <c r="AX236" s="24"/>
      <c r="AY236" s="24"/>
      <c r="AZ236" s="24"/>
      <c r="BA236" s="24"/>
      <c r="BB236" s="24"/>
      <c r="BC236" s="24"/>
      <c r="BD236" s="24"/>
      <c r="BE236" s="24"/>
      <c r="BF236" s="24"/>
      <c r="BG236" s="24"/>
      <c r="BH236" s="24"/>
      <c r="BI236" s="24"/>
      <c r="BJ236" s="24"/>
      <c r="BK236" s="24"/>
      <c r="BL236" s="24"/>
      <c r="BM236" s="24"/>
      <c r="BN236" s="24"/>
      <c r="BO236" s="24"/>
      <c r="BP236" s="24"/>
      <c r="BQ236" s="24"/>
      <c r="BR236" s="24"/>
      <c r="BS236" s="24"/>
      <c r="BT236" s="24"/>
      <c r="BU236" s="24"/>
      <c r="BV236" s="24"/>
      <c r="BW236" s="24"/>
      <c r="BX236" s="24"/>
      <c r="BY236" s="24"/>
      <c r="BZ236" s="24"/>
      <c r="CA236" s="24"/>
      <c r="CB236" s="24"/>
      <c r="CC236" s="24"/>
      <c r="CD236" s="24"/>
      <c r="CE236" s="24"/>
      <c r="CF236" s="24"/>
      <c r="CG236" s="24"/>
      <c r="CH236" s="24"/>
      <c r="CI236" s="24"/>
      <c r="CJ236" s="24"/>
      <c r="CK236" s="24"/>
      <c r="CL236" s="24"/>
      <c r="CM236" s="24"/>
      <c r="CN236" s="24"/>
      <c r="CO236" s="24"/>
      <c r="CP236" s="24"/>
      <c r="CQ236" s="24"/>
      <c r="CR236" s="24"/>
      <c r="CS236" s="24"/>
      <c r="CT236" s="24"/>
      <c r="CU236" s="24"/>
      <c r="CV236" s="24"/>
      <c r="CW236" s="24"/>
      <c r="CX236" s="24"/>
      <c r="CY236" s="24"/>
      <c r="CZ236" s="24"/>
      <c r="DA236" s="24"/>
      <c r="DB236" s="24"/>
      <c r="DC236" s="24"/>
      <c r="DD236" s="24"/>
      <c r="DE236" s="24"/>
      <c r="DF236" s="24"/>
      <c r="DG236" s="24"/>
      <c r="DH236" s="24"/>
      <c r="DI236" s="24"/>
      <c r="DJ236" s="24"/>
      <c r="DK236" s="24"/>
      <c r="DL236" s="24"/>
      <c r="DM236" s="24"/>
      <c r="DN236" s="24"/>
      <c r="DO236" s="24"/>
      <c r="DP236" s="24"/>
      <c r="DQ236" s="24"/>
      <c r="DR236" s="24"/>
      <c r="DS236" s="24"/>
      <c r="DT236" s="24"/>
      <c r="DU236" s="24"/>
      <c r="DV236" s="24"/>
      <c r="DW236" s="24"/>
      <c r="DX236" s="24"/>
      <c r="DY236" s="24"/>
      <c r="DZ236" s="24"/>
      <c r="EA236" s="24"/>
      <c r="EB236" s="24"/>
      <c r="EC236" s="24"/>
      <c r="ED236" s="24"/>
      <c r="EE236" s="24"/>
      <c r="EF236" s="24"/>
      <c r="EG236" s="24"/>
      <c r="EH236" s="24"/>
      <c r="EI236" s="24"/>
      <c r="EJ236" s="24"/>
      <c r="EK236" s="24"/>
      <c r="EL236" s="25"/>
    </row>
    <row r="237" ht="13.65" customHeight="1">
      <c r="A237" s="15"/>
      <c r="B237" t="s" s="215">
        <f t="shared" si="0"/>
        <v>163</v>
      </c>
      <c r="C237" t="s" s="215">
        <v>64</v>
      </c>
      <c r="D237" t="s" s="215">
        <f t="shared" si="1"/>
        <v>164</v>
      </c>
      <c r="E237" s="220">
        <f t="shared" si="2"/>
        <v>1</v>
      </c>
      <c r="F237" t="s" s="215">
        <v>64</v>
      </c>
      <c r="G237" s="220">
        <f t="shared" si="3"/>
        <v>2</v>
      </c>
      <c r="H237" s="216"/>
      <c r="I237" t="s" s="215">
        <f t="shared" si="4"/>
        <v>165</v>
      </c>
      <c r="J237" s="24"/>
      <c r="K237" t="s" s="215">
        <f>IF(I237="H",B237,IF(I237="B",D237,""))</f>
        <v>164</v>
      </c>
      <c r="L237" t="s" s="215">
        <f>IF(I237="U",B237,"")</f>
      </c>
      <c r="M237" t="s" s="215">
        <f>IF(I237="U",D237,"")</f>
      </c>
      <c r="N237" t="s" s="215">
        <f>IF(I237="B",B237,IF(I237="H",D237,""))</f>
        <v>163</v>
      </c>
      <c r="O237" s="24"/>
      <c r="P237" s="221">
        <f>RANK(AF246,$AF$246:$AF$251,1)</f>
        <v>2</v>
      </c>
      <c r="Q237" t="s" s="225">
        <f>Q13</f>
        <v>167</v>
      </c>
      <c r="R237" s="223">
        <f>COUNTIF(K237:N272,Q237)</f>
        <v>3</v>
      </c>
      <c r="S237" s="223">
        <f>COUNTIF(K237:K272,Q237)</f>
        <v>1</v>
      </c>
      <c r="T237" s="223">
        <f>COUNTIF(L237:M272,Q237)</f>
        <v>1</v>
      </c>
      <c r="U237" s="223">
        <f>COUNTIF(N237:N272,Q237)</f>
        <v>1</v>
      </c>
      <c r="V237" s="223">
        <f>_xlfn.SUMIFS(E237:E272,B237:B272,Q237)+_xlfn.SUMIFS(G237:G272,D237:D272,Q237)</f>
        <v>2</v>
      </c>
      <c r="W237" s="223">
        <f>_xlfn.SUMIFS(G237:G272,B237:B272,Q237)+_xlfn.SUMIFS(E237:E272,D237:D272,Q237)</f>
        <v>3</v>
      </c>
      <c r="X237" s="223">
        <f>V237-W237</f>
        <v>-1</v>
      </c>
      <c r="Y237" s="220">
        <f>S237*3+T237*1</f>
        <v>4</v>
      </c>
      <c r="Z237" s="24"/>
      <c r="AA237" s="220">
        <f>RANK(Y237,$Y$237:$Y$242)</f>
        <v>1</v>
      </c>
      <c r="AB237" s="220">
        <f>RANK(X237,$X$237:$X$242)</f>
        <v>2</v>
      </c>
      <c r="AC237" s="220">
        <f>RANK(V237,$V$237:$V$242)</f>
        <v>3</v>
      </c>
      <c r="AD237" s="220">
        <f>RANK(S237,$S$237:$S$242)</f>
        <v>1</v>
      </c>
      <c r="AE237" s="220">
        <f>(COUNTIF($Q$237:$Q$242,"&lt;"&amp;Q237)+1)</f>
        <v>4</v>
      </c>
      <c r="AF237" s="24"/>
      <c r="AG237" s="24"/>
      <c r="AH237" s="24"/>
      <c r="AI237" s="24"/>
      <c r="AJ237" s="24"/>
      <c r="AK237" s="24"/>
      <c r="AL237" s="24"/>
      <c r="AM237" s="24"/>
      <c r="AN237" s="24"/>
      <c r="AO237" s="24"/>
      <c r="AP237" s="24"/>
      <c r="AQ237" s="24"/>
      <c r="AR237" s="24"/>
      <c r="AS237" s="24"/>
      <c r="AT237" s="24"/>
      <c r="AU237" s="24"/>
      <c r="AV237" s="24"/>
      <c r="AW237" s="24"/>
      <c r="AX237" s="24"/>
      <c r="AY237" s="24"/>
      <c r="AZ237" s="24"/>
      <c r="BA237" s="24"/>
      <c r="BB237" s="24"/>
      <c r="BC237" s="24"/>
      <c r="BD237" s="24"/>
      <c r="BE237" s="24"/>
      <c r="BF237" s="24"/>
      <c r="BG237" s="24"/>
      <c r="BH237" s="24"/>
      <c r="BI237" s="24"/>
      <c r="BJ237" s="24"/>
      <c r="BK237" s="24"/>
      <c r="BL237" s="24"/>
      <c r="BM237" s="24"/>
      <c r="BN237" s="24"/>
      <c r="BO237" s="24"/>
      <c r="BP237" s="24"/>
      <c r="BQ237" s="24"/>
      <c r="BR237" s="24"/>
      <c r="BS237" s="24"/>
      <c r="BT237" s="24"/>
      <c r="BU237" s="24"/>
      <c r="BV237" s="24"/>
      <c r="BW237" s="24"/>
      <c r="BX237" s="24"/>
      <c r="BY237" s="24"/>
      <c r="BZ237" s="24"/>
      <c r="CA237" s="24"/>
      <c r="CB237" s="24"/>
      <c r="CC237" s="24"/>
      <c r="CD237" s="24"/>
      <c r="CE237" s="24"/>
      <c r="CF237" s="24"/>
      <c r="CG237" s="24"/>
      <c r="CH237" s="24"/>
      <c r="CI237" s="24"/>
      <c r="CJ237" s="24"/>
      <c r="CK237" s="24"/>
      <c r="CL237" s="24"/>
      <c r="CM237" s="24"/>
      <c r="CN237" s="24"/>
      <c r="CO237" s="24"/>
      <c r="CP237" s="24"/>
      <c r="CQ237" s="24"/>
      <c r="CR237" s="24"/>
      <c r="CS237" s="24"/>
      <c r="CT237" s="24"/>
      <c r="CU237" s="24"/>
      <c r="CV237" s="24"/>
      <c r="CW237" s="24"/>
      <c r="CX237" s="24"/>
      <c r="CY237" s="24"/>
      <c r="CZ237" s="24"/>
      <c r="DA237" s="24"/>
      <c r="DB237" s="24"/>
      <c r="DC237" s="24"/>
      <c r="DD237" s="24"/>
      <c r="DE237" s="24"/>
      <c r="DF237" s="24"/>
      <c r="DG237" s="24"/>
      <c r="DH237" s="24"/>
      <c r="DI237" s="24"/>
      <c r="DJ237" s="24"/>
      <c r="DK237" s="24"/>
      <c r="DL237" s="24"/>
      <c r="DM237" s="24"/>
      <c r="DN237" s="24"/>
      <c r="DO237" s="24"/>
      <c r="DP237" s="24"/>
      <c r="DQ237" s="24"/>
      <c r="DR237" s="24"/>
      <c r="DS237" s="24"/>
      <c r="DT237" s="24"/>
      <c r="DU237" s="24"/>
      <c r="DV237" s="24"/>
      <c r="DW237" s="24"/>
      <c r="DX237" s="24"/>
      <c r="DY237" s="24"/>
      <c r="DZ237" s="24"/>
      <c r="EA237" s="24"/>
      <c r="EB237" s="24"/>
      <c r="EC237" s="24"/>
      <c r="ED237" s="24"/>
      <c r="EE237" s="24"/>
      <c r="EF237" s="24"/>
      <c r="EG237" s="24"/>
      <c r="EH237" s="24"/>
      <c r="EI237" s="24"/>
      <c r="EJ237" s="24"/>
      <c r="EK237" s="24"/>
      <c r="EL237" s="25"/>
    </row>
    <row r="238" ht="13.65" customHeight="1">
      <c r="A238" s="15"/>
      <c r="B238" t="s" s="215">
        <f t="shared" si="119"/>
        <v>166</v>
      </c>
      <c r="C238" t="s" s="215">
        <v>64</v>
      </c>
      <c r="D238" t="s" s="215">
        <f t="shared" si="120"/>
        <v>167</v>
      </c>
      <c r="E238" s="220">
        <f t="shared" si="121"/>
        <v>0</v>
      </c>
      <c r="F238" t="s" s="215">
        <v>64</v>
      </c>
      <c r="G238" s="220">
        <f t="shared" si="122"/>
        <v>1</v>
      </c>
      <c r="H238" s="216"/>
      <c r="I238" t="s" s="215">
        <f t="shared" si="123"/>
        <v>165</v>
      </c>
      <c r="J238" s="24"/>
      <c r="K238" t="s" s="215">
        <f>IF(I238="H",B238,IF(I238="B",D238,""))</f>
        <v>167</v>
      </c>
      <c r="L238" t="s" s="215">
        <f>IF(I238="U",B238,"")</f>
      </c>
      <c r="M238" t="s" s="215">
        <f>IF(I238="U",D238,"")</f>
      </c>
      <c r="N238" t="s" s="215">
        <f>IF(I238="B",B238,IF(I238="H",D238,""))</f>
        <v>166</v>
      </c>
      <c r="O238" s="24"/>
      <c r="P238" s="221">
        <f>RANK(AF247,$AF$246:$AF$251,1)</f>
        <v>6</v>
      </c>
      <c r="Q238" t="s" s="225">
        <f>Q52</f>
        <v>169</v>
      </c>
      <c r="R238" s="223">
        <f>COUNTIF(K237:N272,Q238)</f>
        <v>3</v>
      </c>
      <c r="S238" s="223">
        <f>COUNTIF(K237:K272,Q238)</f>
        <v>0</v>
      </c>
      <c r="T238" s="223">
        <f>COUNTIF(L237:M272,Q238)</f>
        <v>1</v>
      </c>
      <c r="U238" s="223">
        <f>COUNTIF(N237:N272,Q238)</f>
        <v>2</v>
      </c>
      <c r="V238" s="223">
        <f>_xlfn.SUMIFS(E237:E272,B237:B272,Q238)+_xlfn.SUMIFS(G237:G272,D237:D272,Q238)</f>
        <v>2</v>
      </c>
      <c r="W238" s="223">
        <f>_xlfn.SUMIFS(G237:G272,B237:B272,Q238)+_xlfn.SUMIFS(E237:E272,D237:D272,Q238)</f>
        <v>6</v>
      </c>
      <c r="X238" s="223">
        <f>V238-W238</f>
        <v>-4</v>
      </c>
      <c r="Y238" s="220">
        <f>S238*3+T238*1</f>
        <v>1</v>
      </c>
      <c r="Z238" s="24"/>
      <c r="AA238" s="220">
        <f>RANK(Y238,$Y$237:$Y$242)</f>
        <v>6</v>
      </c>
      <c r="AB238" s="220">
        <f>RANK(X238,$X$237:$X$242)</f>
        <v>6</v>
      </c>
      <c r="AC238" s="220">
        <f>RANK(V238,$V$237:$V$242)</f>
        <v>3</v>
      </c>
      <c r="AD238" s="220">
        <f>RANK(S238,$S$237:$S$242)</f>
        <v>4</v>
      </c>
      <c r="AE238" s="220">
        <f>(COUNTIF($Q$237:$Q$242,"&lt;"&amp;Q238)+1)</f>
        <v>1</v>
      </c>
      <c r="AF238" s="24"/>
      <c r="AG238" s="24"/>
      <c r="AH238" s="24"/>
      <c r="AI238" s="24"/>
      <c r="AJ238" s="24"/>
      <c r="AK238" s="24"/>
      <c r="AL238" s="24"/>
      <c r="AM238" s="24"/>
      <c r="AN238" s="24"/>
      <c r="AO238" s="24"/>
      <c r="AP238" s="24"/>
      <c r="AQ238" s="24"/>
      <c r="AR238" s="24"/>
      <c r="AS238" s="24"/>
      <c r="AT238" s="24"/>
      <c r="AU238" s="24"/>
      <c r="AV238" s="24"/>
      <c r="AW238" s="24"/>
      <c r="AX238" s="24"/>
      <c r="AY238" s="24"/>
      <c r="AZ238" s="24"/>
      <c r="BA238" s="24"/>
      <c r="BB238" s="24"/>
      <c r="BC238" s="24"/>
      <c r="BD238" s="24"/>
      <c r="BE238" s="24"/>
      <c r="BF238" s="24"/>
      <c r="BG238" s="24"/>
      <c r="BH238" s="24"/>
      <c r="BI238" s="24"/>
      <c r="BJ238" s="24"/>
      <c r="BK238" s="24"/>
      <c r="BL238" s="24"/>
      <c r="BM238" s="24"/>
      <c r="BN238" s="24"/>
      <c r="BO238" s="24"/>
      <c r="BP238" s="24"/>
      <c r="BQ238" s="24"/>
      <c r="BR238" s="24"/>
      <c r="BS238" s="24"/>
      <c r="BT238" s="24"/>
      <c r="BU238" s="24"/>
      <c r="BV238" s="24"/>
      <c r="BW238" s="24"/>
      <c r="BX238" s="24"/>
      <c r="BY238" s="24"/>
      <c r="BZ238" s="24"/>
      <c r="CA238" s="24"/>
      <c r="CB238" s="24"/>
      <c r="CC238" s="24"/>
      <c r="CD238" s="24"/>
      <c r="CE238" s="24"/>
      <c r="CF238" s="24"/>
      <c r="CG238" s="24"/>
      <c r="CH238" s="24"/>
      <c r="CI238" s="24"/>
      <c r="CJ238" s="24"/>
      <c r="CK238" s="24"/>
      <c r="CL238" s="24"/>
      <c r="CM238" s="24"/>
      <c r="CN238" s="24"/>
      <c r="CO238" s="24"/>
      <c r="CP238" s="24"/>
      <c r="CQ238" s="24"/>
      <c r="CR238" s="24"/>
      <c r="CS238" s="24"/>
      <c r="CT238" s="24"/>
      <c r="CU238" s="24"/>
      <c r="CV238" s="24"/>
      <c r="CW238" s="24"/>
      <c r="CX238" s="24"/>
      <c r="CY238" s="24"/>
      <c r="CZ238" s="24"/>
      <c r="DA238" s="24"/>
      <c r="DB238" s="24"/>
      <c r="DC238" s="24"/>
      <c r="DD238" s="24"/>
      <c r="DE238" s="24"/>
      <c r="DF238" s="24"/>
      <c r="DG238" s="24"/>
      <c r="DH238" s="24"/>
      <c r="DI238" s="24"/>
      <c r="DJ238" s="24"/>
      <c r="DK238" s="24"/>
      <c r="DL238" s="24"/>
      <c r="DM238" s="24"/>
      <c r="DN238" s="24"/>
      <c r="DO238" s="24"/>
      <c r="DP238" s="24"/>
      <c r="DQ238" s="24"/>
      <c r="DR238" s="24"/>
      <c r="DS238" s="24"/>
      <c r="DT238" s="24"/>
      <c r="DU238" s="24"/>
      <c r="DV238" s="24"/>
      <c r="DW238" s="24"/>
      <c r="DX238" s="24"/>
      <c r="DY238" s="24"/>
      <c r="DZ238" s="24"/>
      <c r="EA238" s="24"/>
      <c r="EB238" s="24"/>
      <c r="EC238" s="24"/>
      <c r="ED238" s="24"/>
      <c r="EE238" s="24"/>
      <c r="EF238" s="24"/>
      <c r="EG238" s="24"/>
      <c r="EH238" s="24"/>
      <c r="EI238" s="24"/>
      <c r="EJ238" s="24"/>
      <c r="EK238" s="24"/>
      <c r="EL238" s="25"/>
    </row>
    <row r="239" ht="13.65" customHeight="1">
      <c r="A239" s="15"/>
      <c r="B239" t="s" s="215">
        <f t="shared" si="238"/>
        <v>168</v>
      </c>
      <c r="C239" t="s" s="215">
        <v>64</v>
      </c>
      <c r="D239" t="s" s="215">
        <f t="shared" si="239"/>
        <v>169</v>
      </c>
      <c r="E239" s="220">
        <f t="shared" si="240"/>
        <v>2</v>
      </c>
      <c r="F239" t="s" s="215">
        <v>64</v>
      </c>
      <c r="G239" s="220">
        <f t="shared" si="241"/>
        <v>0</v>
      </c>
      <c r="H239" s="216"/>
      <c r="I239" t="s" s="215">
        <f t="shared" si="242"/>
        <v>170</v>
      </c>
      <c r="J239" s="24"/>
      <c r="K239" t="s" s="215">
        <f>IF(I239="H",B239,IF(I239="B",D239,""))</f>
        <v>168</v>
      </c>
      <c r="L239" t="s" s="215">
        <f>IF(I239="U",B239,"")</f>
      </c>
      <c r="M239" t="s" s="215">
        <f>IF(I239="U",D239,"")</f>
      </c>
      <c r="N239" t="s" s="215">
        <f>IF(I239="B",B239,IF(I239="H",D239,""))</f>
        <v>169</v>
      </c>
      <c r="O239" s="24"/>
      <c r="P239" s="221">
        <f>RANK(AF248,$AF$246:$AF$251,1)</f>
        <v>5</v>
      </c>
      <c r="Q239" t="s" s="225">
        <f>Q91</f>
        <v>175</v>
      </c>
      <c r="R239" s="223">
        <f>COUNTIF(K237:N272,Q239)</f>
        <v>3</v>
      </c>
      <c r="S239" s="223">
        <f>COUNTIF(K237:K272,Q239)</f>
        <v>0</v>
      </c>
      <c r="T239" s="223">
        <f>COUNTIF(L237:M272,Q239)</f>
        <v>2</v>
      </c>
      <c r="U239" s="223">
        <f>COUNTIF(N237:N272,Q239)</f>
        <v>1</v>
      </c>
      <c r="V239" s="223">
        <f>_xlfn.SUMIFS(E237:E272,B237:B272,Q239)+_xlfn.SUMIFS(G237:G272,D237:D272,Q239)</f>
        <v>2</v>
      </c>
      <c r="W239" s="223">
        <f>_xlfn.SUMIFS(G237:G272,B237:B272,Q239)+_xlfn.SUMIFS(E237:E272,D237:D272,Q239)</f>
        <v>4</v>
      </c>
      <c r="X239" s="223">
        <f>V239-W239</f>
        <v>-2</v>
      </c>
      <c r="Y239" s="220">
        <f>S239*3+T239*1</f>
        <v>2</v>
      </c>
      <c r="Z239" s="24"/>
      <c r="AA239" s="220">
        <f>RANK(Y239,$Y$237:$Y$242)</f>
        <v>4</v>
      </c>
      <c r="AB239" s="220">
        <f>RANK(X239,$X$237:$X$242)</f>
        <v>5</v>
      </c>
      <c r="AC239" s="220">
        <f>RANK(V239,$V$237:$V$242)</f>
        <v>3</v>
      </c>
      <c r="AD239" s="220">
        <f>RANK(S239,$S$237:$S$242)</f>
        <v>4</v>
      </c>
      <c r="AE239" s="220">
        <f>(COUNTIF($Q$237:$Q$242,"&lt;"&amp;Q239)+1)</f>
        <v>6</v>
      </c>
      <c r="AF239" s="24"/>
      <c r="AG239" s="24"/>
      <c r="AH239" s="24"/>
      <c r="AI239" s="24"/>
      <c r="AJ239" s="24"/>
      <c r="AK239" s="24"/>
      <c r="AL239" s="24"/>
      <c r="AM239" s="24"/>
      <c r="AN239" s="24"/>
      <c r="AO239" s="24"/>
      <c r="AP239" s="24"/>
      <c r="AQ239" s="24"/>
      <c r="AR239" s="24"/>
      <c r="AS239" s="24"/>
      <c r="AT239" s="24"/>
      <c r="AU239" s="24"/>
      <c r="AV239" s="24"/>
      <c r="AW239" s="24"/>
      <c r="AX239" s="24"/>
      <c r="AY239" s="24"/>
      <c r="AZ239" s="24"/>
      <c r="BA239" s="24"/>
      <c r="BB239" s="24"/>
      <c r="BC239" s="24"/>
      <c r="BD239" s="24"/>
      <c r="BE239" s="24"/>
      <c r="BF239" s="24"/>
      <c r="BG239" s="24"/>
      <c r="BH239" s="24"/>
      <c r="BI239" s="24"/>
      <c r="BJ239" s="24"/>
      <c r="BK239" s="24"/>
      <c r="BL239" s="24"/>
      <c r="BM239" s="24"/>
      <c r="BN239" s="24"/>
      <c r="BO239" s="24"/>
      <c r="BP239" s="24"/>
      <c r="BQ239" s="24"/>
      <c r="BR239" s="24"/>
      <c r="BS239" s="24"/>
      <c r="BT239" s="24"/>
      <c r="BU239" s="24"/>
      <c r="BV239" s="24"/>
      <c r="BW239" s="24"/>
      <c r="BX239" s="24"/>
      <c r="BY239" s="24"/>
      <c r="BZ239" s="24"/>
      <c r="CA239" s="24"/>
      <c r="CB239" s="24"/>
      <c r="CC239" s="24"/>
      <c r="CD239" s="24"/>
      <c r="CE239" s="24"/>
      <c r="CF239" s="24"/>
      <c r="CG239" s="24"/>
      <c r="CH239" s="24"/>
      <c r="CI239" s="24"/>
      <c r="CJ239" s="24"/>
      <c r="CK239" s="24"/>
      <c r="CL239" s="24"/>
      <c r="CM239" s="24"/>
      <c r="CN239" s="24"/>
      <c r="CO239" s="24"/>
      <c r="CP239" s="24"/>
      <c r="CQ239" s="24"/>
      <c r="CR239" s="24"/>
      <c r="CS239" s="24"/>
      <c r="CT239" s="24"/>
      <c r="CU239" s="24"/>
      <c r="CV239" s="24"/>
      <c r="CW239" s="24"/>
      <c r="CX239" s="24"/>
      <c r="CY239" s="24"/>
      <c r="CZ239" s="24"/>
      <c r="DA239" s="24"/>
      <c r="DB239" s="24"/>
      <c r="DC239" s="24"/>
      <c r="DD239" s="24"/>
      <c r="DE239" s="24"/>
      <c r="DF239" s="24"/>
      <c r="DG239" s="24"/>
      <c r="DH239" s="24"/>
      <c r="DI239" s="24"/>
      <c r="DJ239" s="24"/>
      <c r="DK239" s="24"/>
      <c r="DL239" s="24"/>
      <c r="DM239" s="24"/>
      <c r="DN239" s="24"/>
      <c r="DO239" s="24"/>
      <c r="DP239" s="24"/>
      <c r="DQ239" s="24"/>
      <c r="DR239" s="24"/>
      <c r="DS239" s="24"/>
      <c r="DT239" s="24"/>
      <c r="DU239" s="24"/>
      <c r="DV239" s="24"/>
      <c r="DW239" s="24"/>
      <c r="DX239" s="24"/>
      <c r="DY239" s="24"/>
      <c r="DZ239" s="24"/>
      <c r="EA239" s="24"/>
      <c r="EB239" s="24"/>
      <c r="EC239" s="24"/>
      <c r="ED239" s="24"/>
      <c r="EE239" s="24"/>
      <c r="EF239" s="24"/>
      <c r="EG239" s="24"/>
      <c r="EH239" s="24"/>
      <c r="EI239" s="24"/>
      <c r="EJ239" s="24"/>
      <c r="EK239" s="24"/>
      <c r="EL239" s="25"/>
    </row>
    <row r="240" ht="13.65" customHeight="1">
      <c r="A240" s="15"/>
      <c r="B240" t="s" s="215">
        <f t="shared" si="357"/>
        <v>171</v>
      </c>
      <c r="C240" t="s" s="215">
        <v>64</v>
      </c>
      <c r="D240" t="s" s="215">
        <f t="shared" si="358"/>
        <v>172</v>
      </c>
      <c r="E240" s="220">
        <f t="shared" si="359"/>
        <v>3</v>
      </c>
      <c r="F240" t="s" s="215">
        <v>64</v>
      </c>
      <c r="G240" s="220">
        <f t="shared" si="360"/>
        <v>0</v>
      </c>
      <c r="H240" s="216"/>
      <c r="I240" t="s" s="215">
        <f t="shared" si="361"/>
        <v>170</v>
      </c>
      <c r="J240" s="24"/>
      <c r="K240" t="s" s="215">
        <f>IF(I240="H",B240,IF(I240="B",D240,""))</f>
        <v>171</v>
      </c>
      <c r="L240" t="s" s="215">
        <f>IF(I240="U",B240,"")</f>
      </c>
      <c r="M240" t="s" s="215">
        <f>IF(I240="U",D240,"")</f>
      </c>
      <c r="N240" t="s" s="215">
        <f>IF(I240="B",B240,IF(I240="H",D240,""))</f>
        <v>172</v>
      </c>
      <c r="O240" s="24"/>
      <c r="P240" s="221">
        <f>RANK(AF249,$AF$246:$AF$251,1)</f>
        <v>4</v>
      </c>
      <c r="Q240" t="s" s="225">
        <f>Q130</f>
        <v>174</v>
      </c>
      <c r="R240" s="223">
        <f>COUNTIF(K237:N272,Q240)</f>
        <v>3</v>
      </c>
      <c r="S240" s="223">
        <f>COUNTIF(K237:K272,Q240)</f>
        <v>0</v>
      </c>
      <c r="T240" s="223">
        <f>COUNTIF(L237:M272,Q240)</f>
        <v>2</v>
      </c>
      <c r="U240" s="223">
        <f>COUNTIF(N237:N272,Q240)</f>
        <v>1</v>
      </c>
      <c r="V240" s="223">
        <f>_xlfn.SUMIFS(E237:E272,B237:B272,Q240)+_xlfn.SUMIFS(G237:G272,D237:D272,Q240)</f>
        <v>2</v>
      </c>
      <c r="W240" s="223">
        <f>_xlfn.SUMIFS(G237:G272,B237:B272,Q240)+_xlfn.SUMIFS(E237:E272,D237:D272,Q240)</f>
        <v>3</v>
      </c>
      <c r="X240" s="223">
        <f>V240-W240</f>
        <v>-1</v>
      </c>
      <c r="Y240" s="220">
        <f>S240*3+T240*1</f>
        <v>2</v>
      </c>
      <c r="Z240" s="24"/>
      <c r="AA240" s="220">
        <f>RANK(Y240,$Y$237:$Y$242)</f>
        <v>4</v>
      </c>
      <c r="AB240" s="220">
        <f>RANK(X240,$X$237:$X$242)</f>
        <v>2</v>
      </c>
      <c r="AC240" s="220">
        <f>RANK(V240,$V$237:$V$242)</f>
        <v>3</v>
      </c>
      <c r="AD240" s="220">
        <f>RANK(S240,$S$237:$S$242)</f>
        <v>4</v>
      </c>
      <c r="AE240" s="220">
        <f>(COUNTIF($Q$237:$Q$242,"&lt;"&amp;Q240)+1)</f>
        <v>2</v>
      </c>
      <c r="AF240" s="24"/>
      <c r="AG240" s="24"/>
      <c r="AH240" s="24"/>
      <c r="AI240" s="24"/>
      <c r="AJ240" s="24"/>
      <c r="AK240" s="24"/>
      <c r="AL240" s="24"/>
      <c r="AM240" s="24"/>
      <c r="AN240" s="24"/>
      <c r="AO240" s="24"/>
      <c r="AP240" s="24"/>
      <c r="AQ240" s="24"/>
      <c r="AR240" s="24"/>
      <c r="AS240" s="24"/>
      <c r="AT240" s="24"/>
      <c r="AU240" s="24"/>
      <c r="AV240" s="24"/>
      <c r="AW240" s="24"/>
      <c r="AX240" s="24"/>
      <c r="AY240" s="24"/>
      <c r="AZ240" s="24"/>
      <c r="BA240" s="24"/>
      <c r="BB240" s="24"/>
      <c r="BC240" s="24"/>
      <c r="BD240" s="24"/>
      <c r="BE240" s="24"/>
      <c r="BF240" s="24"/>
      <c r="BG240" s="24"/>
      <c r="BH240" s="24"/>
      <c r="BI240" s="24"/>
      <c r="BJ240" s="24"/>
      <c r="BK240" s="24"/>
      <c r="BL240" s="24"/>
      <c r="BM240" s="24"/>
      <c r="BN240" s="24"/>
      <c r="BO240" s="24"/>
      <c r="BP240" s="24"/>
      <c r="BQ240" s="24"/>
      <c r="BR240" s="24"/>
      <c r="BS240" s="24"/>
      <c r="BT240" s="24"/>
      <c r="BU240" s="24"/>
      <c r="BV240" s="24"/>
      <c r="BW240" s="24"/>
      <c r="BX240" s="24"/>
      <c r="BY240" s="24"/>
      <c r="BZ240" s="24"/>
      <c r="CA240" s="24"/>
      <c r="CB240" s="24"/>
      <c r="CC240" s="24"/>
      <c r="CD240" s="24"/>
      <c r="CE240" s="24"/>
      <c r="CF240" s="24"/>
      <c r="CG240" s="24"/>
      <c r="CH240" s="24"/>
      <c r="CI240" s="24"/>
      <c r="CJ240" s="24"/>
      <c r="CK240" s="24"/>
      <c r="CL240" s="24"/>
      <c r="CM240" s="24"/>
      <c r="CN240" s="24"/>
      <c r="CO240" s="24"/>
      <c r="CP240" s="24"/>
      <c r="CQ240" s="24"/>
      <c r="CR240" s="24"/>
      <c r="CS240" s="24"/>
      <c r="CT240" s="24"/>
      <c r="CU240" s="24"/>
      <c r="CV240" s="24"/>
      <c r="CW240" s="24"/>
      <c r="CX240" s="24"/>
      <c r="CY240" s="24"/>
      <c r="CZ240" s="24"/>
      <c r="DA240" s="24"/>
      <c r="DB240" s="24"/>
      <c r="DC240" s="24"/>
      <c r="DD240" s="24"/>
      <c r="DE240" s="24"/>
      <c r="DF240" s="24"/>
      <c r="DG240" s="24"/>
      <c r="DH240" s="24"/>
      <c r="DI240" s="24"/>
      <c r="DJ240" s="24"/>
      <c r="DK240" s="24"/>
      <c r="DL240" s="24"/>
      <c r="DM240" s="24"/>
      <c r="DN240" s="24"/>
      <c r="DO240" s="24"/>
      <c r="DP240" s="24"/>
      <c r="DQ240" s="24"/>
      <c r="DR240" s="24"/>
      <c r="DS240" s="24"/>
      <c r="DT240" s="24"/>
      <c r="DU240" s="24"/>
      <c r="DV240" s="24"/>
      <c r="DW240" s="24"/>
      <c r="DX240" s="24"/>
      <c r="DY240" s="24"/>
      <c r="DZ240" s="24"/>
      <c r="EA240" s="24"/>
      <c r="EB240" s="24"/>
      <c r="EC240" s="24"/>
      <c r="ED240" s="24"/>
      <c r="EE240" s="24"/>
      <c r="EF240" s="24"/>
      <c r="EG240" s="24"/>
      <c r="EH240" s="24"/>
      <c r="EI240" s="24"/>
      <c r="EJ240" s="24"/>
      <c r="EK240" s="24"/>
      <c r="EL240" s="25"/>
    </row>
    <row r="241" ht="13.65" customHeight="1">
      <c r="A241" s="15"/>
      <c r="B241" t="s" s="215">
        <f t="shared" si="476"/>
        <v>173</v>
      </c>
      <c r="C241" t="s" s="215">
        <v>64</v>
      </c>
      <c r="D241" t="s" s="215">
        <f t="shared" si="477"/>
        <v>174</v>
      </c>
      <c r="E241" s="220">
        <f t="shared" si="478"/>
        <v>2</v>
      </c>
      <c r="F241" t="s" s="215">
        <v>64</v>
      </c>
      <c r="G241" s="220">
        <f t="shared" si="479"/>
        <v>1</v>
      </c>
      <c r="H241" s="216"/>
      <c r="I241" t="s" s="215">
        <f t="shared" si="480"/>
        <v>170</v>
      </c>
      <c r="J241" s="24"/>
      <c r="K241" t="s" s="215">
        <f>IF(I241="H",B241,IF(I241="B",D241,""))</f>
        <v>173</v>
      </c>
      <c r="L241" t="s" s="215">
        <f>IF(I241="U",B241,"")</f>
      </c>
      <c r="M241" t="s" s="215">
        <f>IF(I241="U",D241,"")</f>
      </c>
      <c r="N241" t="s" s="215">
        <f>IF(I241="B",B241,IF(I241="H",D241,""))</f>
        <v>174</v>
      </c>
      <c r="O241" s="24"/>
      <c r="P241" s="221">
        <f>RANK(AF250,$AF$246:$AF$251,1)</f>
        <v>1</v>
      </c>
      <c r="Q241" t="s" s="225">
        <f>Q169</f>
        <v>183</v>
      </c>
      <c r="R241" s="223">
        <f>COUNTIF(K238:N273,Q241)</f>
        <v>3</v>
      </c>
      <c r="S241" s="223">
        <f>COUNTIF(K238:K273,Q241)</f>
        <v>1</v>
      </c>
      <c r="T241" s="223">
        <f>COUNTIF(L238:M273,Q241)</f>
        <v>1</v>
      </c>
      <c r="U241" s="223">
        <f>COUNTIF(N238:N273,Q241)</f>
        <v>1</v>
      </c>
      <c r="V241" s="223">
        <f>_xlfn.SUMIFS(E238:E273,B238:B273,Q241)+_xlfn.SUMIFS(G238:G273,D238:D273,Q241)</f>
        <v>5</v>
      </c>
      <c r="W241" s="223">
        <f>_xlfn.SUMIFS(G238:G273,B238:B273,Q241)+_xlfn.SUMIFS(E238:E273,D238:D273,Q241)</f>
        <v>5</v>
      </c>
      <c r="X241" s="223">
        <f>V241-W241</f>
        <v>0</v>
      </c>
      <c r="Y241" s="220">
        <f>S241*3+T241*1</f>
        <v>4</v>
      </c>
      <c r="Z241" s="24"/>
      <c r="AA241" s="220">
        <f>RANK(Y241,$Y$237:$Y$242)</f>
        <v>1</v>
      </c>
      <c r="AB241" s="220">
        <f>RANK(X241,$X$237:$X$242)</f>
        <v>1</v>
      </c>
      <c r="AC241" s="220">
        <f>RANK(V241,$V$237:$V$242)</f>
        <v>1</v>
      </c>
      <c r="AD241" s="220">
        <f>RANK(S241,$S$237:$S$242)</f>
        <v>1</v>
      </c>
      <c r="AE241" s="220">
        <f>(COUNTIF($Q$237:$Q$242,"&lt;"&amp;Q241)+1)</f>
        <v>3</v>
      </c>
      <c r="AF241" s="24"/>
      <c r="AG241" s="24"/>
      <c r="AH241" s="24"/>
      <c r="AI241" s="24"/>
      <c r="AJ241" s="24"/>
      <c r="AK241" s="24"/>
      <c r="AL241" s="24"/>
      <c r="AM241" s="24"/>
      <c r="AN241" s="24"/>
      <c r="AO241" s="24"/>
      <c r="AP241" s="24"/>
      <c r="AQ241" s="24"/>
      <c r="AR241" s="24"/>
      <c r="AS241" s="24"/>
      <c r="AT241" s="24"/>
      <c r="AU241" s="24"/>
      <c r="AV241" s="24"/>
      <c r="AW241" s="24"/>
      <c r="AX241" s="24"/>
      <c r="AY241" s="24"/>
      <c r="AZ241" s="24"/>
      <c r="BA241" s="24"/>
      <c r="BB241" s="24"/>
      <c r="BC241" s="24"/>
      <c r="BD241" s="24"/>
      <c r="BE241" s="24"/>
      <c r="BF241" s="24"/>
      <c r="BG241" s="24"/>
      <c r="BH241" s="24"/>
      <c r="BI241" s="24"/>
      <c r="BJ241" s="24"/>
      <c r="BK241" s="24"/>
      <c r="BL241" s="24"/>
      <c r="BM241" s="24"/>
      <c r="BN241" s="24"/>
      <c r="BO241" s="24"/>
      <c r="BP241" s="24"/>
      <c r="BQ241" s="24"/>
      <c r="BR241" s="24"/>
      <c r="BS241" s="24"/>
      <c r="BT241" s="24"/>
      <c r="BU241" s="24"/>
      <c r="BV241" s="24"/>
      <c r="BW241" s="24"/>
      <c r="BX241" s="24"/>
      <c r="BY241" s="24"/>
      <c r="BZ241" s="24"/>
      <c r="CA241" s="24"/>
      <c r="CB241" s="24"/>
      <c r="CC241" s="24"/>
      <c r="CD241" s="24"/>
      <c r="CE241" s="24"/>
      <c r="CF241" s="24"/>
      <c r="CG241" s="24"/>
      <c r="CH241" s="24"/>
      <c r="CI241" s="24"/>
      <c r="CJ241" s="24"/>
      <c r="CK241" s="24"/>
      <c r="CL241" s="24"/>
      <c r="CM241" s="24"/>
      <c r="CN241" s="24"/>
      <c r="CO241" s="24"/>
      <c r="CP241" s="24"/>
      <c r="CQ241" s="24"/>
      <c r="CR241" s="24"/>
      <c r="CS241" s="24"/>
      <c r="CT241" s="24"/>
      <c r="CU241" s="24"/>
      <c r="CV241" s="24"/>
      <c r="CW241" s="24"/>
      <c r="CX241" s="24"/>
      <c r="CY241" s="24"/>
      <c r="CZ241" s="24"/>
      <c r="DA241" s="24"/>
      <c r="DB241" s="24"/>
      <c r="DC241" s="24"/>
      <c r="DD241" s="24"/>
      <c r="DE241" s="24"/>
      <c r="DF241" s="24"/>
      <c r="DG241" s="24"/>
      <c r="DH241" s="24"/>
      <c r="DI241" s="24"/>
      <c r="DJ241" s="24"/>
      <c r="DK241" s="24"/>
      <c r="DL241" s="24"/>
      <c r="DM241" s="24"/>
      <c r="DN241" s="24"/>
      <c r="DO241" s="24"/>
      <c r="DP241" s="24"/>
      <c r="DQ241" s="24"/>
      <c r="DR241" s="24"/>
      <c r="DS241" s="24"/>
      <c r="DT241" s="24"/>
      <c r="DU241" s="24"/>
      <c r="DV241" s="24"/>
      <c r="DW241" s="24"/>
      <c r="DX241" s="24"/>
      <c r="DY241" s="24"/>
      <c r="DZ241" s="24"/>
      <c r="EA241" s="24"/>
      <c r="EB241" s="24"/>
      <c r="EC241" s="24"/>
      <c r="ED241" s="24"/>
      <c r="EE241" s="24"/>
      <c r="EF241" s="24"/>
      <c r="EG241" s="24"/>
      <c r="EH241" s="24"/>
      <c r="EI241" s="24"/>
      <c r="EJ241" s="24"/>
      <c r="EK241" s="24"/>
      <c r="EL241" s="25"/>
    </row>
    <row r="242" ht="13.65" customHeight="1">
      <c r="A242" s="15"/>
      <c r="B242" t="s" s="215">
        <f t="shared" si="524"/>
        <v>175</v>
      </c>
      <c r="C242" t="s" s="215">
        <v>64</v>
      </c>
      <c r="D242" t="s" s="215">
        <f t="shared" si="525"/>
        <v>176</v>
      </c>
      <c r="E242" s="220">
        <f t="shared" si="526"/>
        <v>1</v>
      </c>
      <c r="F242" t="s" s="215">
        <v>64</v>
      </c>
      <c r="G242" s="220">
        <f t="shared" si="527"/>
        <v>1</v>
      </c>
      <c r="H242" s="216"/>
      <c r="I242" t="s" s="215">
        <f t="shared" si="528"/>
        <v>177</v>
      </c>
      <c r="J242" s="24"/>
      <c r="K242" t="s" s="215">
        <f>IF(I242="H",B242,IF(I242="B",D242,""))</f>
      </c>
      <c r="L242" t="s" s="215">
        <f>IF(I242="U",B242,"")</f>
        <v>175</v>
      </c>
      <c r="M242" t="s" s="215">
        <f>IF(I242="U",D242,"")</f>
        <v>176</v>
      </c>
      <c r="N242" t="s" s="215">
        <f>IF(I242="B",B242,IF(I242="H",D242,""))</f>
      </c>
      <c r="O242" s="24"/>
      <c r="P242" s="221">
        <f>RANK(AF251,$AF$246:$AF$251,1)</f>
        <v>3</v>
      </c>
      <c r="Q242" t="s" s="225">
        <f>Q208</f>
        <v>190</v>
      </c>
      <c r="R242" s="223">
        <f>COUNTIF(K239:N274,Q242)</f>
        <v>3</v>
      </c>
      <c r="S242" s="223">
        <f>COUNTIF(K239:K274,Q242)</f>
        <v>1</v>
      </c>
      <c r="T242" s="223">
        <f>COUNTIF(L239:M274,Q242)</f>
        <v>0</v>
      </c>
      <c r="U242" s="223">
        <f>COUNTIF(N239:N274,Q242)</f>
        <v>2</v>
      </c>
      <c r="V242" s="223">
        <f>_xlfn.SUMIFS(E239:E274,B239:B274,Q242)+_xlfn.SUMIFS(G239:G274,D239:D274,Q242)</f>
        <v>4</v>
      </c>
      <c r="W242" s="223">
        <f>_xlfn.SUMIFS(G239:G274,B239:B274,Q242)+_xlfn.SUMIFS(E239:E274,D239:D274,Q242)</f>
        <v>5</v>
      </c>
      <c r="X242" s="223">
        <f>V242-W242</f>
        <v>-1</v>
      </c>
      <c r="Y242" s="220">
        <f>S242*3+T242*1</f>
        <v>3</v>
      </c>
      <c r="Z242" s="24"/>
      <c r="AA242" s="220">
        <f>RANK(Y242,$Y$237:$Y$242)</f>
        <v>3</v>
      </c>
      <c r="AB242" s="220">
        <f>RANK(X242,$X$237:$X$242)</f>
        <v>2</v>
      </c>
      <c r="AC242" s="220">
        <f>RANK(V242,$V$237:$V$242)</f>
        <v>2</v>
      </c>
      <c r="AD242" s="220">
        <f>RANK(S242,$S$237:$S$242)</f>
        <v>1</v>
      </c>
      <c r="AE242" s="220">
        <f>(COUNTIF($Q$237:$Q$242,"&lt;"&amp;Q242)+1)</f>
        <v>5</v>
      </c>
      <c r="AF242" s="24"/>
      <c r="AG242" s="24"/>
      <c r="AH242" s="24"/>
      <c r="AI242" s="24"/>
      <c r="AJ242" s="24"/>
      <c r="AK242" s="24"/>
      <c r="AL242" s="24"/>
      <c r="AM242" s="24"/>
      <c r="AN242" s="24"/>
      <c r="AO242" s="24"/>
      <c r="AP242" s="24"/>
      <c r="AQ242" s="24"/>
      <c r="AR242" s="24"/>
      <c r="AS242" s="24"/>
      <c r="AT242" s="24"/>
      <c r="AU242" s="24"/>
      <c r="AV242" s="24"/>
      <c r="AW242" s="24"/>
      <c r="AX242" s="24"/>
      <c r="AY242" s="24"/>
      <c r="AZ242" s="24"/>
      <c r="BA242" s="24"/>
      <c r="BB242" s="24"/>
      <c r="BC242" s="24"/>
      <c r="BD242" s="24"/>
      <c r="BE242" s="24"/>
      <c r="BF242" s="24"/>
      <c r="BG242" s="24"/>
      <c r="BH242" s="24"/>
      <c r="BI242" s="24"/>
      <c r="BJ242" s="24"/>
      <c r="BK242" s="24"/>
      <c r="BL242" s="24"/>
      <c r="BM242" s="24"/>
      <c r="BN242" s="24"/>
      <c r="BO242" s="24"/>
      <c r="BP242" s="24"/>
      <c r="BQ242" s="24"/>
      <c r="BR242" s="24"/>
      <c r="BS242" s="24"/>
      <c r="BT242" s="24"/>
      <c r="BU242" s="24"/>
      <c r="BV242" s="24"/>
      <c r="BW242" s="24"/>
      <c r="BX242" s="24"/>
      <c r="BY242" s="24"/>
      <c r="BZ242" s="24"/>
      <c r="CA242" s="24"/>
      <c r="CB242" s="24"/>
      <c r="CC242" s="24"/>
      <c r="CD242" s="24"/>
      <c r="CE242" s="24"/>
      <c r="CF242" s="24"/>
      <c r="CG242" s="24"/>
      <c r="CH242" s="24"/>
      <c r="CI242" s="24"/>
      <c r="CJ242" s="24"/>
      <c r="CK242" s="24"/>
      <c r="CL242" s="24"/>
      <c r="CM242" s="24"/>
      <c r="CN242" s="24"/>
      <c r="CO242" s="24"/>
      <c r="CP242" s="24"/>
      <c r="CQ242" s="24"/>
      <c r="CR242" s="24"/>
      <c r="CS242" s="24"/>
      <c r="CT242" s="24"/>
      <c r="CU242" s="24"/>
      <c r="CV242" s="24"/>
      <c r="CW242" s="24"/>
      <c r="CX242" s="24"/>
      <c r="CY242" s="24"/>
      <c r="CZ242" s="24"/>
      <c r="DA242" s="24"/>
      <c r="DB242" s="24"/>
      <c r="DC242" s="24"/>
      <c r="DD242" s="24"/>
      <c r="DE242" s="24"/>
      <c r="DF242" s="24"/>
      <c r="DG242" s="24"/>
      <c r="DH242" s="24"/>
      <c r="DI242" s="24"/>
      <c r="DJ242" s="24"/>
      <c r="DK242" s="24"/>
      <c r="DL242" s="24"/>
      <c r="DM242" s="24"/>
      <c r="DN242" s="24"/>
      <c r="DO242" s="24"/>
      <c r="DP242" s="24"/>
      <c r="DQ242" s="24"/>
      <c r="DR242" s="24"/>
      <c r="DS242" s="24"/>
      <c r="DT242" s="24"/>
      <c r="DU242" s="24"/>
      <c r="DV242" s="24"/>
      <c r="DW242" s="24"/>
      <c r="DX242" s="24"/>
      <c r="DY242" s="24"/>
      <c r="DZ242" s="24"/>
      <c r="EA242" s="24"/>
      <c r="EB242" s="24"/>
      <c r="EC242" s="24"/>
      <c r="ED242" s="24"/>
      <c r="EE242" s="24"/>
      <c r="EF242" s="24"/>
      <c r="EG242" s="24"/>
      <c r="EH242" s="24"/>
      <c r="EI242" s="24"/>
      <c r="EJ242" s="24"/>
      <c r="EK242" s="24"/>
      <c r="EL242" s="25"/>
    </row>
    <row r="243" ht="13.65" customHeight="1">
      <c r="A243" s="15"/>
      <c r="B243" t="s" s="215">
        <f t="shared" si="579"/>
        <v>179</v>
      </c>
      <c r="C243" t="s" s="215">
        <v>64</v>
      </c>
      <c r="D243" t="s" s="215">
        <f t="shared" si="580"/>
        <v>180</v>
      </c>
      <c r="E243" s="220">
        <f t="shared" si="581"/>
        <v>2</v>
      </c>
      <c r="F243" t="s" s="215">
        <v>64</v>
      </c>
      <c r="G243" s="220">
        <f t="shared" si="582"/>
        <v>1</v>
      </c>
      <c r="H243" s="216"/>
      <c r="I243" t="s" s="215">
        <f t="shared" si="583"/>
        <v>170</v>
      </c>
      <c r="J243" s="24"/>
      <c r="K243" t="s" s="215">
        <f>IF(I243="H",B243,IF(I243="B",D243,""))</f>
        <v>179</v>
      </c>
      <c r="L243" t="s" s="215">
        <f>IF(I243="U",B243,"")</f>
      </c>
      <c r="M243" t="s" s="215">
        <f>IF(I243="U",D243,"")</f>
      </c>
      <c r="N243" t="s" s="215">
        <f>IF(I243="B",B243,IF(I243="H",D243,""))</f>
        <v>180</v>
      </c>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24"/>
      <c r="AZ243" s="24"/>
      <c r="BA243" s="24"/>
      <c r="BB243" s="24"/>
      <c r="BC243" s="24"/>
      <c r="BD243" s="24"/>
      <c r="BE243" s="24"/>
      <c r="BF243" s="24"/>
      <c r="BG243" s="24"/>
      <c r="BH243" s="24"/>
      <c r="BI243" s="24"/>
      <c r="BJ243" s="24"/>
      <c r="BK243" s="24"/>
      <c r="BL243" s="24"/>
      <c r="BM243" s="24"/>
      <c r="BN243" s="24"/>
      <c r="BO243" s="24"/>
      <c r="BP243" s="24"/>
      <c r="BQ243" s="24"/>
      <c r="BR243" s="24"/>
      <c r="BS243" s="24"/>
      <c r="BT243" s="24"/>
      <c r="BU243" s="24"/>
      <c r="BV243" s="24"/>
      <c r="BW243" s="24"/>
      <c r="BX243" s="24"/>
      <c r="BY243" s="24"/>
      <c r="BZ243" s="24"/>
      <c r="CA243" s="24"/>
      <c r="CB243" s="24"/>
      <c r="CC243" s="24"/>
      <c r="CD243" s="24"/>
      <c r="CE243" s="24"/>
      <c r="CF243" s="24"/>
      <c r="CG243" s="24"/>
      <c r="CH243" s="24"/>
      <c r="CI243" s="24"/>
      <c r="CJ243" s="24"/>
      <c r="CK243" s="24"/>
      <c r="CL243" s="24"/>
      <c r="CM243" s="24"/>
      <c r="CN243" s="24"/>
      <c r="CO243" s="24"/>
      <c r="CP243" s="24"/>
      <c r="CQ243" s="24"/>
      <c r="CR243" s="24"/>
      <c r="CS243" s="24"/>
      <c r="CT243" s="24"/>
      <c r="CU243" s="24"/>
      <c r="CV243" s="24"/>
      <c r="CW243" s="24"/>
      <c r="CX243" s="24"/>
      <c r="CY243" s="24"/>
      <c r="CZ243" s="24"/>
      <c r="DA243" s="24"/>
      <c r="DB243" s="24"/>
      <c r="DC243" s="24"/>
      <c r="DD243" s="24"/>
      <c r="DE243" s="24"/>
      <c r="DF243" s="24"/>
      <c r="DG243" s="24"/>
      <c r="DH243" s="24"/>
      <c r="DI243" s="24"/>
      <c r="DJ243" s="24"/>
      <c r="DK243" s="24"/>
      <c r="DL243" s="24"/>
      <c r="DM243" s="24"/>
      <c r="DN243" s="24"/>
      <c r="DO243" s="24"/>
      <c r="DP243" s="24"/>
      <c r="DQ243" s="24"/>
      <c r="DR243" s="24"/>
      <c r="DS243" s="24"/>
      <c r="DT243" s="24"/>
      <c r="DU243" s="24"/>
      <c r="DV243" s="24"/>
      <c r="DW243" s="24"/>
      <c r="DX243" s="24"/>
      <c r="DY243" s="24"/>
      <c r="DZ243" s="24"/>
      <c r="EA243" s="24"/>
      <c r="EB243" s="24"/>
      <c r="EC243" s="24"/>
      <c r="ED243" s="24"/>
      <c r="EE243" s="24"/>
      <c r="EF243" s="24"/>
      <c r="EG243" s="24"/>
      <c r="EH243" s="24"/>
      <c r="EI243" s="24"/>
      <c r="EJ243" s="24"/>
      <c r="EK243" s="24"/>
      <c r="EL243" s="25"/>
    </row>
    <row r="244" ht="13.65" customHeight="1">
      <c r="A244" s="15"/>
      <c r="B244" t="s" s="215">
        <f t="shared" si="636"/>
        <v>181</v>
      </c>
      <c r="C244" t="s" s="215">
        <v>64</v>
      </c>
      <c r="D244" t="s" s="215">
        <f t="shared" si="637"/>
        <v>182</v>
      </c>
      <c r="E244" s="220">
        <f t="shared" si="638"/>
        <v>0</v>
      </c>
      <c r="F244" t="s" s="215">
        <v>64</v>
      </c>
      <c r="G244" s="220">
        <f t="shared" si="639"/>
        <v>1</v>
      </c>
      <c r="H244" s="216"/>
      <c r="I244" t="s" s="215">
        <f t="shared" si="640"/>
        <v>165</v>
      </c>
      <c r="J244" s="24"/>
      <c r="K244" t="s" s="215">
        <f>IF(I244="H",B244,IF(I244="B",D244,""))</f>
        <v>182</v>
      </c>
      <c r="L244" t="s" s="215">
        <f>IF(I244="U",B244,"")</f>
      </c>
      <c r="M244" t="s" s="215">
        <f>IF(I244="U",D244,"")</f>
      </c>
      <c r="N244" t="s" s="215">
        <f>IF(I244="B",B244,IF(I244="H",D244,""))</f>
        <v>181</v>
      </c>
      <c r="O244" s="24"/>
      <c r="P244" s="24"/>
      <c r="Q244" s="24"/>
      <c r="R244" s="24"/>
      <c r="S244" s="24"/>
      <c r="T244" s="24"/>
      <c r="U244" s="24"/>
      <c r="V244" s="24"/>
      <c r="W244" s="24"/>
      <c r="X244" s="24"/>
      <c r="Y244" s="24"/>
      <c r="Z244" s="24"/>
      <c r="AA244" s="223">
        <v>1</v>
      </c>
      <c r="AB244" s="223">
        <f>AA244*10</f>
        <v>10</v>
      </c>
      <c r="AC244" s="223">
        <f>AB244*10</f>
        <v>100</v>
      </c>
      <c r="AD244" s="223">
        <f>AC244*10</f>
        <v>1000</v>
      </c>
      <c r="AE244" s="223">
        <f>AD244*10</f>
        <v>10000</v>
      </c>
      <c r="AF244" s="24"/>
      <c r="AG244" s="24"/>
      <c r="AH244" s="24"/>
      <c r="AI244" s="24"/>
      <c r="AJ244" s="24"/>
      <c r="AK244" s="24"/>
      <c r="AL244" s="24"/>
      <c r="AM244" s="24"/>
      <c r="AN244" s="24"/>
      <c r="AO244" s="24"/>
      <c r="AP244" s="24"/>
      <c r="AQ244" s="24"/>
      <c r="AR244" s="24"/>
      <c r="AS244" s="24"/>
      <c r="AT244" s="24"/>
      <c r="AU244" s="24"/>
      <c r="AV244" s="24"/>
      <c r="AW244" s="24"/>
      <c r="AX244" s="24"/>
      <c r="AY244" s="24"/>
      <c r="AZ244" s="24"/>
      <c r="BA244" s="24"/>
      <c r="BB244" s="24"/>
      <c r="BC244" s="24"/>
      <c r="BD244" s="24"/>
      <c r="BE244" s="24"/>
      <c r="BF244" s="24"/>
      <c r="BG244" s="24"/>
      <c r="BH244" s="24"/>
      <c r="BI244" s="24"/>
      <c r="BJ244" s="24"/>
      <c r="BK244" s="24"/>
      <c r="BL244" s="24"/>
      <c r="BM244" s="24"/>
      <c r="BN244" s="24"/>
      <c r="BO244" s="24"/>
      <c r="BP244" s="24"/>
      <c r="BQ244" s="24"/>
      <c r="BR244" s="24"/>
      <c r="BS244" s="24"/>
      <c r="BT244" s="24"/>
      <c r="BU244" s="24"/>
      <c r="BV244" s="24"/>
      <c r="BW244" s="24"/>
      <c r="BX244" s="24"/>
      <c r="BY244" s="24"/>
      <c r="BZ244" s="24"/>
      <c r="CA244" s="24"/>
      <c r="CB244" s="24"/>
      <c r="CC244" s="24"/>
      <c r="CD244" s="24"/>
      <c r="CE244" s="24"/>
      <c r="CF244" s="24"/>
      <c r="CG244" s="24"/>
      <c r="CH244" s="24"/>
      <c r="CI244" s="24"/>
      <c r="CJ244" s="24"/>
      <c r="CK244" s="24"/>
      <c r="CL244" s="24"/>
      <c r="CM244" s="24"/>
      <c r="CN244" s="24"/>
      <c r="CO244" s="24"/>
      <c r="CP244" s="24"/>
      <c r="CQ244" s="24"/>
      <c r="CR244" s="24"/>
      <c r="CS244" s="24"/>
      <c r="CT244" s="24"/>
      <c r="CU244" s="24"/>
      <c r="CV244" s="24"/>
      <c r="CW244" s="24"/>
      <c r="CX244" s="24"/>
      <c r="CY244" s="24"/>
      <c r="CZ244" s="24"/>
      <c r="DA244" s="24"/>
      <c r="DB244" s="24"/>
      <c r="DC244" s="24"/>
      <c r="DD244" s="24"/>
      <c r="DE244" s="24"/>
      <c r="DF244" s="24"/>
      <c r="DG244" s="24"/>
      <c r="DH244" s="24"/>
      <c r="DI244" s="24"/>
      <c r="DJ244" s="24"/>
      <c r="DK244" s="24"/>
      <c r="DL244" s="24"/>
      <c r="DM244" s="24"/>
      <c r="DN244" s="24"/>
      <c r="DO244" s="24"/>
      <c r="DP244" s="24"/>
      <c r="DQ244" s="24"/>
      <c r="DR244" s="24"/>
      <c r="DS244" s="24"/>
      <c r="DT244" s="24"/>
      <c r="DU244" s="24"/>
      <c r="DV244" s="24"/>
      <c r="DW244" s="24"/>
      <c r="DX244" s="24"/>
      <c r="DY244" s="24"/>
      <c r="DZ244" s="24"/>
      <c r="EA244" s="24"/>
      <c r="EB244" s="24"/>
      <c r="EC244" s="24"/>
      <c r="ED244" s="24"/>
      <c r="EE244" s="24"/>
      <c r="EF244" s="24"/>
      <c r="EG244" s="24"/>
      <c r="EH244" s="24"/>
      <c r="EI244" s="24"/>
      <c r="EJ244" s="24"/>
      <c r="EK244" s="24"/>
      <c r="EL244" s="25"/>
    </row>
    <row r="245" ht="13.65" customHeight="1">
      <c r="A245" s="15"/>
      <c r="B245" t="s" s="215">
        <f t="shared" si="703"/>
        <v>183</v>
      </c>
      <c r="C245" t="s" s="215">
        <v>64</v>
      </c>
      <c r="D245" t="s" s="215">
        <f t="shared" si="704"/>
        <v>184</v>
      </c>
      <c r="E245" s="220">
        <f t="shared" si="705"/>
        <v>3</v>
      </c>
      <c r="F245" t="s" s="215">
        <v>64</v>
      </c>
      <c r="G245" s="220">
        <f t="shared" si="706"/>
        <v>1</v>
      </c>
      <c r="H245" s="216"/>
      <c r="I245" t="s" s="215">
        <f t="shared" si="707"/>
        <v>170</v>
      </c>
      <c r="J245" s="24"/>
      <c r="K245" t="s" s="215">
        <f>IF(I245="H",B245,IF(I245="B",D245,""))</f>
        <v>183</v>
      </c>
      <c r="L245" t="s" s="215">
        <f>IF(I245="U",B245,"")</f>
      </c>
      <c r="M245" t="s" s="215">
        <f>IF(I245="U",D245,"")</f>
      </c>
      <c r="N245" t="s" s="215">
        <f>IF(I245="B",B245,IF(I245="H",D245,""))</f>
        <v>184</v>
      </c>
      <c r="O245" s="24"/>
      <c r="P245" s="24"/>
      <c r="Q245" s="221">
        <v>2</v>
      </c>
      <c r="R245" s="221">
        <f>Q245+1</f>
        <v>3</v>
      </c>
      <c r="S245" s="221">
        <f>R245+1</f>
        <v>4</v>
      </c>
      <c r="T245" s="221">
        <f>S245+1</f>
        <v>5</v>
      </c>
      <c r="U245" s="221">
        <f>T245+1</f>
        <v>6</v>
      </c>
      <c r="V245" s="221">
        <f>U245+1</f>
        <v>7</v>
      </c>
      <c r="W245" s="221">
        <f>V245+1</f>
        <v>8</v>
      </c>
      <c r="X245" s="221">
        <f>W245+1</f>
        <v>9</v>
      </c>
      <c r="Y245" s="221">
        <f>X245+1</f>
        <v>10</v>
      </c>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24"/>
      <c r="AZ245" s="24"/>
      <c r="BA245" s="24"/>
      <c r="BB245" s="24"/>
      <c r="BC245" s="24"/>
      <c r="BD245" s="24"/>
      <c r="BE245" s="24"/>
      <c r="BF245" s="24"/>
      <c r="BG245" s="24"/>
      <c r="BH245" s="24"/>
      <c r="BI245" s="24"/>
      <c r="BJ245" s="24"/>
      <c r="BK245" s="24"/>
      <c r="BL245" s="24"/>
      <c r="BM245" s="24"/>
      <c r="BN245" s="24"/>
      <c r="BO245" s="24"/>
      <c r="BP245" s="24"/>
      <c r="BQ245" s="24"/>
      <c r="BR245" s="24"/>
      <c r="BS245" s="24"/>
      <c r="BT245" s="24"/>
      <c r="BU245" s="24"/>
      <c r="BV245" s="24"/>
      <c r="BW245" s="24"/>
      <c r="BX245" s="24"/>
      <c r="BY245" s="24"/>
      <c r="BZ245" s="24"/>
      <c r="CA245" s="24"/>
      <c r="CB245" s="24"/>
      <c r="CC245" s="24"/>
      <c r="CD245" s="24"/>
      <c r="CE245" s="24"/>
      <c r="CF245" s="24"/>
      <c r="CG245" s="24"/>
      <c r="CH245" s="24"/>
      <c r="CI245" s="24"/>
      <c r="CJ245" s="24"/>
      <c r="CK245" s="24"/>
      <c r="CL245" s="24"/>
      <c r="CM245" s="24"/>
      <c r="CN245" s="24"/>
      <c r="CO245" s="24"/>
      <c r="CP245" s="24"/>
      <c r="CQ245" s="24"/>
      <c r="CR245" s="24"/>
      <c r="CS245" s="24"/>
      <c r="CT245" s="24"/>
      <c r="CU245" s="24"/>
      <c r="CV245" s="24"/>
      <c r="CW245" s="24"/>
      <c r="CX245" s="24"/>
      <c r="CY245" s="24"/>
      <c r="CZ245" s="24"/>
      <c r="DA245" s="24"/>
      <c r="DB245" s="24"/>
      <c r="DC245" s="24"/>
      <c r="DD245" s="24"/>
      <c r="DE245" s="24"/>
      <c r="DF245" s="24"/>
      <c r="DG245" s="24"/>
      <c r="DH245" s="24"/>
      <c r="DI245" s="24"/>
      <c r="DJ245" s="24"/>
      <c r="DK245" s="24"/>
      <c r="DL245" s="24"/>
      <c r="DM245" s="24"/>
      <c r="DN245" s="24"/>
      <c r="DO245" s="24"/>
      <c r="DP245" s="24"/>
      <c r="DQ245" s="24"/>
      <c r="DR245" s="24"/>
      <c r="DS245" s="24"/>
      <c r="DT245" s="24"/>
      <c r="DU245" s="24"/>
      <c r="DV245" s="24"/>
      <c r="DW245" s="24"/>
      <c r="DX245" s="24"/>
      <c r="DY245" s="24"/>
      <c r="DZ245" s="24"/>
      <c r="EA245" s="24"/>
      <c r="EB245" s="24"/>
      <c r="EC245" s="24"/>
      <c r="ED245" s="24"/>
      <c r="EE245" s="24"/>
      <c r="EF245" s="24"/>
      <c r="EG245" s="24"/>
      <c r="EH245" s="24"/>
      <c r="EI245" s="24"/>
      <c r="EJ245" s="24"/>
      <c r="EK245" s="24"/>
      <c r="EL245" s="25"/>
    </row>
    <row r="246" ht="13.65" customHeight="1">
      <c r="A246" s="15"/>
      <c r="B246" t="s" s="215">
        <f t="shared" si="779"/>
        <v>185</v>
      </c>
      <c r="C246" t="s" s="215">
        <v>64</v>
      </c>
      <c r="D246" t="s" s="215">
        <f t="shared" si="780"/>
        <v>186</v>
      </c>
      <c r="E246" s="220">
        <f t="shared" si="781"/>
        <v>2</v>
      </c>
      <c r="F246" t="s" s="215">
        <v>64</v>
      </c>
      <c r="G246" s="220">
        <f t="shared" si="782"/>
        <v>1</v>
      </c>
      <c r="H246" s="216"/>
      <c r="I246" t="s" s="215">
        <f t="shared" si="783"/>
        <v>170</v>
      </c>
      <c r="J246" s="24"/>
      <c r="K246" t="s" s="215">
        <f>IF(I246="H",B246,IF(I246="B",D246,""))</f>
        <v>185</v>
      </c>
      <c r="L246" t="s" s="215">
        <f>IF(I246="U",B246,"")</f>
      </c>
      <c r="M246" t="s" s="215">
        <f>IF(I246="U",D246,"")</f>
      </c>
      <c r="N246" t="s" s="215">
        <f>IF(I246="B",B246,IF(I246="H",D246,""))</f>
        <v>186</v>
      </c>
      <c r="O246" s="24"/>
      <c r="P246" s="24"/>
      <c r="Q246" s="24"/>
      <c r="R246" s="24"/>
      <c r="S246" s="24"/>
      <c r="T246" s="24"/>
      <c r="U246" s="24"/>
      <c r="V246" s="24"/>
      <c r="W246" s="24"/>
      <c r="X246" s="24"/>
      <c r="Y246" s="24"/>
      <c r="Z246" s="24"/>
      <c r="AA246" s="220">
        <f>AA237/AA$244</f>
        <v>1</v>
      </c>
      <c r="AB246" s="220">
        <f>AB237/AB$244</f>
        <v>0.2</v>
      </c>
      <c r="AC246" s="220">
        <f>AC237/AC$244</f>
        <v>0.03</v>
      </c>
      <c r="AD246" s="220">
        <f>AD237/AD$244</f>
        <v>0.001</v>
      </c>
      <c r="AE246" s="220">
        <f>AE237/AE$244</f>
        <v>0.0004</v>
      </c>
      <c r="AF246" s="220">
        <f>SUM(AA246:AE246)</f>
        <v>1.2314</v>
      </c>
      <c r="AG246" s="24"/>
      <c r="AH246" s="24"/>
      <c r="AI246" s="24"/>
      <c r="AJ246" s="24"/>
      <c r="AK246" s="24"/>
      <c r="AL246" s="24"/>
      <c r="AM246" s="24"/>
      <c r="AN246" s="24"/>
      <c r="AO246" s="24"/>
      <c r="AP246" s="24"/>
      <c r="AQ246" s="24"/>
      <c r="AR246" s="24"/>
      <c r="AS246" s="24"/>
      <c r="AT246" s="24"/>
      <c r="AU246" s="24"/>
      <c r="AV246" s="24"/>
      <c r="AW246" s="24"/>
      <c r="AX246" s="24"/>
      <c r="AY246" s="24"/>
      <c r="AZ246" s="24"/>
      <c r="BA246" s="24"/>
      <c r="BB246" s="24"/>
      <c r="BC246" s="24"/>
      <c r="BD246" s="24"/>
      <c r="BE246" s="24"/>
      <c r="BF246" s="24"/>
      <c r="BG246" s="24"/>
      <c r="BH246" s="24"/>
      <c r="BI246" s="24"/>
      <c r="BJ246" s="24"/>
      <c r="BK246" s="24"/>
      <c r="BL246" s="24"/>
      <c r="BM246" s="24"/>
      <c r="BN246" s="24"/>
      <c r="BO246" s="24"/>
      <c r="BP246" s="24"/>
      <c r="BQ246" s="24"/>
      <c r="BR246" s="24"/>
      <c r="BS246" s="24"/>
      <c r="BT246" s="24"/>
      <c r="BU246" s="24"/>
      <c r="BV246" s="24"/>
      <c r="BW246" s="24"/>
      <c r="BX246" s="24"/>
      <c r="BY246" s="24"/>
      <c r="BZ246" s="24"/>
      <c r="CA246" s="24"/>
      <c r="CB246" s="24"/>
      <c r="CC246" s="24"/>
      <c r="CD246" s="24"/>
      <c r="CE246" s="24"/>
      <c r="CF246" s="24"/>
      <c r="CG246" s="24"/>
      <c r="CH246" s="24"/>
      <c r="CI246" s="24"/>
      <c r="CJ246" s="24"/>
      <c r="CK246" s="24"/>
      <c r="CL246" s="24"/>
      <c r="CM246" s="24"/>
      <c r="CN246" s="24"/>
      <c r="CO246" s="24"/>
      <c r="CP246" s="24"/>
      <c r="CQ246" s="24"/>
      <c r="CR246" s="24"/>
      <c r="CS246" s="24"/>
      <c r="CT246" s="24"/>
      <c r="CU246" s="24"/>
      <c r="CV246" s="24"/>
      <c r="CW246" s="24"/>
      <c r="CX246" s="24"/>
      <c r="CY246" s="24"/>
      <c r="CZ246" s="24"/>
      <c r="DA246" s="24"/>
      <c r="DB246" s="24"/>
      <c r="DC246" s="24"/>
      <c r="DD246" s="24"/>
      <c r="DE246" s="24"/>
      <c r="DF246" s="24"/>
      <c r="DG246" s="24"/>
      <c r="DH246" s="24"/>
      <c r="DI246" s="24"/>
      <c r="DJ246" s="24"/>
      <c r="DK246" s="24"/>
      <c r="DL246" s="24"/>
      <c r="DM246" s="24"/>
      <c r="DN246" s="24"/>
      <c r="DO246" s="24"/>
      <c r="DP246" s="24"/>
      <c r="DQ246" s="24"/>
      <c r="DR246" s="24"/>
      <c r="DS246" s="24"/>
      <c r="DT246" s="24"/>
      <c r="DU246" s="24"/>
      <c r="DV246" s="24"/>
      <c r="DW246" s="24"/>
      <c r="DX246" s="24"/>
      <c r="DY246" s="24"/>
      <c r="DZ246" s="24"/>
      <c r="EA246" s="24"/>
      <c r="EB246" s="24"/>
      <c r="EC246" s="24"/>
      <c r="ED246" s="24"/>
      <c r="EE246" s="24"/>
      <c r="EF246" s="24"/>
      <c r="EG246" s="24"/>
      <c r="EH246" s="24"/>
      <c r="EI246" s="24"/>
      <c r="EJ246" s="24"/>
      <c r="EK246" s="24"/>
      <c r="EL246" s="25"/>
    </row>
    <row r="247" ht="13.65" customHeight="1">
      <c r="A247" s="15"/>
      <c r="B247" t="s" s="215">
        <f t="shared" si="855"/>
        <v>187</v>
      </c>
      <c r="C247" t="s" s="215">
        <v>64</v>
      </c>
      <c r="D247" t="s" s="215">
        <f t="shared" si="856"/>
        <v>188</v>
      </c>
      <c r="E247" s="220">
        <f t="shared" si="857"/>
        <v>0</v>
      </c>
      <c r="F247" t="s" s="215">
        <v>64</v>
      </c>
      <c r="G247" s="220">
        <f t="shared" si="858"/>
        <v>2</v>
      </c>
      <c r="H247" s="216"/>
      <c r="I247" t="s" s="215">
        <f t="shared" si="859"/>
        <v>165</v>
      </c>
      <c r="J247" s="24"/>
      <c r="K247" t="s" s="215">
        <f>IF(I247="H",B247,IF(I247="B",D247,""))</f>
        <v>188</v>
      </c>
      <c r="L247" t="s" s="215">
        <f>IF(I247="U",B247,"")</f>
      </c>
      <c r="M247" t="s" s="215">
        <f>IF(I247="U",D247,"")</f>
      </c>
      <c r="N247" t="s" s="215">
        <f>IF(I247="B",B247,IF(I247="H",D247,""))</f>
        <v>187</v>
      </c>
      <c r="O247" s="24"/>
      <c r="P247" s="221">
        <v>1</v>
      </c>
      <c r="Q247" t="s" s="225">
        <f>VLOOKUP($P247,$P$237:$Y$242,Q$245,FALSE)</f>
        <v>183</v>
      </c>
      <c r="R247" s="220">
        <f>VLOOKUP($P247,$P$237:$Y$242,R$245,FALSE)</f>
        <v>3</v>
      </c>
      <c r="S247" s="220">
        <f>VLOOKUP($P247,$P$237:$Y$242,S$245,FALSE)</f>
        <v>1</v>
      </c>
      <c r="T247" s="220">
        <f>VLOOKUP($P247,$P$237:$Y$242,T$245,FALSE)</f>
        <v>1</v>
      </c>
      <c r="U247" s="220">
        <f>VLOOKUP($P247,$P$237:$Y$242,U$245,FALSE)</f>
        <v>1</v>
      </c>
      <c r="V247" s="220">
        <f>VLOOKUP($P247,$P$237:$Y$242,V$245,FALSE)</f>
        <v>5</v>
      </c>
      <c r="W247" s="220">
        <f>VLOOKUP($P247,$P$237:$Y$242,W$245,FALSE)</f>
        <v>5</v>
      </c>
      <c r="X247" s="220">
        <f>VLOOKUP($P247,$P$237:$Y$242,X$245,FALSE)</f>
        <v>0</v>
      </c>
      <c r="Y247" s="220">
        <f>VLOOKUP($P247,$P$237:$Y$242,Y$245,FALSE)</f>
        <v>4</v>
      </c>
      <c r="Z247" s="24"/>
      <c r="AA247" s="220">
        <f>AA238/AA$244</f>
        <v>6</v>
      </c>
      <c r="AB247" s="220">
        <f>AB238/AB$244</f>
        <v>0.6</v>
      </c>
      <c r="AC247" s="220">
        <f>AC238/AC$244</f>
        <v>0.03</v>
      </c>
      <c r="AD247" s="220">
        <f>AD238/AD$244</f>
        <v>0.004</v>
      </c>
      <c r="AE247" s="220">
        <f>AE238/AE$244</f>
        <v>0.0001</v>
      </c>
      <c r="AF247" s="220">
        <f>SUM(AA247:AE247)</f>
        <v>6.6341</v>
      </c>
      <c r="AG247" s="24"/>
      <c r="AH247" s="24"/>
      <c r="AI247" s="24"/>
      <c r="AJ247" s="24"/>
      <c r="AK247" s="24"/>
      <c r="AL247" s="24"/>
      <c r="AM247" s="24"/>
      <c r="AN247" s="24"/>
      <c r="AO247" s="24"/>
      <c r="AP247" s="24"/>
      <c r="AQ247" s="24"/>
      <c r="AR247" s="24"/>
      <c r="AS247" s="24"/>
      <c r="AT247" s="24"/>
      <c r="AU247" s="24"/>
      <c r="AV247" s="24"/>
      <c r="AW247" s="24"/>
      <c r="AX247" s="24"/>
      <c r="AY247" s="24"/>
      <c r="AZ247" s="24"/>
      <c r="BA247" s="24"/>
      <c r="BB247" s="24"/>
      <c r="BC247" s="24"/>
      <c r="BD247" s="24"/>
      <c r="BE247" s="24"/>
      <c r="BF247" s="24"/>
      <c r="BG247" s="24"/>
      <c r="BH247" s="24"/>
      <c r="BI247" s="24"/>
      <c r="BJ247" s="24"/>
      <c r="BK247" s="24"/>
      <c r="BL247" s="24"/>
      <c r="BM247" s="24"/>
      <c r="BN247" s="24"/>
      <c r="BO247" s="24"/>
      <c r="BP247" s="24"/>
      <c r="BQ247" s="24"/>
      <c r="BR247" s="24"/>
      <c r="BS247" s="24"/>
      <c r="BT247" s="24"/>
      <c r="BU247" s="24"/>
      <c r="BV247" s="24"/>
      <c r="BW247" s="24"/>
      <c r="BX247" s="24"/>
      <c r="BY247" s="24"/>
      <c r="BZ247" s="24"/>
      <c r="CA247" s="24"/>
      <c r="CB247" s="24"/>
      <c r="CC247" s="24"/>
      <c r="CD247" s="24"/>
      <c r="CE247" s="24"/>
      <c r="CF247" s="24"/>
      <c r="CG247" s="24"/>
      <c r="CH247" s="24"/>
      <c r="CI247" s="24"/>
      <c r="CJ247" s="24"/>
      <c r="CK247" s="24"/>
      <c r="CL247" s="24"/>
      <c r="CM247" s="24"/>
      <c r="CN247" s="24"/>
      <c r="CO247" s="24"/>
      <c r="CP247" s="24"/>
      <c r="CQ247" s="24"/>
      <c r="CR247" s="24"/>
      <c r="CS247" s="24"/>
      <c r="CT247" s="24"/>
      <c r="CU247" s="24"/>
      <c r="CV247" s="24"/>
      <c r="CW247" s="24"/>
      <c r="CX247" s="24"/>
      <c r="CY247" s="24"/>
      <c r="CZ247" s="24"/>
      <c r="DA247" s="24"/>
      <c r="DB247" s="24"/>
      <c r="DC247" s="24"/>
      <c r="DD247" s="24"/>
      <c r="DE247" s="24"/>
      <c r="DF247" s="24"/>
      <c r="DG247" s="24"/>
      <c r="DH247" s="24"/>
      <c r="DI247" s="24"/>
      <c r="DJ247" s="24"/>
      <c r="DK247" s="24"/>
      <c r="DL247" s="24"/>
      <c r="DM247" s="24"/>
      <c r="DN247" s="24"/>
      <c r="DO247" s="24"/>
      <c r="DP247" s="24"/>
      <c r="DQ247" s="24"/>
      <c r="DR247" s="24"/>
      <c r="DS247" s="24"/>
      <c r="DT247" s="24"/>
      <c r="DU247" s="24"/>
      <c r="DV247" s="24"/>
      <c r="DW247" s="24"/>
      <c r="DX247" s="24"/>
      <c r="DY247" s="24"/>
      <c r="DZ247" s="24"/>
      <c r="EA247" s="24"/>
      <c r="EB247" s="24"/>
      <c r="EC247" s="24"/>
      <c r="ED247" s="24"/>
      <c r="EE247" s="24"/>
      <c r="EF247" s="24"/>
      <c r="EG247" s="24"/>
      <c r="EH247" s="24"/>
      <c r="EI247" s="24"/>
      <c r="EJ247" s="24"/>
      <c r="EK247" s="24"/>
      <c r="EL247" s="25"/>
    </row>
    <row r="248" ht="13.65" customHeight="1">
      <c r="A248" s="15"/>
      <c r="B248" t="s" s="215">
        <f t="shared" si="922"/>
        <v>189</v>
      </c>
      <c r="C248" t="s" s="215">
        <v>64</v>
      </c>
      <c r="D248" t="s" s="215">
        <f t="shared" si="923"/>
        <v>190</v>
      </c>
      <c r="E248" s="220">
        <f t="shared" si="924"/>
        <v>3</v>
      </c>
      <c r="F248" t="s" s="215">
        <v>64</v>
      </c>
      <c r="G248" s="220">
        <f t="shared" si="925"/>
        <v>2</v>
      </c>
      <c r="H248" s="216"/>
      <c r="I248" t="s" s="215">
        <f t="shared" si="926"/>
        <v>170</v>
      </c>
      <c r="J248" s="24"/>
      <c r="K248" t="s" s="215">
        <f>IF(I248="H",B248,IF(I248="B",D248,""))</f>
        <v>189</v>
      </c>
      <c r="L248" t="s" s="215">
        <f>IF(I248="U",B248,"")</f>
      </c>
      <c r="M248" t="s" s="215">
        <f>IF(I248="U",D248,"")</f>
      </c>
      <c r="N248" t="s" s="215">
        <f>IF(I248="B",B248,IF(I248="H",D248,""))</f>
        <v>190</v>
      </c>
      <c r="O248" s="24"/>
      <c r="P248" s="221">
        <v>2</v>
      </c>
      <c r="Q248" t="s" s="225">
        <f>VLOOKUP($P248,$P$237:$Y$242,Q$245,FALSE)</f>
        <v>167</v>
      </c>
      <c r="R248" s="220">
        <f>VLOOKUP($P248,$P$237:$Y$242,R$245,FALSE)</f>
        <v>3</v>
      </c>
      <c r="S248" s="220">
        <f>VLOOKUP($P248,$P$237:$Y$242,S$245,FALSE)</f>
        <v>1</v>
      </c>
      <c r="T248" s="220">
        <f>VLOOKUP($P248,$P$237:$Y$242,T$245,FALSE)</f>
        <v>1</v>
      </c>
      <c r="U248" s="220">
        <f>VLOOKUP($P248,$P$237:$Y$242,U$245,FALSE)</f>
        <v>1</v>
      </c>
      <c r="V248" s="220">
        <f>VLOOKUP($P248,$P$237:$Y$242,V$245,FALSE)</f>
        <v>2</v>
      </c>
      <c r="W248" s="220">
        <f>VLOOKUP($P248,$P$237:$Y$242,W$245,FALSE)</f>
        <v>3</v>
      </c>
      <c r="X248" s="220">
        <f>VLOOKUP($P248,$P$237:$Y$242,X$245,FALSE)</f>
        <v>-1</v>
      </c>
      <c r="Y248" s="220">
        <f>VLOOKUP($P248,$P$237:$Y$242,Y$245,FALSE)</f>
        <v>4</v>
      </c>
      <c r="Z248" s="24"/>
      <c r="AA248" s="220">
        <f>AA239/AA$244</f>
        <v>4</v>
      </c>
      <c r="AB248" s="220">
        <f>AB239/AB$244</f>
        <v>0.5</v>
      </c>
      <c r="AC248" s="220">
        <f>AC239/AC$244</f>
        <v>0.03</v>
      </c>
      <c r="AD248" s="220">
        <f>AD239/AD$244</f>
        <v>0.004</v>
      </c>
      <c r="AE248" s="220">
        <f>AE239/AE$244</f>
        <v>0.0005999999999999999</v>
      </c>
      <c r="AF248" s="220">
        <f>SUM(AA248:AE248)</f>
        <v>4.5346</v>
      </c>
      <c r="AG248" s="24"/>
      <c r="AH248" s="24"/>
      <c r="AI248" s="24"/>
      <c r="AJ248" s="24"/>
      <c r="AK248" s="24"/>
      <c r="AL248" s="24"/>
      <c r="AM248" s="24"/>
      <c r="AN248" s="24"/>
      <c r="AO248" s="24"/>
      <c r="AP248" s="24"/>
      <c r="AQ248" s="24"/>
      <c r="AR248" s="24"/>
      <c r="AS248" s="24"/>
      <c r="AT248" s="24"/>
      <c r="AU248" s="24"/>
      <c r="AV248" s="24"/>
      <c r="AW248" s="24"/>
      <c r="AX248" s="24"/>
      <c r="AY248" s="24"/>
      <c r="AZ248" s="24"/>
      <c r="BA248" s="24"/>
      <c r="BB248" s="24"/>
      <c r="BC248" s="24"/>
      <c r="BD248" s="24"/>
      <c r="BE248" s="24"/>
      <c r="BF248" s="24"/>
      <c r="BG248" s="24"/>
      <c r="BH248" s="24"/>
      <c r="BI248" s="24"/>
      <c r="BJ248" s="24"/>
      <c r="BK248" s="24"/>
      <c r="BL248" s="24"/>
      <c r="BM248" s="24"/>
      <c r="BN248" s="24"/>
      <c r="BO248" s="24"/>
      <c r="BP248" s="24"/>
      <c r="BQ248" s="24"/>
      <c r="BR248" s="24"/>
      <c r="BS248" s="24"/>
      <c r="BT248" s="24"/>
      <c r="BU248" s="24"/>
      <c r="BV248" s="24"/>
      <c r="BW248" s="24"/>
      <c r="BX248" s="24"/>
      <c r="BY248" s="24"/>
      <c r="BZ248" s="24"/>
      <c r="CA248" s="24"/>
      <c r="CB248" s="24"/>
      <c r="CC248" s="24"/>
      <c r="CD248" s="24"/>
      <c r="CE248" s="24"/>
      <c r="CF248" s="24"/>
      <c r="CG248" s="24"/>
      <c r="CH248" s="24"/>
      <c r="CI248" s="24"/>
      <c r="CJ248" s="24"/>
      <c r="CK248" s="24"/>
      <c r="CL248" s="24"/>
      <c r="CM248" s="24"/>
      <c r="CN248" s="24"/>
      <c r="CO248" s="24"/>
      <c r="CP248" s="24"/>
      <c r="CQ248" s="24"/>
      <c r="CR248" s="24"/>
      <c r="CS248" s="24"/>
      <c r="CT248" s="24"/>
      <c r="CU248" s="24"/>
      <c r="CV248" s="24"/>
      <c r="CW248" s="24"/>
      <c r="CX248" s="24"/>
      <c r="CY248" s="24"/>
      <c r="CZ248" s="24"/>
      <c r="DA248" s="24"/>
      <c r="DB248" s="24"/>
      <c r="DC248" s="24"/>
      <c r="DD248" s="24"/>
      <c r="DE248" s="24"/>
      <c r="DF248" s="24"/>
      <c r="DG248" s="24"/>
      <c r="DH248" s="24"/>
      <c r="DI248" s="24"/>
      <c r="DJ248" s="24"/>
      <c r="DK248" s="24"/>
      <c r="DL248" s="24"/>
      <c r="DM248" s="24"/>
      <c r="DN248" s="24"/>
      <c r="DO248" s="24"/>
      <c r="DP248" s="24"/>
      <c r="DQ248" s="24"/>
      <c r="DR248" s="24"/>
      <c r="DS248" s="24"/>
      <c r="DT248" s="24"/>
      <c r="DU248" s="24"/>
      <c r="DV248" s="24"/>
      <c r="DW248" s="24"/>
      <c r="DX248" s="24"/>
      <c r="DY248" s="24"/>
      <c r="DZ248" s="24"/>
      <c r="EA248" s="24"/>
      <c r="EB248" s="24"/>
      <c r="EC248" s="24"/>
      <c r="ED248" s="24"/>
      <c r="EE248" s="24"/>
      <c r="EF248" s="24"/>
      <c r="EG248" s="24"/>
      <c r="EH248" s="24"/>
      <c r="EI248" s="24"/>
      <c r="EJ248" s="24"/>
      <c r="EK248" s="24"/>
      <c r="EL248" s="25"/>
    </row>
    <row r="249" ht="13.65" customHeight="1">
      <c r="A249" s="15"/>
      <c r="B249" t="s" s="215">
        <f t="shared" si="979"/>
        <v>169</v>
      </c>
      <c r="C249" t="s" s="215">
        <v>64</v>
      </c>
      <c r="D249" t="s" s="215">
        <f t="shared" si="980"/>
        <v>172</v>
      </c>
      <c r="E249" s="220">
        <f t="shared" si="981"/>
        <v>2</v>
      </c>
      <c r="F249" t="s" s="215">
        <v>64</v>
      </c>
      <c r="G249" s="220">
        <f t="shared" si="982"/>
        <v>2</v>
      </c>
      <c r="H249" s="216"/>
      <c r="I249" t="s" s="215">
        <f t="shared" si="983"/>
        <v>177</v>
      </c>
      <c r="J249" s="24"/>
      <c r="K249" t="s" s="215">
        <f>IF(I249="H",B249,IF(I249="B",D249,""))</f>
      </c>
      <c r="L249" t="s" s="215">
        <f>IF(I249="U",B249,"")</f>
        <v>169</v>
      </c>
      <c r="M249" t="s" s="215">
        <f>IF(I249="U",D249,"")</f>
        <v>172</v>
      </c>
      <c r="N249" t="s" s="215">
        <f>IF(I249="B",B249,IF(I249="H",D249,""))</f>
      </c>
      <c r="O249" s="24"/>
      <c r="P249" s="221">
        <v>3</v>
      </c>
      <c r="Q249" t="s" s="225">
        <f>VLOOKUP($P249,$P$237:$Y$242,Q$245,FALSE)</f>
        <v>190</v>
      </c>
      <c r="R249" s="220">
        <f>VLOOKUP($P249,$P$237:$Y$242,R$245,FALSE)</f>
        <v>3</v>
      </c>
      <c r="S249" s="220">
        <f>VLOOKUP($P249,$P$237:$Y$242,S$245,FALSE)</f>
        <v>1</v>
      </c>
      <c r="T249" s="220">
        <f>VLOOKUP($P249,$P$237:$Y$242,T$245,FALSE)</f>
        <v>0</v>
      </c>
      <c r="U249" s="220">
        <f>VLOOKUP($P249,$P$237:$Y$242,U$245,FALSE)</f>
        <v>2</v>
      </c>
      <c r="V249" s="220">
        <f>VLOOKUP($P249,$P$237:$Y$242,V$245,FALSE)</f>
        <v>4</v>
      </c>
      <c r="W249" s="220">
        <f>VLOOKUP($P249,$P$237:$Y$242,W$245,FALSE)</f>
        <v>5</v>
      </c>
      <c r="X249" s="220">
        <f>VLOOKUP($P249,$P$237:$Y$242,X$245,FALSE)</f>
        <v>-1</v>
      </c>
      <c r="Y249" s="220">
        <f>VLOOKUP($P249,$P$237:$Y$242,Y$245,FALSE)</f>
        <v>3</v>
      </c>
      <c r="Z249" s="24"/>
      <c r="AA249" s="220">
        <f>AA240/AA$244</f>
        <v>4</v>
      </c>
      <c r="AB249" s="220">
        <f>AB240/AB$244</f>
        <v>0.2</v>
      </c>
      <c r="AC249" s="220">
        <f>AC240/AC$244</f>
        <v>0.03</v>
      </c>
      <c r="AD249" s="220">
        <f>AD240/AD$244</f>
        <v>0.004</v>
      </c>
      <c r="AE249" s="220">
        <f>AE240/AE$244</f>
        <v>0.0002</v>
      </c>
      <c r="AF249" s="220">
        <f>SUM(AA249:AE249)</f>
        <v>4.2342</v>
      </c>
      <c r="AG249" s="24"/>
      <c r="AH249" s="24"/>
      <c r="AI249" s="24"/>
      <c r="AJ249" s="24"/>
      <c r="AK249" s="24"/>
      <c r="AL249" s="24"/>
      <c r="AM249" s="24"/>
      <c r="AN249" s="24"/>
      <c r="AO249" s="24"/>
      <c r="AP249" s="24"/>
      <c r="AQ249" s="24"/>
      <c r="AR249" s="24"/>
      <c r="AS249" s="24"/>
      <c r="AT249" s="24"/>
      <c r="AU249" s="24"/>
      <c r="AV249" s="24"/>
      <c r="AW249" s="24"/>
      <c r="AX249" s="24"/>
      <c r="AY249" s="24"/>
      <c r="AZ249" s="24"/>
      <c r="BA249" s="24"/>
      <c r="BB249" s="24"/>
      <c r="BC249" s="24"/>
      <c r="BD249" s="24"/>
      <c r="BE249" s="24"/>
      <c r="BF249" s="24"/>
      <c r="BG249" s="24"/>
      <c r="BH249" s="24"/>
      <c r="BI249" s="24"/>
      <c r="BJ249" s="24"/>
      <c r="BK249" s="24"/>
      <c r="BL249" s="24"/>
      <c r="BM249" s="24"/>
      <c r="BN249" s="24"/>
      <c r="BO249" s="24"/>
      <c r="BP249" s="24"/>
      <c r="BQ249" s="24"/>
      <c r="BR249" s="24"/>
      <c r="BS249" s="24"/>
      <c r="BT249" s="24"/>
      <c r="BU249" s="24"/>
      <c r="BV249" s="24"/>
      <c r="BW249" s="24"/>
      <c r="BX249" s="24"/>
      <c r="BY249" s="24"/>
      <c r="BZ249" s="24"/>
      <c r="CA249" s="24"/>
      <c r="CB249" s="24"/>
      <c r="CC249" s="24"/>
      <c r="CD249" s="24"/>
      <c r="CE249" s="24"/>
      <c r="CF249" s="24"/>
      <c r="CG249" s="24"/>
      <c r="CH249" s="24"/>
      <c r="CI249" s="24"/>
      <c r="CJ249" s="24"/>
      <c r="CK249" s="24"/>
      <c r="CL249" s="24"/>
      <c r="CM249" s="24"/>
      <c r="CN249" s="24"/>
      <c r="CO249" s="24"/>
      <c r="CP249" s="24"/>
      <c r="CQ249" s="24"/>
      <c r="CR249" s="24"/>
      <c r="CS249" s="24"/>
      <c r="CT249" s="24"/>
      <c r="CU249" s="24"/>
      <c r="CV249" s="24"/>
      <c r="CW249" s="24"/>
      <c r="CX249" s="24"/>
      <c r="CY249" s="24"/>
      <c r="CZ249" s="24"/>
      <c r="DA249" s="24"/>
      <c r="DB249" s="24"/>
      <c r="DC249" s="24"/>
      <c r="DD249" s="24"/>
      <c r="DE249" s="24"/>
      <c r="DF249" s="24"/>
      <c r="DG249" s="24"/>
      <c r="DH249" s="24"/>
      <c r="DI249" s="24"/>
      <c r="DJ249" s="24"/>
      <c r="DK249" s="24"/>
      <c r="DL249" s="24"/>
      <c r="DM249" s="24"/>
      <c r="DN249" s="24"/>
      <c r="DO249" s="24"/>
      <c r="DP249" s="24"/>
      <c r="DQ249" s="24"/>
      <c r="DR249" s="24"/>
      <c r="DS249" s="24"/>
      <c r="DT249" s="24"/>
      <c r="DU249" s="24"/>
      <c r="DV249" s="24"/>
      <c r="DW249" s="24"/>
      <c r="DX249" s="24"/>
      <c r="DY249" s="24"/>
      <c r="DZ249" s="24"/>
      <c r="EA249" s="24"/>
      <c r="EB249" s="24"/>
      <c r="EC249" s="24"/>
      <c r="ED249" s="24"/>
      <c r="EE249" s="24"/>
      <c r="EF249" s="24"/>
      <c r="EG249" s="24"/>
      <c r="EH249" s="24"/>
      <c r="EI249" s="24"/>
      <c r="EJ249" s="24"/>
      <c r="EK249" s="24"/>
      <c r="EL249" s="25"/>
    </row>
    <row r="250" ht="13.65" customHeight="1">
      <c r="A250" s="15"/>
      <c r="B250" t="s" s="215">
        <f t="shared" si="1027"/>
        <v>163</v>
      </c>
      <c r="C250" t="s" s="215">
        <v>64</v>
      </c>
      <c r="D250" t="s" s="215">
        <f t="shared" si="1028"/>
        <v>166</v>
      </c>
      <c r="E250" s="220">
        <f t="shared" si="1029"/>
        <v>2</v>
      </c>
      <c r="F250" t="s" s="215">
        <v>64</v>
      </c>
      <c r="G250" s="220">
        <f t="shared" si="1030"/>
        <v>1</v>
      </c>
      <c r="H250" s="216"/>
      <c r="I250" t="s" s="215">
        <f t="shared" si="1031"/>
        <v>170</v>
      </c>
      <c r="J250" s="24"/>
      <c r="K250" t="s" s="215">
        <f>IF(I250="H",B250,IF(I250="B",D250,""))</f>
        <v>163</v>
      </c>
      <c r="L250" t="s" s="215">
        <f>IF(I250="U",B250,"")</f>
      </c>
      <c r="M250" t="s" s="215">
        <f>IF(I250="U",D250,"")</f>
      </c>
      <c r="N250" t="s" s="215">
        <f>IF(I250="B",B250,IF(I250="H",D250,""))</f>
        <v>166</v>
      </c>
      <c r="O250" s="24"/>
      <c r="P250" s="221">
        <v>4</v>
      </c>
      <c r="Q250" t="s" s="225">
        <f>VLOOKUP($P250,$P$237:$Y$242,Q$245,FALSE)</f>
        <v>174</v>
      </c>
      <c r="R250" s="220">
        <f>VLOOKUP($P250,$P$237:$Y$242,R$245,FALSE)</f>
        <v>3</v>
      </c>
      <c r="S250" s="220">
        <f>VLOOKUP($P250,$P$237:$Y$242,S$245,FALSE)</f>
        <v>0</v>
      </c>
      <c r="T250" s="220">
        <f>VLOOKUP($P250,$P$237:$Y$242,T$245,FALSE)</f>
        <v>2</v>
      </c>
      <c r="U250" s="220">
        <f>VLOOKUP($P250,$P$237:$Y$242,U$245,FALSE)</f>
        <v>1</v>
      </c>
      <c r="V250" s="220">
        <f>VLOOKUP($P250,$P$237:$Y$242,V$245,FALSE)</f>
        <v>2</v>
      </c>
      <c r="W250" s="220">
        <f>VLOOKUP($P250,$P$237:$Y$242,W$245,FALSE)</f>
        <v>3</v>
      </c>
      <c r="X250" s="220">
        <f>VLOOKUP($P250,$P$237:$Y$242,X$245,FALSE)</f>
        <v>-1</v>
      </c>
      <c r="Y250" s="220">
        <f>VLOOKUP($P250,$P$237:$Y$242,Y$245,FALSE)</f>
        <v>2</v>
      </c>
      <c r="Z250" s="24"/>
      <c r="AA250" s="220">
        <f>AA241/AA$244</f>
        <v>1</v>
      </c>
      <c r="AB250" s="220">
        <f>AB241/AB$244</f>
        <v>0.1</v>
      </c>
      <c r="AC250" s="220">
        <f>AC241/AC$244</f>
        <v>0.01</v>
      </c>
      <c r="AD250" s="220">
        <f>AD241/AD$244</f>
        <v>0.001</v>
      </c>
      <c r="AE250" s="220">
        <f>AE241/AE$244</f>
        <v>0.0003</v>
      </c>
      <c r="AF250" s="220">
        <f>SUM(AA250:AE250)</f>
        <v>1.1113</v>
      </c>
      <c r="AG250" s="24"/>
      <c r="AH250" s="24"/>
      <c r="AI250" s="24"/>
      <c r="AJ250" s="24"/>
      <c r="AK250" s="24"/>
      <c r="AL250" s="24"/>
      <c r="AM250" s="24"/>
      <c r="AN250" s="24"/>
      <c r="AO250" s="24"/>
      <c r="AP250" s="24"/>
      <c r="AQ250" s="24"/>
      <c r="AR250" s="24"/>
      <c r="AS250" s="24"/>
      <c r="AT250" s="24"/>
      <c r="AU250" s="24"/>
      <c r="AV250" s="24"/>
      <c r="AW250" s="24"/>
      <c r="AX250" s="24"/>
      <c r="AY250" s="24"/>
      <c r="AZ250" s="24"/>
      <c r="BA250" s="24"/>
      <c r="BB250" s="24"/>
      <c r="BC250" s="24"/>
      <c r="BD250" s="24"/>
      <c r="BE250" s="24"/>
      <c r="BF250" s="24"/>
      <c r="BG250" s="24"/>
      <c r="BH250" s="24"/>
      <c r="BI250" s="24"/>
      <c r="BJ250" s="24"/>
      <c r="BK250" s="24"/>
      <c r="BL250" s="24"/>
      <c r="BM250" s="24"/>
      <c r="BN250" s="24"/>
      <c r="BO250" s="24"/>
      <c r="BP250" s="24"/>
      <c r="BQ250" s="24"/>
      <c r="BR250" s="24"/>
      <c r="BS250" s="24"/>
      <c r="BT250" s="24"/>
      <c r="BU250" s="24"/>
      <c r="BV250" s="24"/>
      <c r="BW250" s="24"/>
      <c r="BX250" s="24"/>
      <c r="BY250" s="24"/>
      <c r="BZ250" s="24"/>
      <c r="CA250" s="24"/>
      <c r="CB250" s="24"/>
      <c r="CC250" s="24"/>
      <c r="CD250" s="24"/>
      <c r="CE250" s="24"/>
      <c r="CF250" s="24"/>
      <c r="CG250" s="24"/>
      <c r="CH250" s="24"/>
      <c r="CI250" s="24"/>
      <c r="CJ250" s="24"/>
      <c r="CK250" s="24"/>
      <c r="CL250" s="24"/>
      <c r="CM250" s="24"/>
      <c r="CN250" s="24"/>
      <c r="CO250" s="24"/>
      <c r="CP250" s="24"/>
      <c r="CQ250" s="24"/>
      <c r="CR250" s="24"/>
      <c r="CS250" s="24"/>
      <c r="CT250" s="24"/>
      <c r="CU250" s="24"/>
      <c r="CV250" s="24"/>
      <c r="CW250" s="24"/>
      <c r="CX250" s="24"/>
      <c r="CY250" s="24"/>
      <c r="CZ250" s="24"/>
      <c r="DA250" s="24"/>
      <c r="DB250" s="24"/>
      <c r="DC250" s="24"/>
      <c r="DD250" s="24"/>
      <c r="DE250" s="24"/>
      <c r="DF250" s="24"/>
      <c r="DG250" s="24"/>
      <c r="DH250" s="24"/>
      <c r="DI250" s="24"/>
      <c r="DJ250" s="24"/>
      <c r="DK250" s="24"/>
      <c r="DL250" s="24"/>
      <c r="DM250" s="24"/>
      <c r="DN250" s="24"/>
      <c r="DO250" s="24"/>
      <c r="DP250" s="24"/>
      <c r="DQ250" s="24"/>
      <c r="DR250" s="24"/>
      <c r="DS250" s="24"/>
      <c r="DT250" s="24"/>
      <c r="DU250" s="24"/>
      <c r="DV250" s="24"/>
      <c r="DW250" s="24"/>
      <c r="DX250" s="24"/>
      <c r="DY250" s="24"/>
      <c r="DZ250" s="24"/>
      <c r="EA250" s="24"/>
      <c r="EB250" s="24"/>
      <c r="EC250" s="24"/>
      <c r="ED250" s="24"/>
      <c r="EE250" s="24"/>
      <c r="EF250" s="24"/>
      <c r="EG250" s="24"/>
      <c r="EH250" s="24"/>
      <c r="EI250" s="24"/>
      <c r="EJ250" s="24"/>
      <c r="EK250" s="24"/>
      <c r="EL250" s="25"/>
    </row>
    <row r="251" ht="13.65" customHeight="1">
      <c r="A251" s="15"/>
      <c r="B251" t="s" s="215">
        <f t="shared" si="1075"/>
        <v>164</v>
      </c>
      <c r="C251" t="s" s="215">
        <v>64</v>
      </c>
      <c r="D251" t="s" s="215">
        <f t="shared" si="1076"/>
        <v>167</v>
      </c>
      <c r="E251" s="220">
        <f t="shared" si="1077"/>
        <v>2</v>
      </c>
      <c r="F251" t="s" s="215">
        <v>64</v>
      </c>
      <c r="G251" s="220">
        <f t="shared" si="1078"/>
        <v>0</v>
      </c>
      <c r="H251" s="216"/>
      <c r="I251" t="s" s="215">
        <f t="shared" si="1079"/>
        <v>170</v>
      </c>
      <c r="J251" s="24"/>
      <c r="K251" t="s" s="215">
        <f>IF(I251="H",B251,IF(I251="B",D251,""))</f>
        <v>164</v>
      </c>
      <c r="L251" t="s" s="215">
        <f>IF(I251="U",B251,"")</f>
      </c>
      <c r="M251" t="s" s="215">
        <f>IF(I251="U",D251,"")</f>
      </c>
      <c r="N251" t="s" s="215">
        <f>IF(I251="B",B251,IF(I251="H",D251,""))</f>
        <v>167</v>
      </c>
      <c r="O251" s="24"/>
      <c r="P251" s="221">
        <v>5</v>
      </c>
      <c r="Q251" t="s" s="225">
        <f>VLOOKUP($P251,$P$237:$Y$242,Q$245,FALSE)</f>
        <v>175</v>
      </c>
      <c r="R251" s="220">
        <f>VLOOKUP($P251,$P$237:$Y$242,R$245,FALSE)</f>
        <v>3</v>
      </c>
      <c r="S251" s="220">
        <f>VLOOKUP($P251,$P$237:$Y$242,S$245,FALSE)</f>
        <v>0</v>
      </c>
      <c r="T251" s="220">
        <f>VLOOKUP($P251,$P$237:$Y$242,T$245,FALSE)</f>
        <v>2</v>
      </c>
      <c r="U251" s="220">
        <f>VLOOKUP($P251,$P$237:$Y$242,U$245,FALSE)</f>
        <v>1</v>
      </c>
      <c r="V251" s="220">
        <f>VLOOKUP($P251,$P$237:$Y$242,V$245,FALSE)</f>
        <v>2</v>
      </c>
      <c r="W251" s="220">
        <f>VLOOKUP($P251,$P$237:$Y$242,W$245,FALSE)</f>
        <v>4</v>
      </c>
      <c r="X251" s="220">
        <f>VLOOKUP($P251,$P$237:$Y$242,X$245,FALSE)</f>
        <v>-2</v>
      </c>
      <c r="Y251" s="220">
        <f>VLOOKUP($P251,$P$237:$Y$242,Y$245,FALSE)</f>
        <v>2</v>
      </c>
      <c r="Z251" s="24"/>
      <c r="AA251" s="220">
        <f>AA242/AA$244</f>
        <v>3</v>
      </c>
      <c r="AB251" s="220">
        <f>AB242/AB$244</f>
        <v>0.2</v>
      </c>
      <c r="AC251" s="220">
        <f>AC242/AC$244</f>
        <v>0.02</v>
      </c>
      <c r="AD251" s="220">
        <f>AD242/AD$244</f>
        <v>0.001</v>
      </c>
      <c r="AE251" s="220">
        <f>AE242/AE$244</f>
        <v>0.0005</v>
      </c>
      <c r="AF251" s="220">
        <f>SUM(AA251:AE251)</f>
        <v>3.2215</v>
      </c>
      <c r="AG251" s="24"/>
      <c r="AH251" s="24"/>
      <c r="AI251" s="24"/>
      <c r="AJ251" s="24"/>
      <c r="AK251" s="24"/>
      <c r="AL251" s="24"/>
      <c r="AM251" s="24"/>
      <c r="AN251" s="24"/>
      <c r="AO251" s="24"/>
      <c r="AP251" s="24"/>
      <c r="AQ251" s="24"/>
      <c r="AR251" s="24"/>
      <c r="AS251" s="24"/>
      <c r="AT251" s="24"/>
      <c r="AU251" s="24"/>
      <c r="AV251" s="24"/>
      <c r="AW251" s="24"/>
      <c r="AX251" s="24"/>
      <c r="AY251" s="24"/>
      <c r="AZ251" s="24"/>
      <c r="BA251" s="24"/>
      <c r="BB251" s="24"/>
      <c r="BC251" s="24"/>
      <c r="BD251" s="24"/>
      <c r="BE251" s="24"/>
      <c r="BF251" s="24"/>
      <c r="BG251" s="24"/>
      <c r="BH251" s="24"/>
      <c r="BI251" s="24"/>
      <c r="BJ251" s="24"/>
      <c r="BK251" s="24"/>
      <c r="BL251" s="24"/>
      <c r="BM251" s="24"/>
      <c r="BN251" s="24"/>
      <c r="BO251" s="24"/>
      <c r="BP251" s="24"/>
      <c r="BQ251" s="24"/>
      <c r="BR251" s="24"/>
      <c r="BS251" s="24"/>
      <c r="BT251" s="24"/>
      <c r="BU251" s="24"/>
      <c r="BV251" s="24"/>
      <c r="BW251" s="24"/>
      <c r="BX251" s="24"/>
      <c r="BY251" s="24"/>
      <c r="BZ251" s="24"/>
      <c r="CA251" s="24"/>
      <c r="CB251" s="24"/>
      <c r="CC251" s="24"/>
      <c r="CD251" s="24"/>
      <c r="CE251" s="24"/>
      <c r="CF251" s="24"/>
      <c r="CG251" s="24"/>
      <c r="CH251" s="24"/>
      <c r="CI251" s="24"/>
      <c r="CJ251" s="24"/>
      <c r="CK251" s="24"/>
      <c r="CL251" s="24"/>
      <c r="CM251" s="24"/>
      <c r="CN251" s="24"/>
      <c r="CO251" s="24"/>
      <c r="CP251" s="24"/>
      <c r="CQ251" s="24"/>
      <c r="CR251" s="24"/>
      <c r="CS251" s="24"/>
      <c r="CT251" s="24"/>
      <c r="CU251" s="24"/>
      <c r="CV251" s="24"/>
      <c r="CW251" s="24"/>
      <c r="CX251" s="24"/>
      <c r="CY251" s="24"/>
      <c r="CZ251" s="24"/>
      <c r="DA251" s="24"/>
      <c r="DB251" s="24"/>
      <c r="DC251" s="24"/>
      <c r="DD251" s="24"/>
      <c r="DE251" s="24"/>
      <c r="DF251" s="24"/>
      <c r="DG251" s="24"/>
      <c r="DH251" s="24"/>
      <c r="DI251" s="24"/>
      <c r="DJ251" s="24"/>
      <c r="DK251" s="24"/>
      <c r="DL251" s="24"/>
      <c r="DM251" s="24"/>
      <c r="DN251" s="24"/>
      <c r="DO251" s="24"/>
      <c r="DP251" s="24"/>
      <c r="DQ251" s="24"/>
      <c r="DR251" s="24"/>
      <c r="DS251" s="24"/>
      <c r="DT251" s="24"/>
      <c r="DU251" s="24"/>
      <c r="DV251" s="24"/>
      <c r="DW251" s="24"/>
      <c r="DX251" s="24"/>
      <c r="DY251" s="24"/>
      <c r="DZ251" s="24"/>
      <c r="EA251" s="24"/>
      <c r="EB251" s="24"/>
      <c r="EC251" s="24"/>
      <c r="ED251" s="24"/>
      <c r="EE251" s="24"/>
      <c r="EF251" s="24"/>
      <c r="EG251" s="24"/>
      <c r="EH251" s="24"/>
      <c r="EI251" s="24"/>
      <c r="EJ251" s="24"/>
      <c r="EK251" s="24"/>
      <c r="EL251" s="25"/>
    </row>
    <row r="252" ht="13.65" customHeight="1">
      <c r="A252" s="15"/>
      <c r="B252" t="s" s="215">
        <f t="shared" si="1123"/>
        <v>180</v>
      </c>
      <c r="C252" t="s" s="215">
        <v>64</v>
      </c>
      <c r="D252" t="s" s="215">
        <f t="shared" si="1124"/>
        <v>176</v>
      </c>
      <c r="E252" s="220">
        <f t="shared" si="1125"/>
        <v>1</v>
      </c>
      <c r="F252" t="s" s="215">
        <v>64</v>
      </c>
      <c r="G252" s="220">
        <f t="shared" si="1126"/>
        <v>3</v>
      </c>
      <c r="H252" s="216"/>
      <c r="I252" t="s" s="215">
        <f t="shared" si="1127"/>
        <v>165</v>
      </c>
      <c r="J252" s="24"/>
      <c r="K252" t="s" s="215">
        <f>IF(I252="H",B252,IF(I252="B",D252,""))</f>
        <v>176</v>
      </c>
      <c r="L252" t="s" s="215">
        <f>IF(I252="U",B252,"")</f>
      </c>
      <c r="M252" t="s" s="215">
        <f>IF(I252="U",D252,"")</f>
      </c>
      <c r="N252" t="s" s="215">
        <f>IF(I252="B",B252,IF(I252="H",D252,""))</f>
        <v>180</v>
      </c>
      <c r="O252" s="24"/>
      <c r="P252" s="221">
        <v>6</v>
      </c>
      <c r="Q252" t="s" s="225">
        <f>VLOOKUP($P252,$P$237:$Y$242,Q$245,FALSE)</f>
        <v>169</v>
      </c>
      <c r="R252" s="220">
        <f>VLOOKUP($P252,$P$237:$Y$242,R$245,FALSE)</f>
        <v>3</v>
      </c>
      <c r="S252" s="220">
        <f>VLOOKUP($P252,$P$237:$Y$242,S$245,FALSE)</f>
        <v>0</v>
      </c>
      <c r="T252" s="220">
        <f>VLOOKUP($P252,$P$237:$Y$242,T$245,FALSE)</f>
        <v>1</v>
      </c>
      <c r="U252" s="220">
        <f>VLOOKUP($P252,$P$237:$Y$242,U$245,FALSE)</f>
        <v>2</v>
      </c>
      <c r="V252" s="220">
        <f>VLOOKUP($P252,$P$237:$Y$242,V$245,FALSE)</f>
        <v>2</v>
      </c>
      <c r="W252" s="220">
        <f>VLOOKUP($P252,$P$237:$Y$242,W$245,FALSE)</f>
        <v>6</v>
      </c>
      <c r="X252" s="220">
        <f>VLOOKUP($P252,$P$237:$Y$242,X$245,FALSE)</f>
        <v>-4</v>
      </c>
      <c r="Y252" s="220">
        <f>VLOOKUP($P252,$P$237:$Y$242,Y$245,FALSE)</f>
        <v>1</v>
      </c>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24"/>
      <c r="AZ252" s="24"/>
      <c r="BA252" s="24"/>
      <c r="BB252" s="24"/>
      <c r="BC252" s="24"/>
      <c r="BD252" s="24"/>
      <c r="BE252" s="24"/>
      <c r="BF252" s="24"/>
      <c r="BG252" s="24"/>
      <c r="BH252" s="24"/>
      <c r="BI252" s="24"/>
      <c r="BJ252" s="24"/>
      <c r="BK252" s="24"/>
      <c r="BL252" s="24"/>
      <c r="BM252" s="24"/>
      <c r="BN252" s="24"/>
      <c r="BO252" s="24"/>
      <c r="BP252" s="24"/>
      <c r="BQ252" s="24"/>
      <c r="BR252" s="24"/>
      <c r="BS252" s="24"/>
      <c r="BT252" s="24"/>
      <c r="BU252" s="24"/>
      <c r="BV252" s="24"/>
      <c r="BW252" s="24"/>
      <c r="BX252" s="24"/>
      <c r="BY252" s="24"/>
      <c r="BZ252" s="24"/>
      <c r="CA252" s="24"/>
      <c r="CB252" s="24"/>
      <c r="CC252" s="24"/>
      <c r="CD252" s="24"/>
      <c r="CE252" s="24"/>
      <c r="CF252" s="24"/>
      <c r="CG252" s="24"/>
      <c r="CH252" s="24"/>
      <c r="CI252" s="24"/>
      <c r="CJ252" s="24"/>
      <c r="CK252" s="24"/>
      <c r="CL252" s="24"/>
      <c r="CM252" s="24"/>
      <c r="CN252" s="24"/>
      <c r="CO252" s="24"/>
      <c r="CP252" s="24"/>
      <c r="CQ252" s="24"/>
      <c r="CR252" s="24"/>
      <c r="CS252" s="24"/>
      <c r="CT252" s="24"/>
      <c r="CU252" s="24"/>
      <c r="CV252" s="24"/>
      <c r="CW252" s="24"/>
      <c r="CX252" s="24"/>
      <c r="CY252" s="24"/>
      <c r="CZ252" s="24"/>
      <c r="DA252" s="24"/>
      <c r="DB252" s="24"/>
      <c r="DC252" s="24"/>
      <c r="DD252" s="24"/>
      <c r="DE252" s="24"/>
      <c r="DF252" s="24"/>
      <c r="DG252" s="24"/>
      <c r="DH252" s="24"/>
      <c r="DI252" s="24"/>
      <c r="DJ252" s="24"/>
      <c r="DK252" s="24"/>
      <c r="DL252" s="24"/>
      <c r="DM252" s="24"/>
      <c r="DN252" s="24"/>
      <c r="DO252" s="24"/>
      <c r="DP252" s="24"/>
      <c r="DQ252" s="24"/>
      <c r="DR252" s="24"/>
      <c r="DS252" s="24"/>
      <c r="DT252" s="24"/>
      <c r="DU252" s="24"/>
      <c r="DV252" s="24"/>
      <c r="DW252" s="24"/>
      <c r="DX252" s="24"/>
      <c r="DY252" s="24"/>
      <c r="DZ252" s="24"/>
      <c r="EA252" s="24"/>
      <c r="EB252" s="24"/>
      <c r="EC252" s="24"/>
      <c r="ED252" s="24"/>
      <c r="EE252" s="24"/>
      <c r="EF252" s="24"/>
      <c r="EG252" s="24"/>
      <c r="EH252" s="24"/>
      <c r="EI252" s="24"/>
      <c r="EJ252" s="24"/>
      <c r="EK252" s="24"/>
      <c r="EL252" s="25"/>
    </row>
    <row r="253" ht="13.65" customHeight="1">
      <c r="A253" s="15"/>
      <c r="B253" t="s" s="215">
        <f t="shared" si="1171"/>
        <v>168</v>
      </c>
      <c r="C253" t="s" s="215">
        <v>64</v>
      </c>
      <c r="D253" t="s" s="215">
        <f t="shared" si="1172"/>
        <v>171</v>
      </c>
      <c r="E253" s="220">
        <f t="shared" si="1173"/>
        <v>1</v>
      </c>
      <c r="F253" t="s" s="215">
        <v>64</v>
      </c>
      <c r="G253" s="220">
        <f t="shared" si="1174"/>
        <v>2</v>
      </c>
      <c r="H253" s="216"/>
      <c r="I253" t="s" s="215">
        <f t="shared" si="1175"/>
        <v>165</v>
      </c>
      <c r="J253" s="24"/>
      <c r="K253" t="s" s="215">
        <f>IF(I253="H",B253,IF(I253="B",D253,""))</f>
        <v>171</v>
      </c>
      <c r="L253" t="s" s="215">
        <f>IF(I253="U",B253,"")</f>
      </c>
      <c r="M253" t="s" s="215">
        <f>IF(I253="U",D253,"")</f>
      </c>
      <c r="N253" t="s" s="215">
        <f>IF(I253="B",B253,IF(I253="H",D253,""))</f>
        <v>168</v>
      </c>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24"/>
      <c r="AZ253" s="24"/>
      <c r="BA253" s="24"/>
      <c r="BB253" s="24"/>
      <c r="BC253" s="24"/>
      <c r="BD253" s="24"/>
      <c r="BE253" s="24"/>
      <c r="BF253" s="24"/>
      <c r="BG253" s="24"/>
      <c r="BH253" s="24"/>
      <c r="BI253" s="24"/>
      <c r="BJ253" s="24"/>
      <c r="BK253" s="24"/>
      <c r="BL253" s="24"/>
      <c r="BM253" s="24"/>
      <c r="BN253" s="24"/>
      <c r="BO253" s="24"/>
      <c r="BP253" s="24"/>
      <c r="BQ253" s="24"/>
      <c r="BR253" s="24"/>
      <c r="BS253" s="24"/>
      <c r="BT253" s="24"/>
      <c r="BU253" s="24"/>
      <c r="BV253" s="24"/>
      <c r="BW253" s="24"/>
      <c r="BX253" s="24"/>
      <c r="BY253" s="24"/>
      <c r="BZ253" s="24"/>
      <c r="CA253" s="24"/>
      <c r="CB253" s="24"/>
      <c r="CC253" s="24"/>
      <c r="CD253" s="24"/>
      <c r="CE253" s="24"/>
      <c r="CF253" s="24"/>
      <c r="CG253" s="24"/>
      <c r="CH253" s="24"/>
      <c r="CI253" s="24"/>
      <c r="CJ253" s="24"/>
      <c r="CK253" s="24"/>
      <c r="CL253" s="24"/>
      <c r="CM253" s="24"/>
      <c r="CN253" s="24"/>
      <c r="CO253" s="24"/>
      <c r="CP253" s="24"/>
      <c r="CQ253" s="24"/>
      <c r="CR253" s="24"/>
      <c r="CS253" s="24"/>
      <c r="CT253" s="24"/>
      <c r="CU253" s="24"/>
      <c r="CV253" s="24"/>
      <c r="CW253" s="24"/>
      <c r="CX253" s="24"/>
      <c r="CY253" s="24"/>
      <c r="CZ253" s="24"/>
      <c r="DA253" s="24"/>
      <c r="DB253" s="24"/>
      <c r="DC253" s="24"/>
      <c r="DD253" s="24"/>
      <c r="DE253" s="24"/>
      <c r="DF253" s="24"/>
      <c r="DG253" s="24"/>
      <c r="DH253" s="24"/>
      <c r="DI253" s="24"/>
      <c r="DJ253" s="24"/>
      <c r="DK253" s="24"/>
      <c r="DL253" s="24"/>
      <c r="DM253" s="24"/>
      <c r="DN253" s="24"/>
      <c r="DO253" s="24"/>
      <c r="DP253" s="24"/>
      <c r="DQ253" s="24"/>
      <c r="DR253" s="24"/>
      <c r="DS253" s="24"/>
      <c r="DT253" s="24"/>
      <c r="DU253" s="24"/>
      <c r="DV253" s="24"/>
      <c r="DW253" s="24"/>
      <c r="DX253" s="24"/>
      <c r="DY253" s="24"/>
      <c r="DZ253" s="24"/>
      <c r="EA253" s="24"/>
      <c r="EB253" s="24"/>
      <c r="EC253" s="24"/>
      <c r="ED253" s="24"/>
      <c r="EE253" s="24"/>
      <c r="EF253" s="24"/>
      <c r="EG253" s="24"/>
      <c r="EH253" s="24"/>
      <c r="EI253" s="24"/>
      <c r="EJ253" s="24"/>
      <c r="EK253" s="24"/>
      <c r="EL253" s="25"/>
    </row>
    <row r="254" ht="13.65" customHeight="1">
      <c r="A254" s="15"/>
      <c r="B254" t="s" s="215">
        <f t="shared" si="1219"/>
        <v>179</v>
      </c>
      <c r="C254" t="s" s="215">
        <v>64</v>
      </c>
      <c r="D254" t="s" s="215">
        <f t="shared" si="1220"/>
        <v>175</v>
      </c>
      <c r="E254" s="220">
        <f t="shared" si="1221"/>
        <v>2</v>
      </c>
      <c r="F254" t="s" s="215">
        <v>64</v>
      </c>
      <c r="G254" s="220">
        <f t="shared" si="1222"/>
        <v>0</v>
      </c>
      <c r="H254" s="216"/>
      <c r="I254" t="s" s="215">
        <f t="shared" si="1223"/>
        <v>170</v>
      </c>
      <c r="J254" s="24"/>
      <c r="K254" t="s" s="215">
        <f>IF(I254="H",B254,IF(I254="B",D254,""))</f>
        <v>179</v>
      </c>
      <c r="L254" t="s" s="215">
        <f>IF(I254="U",B254,"")</f>
      </c>
      <c r="M254" t="s" s="215">
        <f>IF(I254="U",D254,"")</f>
      </c>
      <c r="N254" t="s" s="215">
        <f>IF(I254="B",B254,IF(I254="H",D254,""))</f>
        <v>175</v>
      </c>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24"/>
      <c r="AZ254" s="24"/>
      <c r="BA254" s="24"/>
      <c r="BB254" s="24"/>
      <c r="BC254" s="24"/>
      <c r="BD254" s="24"/>
      <c r="BE254" s="24"/>
      <c r="BF254" s="24"/>
      <c r="BG254" s="24"/>
      <c r="BH254" s="24"/>
      <c r="BI254" s="24"/>
      <c r="BJ254" s="24"/>
      <c r="BK254" s="24"/>
      <c r="BL254" s="24"/>
      <c r="BM254" s="24"/>
      <c r="BN254" s="24"/>
      <c r="BO254" s="24"/>
      <c r="BP254" s="24"/>
      <c r="BQ254" s="24"/>
      <c r="BR254" s="24"/>
      <c r="BS254" s="24"/>
      <c r="BT254" s="24"/>
      <c r="BU254" s="24"/>
      <c r="BV254" s="24"/>
      <c r="BW254" s="24"/>
      <c r="BX254" s="24"/>
      <c r="BY254" s="24"/>
      <c r="BZ254" s="24"/>
      <c r="CA254" s="24"/>
      <c r="CB254" s="24"/>
      <c r="CC254" s="24"/>
      <c r="CD254" s="24"/>
      <c r="CE254" s="24"/>
      <c r="CF254" s="24"/>
      <c r="CG254" s="24"/>
      <c r="CH254" s="24"/>
      <c r="CI254" s="24"/>
      <c r="CJ254" s="24"/>
      <c r="CK254" s="24"/>
      <c r="CL254" s="24"/>
      <c r="CM254" s="24"/>
      <c r="CN254" s="24"/>
      <c r="CO254" s="24"/>
      <c r="CP254" s="24"/>
      <c r="CQ254" s="24"/>
      <c r="CR254" s="24"/>
      <c r="CS254" s="24"/>
      <c r="CT254" s="24"/>
      <c r="CU254" s="24"/>
      <c r="CV254" s="24"/>
      <c r="CW254" s="24"/>
      <c r="CX254" s="24"/>
      <c r="CY254" s="24"/>
      <c r="CZ254" s="24"/>
      <c r="DA254" s="24"/>
      <c r="DB254" s="24"/>
      <c r="DC254" s="24"/>
      <c r="DD254" s="24"/>
      <c r="DE254" s="24"/>
      <c r="DF254" s="24"/>
      <c r="DG254" s="24"/>
      <c r="DH254" s="24"/>
      <c r="DI254" s="24"/>
      <c r="DJ254" s="24"/>
      <c r="DK254" s="24"/>
      <c r="DL254" s="24"/>
      <c r="DM254" s="24"/>
      <c r="DN254" s="24"/>
      <c r="DO254" s="24"/>
      <c r="DP254" s="24"/>
      <c r="DQ254" s="24"/>
      <c r="DR254" s="24"/>
      <c r="DS254" s="24"/>
      <c r="DT254" s="24"/>
      <c r="DU254" s="24"/>
      <c r="DV254" s="24"/>
      <c r="DW254" s="24"/>
      <c r="DX254" s="24"/>
      <c r="DY254" s="24"/>
      <c r="DZ254" s="24"/>
      <c r="EA254" s="24"/>
      <c r="EB254" s="24"/>
      <c r="EC254" s="24"/>
      <c r="ED254" s="24"/>
      <c r="EE254" s="24"/>
      <c r="EF254" s="24"/>
      <c r="EG254" s="24"/>
      <c r="EH254" s="24"/>
      <c r="EI254" s="24"/>
      <c r="EJ254" s="24"/>
      <c r="EK254" s="24"/>
      <c r="EL254" s="25"/>
    </row>
    <row r="255" ht="13.65" customHeight="1">
      <c r="A255" s="15"/>
      <c r="B255" t="s" s="215">
        <f t="shared" si="1267"/>
        <v>186</v>
      </c>
      <c r="C255" t="s" s="215">
        <v>64</v>
      </c>
      <c r="D255" t="s" s="215">
        <f t="shared" si="1268"/>
        <v>184</v>
      </c>
      <c r="E255" s="220">
        <f t="shared" si="1269"/>
        <v>3</v>
      </c>
      <c r="F255" t="s" s="215">
        <v>64</v>
      </c>
      <c r="G255" s="220">
        <f t="shared" si="1270"/>
        <v>0</v>
      </c>
      <c r="H255" s="216"/>
      <c r="I255" t="s" s="215">
        <f t="shared" si="1271"/>
        <v>170</v>
      </c>
      <c r="J255" s="24"/>
      <c r="K255" t="s" s="215">
        <f>IF(I255="H",B255,IF(I255="B",D255,""))</f>
        <v>186</v>
      </c>
      <c r="L255" t="s" s="215">
        <f>IF(I255="U",B255,"")</f>
      </c>
      <c r="M255" t="s" s="215">
        <f>IF(I255="U",D255,"")</f>
      </c>
      <c r="N255" t="s" s="215">
        <f>IF(I255="B",B255,IF(I255="H",D255,""))</f>
        <v>184</v>
      </c>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c r="AY255" s="24"/>
      <c r="AZ255" s="24"/>
      <c r="BA255" s="24"/>
      <c r="BB255" s="24"/>
      <c r="BC255" s="24"/>
      <c r="BD255" s="24"/>
      <c r="BE255" s="24"/>
      <c r="BF255" s="24"/>
      <c r="BG255" s="24"/>
      <c r="BH255" s="24"/>
      <c r="BI255" s="24"/>
      <c r="BJ255" s="24"/>
      <c r="BK255" s="24"/>
      <c r="BL255" s="24"/>
      <c r="BM255" s="24"/>
      <c r="BN255" s="24"/>
      <c r="BO255" s="24"/>
      <c r="BP255" s="24"/>
      <c r="BQ255" s="24"/>
      <c r="BR255" s="24"/>
      <c r="BS255" s="24"/>
      <c r="BT255" s="24"/>
      <c r="BU255" s="24"/>
      <c r="BV255" s="24"/>
      <c r="BW255" s="24"/>
      <c r="BX255" s="24"/>
      <c r="BY255" s="24"/>
      <c r="BZ255" s="24"/>
      <c r="CA255" s="24"/>
      <c r="CB255" s="24"/>
      <c r="CC255" s="24"/>
      <c r="CD255" s="24"/>
      <c r="CE255" s="24"/>
      <c r="CF255" s="24"/>
      <c r="CG255" s="24"/>
      <c r="CH255" s="24"/>
      <c r="CI255" s="24"/>
      <c r="CJ255" s="24"/>
      <c r="CK255" s="24"/>
      <c r="CL255" s="24"/>
      <c r="CM255" s="24"/>
      <c r="CN255" s="24"/>
      <c r="CO255" s="24"/>
      <c r="CP255" s="24"/>
      <c r="CQ255" s="24"/>
      <c r="CR255" s="24"/>
      <c r="CS255" s="24"/>
      <c r="CT255" s="24"/>
      <c r="CU255" s="24"/>
      <c r="CV255" s="24"/>
      <c r="CW255" s="24"/>
      <c r="CX255" s="24"/>
      <c r="CY255" s="24"/>
      <c r="CZ255" s="24"/>
      <c r="DA255" s="24"/>
      <c r="DB255" s="24"/>
      <c r="DC255" s="24"/>
      <c r="DD255" s="24"/>
      <c r="DE255" s="24"/>
      <c r="DF255" s="24"/>
      <c r="DG255" s="24"/>
      <c r="DH255" s="24"/>
      <c r="DI255" s="24"/>
      <c r="DJ255" s="24"/>
      <c r="DK255" s="24"/>
      <c r="DL255" s="24"/>
      <c r="DM255" s="24"/>
      <c r="DN255" s="24"/>
      <c r="DO255" s="24"/>
      <c r="DP255" s="24"/>
      <c r="DQ255" s="24"/>
      <c r="DR255" s="24"/>
      <c r="DS255" s="24"/>
      <c r="DT255" s="24"/>
      <c r="DU255" s="24"/>
      <c r="DV255" s="24"/>
      <c r="DW255" s="24"/>
      <c r="DX255" s="24"/>
      <c r="DY255" s="24"/>
      <c r="DZ255" s="24"/>
      <c r="EA255" s="24"/>
      <c r="EB255" s="24"/>
      <c r="EC255" s="24"/>
      <c r="ED255" s="24"/>
      <c r="EE255" s="24"/>
      <c r="EF255" s="24"/>
      <c r="EG255" s="24"/>
      <c r="EH255" s="24"/>
      <c r="EI255" s="24"/>
      <c r="EJ255" s="24"/>
      <c r="EK255" s="24"/>
      <c r="EL255" s="25"/>
    </row>
    <row r="256" ht="13.65" customHeight="1">
      <c r="A256" s="15"/>
      <c r="B256" t="s" s="215">
        <f t="shared" si="1315"/>
        <v>174</v>
      </c>
      <c r="C256" t="s" s="215">
        <v>64</v>
      </c>
      <c r="D256" t="s" s="215">
        <f t="shared" si="1316"/>
        <v>182</v>
      </c>
      <c r="E256" s="220">
        <f t="shared" si="1317"/>
        <v>1</v>
      </c>
      <c r="F256" t="s" s="215">
        <v>64</v>
      </c>
      <c r="G256" s="220">
        <f t="shared" si="1318"/>
        <v>1</v>
      </c>
      <c r="H256" s="216"/>
      <c r="I256" t="s" s="215">
        <f t="shared" si="1319"/>
        <v>177</v>
      </c>
      <c r="J256" s="24"/>
      <c r="K256" t="s" s="215">
        <f>IF(I256="H",B256,IF(I256="B",D256,""))</f>
      </c>
      <c r="L256" t="s" s="215">
        <f>IF(I256="U",B256,"")</f>
        <v>174</v>
      </c>
      <c r="M256" t="s" s="215">
        <f>IF(I256="U",D256,"")</f>
        <v>182</v>
      </c>
      <c r="N256" t="s" s="215">
        <f>IF(I256="B",B256,IF(I256="H",D256,""))</f>
      </c>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c r="AV256" s="24"/>
      <c r="AW256" s="24"/>
      <c r="AX256" s="24"/>
      <c r="AY256" s="24"/>
      <c r="AZ256" s="24"/>
      <c r="BA256" s="24"/>
      <c r="BB256" s="24"/>
      <c r="BC256" s="24"/>
      <c r="BD256" s="24"/>
      <c r="BE256" s="24"/>
      <c r="BF256" s="24"/>
      <c r="BG256" s="24"/>
      <c r="BH256" s="24"/>
      <c r="BI256" s="24"/>
      <c r="BJ256" s="24"/>
      <c r="BK256" s="24"/>
      <c r="BL256" s="24"/>
      <c r="BM256" s="24"/>
      <c r="BN256" s="24"/>
      <c r="BO256" s="24"/>
      <c r="BP256" s="24"/>
      <c r="BQ256" s="24"/>
      <c r="BR256" s="24"/>
      <c r="BS256" s="24"/>
      <c r="BT256" s="24"/>
      <c r="BU256" s="24"/>
      <c r="BV256" s="24"/>
      <c r="BW256" s="24"/>
      <c r="BX256" s="24"/>
      <c r="BY256" s="24"/>
      <c r="BZ256" s="24"/>
      <c r="CA256" s="24"/>
      <c r="CB256" s="24"/>
      <c r="CC256" s="24"/>
      <c r="CD256" s="24"/>
      <c r="CE256" s="24"/>
      <c r="CF256" s="24"/>
      <c r="CG256" s="24"/>
      <c r="CH256" s="24"/>
      <c r="CI256" s="24"/>
      <c r="CJ256" s="24"/>
      <c r="CK256" s="24"/>
      <c r="CL256" s="24"/>
      <c r="CM256" s="24"/>
      <c r="CN256" s="24"/>
      <c r="CO256" s="24"/>
      <c r="CP256" s="24"/>
      <c r="CQ256" s="24"/>
      <c r="CR256" s="24"/>
      <c r="CS256" s="24"/>
      <c r="CT256" s="24"/>
      <c r="CU256" s="24"/>
      <c r="CV256" s="24"/>
      <c r="CW256" s="24"/>
      <c r="CX256" s="24"/>
      <c r="CY256" s="24"/>
      <c r="CZ256" s="24"/>
      <c r="DA256" s="24"/>
      <c r="DB256" s="24"/>
      <c r="DC256" s="24"/>
      <c r="DD256" s="24"/>
      <c r="DE256" s="24"/>
      <c r="DF256" s="24"/>
      <c r="DG256" s="24"/>
      <c r="DH256" s="24"/>
      <c r="DI256" s="24"/>
      <c r="DJ256" s="24"/>
      <c r="DK256" s="24"/>
      <c r="DL256" s="24"/>
      <c r="DM256" s="24"/>
      <c r="DN256" s="24"/>
      <c r="DO256" s="24"/>
      <c r="DP256" s="24"/>
      <c r="DQ256" s="24"/>
      <c r="DR256" s="24"/>
      <c r="DS256" s="24"/>
      <c r="DT256" s="24"/>
      <c r="DU256" s="24"/>
      <c r="DV256" s="24"/>
      <c r="DW256" s="24"/>
      <c r="DX256" s="24"/>
      <c r="DY256" s="24"/>
      <c r="DZ256" s="24"/>
      <c r="EA256" s="24"/>
      <c r="EB256" s="24"/>
      <c r="EC256" s="24"/>
      <c r="ED256" s="24"/>
      <c r="EE256" s="24"/>
      <c r="EF256" s="24"/>
      <c r="EG256" s="24"/>
      <c r="EH256" s="24"/>
      <c r="EI256" s="24"/>
      <c r="EJ256" s="24"/>
      <c r="EK256" s="24"/>
      <c r="EL256" s="25"/>
    </row>
    <row r="257" ht="13.65" customHeight="1">
      <c r="A257" s="15"/>
      <c r="B257" t="s" s="215">
        <f t="shared" si="1363"/>
        <v>173</v>
      </c>
      <c r="C257" t="s" s="215">
        <v>64</v>
      </c>
      <c r="D257" t="s" s="215">
        <f t="shared" si="1364"/>
        <v>181</v>
      </c>
      <c r="E257" s="220">
        <f t="shared" si="1365"/>
        <v>4</v>
      </c>
      <c r="F257" t="s" s="215">
        <v>64</v>
      </c>
      <c r="G257" s="220">
        <f t="shared" si="1366"/>
        <v>1</v>
      </c>
      <c r="H257" s="216"/>
      <c r="I257" t="s" s="215">
        <f t="shared" si="1367"/>
        <v>170</v>
      </c>
      <c r="J257" s="24"/>
      <c r="K257" t="s" s="215">
        <f>IF(I257="H",B257,IF(I257="B",D257,""))</f>
        <v>173</v>
      </c>
      <c r="L257" t="s" s="215">
        <f>IF(I257="U",B257,"")</f>
      </c>
      <c r="M257" t="s" s="215">
        <f>IF(I257="U",D257,"")</f>
      </c>
      <c r="N257" t="s" s="215">
        <f>IF(I257="B",B257,IF(I257="H",D257,""))</f>
        <v>181</v>
      </c>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24"/>
      <c r="AZ257" s="24"/>
      <c r="BA257" s="24"/>
      <c r="BB257" s="24"/>
      <c r="BC257" s="24"/>
      <c r="BD257" s="24"/>
      <c r="BE257" s="24"/>
      <c r="BF257" s="24"/>
      <c r="BG257" s="24"/>
      <c r="BH257" s="24"/>
      <c r="BI257" s="24"/>
      <c r="BJ257" s="24"/>
      <c r="BK257" s="24"/>
      <c r="BL257" s="24"/>
      <c r="BM257" s="24"/>
      <c r="BN257" s="24"/>
      <c r="BO257" s="24"/>
      <c r="BP257" s="24"/>
      <c r="BQ257" s="24"/>
      <c r="BR257" s="24"/>
      <c r="BS257" s="24"/>
      <c r="BT257" s="24"/>
      <c r="BU257" s="24"/>
      <c r="BV257" s="24"/>
      <c r="BW257" s="24"/>
      <c r="BX257" s="24"/>
      <c r="BY257" s="24"/>
      <c r="BZ257" s="24"/>
      <c r="CA257" s="24"/>
      <c r="CB257" s="24"/>
      <c r="CC257" s="24"/>
      <c r="CD257" s="24"/>
      <c r="CE257" s="24"/>
      <c r="CF257" s="24"/>
      <c r="CG257" s="24"/>
      <c r="CH257" s="24"/>
      <c r="CI257" s="24"/>
      <c r="CJ257" s="24"/>
      <c r="CK257" s="24"/>
      <c r="CL257" s="24"/>
      <c r="CM257" s="24"/>
      <c r="CN257" s="24"/>
      <c r="CO257" s="24"/>
      <c r="CP257" s="24"/>
      <c r="CQ257" s="24"/>
      <c r="CR257" s="24"/>
      <c r="CS257" s="24"/>
      <c r="CT257" s="24"/>
      <c r="CU257" s="24"/>
      <c r="CV257" s="24"/>
      <c r="CW257" s="24"/>
      <c r="CX257" s="24"/>
      <c r="CY257" s="24"/>
      <c r="CZ257" s="24"/>
      <c r="DA257" s="24"/>
      <c r="DB257" s="24"/>
      <c r="DC257" s="24"/>
      <c r="DD257" s="24"/>
      <c r="DE257" s="24"/>
      <c r="DF257" s="24"/>
      <c r="DG257" s="24"/>
      <c r="DH257" s="24"/>
      <c r="DI257" s="24"/>
      <c r="DJ257" s="24"/>
      <c r="DK257" s="24"/>
      <c r="DL257" s="24"/>
      <c r="DM257" s="24"/>
      <c r="DN257" s="24"/>
      <c r="DO257" s="24"/>
      <c r="DP257" s="24"/>
      <c r="DQ257" s="24"/>
      <c r="DR257" s="24"/>
      <c r="DS257" s="24"/>
      <c r="DT257" s="24"/>
      <c r="DU257" s="24"/>
      <c r="DV257" s="24"/>
      <c r="DW257" s="24"/>
      <c r="DX257" s="24"/>
      <c r="DY257" s="24"/>
      <c r="DZ257" s="24"/>
      <c r="EA257" s="24"/>
      <c r="EB257" s="24"/>
      <c r="EC257" s="24"/>
      <c r="ED257" s="24"/>
      <c r="EE257" s="24"/>
      <c r="EF257" s="24"/>
      <c r="EG257" s="24"/>
      <c r="EH257" s="24"/>
      <c r="EI257" s="24"/>
      <c r="EJ257" s="24"/>
      <c r="EK257" s="24"/>
      <c r="EL257" s="25"/>
    </row>
    <row r="258" ht="13.65" customHeight="1">
      <c r="A258" s="15"/>
      <c r="B258" t="s" s="215">
        <f t="shared" si="1411"/>
        <v>187</v>
      </c>
      <c r="C258" t="s" s="215">
        <v>64</v>
      </c>
      <c r="D258" t="s" s="215">
        <f t="shared" si="1412"/>
        <v>189</v>
      </c>
      <c r="E258" s="220">
        <f t="shared" si="1413"/>
        <v>1</v>
      </c>
      <c r="F258" t="s" s="215">
        <v>64</v>
      </c>
      <c r="G258" s="220">
        <f t="shared" si="1414"/>
        <v>3</v>
      </c>
      <c r="H258" s="216"/>
      <c r="I258" t="s" s="215">
        <f t="shared" si="1415"/>
        <v>165</v>
      </c>
      <c r="J258" s="24"/>
      <c r="K258" t="s" s="215">
        <f>IF(I258="H",B258,IF(I258="B",D258,""))</f>
        <v>189</v>
      </c>
      <c r="L258" t="s" s="215">
        <f>IF(I258="U",B258,"")</f>
      </c>
      <c r="M258" t="s" s="215">
        <f>IF(I258="U",D258,"")</f>
      </c>
      <c r="N258" t="s" s="215">
        <f>IF(I258="B",B258,IF(I258="H",D258,""))</f>
        <v>187</v>
      </c>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c r="AY258" s="24"/>
      <c r="AZ258" s="24"/>
      <c r="BA258" s="24"/>
      <c r="BB258" s="24"/>
      <c r="BC258" s="24"/>
      <c r="BD258" s="24"/>
      <c r="BE258" s="24"/>
      <c r="BF258" s="24"/>
      <c r="BG258" s="24"/>
      <c r="BH258" s="24"/>
      <c r="BI258" s="24"/>
      <c r="BJ258" s="24"/>
      <c r="BK258" s="24"/>
      <c r="BL258" s="24"/>
      <c r="BM258" s="24"/>
      <c r="BN258" s="24"/>
      <c r="BO258" s="24"/>
      <c r="BP258" s="24"/>
      <c r="BQ258" s="24"/>
      <c r="BR258" s="24"/>
      <c r="BS258" s="24"/>
      <c r="BT258" s="24"/>
      <c r="BU258" s="24"/>
      <c r="BV258" s="24"/>
      <c r="BW258" s="24"/>
      <c r="BX258" s="24"/>
      <c r="BY258" s="24"/>
      <c r="BZ258" s="24"/>
      <c r="CA258" s="24"/>
      <c r="CB258" s="24"/>
      <c r="CC258" s="24"/>
      <c r="CD258" s="24"/>
      <c r="CE258" s="24"/>
      <c r="CF258" s="24"/>
      <c r="CG258" s="24"/>
      <c r="CH258" s="24"/>
      <c r="CI258" s="24"/>
      <c r="CJ258" s="24"/>
      <c r="CK258" s="24"/>
      <c r="CL258" s="24"/>
      <c r="CM258" s="24"/>
      <c r="CN258" s="24"/>
      <c r="CO258" s="24"/>
      <c r="CP258" s="24"/>
      <c r="CQ258" s="24"/>
      <c r="CR258" s="24"/>
      <c r="CS258" s="24"/>
      <c r="CT258" s="24"/>
      <c r="CU258" s="24"/>
      <c r="CV258" s="24"/>
      <c r="CW258" s="24"/>
      <c r="CX258" s="24"/>
      <c r="CY258" s="24"/>
      <c r="CZ258" s="24"/>
      <c r="DA258" s="24"/>
      <c r="DB258" s="24"/>
      <c r="DC258" s="24"/>
      <c r="DD258" s="24"/>
      <c r="DE258" s="24"/>
      <c r="DF258" s="24"/>
      <c r="DG258" s="24"/>
      <c r="DH258" s="24"/>
      <c r="DI258" s="24"/>
      <c r="DJ258" s="24"/>
      <c r="DK258" s="24"/>
      <c r="DL258" s="24"/>
      <c r="DM258" s="24"/>
      <c r="DN258" s="24"/>
      <c r="DO258" s="24"/>
      <c r="DP258" s="24"/>
      <c r="DQ258" s="24"/>
      <c r="DR258" s="24"/>
      <c r="DS258" s="24"/>
      <c r="DT258" s="24"/>
      <c r="DU258" s="24"/>
      <c r="DV258" s="24"/>
      <c r="DW258" s="24"/>
      <c r="DX258" s="24"/>
      <c r="DY258" s="24"/>
      <c r="DZ258" s="24"/>
      <c r="EA258" s="24"/>
      <c r="EB258" s="24"/>
      <c r="EC258" s="24"/>
      <c r="ED258" s="24"/>
      <c r="EE258" s="24"/>
      <c r="EF258" s="24"/>
      <c r="EG258" s="24"/>
      <c r="EH258" s="24"/>
      <c r="EI258" s="24"/>
      <c r="EJ258" s="24"/>
      <c r="EK258" s="24"/>
      <c r="EL258" s="25"/>
    </row>
    <row r="259" ht="13.65" customHeight="1">
      <c r="A259" s="15"/>
      <c r="B259" t="s" s="215">
        <f t="shared" si="1459"/>
        <v>188</v>
      </c>
      <c r="C259" t="s" s="215">
        <v>64</v>
      </c>
      <c r="D259" t="s" s="215">
        <f t="shared" si="1460"/>
        <v>190</v>
      </c>
      <c r="E259" s="220">
        <f t="shared" si="1461"/>
        <v>2</v>
      </c>
      <c r="F259" t="s" s="215">
        <v>64</v>
      </c>
      <c r="G259" s="220">
        <f t="shared" si="1462"/>
        <v>1</v>
      </c>
      <c r="H259" s="216"/>
      <c r="I259" t="s" s="215">
        <f t="shared" si="1463"/>
        <v>170</v>
      </c>
      <c r="J259" s="24"/>
      <c r="K259" t="s" s="215">
        <f>IF(I259="H",B259,IF(I259="B",D259,""))</f>
        <v>188</v>
      </c>
      <c r="L259" t="s" s="215">
        <f>IF(I259="U",B259,"")</f>
      </c>
      <c r="M259" t="s" s="215">
        <f>IF(I259="U",D259,"")</f>
      </c>
      <c r="N259" t="s" s="215">
        <f>IF(I259="B",B259,IF(I259="H",D259,""))</f>
        <v>190</v>
      </c>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c r="BA259" s="24"/>
      <c r="BB259" s="24"/>
      <c r="BC259" s="24"/>
      <c r="BD259" s="24"/>
      <c r="BE259" s="24"/>
      <c r="BF259" s="24"/>
      <c r="BG259" s="24"/>
      <c r="BH259" s="24"/>
      <c r="BI259" s="24"/>
      <c r="BJ259" s="24"/>
      <c r="BK259" s="24"/>
      <c r="BL259" s="24"/>
      <c r="BM259" s="24"/>
      <c r="BN259" s="24"/>
      <c r="BO259" s="24"/>
      <c r="BP259" s="24"/>
      <c r="BQ259" s="24"/>
      <c r="BR259" s="24"/>
      <c r="BS259" s="24"/>
      <c r="BT259" s="24"/>
      <c r="BU259" s="24"/>
      <c r="BV259" s="24"/>
      <c r="BW259" s="24"/>
      <c r="BX259" s="24"/>
      <c r="BY259" s="24"/>
      <c r="BZ259" s="24"/>
      <c r="CA259" s="24"/>
      <c r="CB259" s="24"/>
      <c r="CC259" s="24"/>
      <c r="CD259" s="24"/>
      <c r="CE259" s="24"/>
      <c r="CF259" s="24"/>
      <c r="CG259" s="24"/>
      <c r="CH259" s="24"/>
      <c r="CI259" s="24"/>
      <c r="CJ259" s="24"/>
      <c r="CK259" s="24"/>
      <c r="CL259" s="24"/>
      <c r="CM259" s="24"/>
      <c r="CN259" s="24"/>
      <c r="CO259" s="24"/>
      <c r="CP259" s="24"/>
      <c r="CQ259" s="24"/>
      <c r="CR259" s="24"/>
      <c r="CS259" s="24"/>
      <c r="CT259" s="24"/>
      <c r="CU259" s="24"/>
      <c r="CV259" s="24"/>
      <c r="CW259" s="24"/>
      <c r="CX259" s="24"/>
      <c r="CY259" s="24"/>
      <c r="CZ259" s="24"/>
      <c r="DA259" s="24"/>
      <c r="DB259" s="24"/>
      <c r="DC259" s="24"/>
      <c r="DD259" s="24"/>
      <c r="DE259" s="24"/>
      <c r="DF259" s="24"/>
      <c r="DG259" s="24"/>
      <c r="DH259" s="24"/>
      <c r="DI259" s="24"/>
      <c r="DJ259" s="24"/>
      <c r="DK259" s="24"/>
      <c r="DL259" s="24"/>
      <c r="DM259" s="24"/>
      <c r="DN259" s="24"/>
      <c r="DO259" s="24"/>
      <c r="DP259" s="24"/>
      <c r="DQ259" s="24"/>
      <c r="DR259" s="24"/>
      <c r="DS259" s="24"/>
      <c r="DT259" s="24"/>
      <c r="DU259" s="24"/>
      <c r="DV259" s="24"/>
      <c r="DW259" s="24"/>
      <c r="DX259" s="24"/>
      <c r="DY259" s="24"/>
      <c r="DZ259" s="24"/>
      <c r="EA259" s="24"/>
      <c r="EB259" s="24"/>
      <c r="EC259" s="24"/>
      <c r="ED259" s="24"/>
      <c r="EE259" s="24"/>
      <c r="EF259" s="24"/>
      <c r="EG259" s="24"/>
      <c r="EH259" s="24"/>
      <c r="EI259" s="24"/>
      <c r="EJ259" s="24"/>
      <c r="EK259" s="24"/>
      <c r="EL259" s="25"/>
    </row>
    <row r="260" ht="13.65" customHeight="1">
      <c r="A260" s="15"/>
      <c r="B260" t="s" s="215">
        <f t="shared" si="1507"/>
        <v>185</v>
      </c>
      <c r="C260" t="s" s="215">
        <v>64</v>
      </c>
      <c r="D260" t="s" s="215">
        <f t="shared" si="1508"/>
        <v>183</v>
      </c>
      <c r="E260" s="220">
        <f t="shared" si="1509"/>
        <v>2</v>
      </c>
      <c r="F260" t="s" s="215">
        <v>64</v>
      </c>
      <c r="G260" s="220">
        <f t="shared" si="1510"/>
        <v>0</v>
      </c>
      <c r="H260" s="216"/>
      <c r="I260" t="s" s="215">
        <f t="shared" si="1511"/>
        <v>170</v>
      </c>
      <c r="J260" s="24"/>
      <c r="K260" t="s" s="215">
        <f>IF(I260="H",B260,IF(I260="B",D260,""))</f>
        <v>185</v>
      </c>
      <c r="L260" t="s" s="215">
        <f>IF(I260="U",B260,"")</f>
      </c>
      <c r="M260" t="s" s="215">
        <f>IF(I260="U",D260,"")</f>
      </c>
      <c r="N260" t="s" s="215">
        <f>IF(I260="B",B260,IF(I260="H",D260,""))</f>
        <v>183</v>
      </c>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c r="BA260" s="24"/>
      <c r="BB260" s="24"/>
      <c r="BC260" s="24"/>
      <c r="BD260" s="24"/>
      <c r="BE260" s="24"/>
      <c r="BF260" s="24"/>
      <c r="BG260" s="24"/>
      <c r="BH260" s="24"/>
      <c r="BI260" s="24"/>
      <c r="BJ260" s="24"/>
      <c r="BK260" s="24"/>
      <c r="BL260" s="24"/>
      <c r="BM260" s="24"/>
      <c r="BN260" s="24"/>
      <c r="BO260" s="24"/>
      <c r="BP260" s="24"/>
      <c r="BQ260" s="24"/>
      <c r="BR260" s="24"/>
      <c r="BS260" s="24"/>
      <c r="BT260" s="24"/>
      <c r="BU260" s="24"/>
      <c r="BV260" s="24"/>
      <c r="BW260" s="24"/>
      <c r="BX260" s="24"/>
      <c r="BY260" s="24"/>
      <c r="BZ260" s="24"/>
      <c r="CA260" s="24"/>
      <c r="CB260" s="24"/>
      <c r="CC260" s="24"/>
      <c r="CD260" s="24"/>
      <c r="CE260" s="24"/>
      <c r="CF260" s="24"/>
      <c r="CG260" s="24"/>
      <c r="CH260" s="24"/>
      <c r="CI260" s="24"/>
      <c r="CJ260" s="24"/>
      <c r="CK260" s="24"/>
      <c r="CL260" s="24"/>
      <c r="CM260" s="24"/>
      <c r="CN260" s="24"/>
      <c r="CO260" s="24"/>
      <c r="CP260" s="24"/>
      <c r="CQ260" s="24"/>
      <c r="CR260" s="24"/>
      <c r="CS260" s="24"/>
      <c r="CT260" s="24"/>
      <c r="CU260" s="24"/>
      <c r="CV260" s="24"/>
      <c r="CW260" s="24"/>
      <c r="CX260" s="24"/>
      <c r="CY260" s="24"/>
      <c r="CZ260" s="24"/>
      <c r="DA260" s="24"/>
      <c r="DB260" s="24"/>
      <c r="DC260" s="24"/>
      <c r="DD260" s="24"/>
      <c r="DE260" s="24"/>
      <c r="DF260" s="24"/>
      <c r="DG260" s="24"/>
      <c r="DH260" s="24"/>
      <c r="DI260" s="24"/>
      <c r="DJ260" s="24"/>
      <c r="DK260" s="24"/>
      <c r="DL260" s="24"/>
      <c r="DM260" s="24"/>
      <c r="DN260" s="24"/>
      <c r="DO260" s="24"/>
      <c r="DP260" s="24"/>
      <c r="DQ260" s="24"/>
      <c r="DR260" s="24"/>
      <c r="DS260" s="24"/>
      <c r="DT260" s="24"/>
      <c r="DU260" s="24"/>
      <c r="DV260" s="24"/>
      <c r="DW260" s="24"/>
      <c r="DX260" s="24"/>
      <c r="DY260" s="24"/>
      <c r="DZ260" s="24"/>
      <c r="EA260" s="24"/>
      <c r="EB260" s="24"/>
      <c r="EC260" s="24"/>
      <c r="ED260" s="24"/>
      <c r="EE260" s="24"/>
      <c r="EF260" s="24"/>
      <c r="EG260" s="24"/>
      <c r="EH260" s="24"/>
      <c r="EI260" s="24"/>
      <c r="EJ260" s="24"/>
      <c r="EK260" s="24"/>
      <c r="EL260" s="25"/>
    </row>
    <row r="261" ht="13.65" customHeight="1">
      <c r="A261" s="15"/>
      <c r="B261" t="s" s="215">
        <f t="shared" si="1555"/>
        <v>167</v>
      </c>
      <c r="C261" t="s" s="215">
        <v>64</v>
      </c>
      <c r="D261" t="s" s="215">
        <f t="shared" si="1556"/>
        <v>163</v>
      </c>
      <c r="E261" s="220">
        <f t="shared" si="1557"/>
        <v>1</v>
      </c>
      <c r="F261" t="s" s="215">
        <v>64</v>
      </c>
      <c r="G261" s="220">
        <f t="shared" si="1558"/>
        <v>1</v>
      </c>
      <c r="H261" s="216"/>
      <c r="I261" t="s" s="215">
        <f t="shared" si="1559"/>
        <v>177</v>
      </c>
      <c r="J261" s="24"/>
      <c r="K261" t="s" s="215">
        <f>IF(I261="H",B261,IF(I261="B",D261,""))</f>
      </c>
      <c r="L261" t="s" s="215">
        <f>IF(I261="U",B261,"")</f>
        <v>167</v>
      </c>
      <c r="M261" t="s" s="215">
        <f>IF(I261="U",D261,"")</f>
        <v>163</v>
      </c>
      <c r="N261" t="s" s="215">
        <f>IF(I261="B",B261,IF(I261="H",D261,""))</f>
      </c>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24"/>
      <c r="AZ261" s="24"/>
      <c r="BA261" s="24"/>
      <c r="BB261" s="24"/>
      <c r="BC261" s="24"/>
      <c r="BD261" s="24"/>
      <c r="BE261" s="24"/>
      <c r="BF261" s="24"/>
      <c r="BG261" s="24"/>
      <c r="BH261" s="24"/>
      <c r="BI261" s="24"/>
      <c r="BJ261" s="24"/>
      <c r="BK261" s="24"/>
      <c r="BL261" s="24"/>
      <c r="BM261" s="24"/>
      <c r="BN261" s="24"/>
      <c r="BO261" s="24"/>
      <c r="BP261" s="24"/>
      <c r="BQ261" s="24"/>
      <c r="BR261" s="24"/>
      <c r="BS261" s="24"/>
      <c r="BT261" s="24"/>
      <c r="BU261" s="24"/>
      <c r="BV261" s="24"/>
      <c r="BW261" s="24"/>
      <c r="BX261" s="24"/>
      <c r="BY261" s="24"/>
      <c r="BZ261" s="24"/>
      <c r="CA261" s="24"/>
      <c r="CB261" s="24"/>
      <c r="CC261" s="24"/>
      <c r="CD261" s="24"/>
      <c r="CE261" s="24"/>
      <c r="CF261" s="24"/>
      <c r="CG261" s="24"/>
      <c r="CH261" s="24"/>
      <c r="CI261" s="24"/>
      <c r="CJ261" s="24"/>
      <c r="CK261" s="24"/>
      <c r="CL261" s="24"/>
      <c r="CM261" s="24"/>
      <c r="CN261" s="24"/>
      <c r="CO261" s="24"/>
      <c r="CP261" s="24"/>
      <c r="CQ261" s="24"/>
      <c r="CR261" s="24"/>
      <c r="CS261" s="24"/>
      <c r="CT261" s="24"/>
      <c r="CU261" s="24"/>
      <c r="CV261" s="24"/>
      <c r="CW261" s="24"/>
      <c r="CX261" s="24"/>
      <c r="CY261" s="24"/>
      <c r="CZ261" s="24"/>
      <c r="DA261" s="24"/>
      <c r="DB261" s="24"/>
      <c r="DC261" s="24"/>
      <c r="DD261" s="24"/>
      <c r="DE261" s="24"/>
      <c r="DF261" s="24"/>
      <c r="DG261" s="24"/>
      <c r="DH261" s="24"/>
      <c r="DI261" s="24"/>
      <c r="DJ261" s="24"/>
      <c r="DK261" s="24"/>
      <c r="DL261" s="24"/>
      <c r="DM261" s="24"/>
      <c r="DN261" s="24"/>
      <c r="DO261" s="24"/>
      <c r="DP261" s="24"/>
      <c r="DQ261" s="24"/>
      <c r="DR261" s="24"/>
      <c r="DS261" s="24"/>
      <c r="DT261" s="24"/>
      <c r="DU261" s="24"/>
      <c r="DV261" s="24"/>
      <c r="DW261" s="24"/>
      <c r="DX261" s="24"/>
      <c r="DY261" s="24"/>
      <c r="DZ261" s="24"/>
      <c r="EA261" s="24"/>
      <c r="EB261" s="24"/>
      <c r="EC261" s="24"/>
      <c r="ED261" s="24"/>
      <c r="EE261" s="24"/>
      <c r="EF261" s="24"/>
      <c r="EG261" s="24"/>
      <c r="EH261" s="24"/>
      <c r="EI261" s="24"/>
      <c r="EJ261" s="24"/>
      <c r="EK261" s="24"/>
      <c r="EL261" s="25"/>
    </row>
    <row r="262" ht="13.65" customHeight="1">
      <c r="A262" s="15"/>
      <c r="B262" t="s" s="215">
        <f t="shared" si="1603"/>
        <v>164</v>
      </c>
      <c r="C262" t="s" s="215">
        <v>64</v>
      </c>
      <c r="D262" t="s" s="215">
        <f t="shared" si="1604"/>
        <v>166</v>
      </c>
      <c r="E262" s="220">
        <f t="shared" si="1605"/>
        <v>2</v>
      </c>
      <c r="F262" t="s" s="215">
        <v>64</v>
      </c>
      <c r="G262" s="220">
        <f t="shared" si="1606"/>
        <v>0</v>
      </c>
      <c r="H262" s="216"/>
      <c r="I262" t="s" s="215">
        <f t="shared" si="1607"/>
        <v>170</v>
      </c>
      <c r="J262" s="24"/>
      <c r="K262" t="s" s="215">
        <f>IF(I262="H",B262,IF(I262="B",D262,""))</f>
        <v>164</v>
      </c>
      <c r="L262" t="s" s="215">
        <f>IF(I262="U",B262,"")</f>
      </c>
      <c r="M262" t="s" s="215">
        <f>IF(I262="U",D262,"")</f>
      </c>
      <c r="N262" t="s" s="215">
        <f>IF(I262="B",B262,IF(I262="H",D262,""))</f>
        <v>166</v>
      </c>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c r="AY262" s="24"/>
      <c r="AZ262" s="24"/>
      <c r="BA262" s="24"/>
      <c r="BB262" s="24"/>
      <c r="BC262" s="24"/>
      <c r="BD262" s="24"/>
      <c r="BE262" s="24"/>
      <c r="BF262" s="24"/>
      <c r="BG262" s="24"/>
      <c r="BH262" s="24"/>
      <c r="BI262" s="24"/>
      <c r="BJ262" s="24"/>
      <c r="BK262" s="24"/>
      <c r="BL262" s="24"/>
      <c r="BM262" s="24"/>
      <c r="BN262" s="24"/>
      <c r="BO262" s="24"/>
      <c r="BP262" s="24"/>
      <c r="BQ262" s="24"/>
      <c r="BR262" s="24"/>
      <c r="BS262" s="24"/>
      <c r="BT262" s="24"/>
      <c r="BU262" s="24"/>
      <c r="BV262" s="24"/>
      <c r="BW262" s="24"/>
      <c r="BX262" s="24"/>
      <c r="BY262" s="24"/>
      <c r="BZ262" s="24"/>
      <c r="CA262" s="24"/>
      <c r="CB262" s="24"/>
      <c r="CC262" s="24"/>
      <c r="CD262" s="24"/>
      <c r="CE262" s="24"/>
      <c r="CF262" s="24"/>
      <c r="CG262" s="24"/>
      <c r="CH262" s="24"/>
      <c r="CI262" s="24"/>
      <c r="CJ262" s="24"/>
      <c r="CK262" s="24"/>
      <c r="CL262" s="24"/>
      <c r="CM262" s="24"/>
      <c r="CN262" s="24"/>
      <c r="CO262" s="24"/>
      <c r="CP262" s="24"/>
      <c r="CQ262" s="24"/>
      <c r="CR262" s="24"/>
      <c r="CS262" s="24"/>
      <c r="CT262" s="24"/>
      <c r="CU262" s="24"/>
      <c r="CV262" s="24"/>
      <c r="CW262" s="24"/>
      <c r="CX262" s="24"/>
      <c r="CY262" s="24"/>
      <c r="CZ262" s="24"/>
      <c r="DA262" s="24"/>
      <c r="DB262" s="24"/>
      <c r="DC262" s="24"/>
      <c r="DD262" s="24"/>
      <c r="DE262" s="24"/>
      <c r="DF262" s="24"/>
      <c r="DG262" s="24"/>
      <c r="DH262" s="24"/>
      <c r="DI262" s="24"/>
      <c r="DJ262" s="24"/>
      <c r="DK262" s="24"/>
      <c r="DL262" s="24"/>
      <c r="DM262" s="24"/>
      <c r="DN262" s="24"/>
      <c r="DO262" s="24"/>
      <c r="DP262" s="24"/>
      <c r="DQ262" s="24"/>
      <c r="DR262" s="24"/>
      <c r="DS262" s="24"/>
      <c r="DT262" s="24"/>
      <c r="DU262" s="24"/>
      <c r="DV262" s="24"/>
      <c r="DW262" s="24"/>
      <c r="DX262" s="24"/>
      <c r="DY262" s="24"/>
      <c r="DZ262" s="24"/>
      <c r="EA262" s="24"/>
      <c r="EB262" s="24"/>
      <c r="EC262" s="24"/>
      <c r="ED262" s="24"/>
      <c r="EE262" s="24"/>
      <c r="EF262" s="24"/>
      <c r="EG262" s="24"/>
      <c r="EH262" s="24"/>
      <c r="EI262" s="24"/>
      <c r="EJ262" s="24"/>
      <c r="EK262" s="24"/>
      <c r="EL262" s="25"/>
    </row>
    <row r="263" ht="13.65" customHeight="1">
      <c r="A263" s="15"/>
      <c r="B263" t="s" s="215">
        <f t="shared" si="1651"/>
        <v>176</v>
      </c>
      <c r="C263" t="s" s="215">
        <v>64</v>
      </c>
      <c r="D263" t="s" s="215">
        <f t="shared" si="1652"/>
        <v>179</v>
      </c>
      <c r="E263" s="220">
        <f t="shared" si="1653"/>
        <v>0</v>
      </c>
      <c r="F263" t="s" s="215">
        <v>64</v>
      </c>
      <c r="G263" s="220">
        <f t="shared" si="1654"/>
        <v>3</v>
      </c>
      <c r="H263" s="216"/>
      <c r="I263" t="s" s="215">
        <f t="shared" si="1655"/>
        <v>165</v>
      </c>
      <c r="J263" s="24"/>
      <c r="K263" t="s" s="215">
        <f>IF(I263="H",B263,IF(I263="B",D263,""))</f>
        <v>179</v>
      </c>
      <c r="L263" t="s" s="215">
        <f>IF(I263="U",B263,"")</f>
      </c>
      <c r="M263" t="s" s="215">
        <f>IF(I263="U",D263,"")</f>
      </c>
      <c r="N263" t="s" s="215">
        <f>IF(I263="B",B263,IF(I263="H",D263,""))</f>
        <v>176</v>
      </c>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24"/>
      <c r="AZ263" s="24"/>
      <c r="BA263" s="24"/>
      <c r="BB263" s="24"/>
      <c r="BC263" s="24"/>
      <c r="BD263" s="24"/>
      <c r="BE263" s="24"/>
      <c r="BF263" s="24"/>
      <c r="BG263" s="24"/>
      <c r="BH263" s="24"/>
      <c r="BI263" s="24"/>
      <c r="BJ263" s="24"/>
      <c r="BK263" s="24"/>
      <c r="BL263" s="24"/>
      <c r="BM263" s="24"/>
      <c r="BN263" s="24"/>
      <c r="BO263" s="24"/>
      <c r="BP263" s="24"/>
      <c r="BQ263" s="24"/>
      <c r="BR263" s="24"/>
      <c r="BS263" s="24"/>
      <c r="BT263" s="24"/>
      <c r="BU263" s="24"/>
      <c r="BV263" s="24"/>
      <c r="BW263" s="24"/>
      <c r="BX263" s="24"/>
      <c r="BY263" s="24"/>
      <c r="BZ263" s="24"/>
      <c r="CA263" s="24"/>
      <c r="CB263" s="24"/>
      <c r="CC263" s="24"/>
      <c r="CD263" s="24"/>
      <c r="CE263" s="24"/>
      <c r="CF263" s="24"/>
      <c r="CG263" s="24"/>
      <c r="CH263" s="24"/>
      <c r="CI263" s="24"/>
      <c r="CJ263" s="24"/>
      <c r="CK263" s="24"/>
      <c r="CL263" s="24"/>
      <c r="CM263" s="24"/>
      <c r="CN263" s="24"/>
      <c r="CO263" s="24"/>
      <c r="CP263" s="24"/>
      <c r="CQ263" s="24"/>
      <c r="CR263" s="24"/>
      <c r="CS263" s="24"/>
      <c r="CT263" s="24"/>
      <c r="CU263" s="24"/>
      <c r="CV263" s="24"/>
      <c r="CW263" s="24"/>
      <c r="CX263" s="24"/>
      <c r="CY263" s="24"/>
      <c r="CZ263" s="24"/>
      <c r="DA263" s="24"/>
      <c r="DB263" s="24"/>
      <c r="DC263" s="24"/>
      <c r="DD263" s="24"/>
      <c r="DE263" s="24"/>
      <c r="DF263" s="24"/>
      <c r="DG263" s="24"/>
      <c r="DH263" s="24"/>
      <c r="DI263" s="24"/>
      <c r="DJ263" s="24"/>
      <c r="DK263" s="24"/>
      <c r="DL263" s="24"/>
      <c r="DM263" s="24"/>
      <c r="DN263" s="24"/>
      <c r="DO263" s="24"/>
      <c r="DP263" s="24"/>
      <c r="DQ263" s="24"/>
      <c r="DR263" s="24"/>
      <c r="DS263" s="24"/>
      <c r="DT263" s="24"/>
      <c r="DU263" s="24"/>
      <c r="DV263" s="24"/>
      <c r="DW263" s="24"/>
      <c r="DX263" s="24"/>
      <c r="DY263" s="24"/>
      <c r="DZ263" s="24"/>
      <c r="EA263" s="24"/>
      <c r="EB263" s="24"/>
      <c r="EC263" s="24"/>
      <c r="ED263" s="24"/>
      <c r="EE263" s="24"/>
      <c r="EF263" s="24"/>
      <c r="EG263" s="24"/>
      <c r="EH263" s="24"/>
      <c r="EI263" s="24"/>
      <c r="EJ263" s="24"/>
      <c r="EK263" s="24"/>
      <c r="EL263" s="25"/>
    </row>
    <row r="264" ht="13.65" customHeight="1">
      <c r="A264" s="15"/>
      <c r="B264" t="s" s="215">
        <f t="shared" si="1699"/>
        <v>180</v>
      </c>
      <c r="C264" t="s" s="215">
        <v>64</v>
      </c>
      <c r="D264" t="s" s="215">
        <f t="shared" si="1700"/>
        <v>175</v>
      </c>
      <c r="E264" s="220">
        <f t="shared" si="1701"/>
        <v>1</v>
      </c>
      <c r="F264" t="s" s="215">
        <v>64</v>
      </c>
      <c r="G264" s="220">
        <f t="shared" si="1702"/>
        <v>1</v>
      </c>
      <c r="H264" s="216"/>
      <c r="I264" t="s" s="215">
        <f t="shared" si="1703"/>
        <v>177</v>
      </c>
      <c r="J264" s="24"/>
      <c r="K264" t="s" s="215">
        <f>IF(I264="H",B264,IF(I264="B",D264,""))</f>
      </c>
      <c r="L264" t="s" s="215">
        <f>IF(I264="U",B264,"")</f>
        <v>180</v>
      </c>
      <c r="M264" t="s" s="215">
        <f>IF(I264="U",D264,"")</f>
        <v>175</v>
      </c>
      <c r="N264" t="s" s="215">
        <f>IF(I264="B",B264,IF(I264="H",D264,""))</f>
      </c>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c r="BA264" s="24"/>
      <c r="BB264" s="24"/>
      <c r="BC264" s="24"/>
      <c r="BD264" s="24"/>
      <c r="BE264" s="24"/>
      <c r="BF264" s="24"/>
      <c r="BG264" s="24"/>
      <c r="BH264" s="24"/>
      <c r="BI264" s="24"/>
      <c r="BJ264" s="24"/>
      <c r="BK264" s="24"/>
      <c r="BL264" s="24"/>
      <c r="BM264" s="24"/>
      <c r="BN264" s="24"/>
      <c r="BO264" s="24"/>
      <c r="BP264" s="24"/>
      <c r="BQ264" s="24"/>
      <c r="BR264" s="24"/>
      <c r="BS264" s="24"/>
      <c r="BT264" s="24"/>
      <c r="BU264" s="24"/>
      <c r="BV264" s="24"/>
      <c r="BW264" s="24"/>
      <c r="BX264" s="24"/>
      <c r="BY264" s="24"/>
      <c r="BZ264" s="24"/>
      <c r="CA264" s="24"/>
      <c r="CB264" s="24"/>
      <c r="CC264" s="24"/>
      <c r="CD264" s="24"/>
      <c r="CE264" s="24"/>
      <c r="CF264" s="24"/>
      <c r="CG264" s="24"/>
      <c r="CH264" s="24"/>
      <c r="CI264" s="24"/>
      <c r="CJ264" s="24"/>
      <c r="CK264" s="24"/>
      <c r="CL264" s="24"/>
      <c r="CM264" s="24"/>
      <c r="CN264" s="24"/>
      <c r="CO264" s="24"/>
      <c r="CP264" s="24"/>
      <c r="CQ264" s="24"/>
      <c r="CR264" s="24"/>
      <c r="CS264" s="24"/>
      <c r="CT264" s="24"/>
      <c r="CU264" s="24"/>
      <c r="CV264" s="24"/>
      <c r="CW264" s="24"/>
      <c r="CX264" s="24"/>
      <c r="CY264" s="24"/>
      <c r="CZ264" s="24"/>
      <c r="DA264" s="24"/>
      <c r="DB264" s="24"/>
      <c r="DC264" s="24"/>
      <c r="DD264" s="24"/>
      <c r="DE264" s="24"/>
      <c r="DF264" s="24"/>
      <c r="DG264" s="24"/>
      <c r="DH264" s="24"/>
      <c r="DI264" s="24"/>
      <c r="DJ264" s="24"/>
      <c r="DK264" s="24"/>
      <c r="DL264" s="24"/>
      <c r="DM264" s="24"/>
      <c r="DN264" s="24"/>
      <c r="DO264" s="24"/>
      <c r="DP264" s="24"/>
      <c r="DQ264" s="24"/>
      <c r="DR264" s="24"/>
      <c r="DS264" s="24"/>
      <c r="DT264" s="24"/>
      <c r="DU264" s="24"/>
      <c r="DV264" s="24"/>
      <c r="DW264" s="24"/>
      <c r="DX264" s="24"/>
      <c r="DY264" s="24"/>
      <c r="DZ264" s="24"/>
      <c r="EA264" s="24"/>
      <c r="EB264" s="24"/>
      <c r="EC264" s="24"/>
      <c r="ED264" s="24"/>
      <c r="EE264" s="24"/>
      <c r="EF264" s="24"/>
      <c r="EG264" s="24"/>
      <c r="EH264" s="24"/>
      <c r="EI264" s="24"/>
      <c r="EJ264" s="24"/>
      <c r="EK264" s="24"/>
      <c r="EL264" s="25"/>
    </row>
    <row r="265" ht="13.65" customHeight="1">
      <c r="A265" s="15"/>
      <c r="B265" t="s" s="215">
        <f t="shared" si="1747"/>
        <v>172</v>
      </c>
      <c r="C265" t="s" s="215">
        <v>64</v>
      </c>
      <c r="D265" t="s" s="215">
        <f t="shared" si="1748"/>
        <v>168</v>
      </c>
      <c r="E265" s="220">
        <f t="shared" si="1749"/>
        <v>1</v>
      </c>
      <c r="F265" t="s" s="215">
        <v>64</v>
      </c>
      <c r="G265" s="220">
        <f t="shared" si="1750"/>
        <v>3</v>
      </c>
      <c r="H265" s="216"/>
      <c r="I265" t="s" s="215">
        <f t="shared" si="1751"/>
        <v>165</v>
      </c>
      <c r="J265" s="24"/>
      <c r="K265" t="s" s="215">
        <f>IF(I265="H",B265,IF(I265="B",D265,""))</f>
        <v>168</v>
      </c>
      <c r="L265" t="s" s="215">
        <f>IF(I265="U",B265,"")</f>
      </c>
      <c r="M265" t="s" s="215">
        <f>IF(I265="U",D265,"")</f>
      </c>
      <c r="N265" t="s" s="215">
        <f>IF(I265="B",B265,IF(I265="H",D265,""))</f>
        <v>172</v>
      </c>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c r="BA265" s="24"/>
      <c r="BB265" s="24"/>
      <c r="BC265" s="24"/>
      <c r="BD265" s="24"/>
      <c r="BE265" s="24"/>
      <c r="BF265" s="24"/>
      <c r="BG265" s="24"/>
      <c r="BH265" s="24"/>
      <c r="BI265" s="24"/>
      <c r="BJ265" s="24"/>
      <c r="BK265" s="24"/>
      <c r="BL265" s="24"/>
      <c r="BM265" s="24"/>
      <c r="BN265" s="24"/>
      <c r="BO265" s="24"/>
      <c r="BP265" s="24"/>
      <c r="BQ265" s="24"/>
      <c r="BR265" s="24"/>
      <c r="BS265" s="24"/>
      <c r="BT265" s="24"/>
      <c r="BU265" s="24"/>
      <c r="BV265" s="24"/>
      <c r="BW265" s="24"/>
      <c r="BX265" s="24"/>
      <c r="BY265" s="24"/>
      <c r="BZ265" s="24"/>
      <c r="CA265" s="24"/>
      <c r="CB265" s="24"/>
      <c r="CC265" s="24"/>
      <c r="CD265" s="24"/>
      <c r="CE265" s="24"/>
      <c r="CF265" s="24"/>
      <c r="CG265" s="24"/>
      <c r="CH265" s="24"/>
      <c r="CI265" s="24"/>
      <c r="CJ265" s="24"/>
      <c r="CK265" s="24"/>
      <c r="CL265" s="24"/>
      <c r="CM265" s="24"/>
      <c r="CN265" s="24"/>
      <c r="CO265" s="24"/>
      <c r="CP265" s="24"/>
      <c r="CQ265" s="24"/>
      <c r="CR265" s="24"/>
      <c r="CS265" s="24"/>
      <c r="CT265" s="24"/>
      <c r="CU265" s="24"/>
      <c r="CV265" s="24"/>
      <c r="CW265" s="24"/>
      <c r="CX265" s="24"/>
      <c r="CY265" s="24"/>
      <c r="CZ265" s="24"/>
      <c r="DA265" s="24"/>
      <c r="DB265" s="24"/>
      <c r="DC265" s="24"/>
      <c r="DD265" s="24"/>
      <c r="DE265" s="24"/>
      <c r="DF265" s="24"/>
      <c r="DG265" s="24"/>
      <c r="DH265" s="24"/>
      <c r="DI265" s="24"/>
      <c r="DJ265" s="24"/>
      <c r="DK265" s="24"/>
      <c r="DL265" s="24"/>
      <c r="DM265" s="24"/>
      <c r="DN265" s="24"/>
      <c r="DO265" s="24"/>
      <c r="DP265" s="24"/>
      <c r="DQ265" s="24"/>
      <c r="DR265" s="24"/>
      <c r="DS265" s="24"/>
      <c r="DT265" s="24"/>
      <c r="DU265" s="24"/>
      <c r="DV265" s="24"/>
      <c r="DW265" s="24"/>
      <c r="DX265" s="24"/>
      <c r="DY265" s="24"/>
      <c r="DZ265" s="24"/>
      <c r="EA265" s="24"/>
      <c r="EB265" s="24"/>
      <c r="EC265" s="24"/>
      <c r="ED265" s="24"/>
      <c r="EE265" s="24"/>
      <c r="EF265" s="24"/>
      <c r="EG265" s="24"/>
      <c r="EH265" s="24"/>
      <c r="EI265" s="24"/>
      <c r="EJ265" s="24"/>
      <c r="EK265" s="24"/>
      <c r="EL265" s="25"/>
    </row>
    <row r="266" ht="13.65" customHeight="1">
      <c r="A266" s="15"/>
      <c r="B266" t="s" s="215">
        <f t="shared" si="1795"/>
        <v>169</v>
      </c>
      <c r="C266" t="s" s="215">
        <v>64</v>
      </c>
      <c r="D266" t="s" s="215">
        <f t="shared" si="1796"/>
        <v>171</v>
      </c>
      <c r="E266" s="220">
        <f t="shared" si="1797"/>
        <v>0</v>
      </c>
      <c r="F266" t="s" s="215">
        <v>64</v>
      </c>
      <c r="G266" s="220">
        <f t="shared" si="1798"/>
        <v>2</v>
      </c>
      <c r="H266" s="216"/>
      <c r="I266" t="s" s="215">
        <f t="shared" si="1799"/>
        <v>165</v>
      </c>
      <c r="J266" s="24"/>
      <c r="K266" t="s" s="215">
        <f>IF(I266="H",B266,IF(I266="B",D266,""))</f>
        <v>171</v>
      </c>
      <c r="L266" t="s" s="215">
        <f>IF(I266="U",B266,"")</f>
      </c>
      <c r="M266" t="s" s="215">
        <f>IF(I266="U",D266,"")</f>
      </c>
      <c r="N266" t="s" s="215">
        <f>IF(I266="B",B266,IF(I266="H",D266,""))</f>
        <v>169</v>
      </c>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c r="BA266" s="24"/>
      <c r="BB266" s="24"/>
      <c r="BC266" s="24"/>
      <c r="BD266" s="24"/>
      <c r="BE266" s="24"/>
      <c r="BF266" s="24"/>
      <c r="BG266" s="24"/>
      <c r="BH266" s="24"/>
      <c r="BI266" s="24"/>
      <c r="BJ266" s="24"/>
      <c r="BK266" s="24"/>
      <c r="BL266" s="24"/>
      <c r="BM266" s="24"/>
      <c r="BN266" s="24"/>
      <c r="BO266" s="24"/>
      <c r="BP266" s="24"/>
      <c r="BQ266" s="24"/>
      <c r="BR266" s="24"/>
      <c r="BS266" s="24"/>
      <c r="BT266" s="24"/>
      <c r="BU266" s="24"/>
      <c r="BV266" s="24"/>
      <c r="BW266" s="24"/>
      <c r="BX266" s="24"/>
      <c r="BY266" s="24"/>
      <c r="BZ266" s="24"/>
      <c r="CA266" s="24"/>
      <c r="CB266" s="24"/>
      <c r="CC266" s="24"/>
      <c r="CD266" s="24"/>
      <c r="CE266" s="24"/>
      <c r="CF266" s="24"/>
      <c r="CG266" s="24"/>
      <c r="CH266" s="24"/>
      <c r="CI266" s="24"/>
      <c r="CJ266" s="24"/>
      <c r="CK266" s="24"/>
      <c r="CL266" s="24"/>
      <c r="CM266" s="24"/>
      <c r="CN266" s="24"/>
      <c r="CO266" s="24"/>
      <c r="CP266" s="24"/>
      <c r="CQ266" s="24"/>
      <c r="CR266" s="24"/>
      <c r="CS266" s="24"/>
      <c r="CT266" s="24"/>
      <c r="CU266" s="24"/>
      <c r="CV266" s="24"/>
      <c r="CW266" s="24"/>
      <c r="CX266" s="24"/>
      <c r="CY266" s="24"/>
      <c r="CZ266" s="24"/>
      <c r="DA266" s="24"/>
      <c r="DB266" s="24"/>
      <c r="DC266" s="24"/>
      <c r="DD266" s="24"/>
      <c r="DE266" s="24"/>
      <c r="DF266" s="24"/>
      <c r="DG266" s="24"/>
      <c r="DH266" s="24"/>
      <c r="DI266" s="24"/>
      <c r="DJ266" s="24"/>
      <c r="DK266" s="24"/>
      <c r="DL266" s="24"/>
      <c r="DM266" s="24"/>
      <c r="DN266" s="24"/>
      <c r="DO266" s="24"/>
      <c r="DP266" s="24"/>
      <c r="DQ266" s="24"/>
      <c r="DR266" s="24"/>
      <c r="DS266" s="24"/>
      <c r="DT266" s="24"/>
      <c r="DU266" s="24"/>
      <c r="DV266" s="24"/>
      <c r="DW266" s="24"/>
      <c r="DX266" s="24"/>
      <c r="DY266" s="24"/>
      <c r="DZ266" s="24"/>
      <c r="EA266" s="24"/>
      <c r="EB266" s="24"/>
      <c r="EC266" s="24"/>
      <c r="ED266" s="24"/>
      <c r="EE266" s="24"/>
      <c r="EF266" s="24"/>
      <c r="EG266" s="24"/>
      <c r="EH266" s="24"/>
      <c r="EI266" s="24"/>
      <c r="EJ266" s="24"/>
      <c r="EK266" s="24"/>
      <c r="EL266" s="25"/>
    </row>
    <row r="267" ht="13.65" customHeight="1">
      <c r="A267" s="15"/>
      <c r="B267" t="s" s="215">
        <f t="shared" si="1843"/>
        <v>174</v>
      </c>
      <c r="C267" t="s" s="215">
        <v>64</v>
      </c>
      <c r="D267" t="s" s="215">
        <f t="shared" si="1844"/>
        <v>181</v>
      </c>
      <c r="E267" s="220">
        <f t="shared" si="1845"/>
        <v>0</v>
      </c>
      <c r="F267" t="s" s="215">
        <v>64</v>
      </c>
      <c r="G267" s="220">
        <f t="shared" si="1846"/>
        <v>0</v>
      </c>
      <c r="H267" s="216"/>
      <c r="I267" t="s" s="215">
        <f t="shared" si="1847"/>
        <v>177</v>
      </c>
      <c r="J267" s="24"/>
      <c r="K267" t="s" s="215">
        <f>IF(I267="H",B267,IF(I267="B",D267,""))</f>
      </c>
      <c r="L267" t="s" s="215">
        <f>IF(I267="U",B267,"")</f>
        <v>174</v>
      </c>
      <c r="M267" t="s" s="215">
        <f>IF(I267="U",D267,"")</f>
        <v>181</v>
      </c>
      <c r="N267" t="s" s="215">
        <f>IF(I267="B",B267,IF(I267="H",D267,""))</f>
      </c>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24"/>
      <c r="AZ267" s="24"/>
      <c r="BA267" s="24"/>
      <c r="BB267" s="24"/>
      <c r="BC267" s="24"/>
      <c r="BD267" s="24"/>
      <c r="BE267" s="24"/>
      <c r="BF267" s="24"/>
      <c r="BG267" s="24"/>
      <c r="BH267" s="24"/>
      <c r="BI267" s="24"/>
      <c r="BJ267" s="24"/>
      <c r="BK267" s="24"/>
      <c r="BL267" s="24"/>
      <c r="BM267" s="24"/>
      <c r="BN267" s="24"/>
      <c r="BO267" s="24"/>
      <c r="BP267" s="24"/>
      <c r="BQ267" s="24"/>
      <c r="BR267" s="24"/>
      <c r="BS267" s="24"/>
      <c r="BT267" s="24"/>
      <c r="BU267" s="24"/>
      <c r="BV267" s="24"/>
      <c r="BW267" s="24"/>
      <c r="BX267" s="24"/>
      <c r="BY267" s="24"/>
      <c r="BZ267" s="24"/>
      <c r="CA267" s="24"/>
      <c r="CB267" s="24"/>
      <c r="CC267" s="24"/>
      <c r="CD267" s="24"/>
      <c r="CE267" s="24"/>
      <c r="CF267" s="24"/>
      <c r="CG267" s="24"/>
      <c r="CH267" s="24"/>
      <c r="CI267" s="24"/>
      <c r="CJ267" s="24"/>
      <c r="CK267" s="24"/>
      <c r="CL267" s="24"/>
      <c r="CM267" s="24"/>
      <c r="CN267" s="24"/>
      <c r="CO267" s="24"/>
      <c r="CP267" s="24"/>
      <c r="CQ267" s="24"/>
      <c r="CR267" s="24"/>
      <c r="CS267" s="24"/>
      <c r="CT267" s="24"/>
      <c r="CU267" s="24"/>
      <c r="CV267" s="24"/>
      <c r="CW267" s="24"/>
      <c r="CX267" s="24"/>
      <c r="CY267" s="24"/>
      <c r="CZ267" s="24"/>
      <c r="DA267" s="24"/>
      <c r="DB267" s="24"/>
      <c r="DC267" s="24"/>
      <c r="DD267" s="24"/>
      <c r="DE267" s="24"/>
      <c r="DF267" s="24"/>
      <c r="DG267" s="24"/>
      <c r="DH267" s="24"/>
      <c r="DI267" s="24"/>
      <c r="DJ267" s="24"/>
      <c r="DK267" s="24"/>
      <c r="DL267" s="24"/>
      <c r="DM267" s="24"/>
      <c r="DN267" s="24"/>
      <c r="DO267" s="24"/>
      <c r="DP267" s="24"/>
      <c r="DQ267" s="24"/>
      <c r="DR267" s="24"/>
      <c r="DS267" s="24"/>
      <c r="DT267" s="24"/>
      <c r="DU267" s="24"/>
      <c r="DV267" s="24"/>
      <c r="DW267" s="24"/>
      <c r="DX267" s="24"/>
      <c r="DY267" s="24"/>
      <c r="DZ267" s="24"/>
      <c r="EA267" s="24"/>
      <c r="EB267" s="24"/>
      <c r="EC267" s="24"/>
      <c r="ED267" s="24"/>
      <c r="EE267" s="24"/>
      <c r="EF267" s="24"/>
      <c r="EG267" s="24"/>
      <c r="EH267" s="24"/>
      <c r="EI267" s="24"/>
      <c r="EJ267" s="24"/>
      <c r="EK267" s="24"/>
      <c r="EL267" s="25"/>
    </row>
    <row r="268" ht="13.65" customHeight="1">
      <c r="A268" s="15"/>
      <c r="B268" t="s" s="215">
        <f t="shared" si="1891"/>
        <v>182</v>
      </c>
      <c r="C268" t="s" s="215">
        <v>64</v>
      </c>
      <c r="D268" t="s" s="215">
        <f t="shared" si="1892"/>
        <v>173</v>
      </c>
      <c r="E268" s="220">
        <f t="shared" si="1893"/>
        <v>1</v>
      </c>
      <c r="F268" t="s" s="215">
        <v>64</v>
      </c>
      <c r="G268" s="220">
        <f t="shared" si="1894"/>
        <v>2</v>
      </c>
      <c r="H268" s="216"/>
      <c r="I268" t="s" s="215">
        <f t="shared" si="1895"/>
        <v>165</v>
      </c>
      <c r="J268" s="24"/>
      <c r="K268" t="s" s="215">
        <f>IF(I268="H",B268,IF(I268="B",D268,""))</f>
        <v>173</v>
      </c>
      <c r="L268" t="s" s="215">
        <f>IF(I268="U",B268,"")</f>
      </c>
      <c r="M268" t="s" s="215">
        <f>IF(I268="U",D268,"")</f>
      </c>
      <c r="N268" t="s" s="215">
        <f>IF(I268="B",B268,IF(I268="H",D268,""))</f>
        <v>182</v>
      </c>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4"/>
      <c r="AW268" s="24"/>
      <c r="AX268" s="24"/>
      <c r="AY268" s="24"/>
      <c r="AZ268" s="24"/>
      <c r="BA268" s="24"/>
      <c r="BB268" s="24"/>
      <c r="BC268" s="24"/>
      <c r="BD268" s="24"/>
      <c r="BE268" s="24"/>
      <c r="BF268" s="24"/>
      <c r="BG268" s="24"/>
      <c r="BH268" s="24"/>
      <c r="BI268" s="24"/>
      <c r="BJ268" s="24"/>
      <c r="BK268" s="24"/>
      <c r="BL268" s="24"/>
      <c r="BM268" s="24"/>
      <c r="BN268" s="24"/>
      <c r="BO268" s="24"/>
      <c r="BP268" s="24"/>
      <c r="BQ268" s="24"/>
      <c r="BR268" s="24"/>
      <c r="BS268" s="24"/>
      <c r="BT268" s="24"/>
      <c r="BU268" s="24"/>
      <c r="BV268" s="24"/>
      <c r="BW268" s="24"/>
      <c r="BX268" s="24"/>
      <c r="BY268" s="24"/>
      <c r="BZ268" s="24"/>
      <c r="CA268" s="24"/>
      <c r="CB268" s="24"/>
      <c r="CC268" s="24"/>
      <c r="CD268" s="24"/>
      <c r="CE268" s="24"/>
      <c r="CF268" s="24"/>
      <c r="CG268" s="24"/>
      <c r="CH268" s="24"/>
      <c r="CI268" s="24"/>
      <c r="CJ268" s="24"/>
      <c r="CK268" s="24"/>
      <c r="CL268" s="24"/>
      <c r="CM268" s="24"/>
      <c r="CN268" s="24"/>
      <c r="CO268" s="24"/>
      <c r="CP268" s="24"/>
      <c r="CQ268" s="24"/>
      <c r="CR268" s="24"/>
      <c r="CS268" s="24"/>
      <c r="CT268" s="24"/>
      <c r="CU268" s="24"/>
      <c r="CV268" s="24"/>
      <c r="CW268" s="24"/>
      <c r="CX268" s="24"/>
      <c r="CY268" s="24"/>
      <c r="CZ268" s="24"/>
      <c r="DA268" s="24"/>
      <c r="DB268" s="24"/>
      <c r="DC268" s="24"/>
      <c r="DD268" s="24"/>
      <c r="DE268" s="24"/>
      <c r="DF268" s="24"/>
      <c r="DG268" s="24"/>
      <c r="DH268" s="24"/>
      <c r="DI268" s="24"/>
      <c r="DJ268" s="24"/>
      <c r="DK268" s="24"/>
      <c r="DL268" s="24"/>
      <c r="DM268" s="24"/>
      <c r="DN268" s="24"/>
      <c r="DO268" s="24"/>
      <c r="DP268" s="24"/>
      <c r="DQ268" s="24"/>
      <c r="DR268" s="24"/>
      <c r="DS268" s="24"/>
      <c r="DT268" s="24"/>
      <c r="DU268" s="24"/>
      <c r="DV268" s="24"/>
      <c r="DW268" s="24"/>
      <c r="DX268" s="24"/>
      <c r="DY268" s="24"/>
      <c r="DZ268" s="24"/>
      <c r="EA268" s="24"/>
      <c r="EB268" s="24"/>
      <c r="EC268" s="24"/>
      <c r="ED268" s="24"/>
      <c r="EE268" s="24"/>
      <c r="EF268" s="24"/>
      <c r="EG268" s="24"/>
      <c r="EH268" s="24"/>
      <c r="EI268" s="24"/>
      <c r="EJ268" s="24"/>
      <c r="EK268" s="24"/>
      <c r="EL268" s="25"/>
    </row>
    <row r="269" ht="13.65" customHeight="1">
      <c r="A269" s="15"/>
      <c r="B269" t="s" s="215">
        <f t="shared" si="1939"/>
        <v>186</v>
      </c>
      <c r="C269" t="s" s="215">
        <v>64</v>
      </c>
      <c r="D269" t="s" s="215">
        <f t="shared" si="1940"/>
        <v>183</v>
      </c>
      <c r="E269" s="220">
        <f t="shared" si="1941"/>
        <v>2</v>
      </c>
      <c r="F269" t="s" s="215">
        <v>64</v>
      </c>
      <c r="G269" s="220">
        <f t="shared" si="1942"/>
        <v>2</v>
      </c>
      <c r="H269" s="216"/>
      <c r="I269" t="s" s="215">
        <f t="shared" si="1943"/>
        <v>177</v>
      </c>
      <c r="J269" s="24"/>
      <c r="K269" t="s" s="215">
        <f>IF(I269="H",B269,IF(I269="B",D269,""))</f>
      </c>
      <c r="L269" t="s" s="215">
        <f>IF(I269="U",B269,"")</f>
        <v>186</v>
      </c>
      <c r="M269" t="s" s="215">
        <f>IF(I269="U",D269,"")</f>
        <v>183</v>
      </c>
      <c r="N269" t="s" s="215">
        <f>IF(I269="B",B269,IF(I269="H",D269,""))</f>
      </c>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c r="AY269" s="24"/>
      <c r="AZ269" s="24"/>
      <c r="BA269" s="24"/>
      <c r="BB269" s="24"/>
      <c r="BC269" s="24"/>
      <c r="BD269" s="24"/>
      <c r="BE269" s="24"/>
      <c r="BF269" s="24"/>
      <c r="BG269" s="24"/>
      <c r="BH269" s="24"/>
      <c r="BI269" s="24"/>
      <c r="BJ269" s="24"/>
      <c r="BK269" s="24"/>
      <c r="BL269" s="24"/>
      <c r="BM269" s="24"/>
      <c r="BN269" s="24"/>
      <c r="BO269" s="24"/>
      <c r="BP269" s="24"/>
      <c r="BQ269" s="24"/>
      <c r="BR269" s="24"/>
      <c r="BS269" s="24"/>
      <c r="BT269" s="24"/>
      <c r="BU269" s="24"/>
      <c r="BV269" s="24"/>
      <c r="BW269" s="24"/>
      <c r="BX269" s="24"/>
      <c r="BY269" s="24"/>
      <c r="BZ269" s="24"/>
      <c r="CA269" s="24"/>
      <c r="CB269" s="24"/>
      <c r="CC269" s="24"/>
      <c r="CD269" s="24"/>
      <c r="CE269" s="24"/>
      <c r="CF269" s="24"/>
      <c r="CG269" s="24"/>
      <c r="CH269" s="24"/>
      <c r="CI269" s="24"/>
      <c r="CJ269" s="24"/>
      <c r="CK269" s="24"/>
      <c r="CL269" s="24"/>
      <c r="CM269" s="24"/>
      <c r="CN269" s="24"/>
      <c r="CO269" s="24"/>
      <c r="CP269" s="24"/>
      <c r="CQ269" s="24"/>
      <c r="CR269" s="24"/>
      <c r="CS269" s="24"/>
      <c r="CT269" s="24"/>
      <c r="CU269" s="24"/>
      <c r="CV269" s="24"/>
      <c r="CW269" s="24"/>
      <c r="CX269" s="24"/>
      <c r="CY269" s="24"/>
      <c r="CZ269" s="24"/>
      <c r="DA269" s="24"/>
      <c r="DB269" s="24"/>
      <c r="DC269" s="24"/>
      <c r="DD269" s="24"/>
      <c r="DE269" s="24"/>
      <c r="DF269" s="24"/>
      <c r="DG269" s="24"/>
      <c r="DH269" s="24"/>
      <c r="DI269" s="24"/>
      <c r="DJ269" s="24"/>
      <c r="DK269" s="24"/>
      <c r="DL269" s="24"/>
      <c r="DM269" s="24"/>
      <c r="DN269" s="24"/>
      <c r="DO269" s="24"/>
      <c r="DP269" s="24"/>
      <c r="DQ269" s="24"/>
      <c r="DR269" s="24"/>
      <c r="DS269" s="24"/>
      <c r="DT269" s="24"/>
      <c r="DU269" s="24"/>
      <c r="DV269" s="24"/>
      <c r="DW269" s="24"/>
      <c r="DX269" s="24"/>
      <c r="DY269" s="24"/>
      <c r="DZ269" s="24"/>
      <c r="EA269" s="24"/>
      <c r="EB269" s="24"/>
      <c r="EC269" s="24"/>
      <c r="ED269" s="24"/>
      <c r="EE269" s="24"/>
      <c r="EF269" s="24"/>
      <c r="EG269" s="24"/>
      <c r="EH269" s="24"/>
      <c r="EI269" s="24"/>
      <c r="EJ269" s="24"/>
      <c r="EK269" s="24"/>
      <c r="EL269" s="25"/>
    </row>
    <row r="270" ht="13.65" customHeight="1">
      <c r="A270" s="15"/>
      <c r="B270" t="s" s="215">
        <f t="shared" si="1987"/>
        <v>184</v>
      </c>
      <c r="C270" t="s" s="215">
        <v>64</v>
      </c>
      <c r="D270" t="s" s="215">
        <f t="shared" si="1988"/>
        <v>185</v>
      </c>
      <c r="E270" s="220">
        <f t="shared" si="1989"/>
        <v>3</v>
      </c>
      <c r="F270" t="s" s="215">
        <v>64</v>
      </c>
      <c r="G270" s="220">
        <f t="shared" si="1990"/>
        <v>0</v>
      </c>
      <c r="H270" s="216"/>
      <c r="I270" t="s" s="215">
        <f t="shared" si="1991"/>
        <v>170</v>
      </c>
      <c r="J270" s="24"/>
      <c r="K270" t="s" s="215">
        <f>IF(I270="H",B270,IF(I270="B",D270,""))</f>
        <v>184</v>
      </c>
      <c r="L270" t="s" s="215">
        <f>IF(I270="U",B270,"")</f>
      </c>
      <c r="M270" t="s" s="215">
        <f>IF(I270="U",D270,"")</f>
      </c>
      <c r="N270" t="s" s="215">
        <f>IF(I270="B",B270,IF(I270="H",D270,""))</f>
        <v>185</v>
      </c>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c r="AY270" s="24"/>
      <c r="AZ270" s="24"/>
      <c r="BA270" s="24"/>
      <c r="BB270" s="24"/>
      <c r="BC270" s="24"/>
      <c r="BD270" s="24"/>
      <c r="BE270" s="24"/>
      <c r="BF270" s="24"/>
      <c r="BG270" s="24"/>
      <c r="BH270" s="24"/>
      <c r="BI270" s="24"/>
      <c r="BJ270" s="24"/>
      <c r="BK270" s="24"/>
      <c r="BL270" s="24"/>
      <c r="BM270" s="24"/>
      <c r="BN270" s="24"/>
      <c r="BO270" s="24"/>
      <c r="BP270" s="24"/>
      <c r="BQ270" s="24"/>
      <c r="BR270" s="24"/>
      <c r="BS270" s="24"/>
      <c r="BT270" s="24"/>
      <c r="BU270" s="24"/>
      <c r="BV270" s="24"/>
      <c r="BW270" s="24"/>
      <c r="BX270" s="24"/>
      <c r="BY270" s="24"/>
      <c r="BZ270" s="24"/>
      <c r="CA270" s="24"/>
      <c r="CB270" s="24"/>
      <c r="CC270" s="24"/>
      <c r="CD270" s="24"/>
      <c r="CE270" s="24"/>
      <c r="CF270" s="24"/>
      <c r="CG270" s="24"/>
      <c r="CH270" s="24"/>
      <c r="CI270" s="24"/>
      <c r="CJ270" s="24"/>
      <c r="CK270" s="24"/>
      <c r="CL270" s="24"/>
      <c r="CM270" s="24"/>
      <c r="CN270" s="24"/>
      <c r="CO270" s="24"/>
      <c r="CP270" s="24"/>
      <c r="CQ270" s="24"/>
      <c r="CR270" s="24"/>
      <c r="CS270" s="24"/>
      <c r="CT270" s="24"/>
      <c r="CU270" s="24"/>
      <c r="CV270" s="24"/>
      <c r="CW270" s="24"/>
      <c r="CX270" s="24"/>
      <c r="CY270" s="24"/>
      <c r="CZ270" s="24"/>
      <c r="DA270" s="24"/>
      <c r="DB270" s="24"/>
      <c r="DC270" s="24"/>
      <c r="DD270" s="24"/>
      <c r="DE270" s="24"/>
      <c r="DF270" s="24"/>
      <c r="DG270" s="24"/>
      <c r="DH270" s="24"/>
      <c r="DI270" s="24"/>
      <c r="DJ270" s="24"/>
      <c r="DK270" s="24"/>
      <c r="DL270" s="24"/>
      <c r="DM270" s="24"/>
      <c r="DN270" s="24"/>
      <c r="DO270" s="24"/>
      <c r="DP270" s="24"/>
      <c r="DQ270" s="24"/>
      <c r="DR270" s="24"/>
      <c r="DS270" s="24"/>
      <c r="DT270" s="24"/>
      <c r="DU270" s="24"/>
      <c r="DV270" s="24"/>
      <c r="DW270" s="24"/>
      <c r="DX270" s="24"/>
      <c r="DY270" s="24"/>
      <c r="DZ270" s="24"/>
      <c r="EA270" s="24"/>
      <c r="EB270" s="24"/>
      <c r="EC270" s="24"/>
      <c r="ED270" s="24"/>
      <c r="EE270" s="24"/>
      <c r="EF270" s="24"/>
      <c r="EG270" s="24"/>
      <c r="EH270" s="24"/>
      <c r="EI270" s="24"/>
      <c r="EJ270" s="24"/>
      <c r="EK270" s="24"/>
      <c r="EL270" s="25"/>
    </row>
    <row r="271" ht="13.65" customHeight="1">
      <c r="A271" s="15"/>
      <c r="B271" t="s" s="215">
        <f t="shared" si="2035"/>
        <v>188</v>
      </c>
      <c r="C271" t="s" s="215">
        <v>64</v>
      </c>
      <c r="D271" t="s" s="215">
        <f t="shared" si="2036"/>
        <v>189</v>
      </c>
      <c r="E271" s="220">
        <f t="shared" si="2037"/>
        <v>2</v>
      </c>
      <c r="F271" t="s" s="215">
        <v>64</v>
      </c>
      <c r="G271" s="220">
        <f t="shared" si="2038"/>
        <v>1</v>
      </c>
      <c r="H271" s="216"/>
      <c r="I271" t="s" s="215">
        <f t="shared" si="2039"/>
        <v>170</v>
      </c>
      <c r="J271" s="24"/>
      <c r="K271" t="s" s="215">
        <f>IF(I271="H",B271,IF(I271="B",D271,""))</f>
        <v>188</v>
      </c>
      <c r="L271" t="s" s="215">
        <f>IF(I271="U",B271,"")</f>
      </c>
      <c r="M271" t="s" s="215">
        <f>IF(I271="U",D271,"")</f>
      </c>
      <c r="N271" t="s" s="215">
        <f>IF(I271="B",B271,IF(I271="H",D271,""))</f>
        <v>189</v>
      </c>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c r="AY271" s="24"/>
      <c r="AZ271" s="24"/>
      <c r="BA271" s="24"/>
      <c r="BB271" s="24"/>
      <c r="BC271" s="24"/>
      <c r="BD271" s="24"/>
      <c r="BE271" s="24"/>
      <c r="BF271" s="24"/>
      <c r="BG271" s="24"/>
      <c r="BH271" s="24"/>
      <c r="BI271" s="24"/>
      <c r="BJ271" s="24"/>
      <c r="BK271" s="24"/>
      <c r="BL271" s="24"/>
      <c r="BM271" s="24"/>
      <c r="BN271" s="24"/>
      <c r="BO271" s="24"/>
      <c r="BP271" s="24"/>
      <c r="BQ271" s="24"/>
      <c r="BR271" s="24"/>
      <c r="BS271" s="24"/>
      <c r="BT271" s="24"/>
      <c r="BU271" s="24"/>
      <c r="BV271" s="24"/>
      <c r="BW271" s="24"/>
      <c r="BX271" s="24"/>
      <c r="BY271" s="24"/>
      <c r="BZ271" s="24"/>
      <c r="CA271" s="24"/>
      <c r="CB271" s="24"/>
      <c r="CC271" s="24"/>
      <c r="CD271" s="24"/>
      <c r="CE271" s="24"/>
      <c r="CF271" s="24"/>
      <c r="CG271" s="24"/>
      <c r="CH271" s="24"/>
      <c r="CI271" s="24"/>
      <c r="CJ271" s="24"/>
      <c r="CK271" s="24"/>
      <c r="CL271" s="24"/>
      <c r="CM271" s="24"/>
      <c r="CN271" s="24"/>
      <c r="CO271" s="24"/>
      <c r="CP271" s="24"/>
      <c r="CQ271" s="24"/>
      <c r="CR271" s="24"/>
      <c r="CS271" s="24"/>
      <c r="CT271" s="24"/>
      <c r="CU271" s="24"/>
      <c r="CV271" s="24"/>
      <c r="CW271" s="24"/>
      <c r="CX271" s="24"/>
      <c r="CY271" s="24"/>
      <c r="CZ271" s="24"/>
      <c r="DA271" s="24"/>
      <c r="DB271" s="24"/>
      <c r="DC271" s="24"/>
      <c r="DD271" s="24"/>
      <c r="DE271" s="24"/>
      <c r="DF271" s="24"/>
      <c r="DG271" s="24"/>
      <c r="DH271" s="24"/>
      <c r="DI271" s="24"/>
      <c r="DJ271" s="24"/>
      <c r="DK271" s="24"/>
      <c r="DL271" s="24"/>
      <c r="DM271" s="24"/>
      <c r="DN271" s="24"/>
      <c r="DO271" s="24"/>
      <c r="DP271" s="24"/>
      <c r="DQ271" s="24"/>
      <c r="DR271" s="24"/>
      <c r="DS271" s="24"/>
      <c r="DT271" s="24"/>
      <c r="DU271" s="24"/>
      <c r="DV271" s="24"/>
      <c r="DW271" s="24"/>
      <c r="DX271" s="24"/>
      <c r="DY271" s="24"/>
      <c r="DZ271" s="24"/>
      <c r="EA271" s="24"/>
      <c r="EB271" s="24"/>
      <c r="EC271" s="24"/>
      <c r="ED271" s="24"/>
      <c r="EE271" s="24"/>
      <c r="EF271" s="24"/>
      <c r="EG271" s="24"/>
      <c r="EH271" s="24"/>
      <c r="EI271" s="24"/>
      <c r="EJ271" s="24"/>
      <c r="EK271" s="24"/>
      <c r="EL271" s="25"/>
    </row>
    <row r="272" ht="13.65" customHeight="1">
      <c r="A272" s="15"/>
      <c r="B272" t="s" s="215">
        <f t="shared" si="2083"/>
        <v>190</v>
      </c>
      <c r="C272" t="s" s="215">
        <v>64</v>
      </c>
      <c r="D272" t="s" s="215">
        <f t="shared" si="2084"/>
        <v>187</v>
      </c>
      <c r="E272" s="220">
        <f t="shared" si="2085"/>
        <v>1</v>
      </c>
      <c r="F272" t="s" s="215">
        <v>64</v>
      </c>
      <c r="G272" s="220">
        <f t="shared" si="2086"/>
        <v>0</v>
      </c>
      <c r="H272" s="216"/>
      <c r="I272" t="s" s="215">
        <f t="shared" si="2087"/>
        <v>170</v>
      </c>
      <c r="J272" s="24"/>
      <c r="K272" t="s" s="215">
        <f>IF(I272="H",B272,IF(I272="B",D272,""))</f>
        <v>190</v>
      </c>
      <c r="L272" t="s" s="215">
        <f>IF(I272="U",B272,"")</f>
      </c>
      <c r="M272" t="s" s="215">
        <f>IF(I272="U",D272,"")</f>
      </c>
      <c r="N272" t="s" s="215">
        <f>IF(I272="B",B272,IF(I272="H",D272,""))</f>
        <v>187</v>
      </c>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c r="AY272" s="24"/>
      <c r="AZ272" s="24"/>
      <c r="BA272" s="24"/>
      <c r="BB272" s="24"/>
      <c r="BC272" s="24"/>
      <c r="BD272" s="24"/>
      <c r="BE272" s="24"/>
      <c r="BF272" s="24"/>
      <c r="BG272" s="24"/>
      <c r="BH272" s="24"/>
      <c r="BI272" s="24"/>
      <c r="BJ272" s="24"/>
      <c r="BK272" s="24"/>
      <c r="BL272" s="24"/>
      <c r="BM272" s="24"/>
      <c r="BN272" s="24"/>
      <c r="BO272" s="24"/>
      <c r="BP272" s="24"/>
      <c r="BQ272" s="24"/>
      <c r="BR272" s="24"/>
      <c r="BS272" s="24"/>
      <c r="BT272" s="24"/>
      <c r="BU272" s="24"/>
      <c r="BV272" s="24"/>
      <c r="BW272" s="24"/>
      <c r="BX272" s="24"/>
      <c r="BY272" s="24"/>
      <c r="BZ272" s="24"/>
      <c r="CA272" s="24"/>
      <c r="CB272" s="24"/>
      <c r="CC272" s="24"/>
      <c r="CD272" s="24"/>
      <c r="CE272" s="24"/>
      <c r="CF272" s="24"/>
      <c r="CG272" s="24"/>
      <c r="CH272" s="24"/>
      <c r="CI272" s="24"/>
      <c r="CJ272" s="24"/>
      <c r="CK272" s="24"/>
      <c r="CL272" s="24"/>
      <c r="CM272" s="24"/>
      <c r="CN272" s="24"/>
      <c r="CO272" s="24"/>
      <c r="CP272" s="24"/>
      <c r="CQ272" s="24"/>
      <c r="CR272" s="24"/>
      <c r="CS272" s="24"/>
      <c r="CT272" s="24"/>
      <c r="CU272" s="24"/>
      <c r="CV272" s="24"/>
      <c r="CW272" s="24"/>
      <c r="CX272" s="24"/>
      <c r="CY272" s="24"/>
      <c r="CZ272" s="24"/>
      <c r="DA272" s="24"/>
      <c r="DB272" s="24"/>
      <c r="DC272" s="24"/>
      <c r="DD272" s="24"/>
      <c r="DE272" s="24"/>
      <c r="DF272" s="24"/>
      <c r="DG272" s="24"/>
      <c r="DH272" s="24"/>
      <c r="DI272" s="24"/>
      <c r="DJ272" s="24"/>
      <c r="DK272" s="24"/>
      <c r="DL272" s="24"/>
      <c r="DM272" s="24"/>
      <c r="DN272" s="24"/>
      <c r="DO272" s="24"/>
      <c r="DP272" s="24"/>
      <c r="DQ272" s="24"/>
      <c r="DR272" s="24"/>
      <c r="DS272" s="24"/>
      <c r="DT272" s="24"/>
      <c r="DU272" s="24"/>
      <c r="DV272" s="24"/>
      <c r="DW272" s="24"/>
      <c r="DX272" s="24"/>
      <c r="DY272" s="24"/>
      <c r="DZ272" s="24"/>
      <c r="EA272" s="24"/>
      <c r="EB272" s="24"/>
      <c r="EC272" s="24"/>
      <c r="ED272" s="24"/>
      <c r="EE272" s="24"/>
      <c r="EF272" s="24"/>
      <c r="EG272" s="24"/>
      <c r="EH272" s="24"/>
      <c r="EI272" s="24"/>
      <c r="EJ272" s="24"/>
      <c r="EK272" s="24"/>
      <c r="EL272" s="25"/>
    </row>
    <row r="273" ht="13.55" customHeight="1">
      <c r="A273" s="15"/>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c r="AY273" s="24"/>
      <c r="AZ273" s="24"/>
      <c r="BA273" s="24"/>
      <c r="BB273" s="24"/>
      <c r="BC273" s="24"/>
      <c r="BD273" s="24"/>
      <c r="BE273" s="24"/>
      <c r="BF273" s="24"/>
      <c r="BG273" s="24"/>
      <c r="BH273" s="24"/>
      <c r="BI273" s="24"/>
      <c r="BJ273" s="24"/>
      <c r="BK273" s="24"/>
      <c r="BL273" s="24"/>
      <c r="BM273" s="24"/>
      <c r="BN273" s="24"/>
      <c r="BO273" s="24"/>
      <c r="BP273" s="24"/>
      <c r="BQ273" s="24"/>
      <c r="BR273" s="24"/>
      <c r="BS273" s="24"/>
      <c r="BT273" s="24"/>
      <c r="BU273" s="24"/>
      <c r="BV273" s="24"/>
      <c r="BW273" s="24"/>
      <c r="BX273" s="24"/>
      <c r="BY273" s="24"/>
      <c r="BZ273" s="24"/>
      <c r="CA273" s="24"/>
      <c r="CB273" s="24"/>
      <c r="CC273" s="24"/>
      <c r="CD273" s="24"/>
      <c r="CE273" s="24"/>
      <c r="CF273" s="24"/>
      <c r="CG273" s="24"/>
      <c r="CH273" s="24"/>
      <c r="CI273" s="24"/>
      <c r="CJ273" s="24"/>
      <c r="CK273" s="24"/>
      <c r="CL273" s="24"/>
      <c r="CM273" s="24"/>
      <c r="CN273" s="24"/>
      <c r="CO273" s="24"/>
      <c r="CP273" s="24"/>
      <c r="CQ273" s="24"/>
      <c r="CR273" s="24"/>
      <c r="CS273" s="24"/>
      <c r="CT273" s="24"/>
      <c r="CU273" s="24"/>
      <c r="CV273" s="24"/>
      <c r="CW273" s="24"/>
      <c r="CX273" s="24"/>
      <c r="CY273" s="24"/>
      <c r="CZ273" s="24"/>
      <c r="DA273" s="24"/>
      <c r="DB273" s="24"/>
      <c r="DC273" s="24"/>
      <c r="DD273" s="24"/>
      <c r="DE273" s="24"/>
      <c r="DF273" s="24"/>
      <c r="DG273" s="24"/>
      <c r="DH273" s="24"/>
      <c r="DI273" s="24"/>
      <c r="DJ273" s="24"/>
      <c r="DK273" s="24"/>
      <c r="DL273" s="24"/>
      <c r="DM273" s="24"/>
      <c r="DN273" s="24"/>
      <c r="DO273" s="24"/>
      <c r="DP273" s="24"/>
      <c r="DQ273" s="24"/>
      <c r="DR273" s="24"/>
      <c r="DS273" s="24"/>
      <c r="DT273" s="24"/>
      <c r="DU273" s="24"/>
      <c r="DV273" s="24"/>
      <c r="DW273" s="24"/>
      <c r="DX273" s="24"/>
      <c r="DY273" s="24"/>
      <c r="DZ273" s="24"/>
      <c r="EA273" s="24"/>
      <c r="EB273" s="24"/>
      <c r="EC273" s="24"/>
      <c r="ED273" s="24"/>
      <c r="EE273" s="24"/>
      <c r="EF273" s="24"/>
      <c r="EG273" s="24"/>
      <c r="EH273" s="24"/>
      <c r="EI273" s="24"/>
      <c r="EJ273" s="24"/>
      <c r="EK273" s="24"/>
      <c r="EL273" s="25"/>
    </row>
    <row r="274" ht="13.55" customHeight="1">
      <c r="A274" s="15"/>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4"/>
      <c r="AZ274" s="24"/>
      <c r="BA274" s="24"/>
      <c r="BB274" s="24"/>
      <c r="BC274" s="24"/>
      <c r="BD274" s="24"/>
      <c r="BE274" s="24"/>
      <c r="BF274" s="24"/>
      <c r="BG274" s="24"/>
      <c r="BH274" s="24"/>
      <c r="BI274" s="24"/>
      <c r="BJ274" s="24"/>
      <c r="BK274" s="24"/>
      <c r="BL274" s="24"/>
      <c r="BM274" s="24"/>
      <c r="BN274" s="24"/>
      <c r="BO274" s="24"/>
      <c r="BP274" s="24"/>
      <c r="BQ274" s="24"/>
      <c r="BR274" s="24"/>
      <c r="BS274" s="24"/>
      <c r="BT274" s="24"/>
      <c r="BU274" s="24"/>
      <c r="BV274" s="24"/>
      <c r="BW274" s="24"/>
      <c r="BX274" s="24"/>
      <c r="BY274" s="24"/>
      <c r="BZ274" s="24"/>
      <c r="CA274" s="24"/>
      <c r="CB274" s="24"/>
      <c r="CC274" s="24"/>
      <c r="CD274" s="24"/>
      <c r="CE274" s="24"/>
      <c r="CF274" s="24"/>
      <c r="CG274" s="24"/>
      <c r="CH274" s="24"/>
      <c r="CI274" s="24"/>
      <c r="CJ274" s="24"/>
      <c r="CK274" s="24"/>
      <c r="CL274" s="24"/>
      <c r="CM274" s="24"/>
      <c r="CN274" s="24"/>
      <c r="CO274" s="24"/>
      <c r="CP274" s="24"/>
      <c r="CQ274" s="24"/>
      <c r="CR274" s="24"/>
      <c r="CS274" s="24"/>
      <c r="CT274" s="24"/>
      <c r="CU274" s="24"/>
      <c r="CV274" s="24"/>
      <c r="CW274" s="24"/>
      <c r="CX274" s="24"/>
      <c r="CY274" s="24"/>
      <c r="CZ274" s="24"/>
      <c r="DA274" s="24"/>
      <c r="DB274" s="24"/>
      <c r="DC274" s="24"/>
      <c r="DD274" s="24"/>
      <c r="DE274" s="24"/>
      <c r="DF274" s="24"/>
      <c r="DG274" s="24"/>
      <c r="DH274" s="24"/>
      <c r="DI274" s="24"/>
      <c r="DJ274" s="24"/>
      <c r="DK274" s="24"/>
      <c r="DL274" s="24"/>
      <c r="DM274" s="24"/>
      <c r="DN274" s="24"/>
      <c r="DO274" s="24"/>
      <c r="DP274" s="24"/>
      <c r="DQ274" s="24"/>
      <c r="DR274" s="24"/>
      <c r="DS274" s="24"/>
      <c r="DT274" s="24"/>
      <c r="DU274" s="24"/>
      <c r="DV274" s="24"/>
      <c r="DW274" s="24"/>
      <c r="DX274" s="24"/>
      <c r="DY274" s="24"/>
      <c r="DZ274" s="24"/>
      <c r="EA274" s="24"/>
      <c r="EB274" s="24"/>
      <c r="EC274" s="24"/>
      <c r="ED274" s="24"/>
      <c r="EE274" s="24"/>
      <c r="EF274" s="24"/>
      <c r="EG274" s="24"/>
      <c r="EH274" s="24"/>
      <c r="EI274" s="24"/>
      <c r="EJ274" s="24"/>
      <c r="EK274" s="24"/>
      <c r="EL274" s="25"/>
    </row>
    <row r="275" ht="13.55" customHeight="1">
      <c r="A275" s="15"/>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c r="AY275" s="24"/>
      <c r="AZ275" s="24"/>
      <c r="BA275" s="24"/>
      <c r="BB275" s="24"/>
      <c r="BC275" s="24"/>
      <c r="BD275" s="24"/>
      <c r="BE275" s="24"/>
      <c r="BF275" s="24"/>
      <c r="BG275" s="24"/>
      <c r="BH275" s="24"/>
      <c r="BI275" s="24"/>
      <c r="BJ275" s="24"/>
      <c r="BK275" s="24"/>
      <c r="BL275" s="24"/>
      <c r="BM275" s="24"/>
      <c r="BN275" s="24"/>
      <c r="BO275" s="24"/>
      <c r="BP275" s="24"/>
      <c r="BQ275" s="24"/>
      <c r="BR275" s="24"/>
      <c r="BS275" s="24"/>
      <c r="BT275" s="24"/>
      <c r="BU275" s="24"/>
      <c r="BV275" s="24"/>
      <c r="BW275" s="24"/>
      <c r="BX275" s="24"/>
      <c r="BY275" s="24"/>
      <c r="BZ275" s="24"/>
      <c r="CA275" s="24"/>
      <c r="CB275" s="24"/>
      <c r="CC275" s="24"/>
      <c r="CD275" s="24"/>
      <c r="CE275" s="24"/>
      <c r="CF275" s="24"/>
      <c r="CG275" s="24"/>
      <c r="CH275" s="24"/>
      <c r="CI275" s="24"/>
      <c r="CJ275" s="24"/>
      <c r="CK275" s="24"/>
      <c r="CL275" s="24"/>
      <c r="CM275" s="24"/>
      <c r="CN275" s="24"/>
      <c r="CO275" s="24"/>
      <c r="CP275" s="24"/>
      <c r="CQ275" s="24"/>
      <c r="CR275" s="24"/>
      <c r="CS275" s="24"/>
      <c r="CT275" s="24"/>
      <c r="CU275" s="24"/>
      <c r="CV275" s="24"/>
      <c r="CW275" s="24"/>
      <c r="CX275" s="24"/>
      <c r="CY275" s="24"/>
      <c r="CZ275" s="24"/>
      <c r="DA275" s="24"/>
      <c r="DB275" s="24"/>
      <c r="DC275" s="24"/>
      <c r="DD275" s="24"/>
      <c r="DE275" s="24"/>
      <c r="DF275" s="24"/>
      <c r="DG275" s="24"/>
      <c r="DH275" s="24"/>
      <c r="DI275" s="24"/>
      <c r="DJ275" s="24"/>
      <c r="DK275" s="24"/>
      <c r="DL275" s="24"/>
      <c r="DM275" s="24"/>
      <c r="DN275" s="24"/>
      <c r="DO275" s="24"/>
      <c r="DP275" s="24"/>
      <c r="DQ275" s="24"/>
      <c r="DR275" s="24"/>
      <c r="DS275" s="24"/>
      <c r="DT275" s="24"/>
      <c r="DU275" s="24"/>
      <c r="DV275" s="24"/>
      <c r="DW275" s="24"/>
      <c r="DX275" s="24"/>
      <c r="DY275" s="24"/>
      <c r="DZ275" s="24"/>
      <c r="EA275" s="24"/>
      <c r="EB275" s="24"/>
      <c r="EC275" s="24"/>
      <c r="ED275" s="24"/>
      <c r="EE275" s="24"/>
      <c r="EF275" s="24"/>
      <c r="EG275" s="24"/>
      <c r="EH275" s="24"/>
      <c r="EI275" s="24"/>
      <c r="EJ275" s="24"/>
      <c r="EK275" s="24"/>
      <c r="EL275" s="25"/>
    </row>
    <row r="276" ht="13.65" customHeight="1">
      <c r="A276" s="15"/>
      <c r="B276" s="221">
        <f>'Utfylles'!AI17</f>
        <v>0</v>
      </c>
      <c r="C276" s="24"/>
      <c r="D276" t="s" s="227">
        <v>196</v>
      </c>
      <c r="E276" t="s" s="227">
        <v>197</v>
      </c>
      <c r="F276" t="s" s="227">
        <v>198</v>
      </c>
      <c r="G276" t="s" s="227">
        <v>199</v>
      </c>
      <c r="H276" t="s" s="227">
        <v>200</v>
      </c>
      <c r="I276" t="s" s="227">
        <v>201</v>
      </c>
      <c r="J276" s="24"/>
      <c r="K276" t="s" s="227">
        <v>202</v>
      </c>
      <c r="L276" t="s" s="227">
        <v>203</v>
      </c>
      <c r="M276" t="s" s="227">
        <v>204</v>
      </c>
      <c r="N276" t="s" s="227">
        <v>205</v>
      </c>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c r="AY276" s="24"/>
      <c r="AZ276" s="24"/>
      <c r="BA276" s="24"/>
      <c r="BB276" s="24"/>
      <c r="BC276" s="24"/>
      <c r="BD276" s="24"/>
      <c r="BE276" s="24"/>
      <c r="BF276" s="24"/>
      <c r="BG276" s="24"/>
      <c r="BH276" s="24"/>
      <c r="BI276" s="24"/>
      <c r="BJ276" s="24"/>
      <c r="BK276" s="24"/>
      <c r="BL276" s="24"/>
      <c r="BM276" s="24"/>
      <c r="BN276" s="24"/>
      <c r="BO276" s="24"/>
      <c r="BP276" s="24"/>
      <c r="BQ276" s="24"/>
      <c r="BR276" s="24"/>
      <c r="BS276" s="24"/>
      <c r="BT276" s="24"/>
      <c r="BU276" s="24"/>
      <c r="BV276" s="24"/>
      <c r="BW276" s="24"/>
      <c r="BX276" s="24"/>
      <c r="BY276" s="24"/>
      <c r="BZ276" s="24"/>
      <c r="CA276" s="24"/>
      <c r="CB276" s="24"/>
      <c r="CC276" s="24"/>
      <c r="CD276" s="24"/>
      <c r="CE276" s="24"/>
      <c r="CF276" s="24"/>
      <c r="CG276" s="24"/>
      <c r="CH276" s="24"/>
      <c r="CI276" s="24"/>
      <c r="CJ276" s="24"/>
      <c r="CK276" s="24"/>
      <c r="CL276" s="24"/>
      <c r="CM276" s="24"/>
      <c r="CN276" s="24"/>
      <c r="CO276" s="24"/>
      <c r="CP276" s="24"/>
      <c r="CQ276" s="24"/>
      <c r="CR276" s="24"/>
      <c r="CS276" s="24"/>
      <c r="CT276" s="24"/>
      <c r="CU276" s="24"/>
      <c r="CV276" s="24"/>
      <c r="CW276" s="24"/>
      <c r="CX276" s="24"/>
      <c r="CY276" s="24"/>
      <c r="CZ276" s="24"/>
      <c r="DA276" s="24"/>
      <c r="DB276" s="24"/>
      <c r="DC276" s="24"/>
      <c r="DD276" s="24"/>
      <c r="DE276" s="24"/>
      <c r="DF276" s="24"/>
      <c r="DG276" s="24"/>
      <c r="DH276" s="24"/>
      <c r="DI276" s="24"/>
      <c r="DJ276" s="24"/>
      <c r="DK276" s="24"/>
      <c r="DL276" s="24"/>
      <c r="DM276" s="24"/>
      <c r="DN276" s="24"/>
      <c r="DO276" s="24"/>
      <c r="DP276" s="24"/>
      <c r="DQ276" s="24"/>
      <c r="DR276" s="24"/>
      <c r="DS276" s="24"/>
      <c r="DT276" s="24"/>
      <c r="DU276" s="24"/>
      <c r="DV276" s="24"/>
      <c r="DW276" s="24"/>
      <c r="DX276" s="24"/>
      <c r="DY276" s="24"/>
      <c r="DZ276" s="24"/>
      <c r="EA276" s="24"/>
      <c r="EB276" s="24"/>
      <c r="EC276" s="24"/>
      <c r="ED276" s="24"/>
      <c r="EE276" s="24"/>
      <c r="EF276" s="24"/>
      <c r="EG276" s="24"/>
      <c r="EH276" s="24"/>
      <c r="EI276" s="24"/>
      <c r="EJ276" s="24"/>
      <c r="EK276" s="24"/>
      <c r="EL276" s="25"/>
    </row>
    <row r="277" ht="13.65" customHeight="1">
      <c r="A277" s="15"/>
      <c r="B277" s="221">
        <f>'Utfylles'!AI18</f>
        <v>0</v>
      </c>
      <c r="C277" s="24"/>
      <c r="D277" t="s" s="227">
        <f>'Utfylles'!AC13</f>
        <v>167</v>
      </c>
      <c r="E277" t="s" s="227">
        <f>'Utfylles'!AC18</f>
        <v>172</v>
      </c>
      <c r="F277" t="s" s="227">
        <f>'Utfylles'!AC23</f>
        <v>175</v>
      </c>
      <c r="G277" t="s" s="227">
        <f>'Utfylles'!AC28</f>
        <v>182</v>
      </c>
      <c r="H277" t="s" s="227">
        <f>'Utfylles'!AC33</f>
        <v>183</v>
      </c>
      <c r="I277" t="s" s="227">
        <f>'Utfylles'!AC38</f>
        <v>190</v>
      </c>
      <c r="J277" s="24"/>
      <c r="K277" t="s" s="227">
        <v>116</v>
      </c>
      <c r="L277" t="s" s="227">
        <v>116</v>
      </c>
      <c r="M277" t="s" s="227">
        <v>116</v>
      </c>
      <c r="N277" t="s" s="227">
        <v>116</v>
      </c>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c r="AY277" s="24"/>
      <c r="AZ277" s="24"/>
      <c r="BA277" s="24"/>
      <c r="BB277" s="24"/>
      <c r="BC277" s="24"/>
      <c r="BD277" s="24"/>
      <c r="BE277" s="24"/>
      <c r="BF277" s="24"/>
      <c r="BG277" s="24"/>
      <c r="BH277" s="24"/>
      <c r="BI277" s="24"/>
      <c r="BJ277" s="24"/>
      <c r="BK277" s="24"/>
      <c r="BL277" s="24"/>
      <c r="BM277" s="24"/>
      <c r="BN277" s="24"/>
      <c r="BO277" s="24"/>
      <c r="BP277" s="24"/>
      <c r="BQ277" s="24"/>
      <c r="BR277" s="24"/>
      <c r="BS277" s="24"/>
      <c r="BT277" s="24"/>
      <c r="BU277" s="24"/>
      <c r="BV277" s="24"/>
      <c r="BW277" s="24"/>
      <c r="BX277" s="24"/>
      <c r="BY277" s="24"/>
      <c r="BZ277" s="24"/>
      <c r="CA277" s="24"/>
      <c r="CB277" s="24"/>
      <c r="CC277" s="24"/>
      <c r="CD277" s="24"/>
      <c r="CE277" s="24"/>
      <c r="CF277" s="24"/>
      <c r="CG277" s="24"/>
      <c r="CH277" s="24"/>
      <c r="CI277" s="24"/>
      <c r="CJ277" s="24"/>
      <c r="CK277" s="24"/>
      <c r="CL277" s="24"/>
      <c r="CM277" s="24"/>
      <c r="CN277" s="24"/>
      <c r="CO277" s="24"/>
      <c r="CP277" s="24"/>
      <c r="CQ277" s="24"/>
      <c r="CR277" s="24"/>
      <c r="CS277" s="24"/>
      <c r="CT277" s="24"/>
      <c r="CU277" s="24"/>
      <c r="CV277" s="24"/>
      <c r="CW277" s="24"/>
      <c r="CX277" s="24"/>
      <c r="CY277" s="24"/>
      <c r="CZ277" s="24"/>
      <c r="DA277" s="24"/>
      <c r="DB277" s="24"/>
      <c r="DC277" s="24"/>
      <c r="DD277" s="24"/>
      <c r="DE277" s="24"/>
      <c r="DF277" s="24"/>
      <c r="DG277" s="24"/>
      <c r="DH277" s="24"/>
      <c r="DI277" s="24"/>
      <c r="DJ277" s="24"/>
      <c r="DK277" s="24"/>
      <c r="DL277" s="24"/>
      <c r="DM277" s="24"/>
      <c r="DN277" s="24"/>
      <c r="DO277" s="24"/>
      <c r="DP277" s="24"/>
      <c r="DQ277" s="24"/>
      <c r="DR277" s="24"/>
      <c r="DS277" s="24"/>
      <c r="DT277" s="24"/>
      <c r="DU277" s="24"/>
      <c r="DV277" s="24"/>
      <c r="DW277" s="24"/>
      <c r="DX277" s="24"/>
      <c r="DY277" s="24"/>
      <c r="DZ277" s="24"/>
      <c r="EA277" s="24"/>
      <c r="EB277" s="24"/>
      <c r="EC277" s="24"/>
      <c r="ED277" s="24"/>
      <c r="EE277" s="24"/>
      <c r="EF277" s="24"/>
      <c r="EG277" s="24"/>
      <c r="EH277" s="24"/>
      <c r="EI277" s="24"/>
      <c r="EJ277" s="24"/>
      <c r="EK277" s="24"/>
      <c r="EL277" s="25"/>
    </row>
    <row r="278" ht="13.65" customHeight="1">
      <c r="A278" s="15"/>
      <c r="B278" s="221">
        <f>'Utfylles'!AI19</f>
        <v>0</v>
      </c>
      <c r="C278" s="24"/>
      <c r="D278" t="s" s="215">
        <v>206</v>
      </c>
      <c r="E278" t="s" s="215">
        <v>41</v>
      </c>
      <c r="F278" t="s" s="215">
        <v>207</v>
      </c>
      <c r="G278" t="s" s="215">
        <v>208</v>
      </c>
      <c r="H278" s="216"/>
      <c r="I278" s="216"/>
      <c r="J278" t="s" s="215">
        <v>209</v>
      </c>
      <c r="K278" t="s" s="215">
        <v>196</v>
      </c>
      <c r="L278" t="s" s="215">
        <v>199</v>
      </c>
      <c r="M278" t="s" s="215">
        <v>197</v>
      </c>
      <c r="N278" t="s" s="215">
        <v>198</v>
      </c>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24"/>
      <c r="AZ278" s="24"/>
      <c r="BA278" s="24"/>
      <c r="BB278" s="24"/>
      <c r="BC278" s="24"/>
      <c r="BD278" s="24"/>
      <c r="BE278" s="24"/>
      <c r="BF278" s="24"/>
      <c r="BG278" s="24"/>
      <c r="BH278" s="24"/>
      <c r="BI278" s="24"/>
      <c r="BJ278" s="24"/>
      <c r="BK278" s="24"/>
      <c r="BL278" s="24"/>
      <c r="BM278" s="24"/>
      <c r="BN278" s="24"/>
      <c r="BO278" s="24"/>
      <c r="BP278" s="24"/>
      <c r="BQ278" s="24"/>
      <c r="BR278" s="24"/>
      <c r="BS278" s="24"/>
      <c r="BT278" s="24"/>
      <c r="BU278" s="24"/>
      <c r="BV278" s="24"/>
      <c r="BW278" s="24"/>
      <c r="BX278" s="24"/>
      <c r="BY278" s="24"/>
      <c r="BZ278" s="24"/>
      <c r="CA278" s="24"/>
      <c r="CB278" s="24"/>
      <c r="CC278" s="24"/>
      <c r="CD278" s="24"/>
      <c r="CE278" s="24"/>
      <c r="CF278" s="24"/>
      <c r="CG278" s="24"/>
      <c r="CH278" s="24"/>
      <c r="CI278" s="24"/>
      <c r="CJ278" s="24"/>
      <c r="CK278" s="24"/>
      <c r="CL278" s="24"/>
      <c r="CM278" s="24"/>
      <c r="CN278" s="24"/>
      <c r="CO278" s="24"/>
      <c r="CP278" s="24"/>
      <c r="CQ278" s="24"/>
      <c r="CR278" s="24"/>
      <c r="CS278" s="24"/>
      <c r="CT278" s="24"/>
      <c r="CU278" s="24"/>
      <c r="CV278" s="24"/>
      <c r="CW278" s="24"/>
      <c r="CX278" s="24"/>
      <c r="CY278" s="24"/>
      <c r="CZ278" s="24"/>
      <c r="DA278" s="24"/>
      <c r="DB278" s="24"/>
      <c r="DC278" s="24"/>
      <c r="DD278" s="24"/>
      <c r="DE278" s="24"/>
      <c r="DF278" s="24"/>
      <c r="DG278" s="24"/>
      <c r="DH278" s="24"/>
      <c r="DI278" s="24"/>
      <c r="DJ278" s="24"/>
      <c r="DK278" s="24"/>
      <c r="DL278" s="24"/>
      <c r="DM278" s="24"/>
      <c r="DN278" s="24"/>
      <c r="DO278" s="24"/>
      <c r="DP278" s="24"/>
      <c r="DQ278" s="24"/>
      <c r="DR278" s="24"/>
      <c r="DS278" s="24"/>
      <c r="DT278" s="24"/>
      <c r="DU278" s="24"/>
      <c r="DV278" s="24"/>
      <c r="DW278" s="24"/>
      <c r="DX278" s="24"/>
      <c r="DY278" s="24"/>
      <c r="DZ278" s="24"/>
      <c r="EA278" s="24"/>
      <c r="EB278" s="24"/>
      <c r="EC278" s="24"/>
      <c r="ED278" s="24"/>
      <c r="EE278" s="24"/>
      <c r="EF278" s="24"/>
      <c r="EG278" s="24"/>
      <c r="EH278" s="24"/>
      <c r="EI278" s="24"/>
      <c r="EJ278" s="24"/>
      <c r="EK278" s="24"/>
      <c r="EL278" s="25"/>
    </row>
    <row r="279" ht="13.65" customHeight="1">
      <c r="A279" s="15"/>
      <c r="B279" s="221">
        <f>'Utfylles'!AI20</f>
        <v>0</v>
      </c>
      <c r="C279" s="24"/>
      <c r="D279" t="s" s="215">
        <v>206</v>
      </c>
      <c r="E279" t="s" s="215">
        <v>41</v>
      </c>
      <c r="F279" t="s" s="215">
        <v>207</v>
      </c>
      <c r="G279" s="216"/>
      <c r="H279" t="s" s="215">
        <v>210</v>
      </c>
      <c r="I279" s="216"/>
      <c r="J279" t="s" s="215">
        <v>209</v>
      </c>
      <c r="K279" t="s" s="215">
        <v>196</v>
      </c>
      <c r="L279" t="s" s="215">
        <v>200</v>
      </c>
      <c r="M279" t="s" s="215">
        <v>197</v>
      </c>
      <c r="N279" t="s" s="215">
        <v>198</v>
      </c>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c r="BA279" s="24"/>
      <c r="BB279" s="24"/>
      <c r="BC279" s="24"/>
      <c r="BD279" s="24"/>
      <c r="BE279" s="24"/>
      <c r="BF279" s="24"/>
      <c r="BG279" s="24"/>
      <c r="BH279" s="24"/>
      <c r="BI279" s="24"/>
      <c r="BJ279" s="24"/>
      <c r="BK279" s="24"/>
      <c r="BL279" s="24"/>
      <c r="BM279" s="24"/>
      <c r="BN279" s="24"/>
      <c r="BO279" s="24"/>
      <c r="BP279" s="24"/>
      <c r="BQ279" s="24"/>
      <c r="BR279" s="24"/>
      <c r="BS279" s="24"/>
      <c r="BT279" s="24"/>
      <c r="BU279" s="24"/>
      <c r="BV279" s="24"/>
      <c r="BW279" s="24"/>
      <c r="BX279" s="24"/>
      <c r="BY279" s="24"/>
      <c r="BZ279" s="24"/>
      <c r="CA279" s="24"/>
      <c r="CB279" s="24"/>
      <c r="CC279" s="24"/>
      <c r="CD279" s="24"/>
      <c r="CE279" s="24"/>
      <c r="CF279" s="24"/>
      <c r="CG279" s="24"/>
      <c r="CH279" s="24"/>
      <c r="CI279" s="24"/>
      <c r="CJ279" s="24"/>
      <c r="CK279" s="24"/>
      <c r="CL279" s="24"/>
      <c r="CM279" s="24"/>
      <c r="CN279" s="24"/>
      <c r="CO279" s="24"/>
      <c r="CP279" s="24"/>
      <c r="CQ279" s="24"/>
      <c r="CR279" s="24"/>
      <c r="CS279" s="24"/>
      <c r="CT279" s="24"/>
      <c r="CU279" s="24"/>
      <c r="CV279" s="24"/>
      <c r="CW279" s="24"/>
      <c r="CX279" s="24"/>
      <c r="CY279" s="24"/>
      <c r="CZ279" s="24"/>
      <c r="DA279" s="24"/>
      <c r="DB279" s="24"/>
      <c r="DC279" s="24"/>
      <c r="DD279" s="24"/>
      <c r="DE279" s="24"/>
      <c r="DF279" s="24"/>
      <c r="DG279" s="24"/>
      <c r="DH279" s="24"/>
      <c r="DI279" s="24"/>
      <c r="DJ279" s="24"/>
      <c r="DK279" s="24"/>
      <c r="DL279" s="24"/>
      <c r="DM279" s="24"/>
      <c r="DN279" s="24"/>
      <c r="DO279" s="24"/>
      <c r="DP279" s="24"/>
      <c r="DQ279" s="24"/>
      <c r="DR279" s="24"/>
      <c r="DS279" s="24"/>
      <c r="DT279" s="24"/>
      <c r="DU279" s="24"/>
      <c r="DV279" s="24"/>
      <c r="DW279" s="24"/>
      <c r="DX279" s="24"/>
      <c r="DY279" s="24"/>
      <c r="DZ279" s="24"/>
      <c r="EA279" s="24"/>
      <c r="EB279" s="24"/>
      <c r="EC279" s="24"/>
      <c r="ED279" s="24"/>
      <c r="EE279" s="24"/>
      <c r="EF279" s="24"/>
      <c r="EG279" s="24"/>
      <c r="EH279" s="24"/>
      <c r="EI279" s="24"/>
      <c r="EJ279" s="24"/>
      <c r="EK279" s="24"/>
      <c r="EL279" s="25"/>
    </row>
    <row r="280" ht="13.65" customHeight="1">
      <c r="A280" s="15"/>
      <c r="B280" s="24"/>
      <c r="C280" s="24"/>
      <c r="D280" t="s" s="215">
        <v>206</v>
      </c>
      <c r="E280" t="s" s="215">
        <v>41</v>
      </c>
      <c r="F280" t="s" s="215">
        <v>207</v>
      </c>
      <c r="G280" s="216"/>
      <c r="H280" s="216"/>
      <c r="I280" t="s" s="215">
        <v>211</v>
      </c>
      <c r="J280" t="s" s="215">
        <v>209</v>
      </c>
      <c r="K280" t="s" s="215">
        <v>196</v>
      </c>
      <c r="L280" t="s" s="215">
        <v>201</v>
      </c>
      <c r="M280" t="s" s="215">
        <v>197</v>
      </c>
      <c r="N280" t="s" s="215">
        <v>198</v>
      </c>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c r="BA280" s="24"/>
      <c r="BB280" s="24"/>
      <c r="BC280" s="24"/>
      <c r="BD280" s="24"/>
      <c r="BE280" s="24"/>
      <c r="BF280" s="24"/>
      <c r="BG280" s="24"/>
      <c r="BH280" s="24"/>
      <c r="BI280" s="24"/>
      <c r="BJ280" s="24"/>
      <c r="BK280" s="24"/>
      <c r="BL280" s="24"/>
      <c r="BM280" s="24"/>
      <c r="BN280" s="24"/>
      <c r="BO280" s="24"/>
      <c r="BP280" s="24"/>
      <c r="BQ280" s="24"/>
      <c r="BR280" s="24"/>
      <c r="BS280" s="24"/>
      <c r="BT280" s="24"/>
      <c r="BU280" s="24"/>
      <c r="BV280" s="24"/>
      <c r="BW280" s="24"/>
      <c r="BX280" s="24"/>
      <c r="BY280" s="24"/>
      <c r="BZ280" s="24"/>
      <c r="CA280" s="24"/>
      <c r="CB280" s="24"/>
      <c r="CC280" s="24"/>
      <c r="CD280" s="24"/>
      <c r="CE280" s="24"/>
      <c r="CF280" s="24"/>
      <c r="CG280" s="24"/>
      <c r="CH280" s="24"/>
      <c r="CI280" s="24"/>
      <c r="CJ280" s="24"/>
      <c r="CK280" s="24"/>
      <c r="CL280" s="24"/>
      <c r="CM280" s="24"/>
      <c r="CN280" s="24"/>
      <c r="CO280" s="24"/>
      <c r="CP280" s="24"/>
      <c r="CQ280" s="24"/>
      <c r="CR280" s="24"/>
      <c r="CS280" s="24"/>
      <c r="CT280" s="24"/>
      <c r="CU280" s="24"/>
      <c r="CV280" s="24"/>
      <c r="CW280" s="24"/>
      <c r="CX280" s="24"/>
      <c r="CY280" s="24"/>
      <c r="CZ280" s="24"/>
      <c r="DA280" s="24"/>
      <c r="DB280" s="24"/>
      <c r="DC280" s="24"/>
      <c r="DD280" s="24"/>
      <c r="DE280" s="24"/>
      <c r="DF280" s="24"/>
      <c r="DG280" s="24"/>
      <c r="DH280" s="24"/>
      <c r="DI280" s="24"/>
      <c r="DJ280" s="24"/>
      <c r="DK280" s="24"/>
      <c r="DL280" s="24"/>
      <c r="DM280" s="24"/>
      <c r="DN280" s="24"/>
      <c r="DO280" s="24"/>
      <c r="DP280" s="24"/>
      <c r="DQ280" s="24"/>
      <c r="DR280" s="24"/>
      <c r="DS280" s="24"/>
      <c r="DT280" s="24"/>
      <c r="DU280" s="24"/>
      <c r="DV280" s="24"/>
      <c r="DW280" s="24"/>
      <c r="DX280" s="24"/>
      <c r="DY280" s="24"/>
      <c r="DZ280" s="24"/>
      <c r="EA280" s="24"/>
      <c r="EB280" s="24"/>
      <c r="EC280" s="24"/>
      <c r="ED280" s="24"/>
      <c r="EE280" s="24"/>
      <c r="EF280" s="24"/>
      <c r="EG280" s="24"/>
      <c r="EH280" s="24"/>
      <c r="EI280" s="24"/>
      <c r="EJ280" s="24"/>
      <c r="EK280" s="24"/>
      <c r="EL280" s="25"/>
    </row>
    <row r="281" ht="13.65" customHeight="1">
      <c r="A281" s="15"/>
      <c r="B281" s="24"/>
      <c r="C281" s="24"/>
      <c r="D281" t="s" s="215">
        <v>206</v>
      </c>
      <c r="E281" t="s" s="215">
        <v>41</v>
      </c>
      <c r="F281" s="216"/>
      <c r="G281" t="s" s="215">
        <v>208</v>
      </c>
      <c r="H281" t="s" s="215">
        <v>210</v>
      </c>
      <c r="I281" s="216"/>
      <c r="J281" t="s" s="215">
        <v>209</v>
      </c>
      <c r="K281" t="s" s="215">
        <v>199</v>
      </c>
      <c r="L281" t="s" s="215">
        <v>200</v>
      </c>
      <c r="M281" t="s" s="215">
        <v>196</v>
      </c>
      <c r="N281" t="s" s="215">
        <v>197</v>
      </c>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c r="BA281" s="24"/>
      <c r="BB281" s="24"/>
      <c r="BC281" s="24"/>
      <c r="BD281" s="24"/>
      <c r="BE281" s="24"/>
      <c r="BF281" s="24"/>
      <c r="BG281" s="24"/>
      <c r="BH281" s="24"/>
      <c r="BI281" s="24"/>
      <c r="BJ281" s="24"/>
      <c r="BK281" s="24"/>
      <c r="BL281" s="24"/>
      <c r="BM281" s="24"/>
      <c r="BN281" s="24"/>
      <c r="BO281" s="24"/>
      <c r="BP281" s="24"/>
      <c r="BQ281" s="24"/>
      <c r="BR281" s="24"/>
      <c r="BS281" s="24"/>
      <c r="BT281" s="24"/>
      <c r="BU281" s="24"/>
      <c r="BV281" s="24"/>
      <c r="BW281" s="24"/>
      <c r="BX281" s="24"/>
      <c r="BY281" s="24"/>
      <c r="BZ281" s="24"/>
      <c r="CA281" s="24"/>
      <c r="CB281" s="24"/>
      <c r="CC281" s="24"/>
      <c r="CD281" s="24"/>
      <c r="CE281" s="24"/>
      <c r="CF281" s="24"/>
      <c r="CG281" s="24"/>
      <c r="CH281" s="24"/>
      <c r="CI281" s="24"/>
      <c r="CJ281" s="24"/>
      <c r="CK281" s="24"/>
      <c r="CL281" s="24"/>
      <c r="CM281" s="24"/>
      <c r="CN281" s="24"/>
      <c r="CO281" s="24"/>
      <c r="CP281" s="24"/>
      <c r="CQ281" s="24"/>
      <c r="CR281" s="24"/>
      <c r="CS281" s="24"/>
      <c r="CT281" s="24"/>
      <c r="CU281" s="24"/>
      <c r="CV281" s="24"/>
      <c r="CW281" s="24"/>
      <c r="CX281" s="24"/>
      <c r="CY281" s="24"/>
      <c r="CZ281" s="24"/>
      <c r="DA281" s="24"/>
      <c r="DB281" s="24"/>
      <c r="DC281" s="24"/>
      <c r="DD281" s="24"/>
      <c r="DE281" s="24"/>
      <c r="DF281" s="24"/>
      <c r="DG281" s="24"/>
      <c r="DH281" s="24"/>
      <c r="DI281" s="24"/>
      <c r="DJ281" s="24"/>
      <c r="DK281" s="24"/>
      <c r="DL281" s="24"/>
      <c r="DM281" s="24"/>
      <c r="DN281" s="24"/>
      <c r="DO281" s="24"/>
      <c r="DP281" s="24"/>
      <c r="DQ281" s="24"/>
      <c r="DR281" s="24"/>
      <c r="DS281" s="24"/>
      <c r="DT281" s="24"/>
      <c r="DU281" s="24"/>
      <c r="DV281" s="24"/>
      <c r="DW281" s="24"/>
      <c r="DX281" s="24"/>
      <c r="DY281" s="24"/>
      <c r="DZ281" s="24"/>
      <c r="EA281" s="24"/>
      <c r="EB281" s="24"/>
      <c r="EC281" s="24"/>
      <c r="ED281" s="24"/>
      <c r="EE281" s="24"/>
      <c r="EF281" s="24"/>
      <c r="EG281" s="24"/>
      <c r="EH281" s="24"/>
      <c r="EI281" s="24"/>
      <c r="EJ281" s="24"/>
      <c r="EK281" s="24"/>
      <c r="EL281" s="25"/>
    </row>
    <row r="282" ht="13.65" customHeight="1">
      <c r="A282" s="15"/>
      <c r="B282" s="24"/>
      <c r="C282" s="24"/>
      <c r="D282" t="s" s="215">
        <v>206</v>
      </c>
      <c r="E282" t="s" s="215">
        <v>41</v>
      </c>
      <c r="F282" s="216"/>
      <c r="G282" t="s" s="215">
        <v>208</v>
      </c>
      <c r="H282" s="216"/>
      <c r="I282" t="s" s="215">
        <v>211</v>
      </c>
      <c r="J282" t="s" s="215">
        <v>209</v>
      </c>
      <c r="K282" t="s" s="215">
        <v>199</v>
      </c>
      <c r="L282" t="s" s="215">
        <v>201</v>
      </c>
      <c r="M282" t="s" s="215">
        <v>196</v>
      </c>
      <c r="N282" t="s" s="215">
        <v>197</v>
      </c>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c r="AV282" s="24"/>
      <c r="AW282" s="24"/>
      <c r="AX282" s="24"/>
      <c r="AY282" s="24"/>
      <c r="AZ282" s="24"/>
      <c r="BA282" s="24"/>
      <c r="BB282" s="24"/>
      <c r="BC282" s="24"/>
      <c r="BD282" s="24"/>
      <c r="BE282" s="24"/>
      <c r="BF282" s="24"/>
      <c r="BG282" s="24"/>
      <c r="BH282" s="24"/>
      <c r="BI282" s="24"/>
      <c r="BJ282" s="24"/>
      <c r="BK282" s="24"/>
      <c r="BL282" s="24"/>
      <c r="BM282" s="24"/>
      <c r="BN282" s="24"/>
      <c r="BO282" s="24"/>
      <c r="BP282" s="24"/>
      <c r="BQ282" s="24"/>
      <c r="BR282" s="24"/>
      <c r="BS282" s="24"/>
      <c r="BT282" s="24"/>
      <c r="BU282" s="24"/>
      <c r="BV282" s="24"/>
      <c r="BW282" s="24"/>
      <c r="BX282" s="24"/>
      <c r="BY282" s="24"/>
      <c r="BZ282" s="24"/>
      <c r="CA282" s="24"/>
      <c r="CB282" s="24"/>
      <c r="CC282" s="24"/>
      <c r="CD282" s="24"/>
      <c r="CE282" s="24"/>
      <c r="CF282" s="24"/>
      <c r="CG282" s="24"/>
      <c r="CH282" s="24"/>
      <c r="CI282" s="24"/>
      <c r="CJ282" s="24"/>
      <c r="CK282" s="24"/>
      <c r="CL282" s="24"/>
      <c r="CM282" s="24"/>
      <c r="CN282" s="24"/>
      <c r="CO282" s="24"/>
      <c r="CP282" s="24"/>
      <c r="CQ282" s="24"/>
      <c r="CR282" s="24"/>
      <c r="CS282" s="24"/>
      <c r="CT282" s="24"/>
      <c r="CU282" s="24"/>
      <c r="CV282" s="24"/>
      <c r="CW282" s="24"/>
      <c r="CX282" s="24"/>
      <c r="CY282" s="24"/>
      <c r="CZ282" s="24"/>
      <c r="DA282" s="24"/>
      <c r="DB282" s="24"/>
      <c r="DC282" s="24"/>
      <c r="DD282" s="24"/>
      <c r="DE282" s="24"/>
      <c r="DF282" s="24"/>
      <c r="DG282" s="24"/>
      <c r="DH282" s="24"/>
      <c r="DI282" s="24"/>
      <c r="DJ282" s="24"/>
      <c r="DK282" s="24"/>
      <c r="DL282" s="24"/>
      <c r="DM282" s="24"/>
      <c r="DN282" s="24"/>
      <c r="DO282" s="24"/>
      <c r="DP282" s="24"/>
      <c r="DQ282" s="24"/>
      <c r="DR282" s="24"/>
      <c r="DS282" s="24"/>
      <c r="DT282" s="24"/>
      <c r="DU282" s="24"/>
      <c r="DV282" s="24"/>
      <c r="DW282" s="24"/>
      <c r="DX282" s="24"/>
      <c r="DY282" s="24"/>
      <c r="DZ282" s="24"/>
      <c r="EA282" s="24"/>
      <c r="EB282" s="24"/>
      <c r="EC282" s="24"/>
      <c r="ED282" s="24"/>
      <c r="EE282" s="24"/>
      <c r="EF282" s="24"/>
      <c r="EG282" s="24"/>
      <c r="EH282" s="24"/>
      <c r="EI282" s="24"/>
      <c r="EJ282" s="24"/>
      <c r="EK282" s="24"/>
      <c r="EL282" s="25"/>
    </row>
    <row r="283" ht="13.65" customHeight="1">
      <c r="A283" s="15"/>
      <c r="B283" s="24"/>
      <c r="C283" s="24"/>
      <c r="D283" t="s" s="215">
        <v>206</v>
      </c>
      <c r="E283" t="s" s="215">
        <v>41</v>
      </c>
      <c r="F283" s="216"/>
      <c r="G283" s="216"/>
      <c r="H283" t="s" s="215">
        <v>210</v>
      </c>
      <c r="I283" t="s" s="215">
        <v>211</v>
      </c>
      <c r="J283" t="s" s="215">
        <v>209</v>
      </c>
      <c r="K283" t="s" s="215">
        <v>200</v>
      </c>
      <c r="L283" t="s" s="215">
        <v>201</v>
      </c>
      <c r="M283" t="s" s="215">
        <v>197</v>
      </c>
      <c r="N283" t="s" s="215">
        <v>196</v>
      </c>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c r="AY283" s="24"/>
      <c r="AZ283" s="24"/>
      <c r="BA283" s="24"/>
      <c r="BB283" s="24"/>
      <c r="BC283" s="24"/>
      <c r="BD283" s="24"/>
      <c r="BE283" s="24"/>
      <c r="BF283" s="24"/>
      <c r="BG283" s="24"/>
      <c r="BH283" s="24"/>
      <c r="BI283" s="24"/>
      <c r="BJ283" s="24"/>
      <c r="BK283" s="24"/>
      <c r="BL283" s="24"/>
      <c r="BM283" s="24"/>
      <c r="BN283" s="24"/>
      <c r="BO283" s="24"/>
      <c r="BP283" s="24"/>
      <c r="BQ283" s="24"/>
      <c r="BR283" s="24"/>
      <c r="BS283" s="24"/>
      <c r="BT283" s="24"/>
      <c r="BU283" s="24"/>
      <c r="BV283" s="24"/>
      <c r="BW283" s="24"/>
      <c r="BX283" s="24"/>
      <c r="BY283" s="24"/>
      <c r="BZ283" s="24"/>
      <c r="CA283" s="24"/>
      <c r="CB283" s="24"/>
      <c r="CC283" s="24"/>
      <c r="CD283" s="24"/>
      <c r="CE283" s="24"/>
      <c r="CF283" s="24"/>
      <c r="CG283" s="24"/>
      <c r="CH283" s="24"/>
      <c r="CI283" s="24"/>
      <c r="CJ283" s="24"/>
      <c r="CK283" s="24"/>
      <c r="CL283" s="24"/>
      <c r="CM283" s="24"/>
      <c r="CN283" s="24"/>
      <c r="CO283" s="24"/>
      <c r="CP283" s="24"/>
      <c r="CQ283" s="24"/>
      <c r="CR283" s="24"/>
      <c r="CS283" s="24"/>
      <c r="CT283" s="24"/>
      <c r="CU283" s="24"/>
      <c r="CV283" s="24"/>
      <c r="CW283" s="24"/>
      <c r="CX283" s="24"/>
      <c r="CY283" s="24"/>
      <c r="CZ283" s="24"/>
      <c r="DA283" s="24"/>
      <c r="DB283" s="24"/>
      <c r="DC283" s="24"/>
      <c r="DD283" s="24"/>
      <c r="DE283" s="24"/>
      <c r="DF283" s="24"/>
      <c r="DG283" s="24"/>
      <c r="DH283" s="24"/>
      <c r="DI283" s="24"/>
      <c r="DJ283" s="24"/>
      <c r="DK283" s="24"/>
      <c r="DL283" s="24"/>
      <c r="DM283" s="24"/>
      <c r="DN283" s="24"/>
      <c r="DO283" s="24"/>
      <c r="DP283" s="24"/>
      <c r="DQ283" s="24"/>
      <c r="DR283" s="24"/>
      <c r="DS283" s="24"/>
      <c r="DT283" s="24"/>
      <c r="DU283" s="24"/>
      <c r="DV283" s="24"/>
      <c r="DW283" s="24"/>
      <c r="DX283" s="24"/>
      <c r="DY283" s="24"/>
      <c r="DZ283" s="24"/>
      <c r="EA283" s="24"/>
      <c r="EB283" s="24"/>
      <c r="EC283" s="24"/>
      <c r="ED283" s="24"/>
      <c r="EE283" s="24"/>
      <c r="EF283" s="24"/>
      <c r="EG283" s="24"/>
      <c r="EH283" s="24"/>
      <c r="EI283" s="24"/>
      <c r="EJ283" s="24"/>
      <c r="EK283" s="24"/>
      <c r="EL283" s="25"/>
    </row>
    <row r="284" ht="13.65" customHeight="1">
      <c r="A284" s="15"/>
      <c r="B284" s="24"/>
      <c r="C284" s="24"/>
      <c r="D284" t="s" s="215">
        <v>206</v>
      </c>
      <c r="E284" s="216"/>
      <c r="F284" t="s" s="215">
        <v>207</v>
      </c>
      <c r="G284" t="s" s="215">
        <v>208</v>
      </c>
      <c r="H284" t="s" s="215">
        <v>210</v>
      </c>
      <c r="I284" s="216"/>
      <c r="J284" t="s" s="215">
        <v>209</v>
      </c>
      <c r="K284" t="s" s="215">
        <v>200</v>
      </c>
      <c r="L284" t="s" s="215">
        <v>199</v>
      </c>
      <c r="M284" t="s" s="215">
        <v>198</v>
      </c>
      <c r="N284" t="s" s="215">
        <v>196</v>
      </c>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4"/>
      <c r="AW284" s="24"/>
      <c r="AX284" s="24"/>
      <c r="AY284" s="24"/>
      <c r="AZ284" s="24"/>
      <c r="BA284" s="24"/>
      <c r="BB284" s="24"/>
      <c r="BC284" s="24"/>
      <c r="BD284" s="24"/>
      <c r="BE284" s="24"/>
      <c r="BF284" s="24"/>
      <c r="BG284" s="24"/>
      <c r="BH284" s="24"/>
      <c r="BI284" s="24"/>
      <c r="BJ284" s="24"/>
      <c r="BK284" s="24"/>
      <c r="BL284" s="24"/>
      <c r="BM284" s="24"/>
      <c r="BN284" s="24"/>
      <c r="BO284" s="24"/>
      <c r="BP284" s="24"/>
      <c r="BQ284" s="24"/>
      <c r="BR284" s="24"/>
      <c r="BS284" s="24"/>
      <c r="BT284" s="24"/>
      <c r="BU284" s="24"/>
      <c r="BV284" s="24"/>
      <c r="BW284" s="24"/>
      <c r="BX284" s="24"/>
      <c r="BY284" s="24"/>
      <c r="BZ284" s="24"/>
      <c r="CA284" s="24"/>
      <c r="CB284" s="24"/>
      <c r="CC284" s="24"/>
      <c r="CD284" s="24"/>
      <c r="CE284" s="24"/>
      <c r="CF284" s="24"/>
      <c r="CG284" s="24"/>
      <c r="CH284" s="24"/>
      <c r="CI284" s="24"/>
      <c r="CJ284" s="24"/>
      <c r="CK284" s="24"/>
      <c r="CL284" s="24"/>
      <c r="CM284" s="24"/>
      <c r="CN284" s="24"/>
      <c r="CO284" s="24"/>
      <c r="CP284" s="24"/>
      <c r="CQ284" s="24"/>
      <c r="CR284" s="24"/>
      <c r="CS284" s="24"/>
      <c r="CT284" s="24"/>
      <c r="CU284" s="24"/>
      <c r="CV284" s="24"/>
      <c r="CW284" s="24"/>
      <c r="CX284" s="24"/>
      <c r="CY284" s="24"/>
      <c r="CZ284" s="24"/>
      <c r="DA284" s="24"/>
      <c r="DB284" s="24"/>
      <c r="DC284" s="24"/>
      <c r="DD284" s="24"/>
      <c r="DE284" s="24"/>
      <c r="DF284" s="24"/>
      <c r="DG284" s="24"/>
      <c r="DH284" s="24"/>
      <c r="DI284" s="24"/>
      <c r="DJ284" s="24"/>
      <c r="DK284" s="24"/>
      <c r="DL284" s="24"/>
      <c r="DM284" s="24"/>
      <c r="DN284" s="24"/>
      <c r="DO284" s="24"/>
      <c r="DP284" s="24"/>
      <c r="DQ284" s="24"/>
      <c r="DR284" s="24"/>
      <c r="DS284" s="24"/>
      <c r="DT284" s="24"/>
      <c r="DU284" s="24"/>
      <c r="DV284" s="24"/>
      <c r="DW284" s="24"/>
      <c r="DX284" s="24"/>
      <c r="DY284" s="24"/>
      <c r="DZ284" s="24"/>
      <c r="EA284" s="24"/>
      <c r="EB284" s="24"/>
      <c r="EC284" s="24"/>
      <c r="ED284" s="24"/>
      <c r="EE284" s="24"/>
      <c r="EF284" s="24"/>
      <c r="EG284" s="24"/>
      <c r="EH284" s="24"/>
      <c r="EI284" s="24"/>
      <c r="EJ284" s="24"/>
      <c r="EK284" s="24"/>
      <c r="EL284" s="25"/>
    </row>
    <row r="285" ht="13.65" customHeight="1">
      <c r="A285" s="15"/>
      <c r="B285" s="24"/>
      <c r="C285" s="24"/>
      <c r="D285" t="s" s="215">
        <v>206</v>
      </c>
      <c r="E285" s="216"/>
      <c r="F285" t="s" s="215">
        <v>207</v>
      </c>
      <c r="G285" t="s" s="215">
        <v>208</v>
      </c>
      <c r="H285" s="216"/>
      <c r="I285" t="s" s="215">
        <v>211</v>
      </c>
      <c r="J285" t="s" s="215">
        <v>209</v>
      </c>
      <c r="K285" t="s" s="215">
        <v>201</v>
      </c>
      <c r="L285" t="s" s="215">
        <v>199</v>
      </c>
      <c r="M285" t="s" s="215">
        <v>198</v>
      </c>
      <c r="N285" t="s" s="215">
        <v>196</v>
      </c>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24"/>
      <c r="AZ285" s="24"/>
      <c r="BA285" s="24"/>
      <c r="BB285" s="24"/>
      <c r="BC285" s="24"/>
      <c r="BD285" s="24"/>
      <c r="BE285" s="24"/>
      <c r="BF285" s="24"/>
      <c r="BG285" s="24"/>
      <c r="BH285" s="24"/>
      <c r="BI285" s="24"/>
      <c r="BJ285" s="24"/>
      <c r="BK285" s="24"/>
      <c r="BL285" s="24"/>
      <c r="BM285" s="24"/>
      <c r="BN285" s="24"/>
      <c r="BO285" s="24"/>
      <c r="BP285" s="24"/>
      <c r="BQ285" s="24"/>
      <c r="BR285" s="24"/>
      <c r="BS285" s="24"/>
      <c r="BT285" s="24"/>
      <c r="BU285" s="24"/>
      <c r="BV285" s="24"/>
      <c r="BW285" s="24"/>
      <c r="BX285" s="24"/>
      <c r="BY285" s="24"/>
      <c r="BZ285" s="24"/>
      <c r="CA285" s="24"/>
      <c r="CB285" s="24"/>
      <c r="CC285" s="24"/>
      <c r="CD285" s="24"/>
      <c r="CE285" s="24"/>
      <c r="CF285" s="24"/>
      <c r="CG285" s="24"/>
      <c r="CH285" s="24"/>
      <c r="CI285" s="24"/>
      <c r="CJ285" s="24"/>
      <c r="CK285" s="24"/>
      <c r="CL285" s="24"/>
      <c r="CM285" s="24"/>
      <c r="CN285" s="24"/>
      <c r="CO285" s="24"/>
      <c r="CP285" s="24"/>
      <c r="CQ285" s="24"/>
      <c r="CR285" s="24"/>
      <c r="CS285" s="24"/>
      <c r="CT285" s="24"/>
      <c r="CU285" s="24"/>
      <c r="CV285" s="24"/>
      <c r="CW285" s="24"/>
      <c r="CX285" s="24"/>
      <c r="CY285" s="24"/>
      <c r="CZ285" s="24"/>
      <c r="DA285" s="24"/>
      <c r="DB285" s="24"/>
      <c r="DC285" s="24"/>
      <c r="DD285" s="24"/>
      <c r="DE285" s="24"/>
      <c r="DF285" s="24"/>
      <c r="DG285" s="24"/>
      <c r="DH285" s="24"/>
      <c r="DI285" s="24"/>
      <c r="DJ285" s="24"/>
      <c r="DK285" s="24"/>
      <c r="DL285" s="24"/>
      <c r="DM285" s="24"/>
      <c r="DN285" s="24"/>
      <c r="DO285" s="24"/>
      <c r="DP285" s="24"/>
      <c r="DQ285" s="24"/>
      <c r="DR285" s="24"/>
      <c r="DS285" s="24"/>
      <c r="DT285" s="24"/>
      <c r="DU285" s="24"/>
      <c r="DV285" s="24"/>
      <c r="DW285" s="24"/>
      <c r="DX285" s="24"/>
      <c r="DY285" s="24"/>
      <c r="DZ285" s="24"/>
      <c r="EA285" s="24"/>
      <c r="EB285" s="24"/>
      <c r="EC285" s="24"/>
      <c r="ED285" s="24"/>
      <c r="EE285" s="24"/>
      <c r="EF285" s="24"/>
      <c r="EG285" s="24"/>
      <c r="EH285" s="24"/>
      <c r="EI285" s="24"/>
      <c r="EJ285" s="24"/>
      <c r="EK285" s="24"/>
      <c r="EL285" s="25"/>
    </row>
    <row r="286" ht="13.65" customHeight="1">
      <c r="A286" s="15"/>
      <c r="B286" s="24"/>
      <c r="C286" s="24"/>
      <c r="D286" t="s" s="215">
        <v>206</v>
      </c>
      <c r="E286" s="216"/>
      <c r="F286" t="s" s="215">
        <v>207</v>
      </c>
      <c r="G286" s="216"/>
      <c r="H286" t="s" s="215">
        <v>210</v>
      </c>
      <c r="I286" t="s" s="215">
        <v>211</v>
      </c>
      <c r="J286" t="s" s="215">
        <v>209</v>
      </c>
      <c r="K286" t="s" s="215">
        <v>200</v>
      </c>
      <c r="L286" t="s" s="215">
        <v>201</v>
      </c>
      <c r="M286" t="s" s="215">
        <v>198</v>
      </c>
      <c r="N286" t="s" s="215">
        <v>196</v>
      </c>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c r="BA286" s="24"/>
      <c r="BB286" s="24"/>
      <c r="BC286" s="24"/>
      <c r="BD286" s="24"/>
      <c r="BE286" s="24"/>
      <c r="BF286" s="24"/>
      <c r="BG286" s="24"/>
      <c r="BH286" s="24"/>
      <c r="BI286" s="24"/>
      <c r="BJ286" s="24"/>
      <c r="BK286" s="24"/>
      <c r="BL286" s="24"/>
      <c r="BM286" s="24"/>
      <c r="BN286" s="24"/>
      <c r="BO286" s="24"/>
      <c r="BP286" s="24"/>
      <c r="BQ286" s="24"/>
      <c r="BR286" s="24"/>
      <c r="BS286" s="24"/>
      <c r="BT286" s="24"/>
      <c r="BU286" s="24"/>
      <c r="BV286" s="24"/>
      <c r="BW286" s="24"/>
      <c r="BX286" s="24"/>
      <c r="BY286" s="24"/>
      <c r="BZ286" s="24"/>
      <c r="CA286" s="24"/>
      <c r="CB286" s="24"/>
      <c r="CC286" s="24"/>
      <c r="CD286" s="24"/>
      <c r="CE286" s="24"/>
      <c r="CF286" s="24"/>
      <c r="CG286" s="24"/>
      <c r="CH286" s="24"/>
      <c r="CI286" s="24"/>
      <c r="CJ286" s="24"/>
      <c r="CK286" s="24"/>
      <c r="CL286" s="24"/>
      <c r="CM286" s="24"/>
      <c r="CN286" s="24"/>
      <c r="CO286" s="24"/>
      <c r="CP286" s="24"/>
      <c r="CQ286" s="24"/>
      <c r="CR286" s="24"/>
      <c r="CS286" s="24"/>
      <c r="CT286" s="24"/>
      <c r="CU286" s="24"/>
      <c r="CV286" s="24"/>
      <c r="CW286" s="24"/>
      <c r="CX286" s="24"/>
      <c r="CY286" s="24"/>
      <c r="CZ286" s="24"/>
      <c r="DA286" s="24"/>
      <c r="DB286" s="24"/>
      <c r="DC286" s="24"/>
      <c r="DD286" s="24"/>
      <c r="DE286" s="24"/>
      <c r="DF286" s="24"/>
      <c r="DG286" s="24"/>
      <c r="DH286" s="24"/>
      <c r="DI286" s="24"/>
      <c r="DJ286" s="24"/>
      <c r="DK286" s="24"/>
      <c r="DL286" s="24"/>
      <c r="DM286" s="24"/>
      <c r="DN286" s="24"/>
      <c r="DO286" s="24"/>
      <c r="DP286" s="24"/>
      <c r="DQ286" s="24"/>
      <c r="DR286" s="24"/>
      <c r="DS286" s="24"/>
      <c r="DT286" s="24"/>
      <c r="DU286" s="24"/>
      <c r="DV286" s="24"/>
      <c r="DW286" s="24"/>
      <c r="DX286" s="24"/>
      <c r="DY286" s="24"/>
      <c r="DZ286" s="24"/>
      <c r="EA286" s="24"/>
      <c r="EB286" s="24"/>
      <c r="EC286" s="24"/>
      <c r="ED286" s="24"/>
      <c r="EE286" s="24"/>
      <c r="EF286" s="24"/>
      <c r="EG286" s="24"/>
      <c r="EH286" s="24"/>
      <c r="EI286" s="24"/>
      <c r="EJ286" s="24"/>
      <c r="EK286" s="24"/>
      <c r="EL286" s="25"/>
    </row>
    <row r="287" ht="13.65" customHeight="1">
      <c r="A287" s="15"/>
      <c r="B287" s="24"/>
      <c r="C287" s="24"/>
      <c r="D287" t="s" s="215">
        <v>206</v>
      </c>
      <c r="E287" s="216"/>
      <c r="F287" s="216"/>
      <c r="G287" t="s" s="215">
        <v>208</v>
      </c>
      <c r="H287" t="s" s="215">
        <v>210</v>
      </c>
      <c r="I287" t="s" s="215">
        <v>211</v>
      </c>
      <c r="J287" t="s" s="215">
        <v>209</v>
      </c>
      <c r="K287" t="s" s="215">
        <v>200</v>
      </c>
      <c r="L287" t="s" s="215">
        <v>201</v>
      </c>
      <c r="M287" t="s" s="215">
        <v>199</v>
      </c>
      <c r="N287" t="s" s="215">
        <v>196</v>
      </c>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c r="BA287" s="24"/>
      <c r="BB287" s="24"/>
      <c r="BC287" s="24"/>
      <c r="BD287" s="24"/>
      <c r="BE287" s="24"/>
      <c r="BF287" s="24"/>
      <c r="BG287" s="24"/>
      <c r="BH287" s="24"/>
      <c r="BI287" s="24"/>
      <c r="BJ287" s="24"/>
      <c r="BK287" s="24"/>
      <c r="BL287" s="24"/>
      <c r="BM287" s="24"/>
      <c r="BN287" s="24"/>
      <c r="BO287" s="24"/>
      <c r="BP287" s="24"/>
      <c r="BQ287" s="24"/>
      <c r="BR287" s="24"/>
      <c r="BS287" s="24"/>
      <c r="BT287" s="24"/>
      <c r="BU287" s="24"/>
      <c r="BV287" s="24"/>
      <c r="BW287" s="24"/>
      <c r="BX287" s="24"/>
      <c r="BY287" s="24"/>
      <c r="BZ287" s="24"/>
      <c r="CA287" s="24"/>
      <c r="CB287" s="24"/>
      <c r="CC287" s="24"/>
      <c r="CD287" s="24"/>
      <c r="CE287" s="24"/>
      <c r="CF287" s="24"/>
      <c r="CG287" s="24"/>
      <c r="CH287" s="24"/>
      <c r="CI287" s="24"/>
      <c r="CJ287" s="24"/>
      <c r="CK287" s="24"/>
      <c r="CL287" s="24"/>
      <c r="CM287" s="24"/>
      <c r="CN287" s="24"/>
      <c r="CO287" s="24"/>
      <c r="CP287" s="24"/>
      <c r="CQ287" s="24"/>
      <c r="CR287" s="24"/>
      <c r="CS287" s="24"/>
      <c r="CT287" s="24"/>
      <c r="CU287" s="24"/>
      <c r="CV287" s="24"/>
      <c r="CW287" s="24"/>
      <c r="CX287" s="24"/>
      <c r="CY287" s="24"/>
      <c r="CZ287" s="24"/>
      <c r="DA287" s="24"/>
      <c r="DB287" s="24"/>
      <c r="DC287" s="24"/>
      <c r="DD287" s="24"/>
      <c r="DE287" s="24"/>
      <c r="DF287" s="24"/>
      <c r="DG287" s="24"/>
      <c r="DH287" s="24"/>
      <c r="DI287" s="24"/>
      <c r="DJ287" s="24"/>
      <c r="DK287" s="24"/>
      <c r="DL287" s="24"/>
      <c r="DM287" s="24"/>
      <c r="DN287" s="24"/>
      <c r="DO287" s="24"/>
      <c r="DP287" s="24"/>
      <c r="DQ287" s="24"/>
      <c r="DR287" s="24"/>
      <c r="DS287" s="24"/>
      <c r="DT287" s="24"/>
      <c r="DU287" s="24"/>
      <c r="DV287" s="24"/>
      <c r="DW287" s="24"/>
      <c r="DX287" s="24"/>
      <c r="DY287" s="24"/>
      <c r="DZ287" s="24"/>
      <c r="EA287" s="24"/>
      <c r="EB287" s="24"/>
      <c r="EC287" s="24"/>
      <c r="ED287" s="24"/>
      <c r="EE287" s="24"/>
      <c r="EF287" s="24"/>
      <c r="EG287" s="24"/>
      <c r="EH287" s="24"/>
      <c r="EI287" s="24"/>
      <c r="EJ287" s="24"/>
      <c r="EK287" s="24"/>
      <c r="EL287" s="25"/>
    </row>
    <row r="288" ht="13.65" customHeight="1">
      <c r="A288" s="15"/>
      <c r="B288" s="24"/>
      <c r="C288" s="24"/>
      <c r="D288" s="216"/>
      <c r="E288" t="s" s="215">
        <v>41</v>
      </c>
      <c r="F288" t="s" s="215">
        <v>207</v>
      </c>
      <c r="G288" t="s" s="215">
        <v>208</v>
      </c>
      <c r="H288" t="s" s="215">
        <v>210</v>
      </c>
      <c r="I288" s="216"/>
      <c r="J288" t="s" s="215">
        <v>209</v>
      </c>
      <c r="K288" t="s" s="215">
        <v>200</v>
      </c>
      <c r="L288" t="s" s="215">
        <v>199</v>
      </c>
      <c r="M288" t="s" s="215">
        <v>197</v>
      </c>
      <c r="N288" t="s" s="215">
        <v>198</v>
      </c>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c r="BA288" s="24"/>
      <c r="BB288" s="24"/>
      <c r="BC288" s="24"/>
      <c r="BD288" s="24"/>
      <c r="BE288" s="24"/>
      <c r="BF288" s="24"/>
      <c r="BG288" s="24"/>
      <c r="BH288" s="24"/>
      <c r="BI288" s="24"/>
      <c r="BJ288" s="24"/>
      <c r="BK288" s="24"/>
      <c r="BL288" s="24"/>
      <c r="BM288" s="24"/>
      <c r="BN288" s="24"/>
      <c r="BO288" s="24"/>
      <c r="BP288" s="24"/>
      <c r="BQ288" s="24"/>
      <c r="BR288" s="24"/>
      <c r="BS288" s="24"/>
      <c r="BT288" s="24"/>
      <c r="BU288" s="24"/>
      <c r="BV288" s="24"/>
      <c r="BW288" s="24"/>
      <c r="BX288" s="24"/>
      <c r="BY288" s="24"/>
      <c r="BZ288" s="24"/>
      <c r="CA288" s="24"/>
      <c r="CB288" s="24"/>
      <c r="CC288" s="24"/>
      <c r="CD288" s="24"/>
      <c r="CE288" s="24"/>
      <c r="CF288" s="24"/>
      <c r="CG288" s="24"/>
      <c r="CH288" s="24"/>
      <c r="CI288" s="24"/>
      <c r="CJ288" s="24"/>
      <c r="CK288" s="24"/>
      <c r="CL288" s="24"/>
      <c r="CM288" s="24"/>
      <c r="CN288" s="24"/>
      <c r="CO288" s="24"/>
      <c r="CP288" s="24"/>
      <c r="CQ288" s="24"/>
      <c r="CR288" s="24"/>
      <c r="CS288" s="24"/>
      <c r="CT288" s="24"/>
      <c r="CU288" s="24"/>
      <c r="CV288" s="24"/>
      <c r="CW288" s="24"/>
      <c r="CX288" s="24"/>
      <c r="CY288" s="24"/>
      <c r="CZ288" s="24"/>
      <c r="DA288" s="24"/>
      <c r="DB288" s="24"/>
      <c r="DC288" s="24"/>
      <c r="DD288" s="24"/>
      <c r="DE288" s="24"/>
      <c r="DF288" s="24"/>
      <c r="DG288" s="24"/>
      <c r="DH288" s="24"/>
      <c r="DI288" s="24"/>
      <c r="DJ288" s="24"/>
      <c r="DK288" s="24"/>
      <c r="DL288" s="24"/>
      <c r="DM288" s="24"/>
      <c r="DN288" s="24"/>
      <c r="DO288" s="24"/>
      <c r="DP288" s="24"/>
      <c r="DQ288" s="24"/>
      <c r="DR288" s="24"/>
      <c r="DS288" s="24"/>
      <c r="DT288" s="24"/>
      <c r="DU288" s="24"/>
      <c r="DV288" s="24"/>
      <c r="DW288" s="24"/>
      <c r="DX288" s="24"/>
      <c r="DY288" s="24"/>
      <c r="DZ288" s="24"/>
      <c r="EA288" s="24"/>
      <c r="EB288" s="24"/>
      <c r="EC288" s="24"/>
      <c r="ED288" s="24"/>
      <c r="EE288" s="24"/>
      <c r="EF288" s="24"/>
      <c r="EG288" s="24"/>
      <c r="EH288" s="24"/>
      <c r="EI288" s="24"/>
      <c r="EJ288" s="24"/>
      <c r="EK288" s="24"/>
      <c r="EL288" s="25"/>
    </row>
    <row r="289" ht="13.65" customHeight="1">
      <c r="A289" s="15"/>
      <c r="B289" s="24"/>
      <c r="C289" s="24"/>
      <c r="D289" s="216"/>
      <c r="E289" t="s" s="215">
        <v>41</v>
      </c>
      <c r="F289" t="s" s="215">
        <v>207</v>
      </c>
      <c r="G289" t="s" s="215">
        <v>208</v>
      </c>
      <c r="H289" s="216"/>
      <c r="I289" t="s" s="215">
        <v>211</v>
      </c>
      <c r="J289" t="s" s="215">
        <v>209</v>
      </c>
      <c r="K289" t="s" s="215">
        <v>201</v>
      </c>
      <c r="L289" t="s" s="215">
        <v>199</v>
      </c>
      <c r="M289" t="s" s="215">
        <v>198</v>
      </c>
      <c r="N289" t="s" s="215">
        <v>197</v>
      </c>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c r="BA289" s="24"/>
      <c r="BB289" s="24"/>
      <c r="BC289" s="24"/>
      <c r="BD289" s="24"/>
      <c r="BE289" s="24"/>
      <c r="BF289" s="24"/>
      <c r="BG289" s="24"/>
      <c r="BH289" s="24"/>
      <c r="BI289" s="24"/>
      <c r="BJ289" s="24"/>
      <c r="BK289" s="24"/>
      <c r="BL289" s="24"/>
      <c r="BM289" s="24"/>
      <c r="BN289" s="24"/>
      <c r="BO289" s="24"/>
      <c r="BP289" s="24"/>
      <c r="BQ289" s="24"/>
      <c r="BR289" s="24"/>
      <c r="BS289" s="24"/>
      <c r="BT289" s="24"/>
      <c r="BU289" s="24"/>
      <c r="BV289" s="24"/>
      <c r="BW289" s="24"/>
      <c r="BX289" s="24"/>
      <c r="BY289" s="24"/>
      <c r="BZ289" s="24"/>
      <c r="CA289" s="24"/>
      <c r="CB289" s="24"/>
      <c r="CC289" s="24"/>
      <c r="CD289" s="24"/>
      <c r="CE289" s="24"/>
      <c r="CF289" s="24"/>
      <c r="CG289" s="24"/>
      <c r="CH289" s="24"/>
      <c r="CI289" s="24"/>
      <c r="CJ289" s="24"/>
      <c r="CK289" s="24"/>
      <c r="CL289" s="24"/>
      <c r="CM289" s="24"/>
      <c r="CN289" s="24"/>
      <c r="CO289" s="24"/>
      <c r="CP289" s="24"/>
      <c r="CQ289" s="24"/>
      <c r="CR289" s="24"/>
      <c r="CS289" s="24"/>
      <c r="CT289" s="24"/>
      <c r="CU289" s="24"/>
      <c r="CV289" s="24"/>
      <c r="CW289" s="24"/>
      <c r="CX289" s="24"/>
      <c r="CY289" s="24"/>
      <c r="CZ289" s="24"/>
      <c r="DA289" s="24"/>
      <c r="DB289" s="24"/>
      <c r="DC289" s="24"/>
      <c r="DD289" s="24"/>
      <c r="DE289" s="24"/>
      <c r="DF289" s="24"/>
      <c r="DG289" s="24"/>
      <c r="DH289" s="24"/>
      <c r="DI289" s="24"/>
      <c r="DJ289" s="24"/>
      <c r="DK289" s="24"/>
      <c r="DL289" s="24"/>
      <c r="DM289" s="24"/>
      <c r="DN289" s="24"/>
      <c r="DO289" s="24"/>
      <c r="DP289" s="24"/>
      <c r="DQ289" s="24"/>
      <c r="DR289" s="24"/>
      <c r="DS289" s="24"/>
      <c r="DT289" s="24"/>
      <c r="DU289" s="24"/>
      <c r="DV289" s="24"/>
      <c r="DW289" s="24"/>
      <c r="DX289" s="24"/>
      <c r="DY289" s="24"/>
      <c r="DZ289" s="24"/>
      <c r="EA289" s="24"/>
      <c r="EB289" s="24"/>
      <c r="EC289" s="24"/>
      <c r="ED289" s="24"/>
      <c r="EE289" s="24"/>
      <c r="EF289" s="24"/>
      <c r="EG289" s="24"/>
      <c r="EH289" s="24"/>
      <c r="EI289" s="24"/>
      <c r="EJ289" s="24"/>
      <c r="EK289" s="24"/>
      <c r="EL289" s="25"/>
    </row>
    <row r="290" ht="13.65" customHeight="1">
      <c r="A290" s="15"/>
      <c r="B290" s="24"/>
      <c r="C290" s="24"/>
      <c r="D290" s="216"/>
      <c r="E290" t="s" s="215">
        <v>41</v>
      </c>
      <c r="F290" t="s" s="215">
        <v>207</v>
      </c>
      <c r="G290" s="216"/>
      <c r="H290" t="s" s="215">
        <v>210</v>
      </c>
      <c r="I290" t="s" s="215">
        <v>211</v>
      </c>
      <c r="J290" t="s" s="215">
        <v>209</v>
      </c>
      <c r="K290" t="s" s="215">
        <v>201</v>
      </c>
      <c r="L290" t="s" s="215">
        <v>200</v>
      </c>
      <c r="M290" t="s" s="215">
        <v>198</v>
      </c>
      <c r="N290" t="s" s="215">
        <v>197</v>
      </c>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c r="BA290" s="24"/>
      <c r="BB290" s="24"/>
      <c r="BC290" s="24"/>
      <c r="BD290" s="24"/>
      <c r="BE290" s="24"/>
      <c r="BF290" s="24"/>
      <c r="BG290" s="24"/>
      <c r="BH290" s="24"/>
      <c r="BI290" s="24"/>
      <c r="BJ290" s="24"/>
      <c r="BK290" s="24"/>
      <c r="BL290" s="24"/>
      <c r="BM290" s="24"/>
      <c r="BN290" s="24"/>
      <c r="BO290" s="24"/>
      <c r="BP290" s="24"/>
      <c r="BQ290" s="24"/>
      <c r="BR290" s="24"/>
      <c r="BS290" s="24"/>
      <c r="BT290" s="24"/>
      <c r="BU290" s="24"/>
      <c r="BV290" s="24"/>
      <c r="BW290" s="24"/>
      <c r="BX290" s="24"/>
      <c r="BY290" s="24"/>
      <c r="BZ290" s="24"/>
      <c r="CA290" s="24"/>
      <c r="CB290" s="24"/>
      <c r="CC290" s="24"/>
      <c r="CD290" s="24"/>
      <c r="CE290" s="24"/>
      <c r="CF290" s="24"/>
      <c r="CG290" s="24"/>
      <c r="CH290" s="24"/>
      <c r="CI290" s="24"/>
      <c r="CJ290" s="24"/>
      <c r="CK290" s="24"/>
      <c r="CL290" s="24"/>
      <c r="CM290" s="24"/>
      <c r="CN290" s="24"/>
      <c r="CO290" s="24"/>
      <c r="CP290" s="24"/>
      <c r="CQ290" s="24"/>
      <c r="CR290" s="24"/>
      <c r="CS290" s="24"/>
      <c r="CT290" s="24"/>
      <c r="CU290" s="24"/>
      <c r="CV290" s="24"/>
      <c r="CW290" s="24"/>
      <c r="CX290" s="24"/>
      <c r="CY290" s="24"/>
      <c r="CZ290" s="24"/>
      <c r="DA290" s="24"/>
      <c r="DB290" s="24"/>
      <c r="DC290" s="24"/>
      <c r="DD290" s="24"/>
      <c r="DE290" s="24"/>
      <c r="DF290" s="24"/>
      <c r="DG290" s="24"/>
      <c r="DH290" s="24"/>
      <c r="DI290" s="24"/>
      <c r="DJ290" s="24"/>
      <c r="DK290" s="24"/>
      <c r="DL290" s="24"/>
      <c r="DM290" s="24"/>
      <c r="DN290" s="24"/>
      <c r="DO290" s="24"/>
      <c r="DP290" s="24"/>
      <c r="DQ290" s="24"/>
      <c r="DR290" s="24"/>
      <c r="DS290" s="24"/>
      <c r="DT290" s="24"/>
      <c r="DU290" s="24"/>
      <c r="DV290" s="24"/>
      <c r="DW290" s="24"/>
      <c r="DX290" s="24"/>
      <c r="DY290" s="24"/>
      <c r="DZ290" s="24"/>
      <c r="EA290" s="24"/>
      <c r="EB290" s="24"/>
      <c r="EC290" s="24"/>
      <c r="ED290" s="24"/>
      <c r="EE290" s="24"/>
      <c r="EF290" s="24"/>
      <c r="EG290" s="24"/>
      <c r="EH290" s="24"/>
      <c r="EI290" s="24"/>
      <c r="EJ290" s="24"/>
      <c r="EK290" s="24"/>
      <c r="EL290" s="25"/>
    </row>
    <row r="291" ht="13.65" customHeight="1">
      <c r="A291" s="15"/>
      <c r="B291" s="24"/>
      <c r="C291" s="24"/>
      <c r="D291" s="216"/>
      <c r="E291" t="s" s="215">
        <v>41</v>
      </c>
      <c r="F291" s="216"/>
      <c r="G291" t="s" s="215">
        <v>208</v>
      </c>
      <c r="H291" t="s" s="215">
        <v>210</v>
      </c>
      <c r="I291" t="s" s="215">
        <v>211</v>
      </c>
      <c r="J291" t="s" s="215">
        <v>209</v>
      </c>
      <c r="K291" t="s" s="215">
        <v>201</v>
      </c>
      <c r="L291" t="s" s="215">
        <v>200</v>
      </c>
      <c r="M291" t="s" s="215">
        <v>199</v>
      </c>
      <c r="N291" t="s" s="215">
        <v>197</v>
      </c>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c r="BA291" s="24"/>
      <c r="BB291" s="24"/>
      <c r="BC291" s="24"/>
      <c r="BD291" s="24"/>
      <c r="BE291" s="24"/>
      <c r="BF291" s="24"/>
      <c r="BG291" s="24"/>
      <c r="BH291" s="24"/>
      <c r="BI291" s="24"/>
      <c r="BJ291" s="24"/>
      <c r="BK291" s="24"/>
      <c r="BL291" s="24"/>
      <c r="BM291" s="24"/>
      <c r="BN291" s="24"/>
      <c r="BO291" s="24"/>
      <c r="BP291" s="24"/>
      <c r="BQ291" s="24"/>
      <c r="BR291" s="24"/>
      <c r="BS291" s="24"/>
      <c r="BT291" s="24"/>
      <c r="BU291" s="24"/>
      <c r="BV291" s="24"/>
      <c r="BW291" s="24"/>
      <c r="BX291" s="24"/>
      <c r="BY291" s="24"/>
      <c r="BZ291" s="24"/>
      <c r="CA291" s="24"/>
      <c r="CB291" s="24"/>
      <c r="CC291" s="24"/>
      <c r="CD291" s="24"/>
      <c r="CE291" s="24"/>
      <c r="CF291" s="24"/>
      <c r="CG291" s="24"/>
      <c r="CH291" s="24"/>
      <c r="CI291" s="24"/>
      <c r="CJ291" s="24"/>
      <c r="CK291" s="24"/>
      <c r="CL291" s="24"/>
      <c r="CM291" s="24"/>
      <c r="CN291" s="24"/>
      <c r="CO291" s="24"/>
      <c r="CP291" s="24"/>
      <c r="CQ291" s="24"/>
      <c r="CR291" s="24"/>
      <c r="CS291" s="24"/>
      <c r="CT291" s="24"/>
      <c r="CU291" s="24"/>
      <c r="CV291" s="24"/>
      <c r="CW291" s="24"/>
      <c r="CX291" s="24"/>
      <c r="CY291" s="24"/>
      <c r="CZ291" s="24"/>
      <c r="DA291" s="24"/>
      <c r="DB291" s="24"/>
      <c r="DC291" s="24"/>
      <c r="DD291" s="24"/>
      <c r="DE291" s="24"/>
      <c r="DF291" s="24"/>
      <c r="DG291" s="24"/>
      <c r="DH291" s="24"/>
      <c r="DI291" s="24"/>
      <c r="DJ291" s="24"/>
      <c r="DK291" s="24"/>
      <c r="DL291" s="24"/>
      <c r="DM291" s="24"/>
      <c r="DN291" s="24"/>
      <c r="DO291" s="24"/>
      <c r="DP291" s="24"/>
      <c r="DQ291" s="24"/>
      <c r="DR291" s="24"/>
      <c r="DS291" s="24"/>
      <c r="DT291" s="24"/>
      <c r="DU291" s="24"/>
      <c r="DV291" s="24"/>
      <c r="DW291" s="24"/>
      <c r="DX291" s="24"/>
      <c r="DY291" s="24"/>
      <c r="DZ291" s="24"/>
      <c r="EA291" s="24"/>
      <c r="EB291" s="24"/>
      <c r="EC291" s="24"/>
      <c r="ED291" s="24"/>
      <c r="EE291" s="24"/>
      <c r="EF291" s="24"/>
      <c r="EG291" s="24"/>
      <c r="EH291" s="24"/>
      <c r="EI291" s="24"/>
      <c r="EJ291" s="24"/>
      <c r="EK291" s="24"/>
      <c r="EL291" s="25"/>
    </row>
    <row r="292" ht="13.65" customHeight="1">
      <c r="A292" s="15"/>
      <c r="B292" s="24"/>
      <c r="C292" s="24"/>
      <c r="D292" s="216"/>
      <c r="E292" s="216"/>
      <c r="F292" t="s" s="215">
        <v>207</v>
      </c>
      <c r="G292" t="s" s="215">
        <v>208</v>
      </c>
      <c r="H292" t="s" s="215">
        <v>210</v>
      </c>
      <c r="I292" t="s" s="215">
        <v>211</v>
      </c>
      <c r="J292" t="s" s="215">
        <v>209</v>
      </c>
      <c r="K292" t="s" s="215">
        <v>201</v>
      </c>
      <c r="L292" t="s" s="215">
        <v>200</v>
      </c>
      <c r="M292" t="s" s="215">
        <v>199</v>
      </c>
      <c r="N292" t="s" s="215">
        <v>198</v>
      </c>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c r="BA292" s="24"/>
      <c r="BB292" s="24"/>
      <c r="BC292" s="24"/>
      <c r="BD292" s="24"/>
      <c r="BE292" s="24"/>
      <c r="BF292" s="24"/>
      <c r="BG292" s="24"/>
      <c r="BH292" s="24"/>
      <c r="BI292" s="24"/>
      <c r="BJ292" s="24"/>
      <c r="BK292" s="24"/>
      <c r="BL292" s="24"/>
      <c r="BM292" s="24"/>
      <c r="BN292" s="24"/>
      <c r="BO292" s="24"/>
      <c r="BP292" s="24"/>
      <c r="BQ292" s="24"/>
      <c r="BR292" s="24"/>
      <c r="BS292" s="24"/>
      <c r="BT292" s="24"/>
      <c r="BU292" s="24"/>
      <c r="BV292" s="24"/>
      <c r="BW292" s="24"/>
      <c r="BX292" s="24"/>
      <c r="BY292" s="24"/>
      <c r="BZ292" s="24"/>
      <c r="CA292" s="24"/>
      <c r="CB292" s="24"/>
      <c r="CC292" s="24"/>
      <c r="CD292" s="24"/>
      <c r="CE292" s="24"/>
      <c r="CF292" s="24"/>
      <c r="CG292" s="24"/>
      <c r="CH292" s="24"/>
      <c r="CI292" s="24"/>
      <c r="CJ292" s="24"/>
      <c r="CK292" s="24"/>
      <c r="CL292" s="24"/>
      <c r="CM292" s="24"/>
      <c r="CN292" s="24"/>
      <c r="CO292" s="24"/>
      <c r="CP292" s="24"/>
      <c r="CQ292" s="24"/>
      <c r="CR292" s="24"/>
      <c r="CS292" s="24"/>
      <c r="CT292" s="24"/>
      <c r="CU292" s="24"/>
      <c r="CV292" s="24"/>
      <c r="CW292" s="24"/>
      <c r="CX292" s="24"/>
      <c r="CY292" s="24"/>
      <c r="CZ292" s="24"/>
      <c r="DA292" s="24"/>
      <c r="DB292" s="24"/>
      <c r="DC292" s="24"/>
      <c r="DD292" s="24"/>
      <c r="DE292" s="24"/>
      <c r="DF292" s="24"/>
      <c r="DG292" s="24"/>
      <c r="DH292" s="24"/>
      <c r="DI292" s="24"/>
      <c r="DJ292" s="24"/>
      <c r="DK292" s="24"/>
      <c r="DL292" s="24"/>
      <c r="DM292" s="24"/>
      <c r="DN292" s="24"/>
      <c r="DO292" s="24"/>
      <c r="DP292" s="24"/>
      <c r="DQ292" s="24"/>
      <c r="DR292" s="24"/>
      <c r="DS292" s="24"/>
      <c r="DT292" s="24"/>
      <c r="DU292" s="24"/>
      <c r="DV292" s="24"/>
      <c r="DW292" s="24"/>
      <c r="DX292" s="24"/>
      <c r="DY292" s="24"/>
      <c r="DZ292" s="24"/>
      <c r="EA292" s="24"/>
      <c r="EB292" s="24"/>
      <c r="EC292" s="24"/>
      <c r="ED292" s="24"/>
      <c r="EE292" s="24"/>
      <c r="EF292" s="24"/>
      <c r="EG292" s="24"/>
      <c r="EH292" s="24"/>
      <c r="EI292" s="24"/>
      <c r="EJ292" s="24"/>
      <c r="EK292" s="24"/>
      <c r="EL292" s="25"/>
    </row>
    <row r="293" ht="13.55" customHeight="1">
      <c r="A293" s="15"/>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c r="BA293" s="24"/>
      <c r="BB293" s="24"/>
      <c r="BC293" s="24"/>
      <c r="BD293" s="24"/>
      <c r="BE293" s="24"/>
      <c r="BF293" s="24"/>
      <c r="BG293" s="24"/>
      <c r="BH293" s="24"/>
      <c r="BI293" s="24"/>
      <c r="BJ293" s="24"/>
      <c r="BK293" s="24"/>
      <c r="BL293" s="24"/>
      <c r="BM293" s="24"/>
      <c r="BN293" s="24"/>
      <c r="BO293" s="24"/>
      <c r="BP293" s="24"/>
      <c r="BQ293" s="24"/>
      <c r="BR293" s="24"/>
      <c r="BS293" s="24"/>
      <c r="BT293" s="24"/>
      <c r="BU293" s="24"/>
      <c r="BV293" s="24"/>
      <c r="BW293" s="24"/>
      <c r="BX293" s="24"/>
      <c r="BY293" s="24"/>
      <c r="BZ293" s="24"/>
      <c r="CA293" s="24"/>
      <c r="CB293" s="24"/>
      <c r="CC293" s="24"/>
      <c r="CD293" s="24"/>
      <c r="CE293" s="24"/>
      <c r="CF293" s="24"/>
      <c r="CG293" s="24"/>
      <c r="CH293" s="24"/>
      <c r="CI293" s="24"/>
      <c r="CJ293" s="24"/>
      <c r="CK293" s="24"/>
      <c r="CL293" s="24"/>
      <c r="CM293" s="24"/>
      <c r="CN293" s="24"/>
      <c r="CO293" s="24"/>
      <c r="CP293" s="24"/>
      <c r="CQ293" s="24"/>
      <c r="CR293" s="24"/>
      <c r="CS293" s="24"/>
      <c r="CT293" s="24"/>
      <c r="CU293" s="24"/>
      <c r="CV293" s="24"/>
      <c r="CW293" s="24"/>
      <c r="CX293" s="24"/>
      <c r="CY293" s="24"/>
      <c r="CZ293" s="24"/>
      <c r="DA293" s="24"/>
      <c r="DB293" s="24"/>
      <c r="DC293" s="24"/>
      <c r="DD293" s="24"/>
      <c r="DE293" s="24"/>
      <c r="DF293" s="24"/>
      <c r="DG293" s="24"/>
      <c r="DH293" s="24"/>
      <c r="DI293" s="24"/>
      <c r="DJ293" s="24"/>
      <c r="DK293" s="24"/>
      <c r="DL293" s="24"/>
      <c r="DM293" s="24"/>
      <c r="DN293" s="24"/>
      <c r="DO293" s="24"/>
      <c r="DP293" s="24"/>
      <c r="DQ293" s="24"/>
      <c r="DR293" s="24"/>
      <c r="DS293" s="24"/>
      <c r="DT293" s="24"/>
      <c r="DU293" s="24"/>
      <c r="DV293" s="24"/>
      <c r="DW293" s="24"/>
      <c r="DX293" s="24"/>
      <c r="DY293" s="24"/>
      <c r="DZ293" s="24"/>
      <c r="EA293" s="24"/>
      <c r="EB293" s="24"/>
      <c r="EC293" s="24"/>
      <c r="ED293" s="24"/>
      <c r="EE293" s="24"/>
      <c r="EF293" s="24"/>
      <c r="EG293" s="24"/>
      <c r="EH293" s="24"/>
      <c r="EI293" s="24"/>
      <c r="EJ293" s="24"/>
      <c r="EK293" s="24"/>
      <c r="EL293" s="25"/>
    </row>
    <row r="294" ht="13.65" customHeight="1">
      <c r="A294" s="15"/>
      <c r="B294" s="24"/>
      <c r="C294" s="218">
        <v>1</v>
      </c>
      <c r="D294" s="218">
        <v>2</v>
      </c>
      <c r="E294" s="218">
        <v>3</v>
      </c>
      <c r="F294" s="218">
        <v>4</v>
      </c>
      <c r="G294" s="218">
        <v>5</v>
      </c>
      <c r="H294" s="218">
        <v>6</v>
      </c>
      <c r="I294" s="218">
        <v>7</v>
      </c>
      <c r="J294" s="218">
        <v>8</v>
      </c>
      <c r="K294" s="218">
        <v>9</v>
      </c>
      <c r="L294" s="218">
        <v>10</v>
      </c>
      <c r="M294" s="218">
        <v>11</v>
      </c>
      <c r="N294" s="218">
        <v>12</v>
      </c>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c r="BA294" s="24"/>
      <c r="BB294" s="24"/>
      <c r="BC294" s="24"/>
      <c r="BD294" s="24"/>
      <c r="BE294" s="24"/>
      <c r="BF294" s="24"/>
      <c r="BG294" s="24"/>
      <c r="BH294" s="24"/>
      <c r="BI294" s="24"/>
      <c r="BJ294" s="24"/>
      <c r="BK294" s="24"/>
      <c r="BL294" s="24"/>
      <c r="BM294" s="24"/>
      <c r="BN294" s="24"/>
      <c r="BO294" s="24"/>
      <c r="BP294" s="24"/>
      <c r="BQ294" s="24"/>
      <c r="BR294" s="24"/>
      <c r="BS294" s="24"/>
      <c r="BT294" s="24"/>
      <c r="BU294" s="24"/>
      <c r="BV294" s="24"/>
      <c r="BW294" s="24"/>
      <c r="BX294" s="24"/>
      <c r="BY294" s="24"/>
      <c r="BZ294" s="24"/>
      <c r="CA294" s="24"/>
      <c r="CB294" s="24"/>
      <c r="CC294" s="24"/>
      <c r="CD294" s="24"/>
      <c r="CE294" s="24"/>
      <c r="CF294" s="24"/>
      <c r="CG294" s="24"/>
      <c r="CH294" s="24"/>
      <c r="CI294" s="24"/>
      <c r="CJ294" s="24"/>
      <c r="CK294" s="24"/>
      <c r="CL294" s="24"/>
      <c r="CM294" s="24"/>
      <c r="CN294" s="24"/>
      <c r="CO294" s="24"/>
      <c r="CP294" s="24"/>
      <c r="CQ294" s="24"/>
      <c r="CR294" s="24"/>
      <c r="CS294" s="24"/>
      <c r="CT294" s="24"/>
      <c r="CU294" s="24"/>
      <c r="CV294" s="24"/>
      <c r="CW294" s="24"/>
      <c r="CX294" s="24"/>
      <c r="CY294" s="24"/>
      <c r="CZ294" s="24"/>
      <c r="DA294" s="24"/>
      <c r="DB294" s="24"/>
      <c r="DC294" s="24"/>
      <c r="DD294" s="24"/>
      <c r="DE294" s="24"/>
      <c r="DF294" s="24"/>
      <c r="DG294" s="24"/>
      <c r="DH294" s="24"/>
      <c r="DI294" s="24"/>
      <c r="DJ294" s="24"/>
      <c r="DK294" s="24"/>
      <c r="DL294" s="24"/>
      <c r="DM294" s="24"/>
      <c r="DN294" s="24"/>
      <c r="DO294" s="24"/>
      <c r="DP294" s="24"/>
      <c r="DQ294" s="24"/>
      <c r="DR294" s="24"/>
      <c r="DS294" s="24"/>
      <c r="DT294" s="24"/>
      <c r="DU294" s="24"/>
      <c r="DV294" s="24"/>
      <c r="DW294" s="24"/>
      <c r="DX294" s="24"/>
      <c r="DY294" s="24"/>
      <c r="DZ294" s="24"/>
      <c r="EA294" s="24"/>
      <c r="EB294" s="24"/>
      <c r="EC294" s="24"/>
      <c r="ED294" s="24"/>
      <c r="EE294" s="24"/>
      <c r="EF294" s="24"/>
      <c r="EG294" s="24"/>
      <c r="EH294" s="24"/>
      <c r="EI294" s="24"/>
      <c r="EJ294" s="24"/>
      <c r="EK294" s="24"/>
      <c r="EL294" s="25"/>
    </row>
    <row r="295" ht="13.55" customHeight="1">
      <c r="A295" s="15"/>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c r="BA295" s="24"/>
      <c r="BB295" s="24"/>
      <c r="BC295" s="24"/>
      <c r="BD295" s="24"/>
      <c r="BE295" s="24"/>
      <c r="BF295" s="24"/>
      <c r="BG295" s="24"/>
      <c r="BH295" s="24"/>
      <c r="BI295" s="24"/>
      <c r="BJ295" s="24"/>
      <c r="BK295" s="24"/>
      <c r="BL295" s="24"/>
      <c r="BM295" s="24"/>
      <c r="BN295" s="24"/>
      <c r="BO295" s="24"/>
      <c r="BP295" s="24"/>
      <c r="BQ295" s="24"/>
      <c r="BR295" s="24"/>
      <c r="BS295" s="24"/>
      <c r="BT295" s="24"/>
      <c r="BU295" s="24"/>
      <c r="BV295" s="24"/>
      <c r="BW295" s="24"/>
      <c r="BX295" s="24"/>
      <c r="BY295" s="24"/>
      <c r="BZ295" s="24"/>
      <c r="CA295" s="24"/>
      <c r="CB295" s="24"/>
      <c r="CC295" s="24"/>
      <c r="CD295" s="24"/>
      <c r="CE295" s="24"/>
      <c r="CF295" s="24"/>
      <c r="CG295" s="24"/>
      <c r="CH295" s="24"/>
      <c r="CI295" s="24"/>
      <c r="CJ295" s="24"/>
      <c r="CK295" s="24"/>
      <c r="CL295" s="24"/>
      <c r="CM295" s="24"/>
      <c r="CN295" s="24"/>
      <c r="CO295" s="24"/>
      <c r="CP295" s="24"/>
      <c r="CQ295" s="24"/>
      <c r="CR295" s="24"/>
      <c r="CS295" s="24"/>
      <c r="CT295" s="24"/>
      <c r="CU295" s="24"/>
      <c r="CV295" s="24"/>
      <c r="CW295" s="24"/>
      <c r="CX295" s="24"/>
      <c r="CY295" s="24"/>
      <c r="CZ295" s="24"/>
      <c r="DA295" s="24"/>
      <c r="DB295" s="24"/>
      <c r="DC295" s="24"/>
      <c r="DD295" s="24"/>
      <c r="DE295" s="24"/>
      <c r="DF295" s="24"/>
      <c r="DG295" s="24"/>
      <c r="DH295" s="24"/>
      <c r="DI295" s="24"/>
      <c r="DJ295" s="24"/>
      <c r="DK295" s="24"/>
      <c r="DL295" s="24"/>
      <c r="DM295" s="24"/>
      <c r="DN295" s="24"/>
      <c r="DO295" s="24"/>
      <c r="DP295" s="24"/>
      <c r="DQ295" s="24"/>
      <c r="DR295" s="24"/>
      <c r="DS295" s="24"/>
      <c r="DT295" s="24"/>
      <c r="DU295" s="24"/>
      <c r="DV295" s="24"/>
      <c r="DW295" s="24"/>
      <c r="DX295" s="24"/>
      <c r="DY295" s="24"/>
      <c r="DZ295" s="24"/>
      <c r="EA295" s="24"/>
      <c r="EB295" s="24"/>
      <c r="EC295" s="24"/>
      <c r="ED295" s="24"/>
      <c r="EE295" s="24"/>
      <c r="EF295" s="24"/>
      <c r="EG295" s="24"/>
      <c r="EH295" s="24"/>
      <c r="EI295" s="24"/>
      <c r="EJ295" s="24"/>
      <c r="EK295" s="24"/>
      <c r="EL295" s="25"/>
    </row>
    <row r="296" ht="13.65" customHeight="1">
      <c r="A296" s="15"/>
      <c r="B296" s="24"/>
      <c r="C296" s="220">
        <f>_xlfn.COUNTIFS(D296:I296,$B$276)+_xlfn.COUNTIFS(D296:I296,$B$277)+_xlfn.COUNTIFS(D296:I296,$B$278)+_xlfn.COUNTIFS(D296:I296,$B$279)</f>
        <v>0</v>
      </c>
      <c r="D296" t="s" s="225">
        <f>IF(COUNTA(D278)=1,D$277,"")</f>
        <v>167</v>
      </c>
      <c r="E296" t="s" s="225">
        <f>IF(COUNTA(E278)=1,E$277,"")</f>
        <v>172</v>
      </c>
      <c r="F296" t="s" s="225">
        <f>IF(COUNTA(F278)=1,F$277,"")</f>
        <v>175</v>
      </c>
      <c r="G296" t="s" s="225">
        <f>IF(COUNTA(G278)=1,G$277,"")</f>
        <v>182</v>
      </c>
      <c r="H296" t="s" s="225">
        <f>IF(COUNTA(H278)=1,H$277,"")</f>
      </c>
      <c r="I296" t="s" s="225">
        <f>IF(COUNTA(I278)=1,I$277,"")</f>
      </c>
      <c r="J296" s="24"/>
      <c r="K296" t="s" s="225">
        <f>HLOOKUP(K278,$D$276:$I$277,2,FALSE)</f>
        <v>167</v>
      </c>
      <c r="L296" t="s" s="225">
        <f>HLOOKUP(L278,$D$276:$I$277,2,FALSE)</f>
        <v>182</v>
      </c>
      <c r="M296" t="s" s="225">
        <f>HLOOKUP(M278,$D$276:$I$277,2,FALSE)</f>
        <v>172</v>
      </c>
      <c r="N296" t="s" s="225">
        <f>HLOOKUP(N278,$D$276:$I$277,2,FALSE)</f>
        <v>175</v>
      </c>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c r="BA296" s="24"/>
      <c r="BB296" s="24"/>
      <c r="BC296" s="24"/>
      <c r="BD296" s="24"/>
      <c r="BE296" s="24"/>
      <c r="BF296" s="24"/>
      <c r="BG296" s="24"/>
      <c r="BH296" s="24"/>
      <c r="BI296" s="24"/>
      <c r="BJ296" s="24"/>
      <c r="BK296" s="24"/>
      <c r="BL296" s="24"/>
      <c r="BM296" s="24"/>
      <c r="BN296" s="24"/>
      <c r="BO296" s="24"/>
      <c r="BP296" s="24"/>
      <c r="BQ296" s="24"/>
      <c r="BR296" s="24"/>
      <c r="BS296" s="24"/>
      <c r="BT296" s="24"/>
      <c r="BU296" s="24"/>
      <c r="BV296" s="24"/>
      <c r="BW296" s="24"/>
      <c r="BX296" s="24"/>
      <c r="BY296" s="24"/>
      <c r="BZ296" s="24"/>
      <c r="CA296" s="24"/>
      <c r="CB296" s="24"/>
      <c r="CC296" s="24"/>
      <c r="CD296" s="24"/>
      <c r="CE296" s="24"/>
      <c r="CF296" s="24"/>
      <c r="CG296" s="24"/>
      <c r="CH296" s="24"/>
      <c r="CI296" s="24"/>
      <c r="CJ296" s="24"/>
      <c r="CK296" s="24"/>
      <c r="CL296" s="24"/>
      <c r="CM296" s="24"/>
      <c r="CN296" s="24"/>
      <c r="CO296" s="24"/>
      <c r="CP296" s="24"/>
      <c r="CQ296" s="24"/>
      <c r="CR296" s="24"/>
      <c r="CS296" s="24"/>
      <c r="CT296" s="24"/>
      <c r="CU296" s="24"/>
      <c r="CV296" s="24"/>
      <c r="CW296" s="24"/>
      <c r="CX296" s="24"/>
      <c r="CY296" s="24"/>
      <c r="CZ296" s="24"/>
      <c r="DA296" s="24"/>
      <c r="DB296" s="24"/>
      <c r="DC296" s="24"/>
      <c r="DD296" s="24"/>
      <c r="DE296" s="24"/>
      <c r="DF296" s="24"/>
      <c r="DG296" s="24"/>
      <c r="DH296" s="24"/>
      <c r="DI296" s="24"/>
      <c r="DJ296" s="24"/>
      <c r="DK296" s="24"/>
      <c r="DL296" s="24"/>
      <c r="DM296" s="24"/>
      <c r="DN296" s="24"/>
      <c r="DO296" s="24"/>
      <c r="DP296" s="24"/>
      <c r="DQ296" s="24"/>
      <c r="DR296" s="24"/>
      <c r="DS296" s="24"/>
      <c r="DT296" s="24"/>
      <c r="DU296" s="24"/>
      <c r="DV296" s="24"/>
      <c r="DW296" s="24"/>
      <c r="DX296" s="24"/>
      <c r="DY296" s="24"/>
      <c r="DZ296" s="24"/>
      <c r="EA296" s="24"/>
      <c r="EB296" s="24"/>
      <c r="EC296" s="24"/>
      <c r="ED296" s="24"/>
      <c r="EE296" s="24"/>
      <c r="EF296" s="24"/>
      <c r="EG296" s="24"/>
      <c r="EH296" s="24"/>
      <c r="EI296" s="24"/>
      <c r="EJ296" s="24"/>
      <c r="EK296" s="24"/>
      <c r="EL296" s="25"/>
    </row>
    <row r="297" ht="13.65" customHeight="1">
      <c r="A297" s="15"/>
      <c r="B297" s="24"/>
      <c r="C297" s="220">
        <f>_xlfn.COUNTIFS(D297:I297,$B$276)+_xlfn.COUNTIFS(D297:I297,$B$277)+_xlfn.COUNTIFS(D297:I297,$B$278)+_xlfn.COUNTIFS(D297:I297,$B$279)</f>
        <v>0</v>
      </c>
      <c r="D297" t="s" s="225">
        <f>IF(COUNTA(D279)=1,D$277,"")</f>
        <v>167</v>
      </c>
      <c r="E297" t="s" s="225">
        <f>IF(COUNTA(E279)=1,E$277,"")</f>
        <v>172</v>
      </c>
      <c r="F297" t="s" s="225">
        <f>IF(COUNTA(F279)=1,F$277,"")</f>
        <v>175</v>
      </c>
      <c r="G297" t="s" s="225">
        <f>IF(COUNTA(G279)=1,G$277,"")</f>
      </c>
      <c r="H297" t="s" s="225">
        <f>IF(COUNTA(H279)=1,H$277,"")</f>
        <v>183</v>
      </c>
      <c r="I297" t="s" s="225">
        <f>IF(COUNTA(I279)=1,I$277,"")</f>
      </c>
      <c r="J297" s="24"/>
      <c r="K297" t="s" s="225">
        <f>HLOOKUP(K279,$D$276:$I$277,2,FALSE)</f>
        <v>167</v>
      </c>
      <c r="L297" t="s" s="225">
        <f>HLOOKUP(L279,$D$276:$I$277,2,FALSE)</f>
        <v>183</v>
      </c>
      <c r="M297" t="s" s="225">
        <f>HLOOKUP(M279,$D$276:$I$277,2,FALSE)</f>
        <v>172</v>
      </c>
      <c r="N297" t="s" s="225">
        <f>HLOOKUP(N279,$D$276:$I$277,2,FALSE)</f>
        <v>175</v>
      </c>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c r="BA297" s="24"/>
      <c r="BB297" s="24"/>
      <c r="BC297" s="24"/>
      <c r="BD297" s="24"/>
      <c r="BE297" s="24"/>
      <c r="BF297" s="24"/>
      <c r="BG297" s="24"/>
      <c r="BH297" s="24"/>
      <c r="BI297" s="24"/>
      <c r="BJ297" s="24"/>
      <c r="BK297" s="24"/>
      <c r="BL297" s="24"/>
      <c r="BM297" s="24"/>
      <c r="BN297" s="24"/>
      <c r="BO297" s="24"/>
      <c r="BP297" s="24"/>
      <c r="BQ297" s="24"/>
      <c r="BR297" s="24"/>
      <c r="BS297" s="24"/>
      <c r="BT297" s="24"/>
      <c r="BU297" s="24"/>
      <c r="BV297" s="24"/>
      <c r="BW297" s="24"/>
      <c r="BX297" s="24"/>
      <c r="BY297" s="24"/>
      <c r="BZ297" s="24"/>
      <c r="CA297" s="24"/>
      <c r="CB297" s="24"/>
      <c r="CC297" s="24"/>
      <c r="CD297" s="24"/>
      <c r="CE297" s="24"/>
      <c r="CF297" s="24"/>
      <c r="CG297" s="24"/>
      <c r="CH297" s="24"/>
      <c r="CI297" s="24"/>
      <c r="CJ297" s="24"/>
      <c r="CK297" s="24"/>
      <c r="CL297" s="24"/>
      <c r="CM297" s="24"/>
      <c r="CN297" s="24"/>
      <c r="CO297" s="24"/>
      <c r="CP297" s="24"/>
      <c r="CQ297" s="24"/>
      <c r="CR297" s="24"/>
      <c r="CS297" s="24"/>
      <c r="CT297" s="24"/>
      <c r="CU297" s="24"/>
      <c r="CV297" s="24"/>
      <c r="CW297" s="24"/>
      <c r="CX297" s="24"/>
      <c r="CY297" s="24"/>
      <c r="CZ297" s="24"/>
      <c r="DA297" s="24"/>
      <c r="DB297" s="24"/>
      <c r="DC297" s="24"/>
      <c r="DD297" s="24"/>
      <c r="DE297" s="24"/>
      <c r="DF297" s="24"/>
      <c r="DG297" s="24"/>
      <c r="DH297" s="24"/>
      <c r="DI297" s="24"/>
      <c r="DJ297" s="24"/>
      <c r="DK297" s="24"/>
      <c r="DL297" s="24"/>
      <c r="DM297" s="24"/>
      <c r="DN297" s="24"/>
      <c r="DO297" s="24"/>
      <c r="DP297" s="24"/>
      <c r="DQ297" s="24"/>
      <c r="DR297" s="24"/>
      <c r="DS297" s="24"/>
      <c r="DT297" s="24"/>
      <c r="DU297" s="24"/>
      <c r="DV297" s="24"/>
      <c r="DW297" s="24"/>
      <c r="DX297" s="24"/>
      <c r="DY297" s="24"/>
      <c r="DZ297" s="24"/>
      <c r="EA297" s="24"/>
      <c r="EB297" s="24"/>
      <c r="EC297" s="24"/>
      <c r="ED297" s="24"/>
      <c r="EE297" s="24"/>
      <c r="EF297" s="24"/>
      <c r="EG297" s="24"/>
      <c r="EH297" s="24"/>
      <c r="EI297" s="24"/>
      <c r="EJ297" s="24"/>
      <c r="EK297" s="24"/>
      <c r="EL297" s="25"/>
    </row>
    <row r="298" ht="13.65" customHeight="1">
      <c r="A298" s="15"/>
      <c r="B298" s="24"/>
      <c r="C298" s="220">
        <f>_xlfn.COUNTIFS(D298:I298,$B$276)+_xlfn.COUNTIFS(D298:I298,$B$277)+_xlfn.COUNTIFS(D298:I298,$B$278)+_xlfn.COUNTIFS(D298:I298,$B$279)</f>
        <v>0</v>
      </c>
      <c r="D298" t="s" s="225">
        <f>IF(COUNTA(D280)=1,D$277,"")</f>
        <v>167</v>
      </c>
      <c r="E298" t="s" s="225">
        <f>IF(COUNTA(E280)=1,E$277,"")</f>
        <v>172</v>
      </c>
      <c r="F298" t="s" s="225">
        <f>IF(COUNTA(F280)=1,F$277,"")</f>
        <v>175</v>
      </c>
      <c r="G298" t="s" s="225">
        <f>IF(COUNTA(G280)=1,G$277,"")</f>
      </c>
      <c r="H298" t="s" s="225">
        <f>IF(COUNTA(H280)=1,H$277,"")</f>
      </c>
      <c r="I298" t="s" s="225">
        <f>IF(COUNTA(I280)=1,I$277,"")</f>
        <v>190</v>
      </c>
      <c r="J298" s="24"/>
      <c r="K298" t="s" s="225">
        <f>HLOOKUP(K280,$D$276:$I$277,2,FALSE)</f>
        <v>167</v>
      </c>
      <c r="L298" t="s" s="225">
        <f>HLOOKUP(L280,$D$276:$I$277,2,FALSE)</f>
        <v>190</v>
      </c>
      <c r="M298" t="s" s="225">
        <f>HLOOKUP(M280,$D$276:$I$277,2,FALSE)</f>
        <v>172</v>
      </c>
      <c r="N298" t="s" s="225">
        <f>HLOOKUP(N280,$D$276:$I$277,2,FALSE)</f>
        <v>175</v>
      </c>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c r="BA298" s="24"/>
      <c r="BB298" s="24"/>
      <c r="BC298" s="24"/>
      <c r="BD298" s="24"/>
      <c r="BE298" s="24"/>
      <c r="BF298" s="24"/>
      <c r="BG298" s="24"/>
      <c r="BH298" s="24"/>
      <c r="BI298" s="24"/>
      <c r="BJ298" s="24"/>
      <c r="BK298" s="24"/>
      <c r="BL298" s="24"/>
      <c r="BM298" s="24"/>
      <c r="BN298" s="24"/>
      <c r="BO298" s="24"/>
      <c r="BP298" s="24"/>
      <c r="BQ298" s="24"/>
      <c r="BR298" s="24"/>
      <c r="BS298" s="24"/>
      <c r="BT298" s="24"/>
      <c r="BU298" s="24"/>
      <c r="BV298" s="24"/>
      <c r="BW298" s="24"/>
      <c r="BX298" s="24"/>
      <c r="BY298" s="24"/>
      <c r="BZ298" s="24"/>
      <c r="CA298" s="24"/>
      <c r="CB298" s="24"/>
      <c r="CC298" s="24"/>
      <c r="CD298" s="24"/>
      <c r="CE298" s="24"/>
      <c r="CF298" s="24"/>
      <c r="CG298" s="24"/>
      <c r="CH298" s="24"/>
      <c r="CI298" s="24"/>
      <c r="CJ298" s="24"/>
      <c r="CK298" s="24"/>
      <c r="CL298" s="24"/>
      <c r="CM298" s="24"/>
      <c r="CN298" s="24"/>
      <c r="CO298" s="24"/>
      <c r="CP298" s="24"/>
      <c r="CQ298" s="24"/>
      <c r="CR298" s="24"/>
      <c r="CS298" s="24"/>
      <c r="CT298" s="24"/>
      <c r="CU298" s="24"/>
      <c r="CV298" s="24"/>
      <c r="CW298" s="24"/>
      <c r="CX298" s="24"/>
      <c r="CY298" s="24"/>
      <c r="CZ298" s="24"/>
      <c r="DA298" s="24"/>
      <c r="DB298" s="24"/>
      <c r="DC298" s="24"/>
      <c r="DD298" s="24"/>
      <c r="DE298" s="24"/>
      <c r="DF298" s="24"/>
      <c r="DG298" s="24"/>
      <c r="DH298" s="24"/>
      <c r="DI298" s="24"/>
      <c r="DJ298" s="24"/>
      <c r="DK298" s="24"/>
      <c r="DL298" s="24"/>
      <c r="DM298" s="24"/>
      <c r="DN298" s="24"/>
      <c r="DO298" s="24"/>
      <c r="DP298" s="24"/>
      <c r="DQ298" s="24"/>
      <c r="DR298" s="24"/>
      <c r="DS298" s="24"/>
      <c r="DT298" s="24"/>
      <c r="DU298" s="24"/>
      <c r="DV298" s="24"/>
      <c r="DW298" s="24"/>
      <c r="DX298" s="24"/>
      <c r="DY298" s="24"/>
      <c r="DZ298" s="24"/>
      <c r="EA298" s="24"/>
      <c r="EB298" s="24"/>
      <c r="EC298" s="24"/>
      <c r="ED298" s="24"/>
      <c r="EE298" s="24"/>
      <c r="EF298" s="24"/>
      <c r="EG298" s="24"/>
      <c r="EH298" s="24"/>
      <c r="EI298" s="24"/>
      <c r="EJ298" s="24"/>
      <c r="EK298" s="24"/>
      <c r="EL298" s="25"/>
    </row>
    <row r="299" ht="13.65" customHeight="1">
      <c r="A299" s="15"/>
      <c r="B299" s="24"/>
      <c r="C299" s="220">
        <f>_xlfn.COUNTIFS(D299:I299,$B$276)+_xlfn.COUNTIFS(D299:I299,$B$277)+_xlfn.COUNTIFS(D299:I299,$B$278)+_xlfn.COUNTIFS(D299:I299,$B$279)</f>
        <v>0</v>
      </c>
      <c r="D299" t="s" s="225">
        <f>IF(COUNTA(D281)=1,D$277,"")</f>
        <v>167</v>
      </c>
      <c r="E299" t="s" s="225">
        <f>IF(COUNTA(E281)=1,E$277,"")</f>
        <v>172</v>
      </c>
      <c r="F299" t="s" s="225">
        <f>IF(COUNTA(F281)=1,F$277,"")</f>
      </c>
      <c r="G299" t="s" s="225">
        <f>IF(COUNTA(G281)=1,G$277,"")</f>
        <v>182</v>
      </c>
      <c r="H299" t="s" s="225">
        <f>IF(COUNTA(H281)=1,H$277,"")</f>
        <v>183</v>
      </c>
      <c r="I299" t="s" s="225">
        <f>IF(COUNTA(I281)=1,I$277,"")</f>
      </c>
      <c r="J299" s="24"/>
      <c r="K299" t="s" s="225">
        <f>HLOOKUP(K281,$D$276:$I$277,2,FALSE)</f>
        <v>182</v>
      </c>
      <c r="L299" t="s" s="225">
        <f>HLOOKUP(L281,$D$276:$I$277,2,FALSE)</f>
        <v>183</v>
      </c>
      <c r="M299" t="s" s="225">
        <f>HLOOKUP(M281,$D$276:$I$277,2,FALSE)</f>
        <v>167</v>
      </c>
      <c r="N299" t="s" s="225">
        <f>HLOOKUP(N281,$D$276:$I$277,2,FALSE)</f>
        <v>172</v>
      </c>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c r="BA299" s="24"/>
      <c r="BB299" s="24"/>
      <c r="BC299" s="24"/>
      <c r="BD299" s="24"/>
      <c r="BE299" s="24"/>
      <c r="BF299" s="24"/>
      <c r="BG299" s="24"/>
      <c r="BH299" s="24"/>
      <c r="BI299" s="24"/>
      <c r="BJ299" s="24"/>
      <c r="BK299" s="24"/>
      <c r="BL299" s="24"/>
      <c r="BM299" s="24"/>
      <c r="BN299" s="24"/>
      <c r="BO299" s="24"/>
      <c r="BP299" s="24"/>
      <c r="BQ299" s="24"/>
      <c r="BR299" s="24"/>
      <c r="BS299" s="24"/>
      <c r="BT299" s="24"/>
      <c r="BU299" s="24"/>
      <c r="BV299" s="24"/>
      <c r="BW299" s="24"/>
      <c r="BX299" s="24"/>
      <c r="BY299" s="24"/>
      <c r="BZ299" s="24"/>
      <c r="CA299" s="24"/>
      <c r="CB299" s="24"/>
      <c r="CC299" s="24"/>
      <c r="CD299" s="24"/>
      <c r="CE299" s="24"/>
      <c r="CF299" s="24"/>
      <c r="CG299" s="24"/>
      <c r="CH299" s="24"/>
      <c r="CI299" s="24"/>
      <c r="CJ299" s="24"/>
      <c r="CK299" s="24"/>
      <c r="CL299" s="24"/>
      <c r="CM299" s="24"/>
      <c r="CN299" s="24"/>
      <c r="CO299" s="24"/>
      <c r="CP299" s="24"/>
      <c r="CQ299" s="24"/>
      <c r="CR299" s="24"/>
      <c r="CS299" s="24"/>
      <c r="CT299" s="24"/>
      <c r="CU299" s="24"/>
      <c r="CV299" s="24"/>
      <c r="CW299" s="24"/>
      <c r="CX299" s="24"/>
      <c r="CY299" s="24"/>
      <c r="CZ299" s="24"/>
      <c r="DA299" s="24"/>
      <c r="DB299" s="24"/>
      <c r="DC299" s="24"/>
      <c r="DD299" s="24"/>
      <c r="DE299" s="24"/>
      <c r="DF299" s="24"/>
      <c r="DG299" s="24"/>
      <c r="DH299" s="24"/>
      <c r="DI299" s="24"/>
      <c r="DJ299" s="24"/>
      <c r="DK299" s="24"/>
      <c r="DL299" s="24"/>
      <c r="DM299" s="24"/>
      <c r="DN299" s="24"/>
      <c r="DO299" s="24"/>
      <c r="DP299" s="24"/>
      <c r="DQ299" s="24"/>
      <c r="DR299" s="24"/>
      <c r="DS299" s="24"/>
      <c r="DT299" s="24"/>
      <c r="DU299" s="24"/>
      <c r="DV299" s="24"/>
      <c r="DW299" s="24"/>
      <c r="DX299" s="24"/>
      <c r="DY299" s="24"/>
      <c r="DZ299" s="24"/>
      <c r="EA299" s="24"/>
      <c r="EB299" s="24"/>
      <c r="EC299" s="24"/>
      <c r="ED299" s="24"/>
      <c r="EE299" s="24"/>
      <c r="EF299" s="24"/>
      <c r="EG299" s="24"/>
      <c r="EH299" s="24"/>
      <c r="EI299" s="24"/>
      <c r="EJ299" s="24"/>
      <c r="EK299" s="24"/>
      <c r="EL299" s="25"/>
    </row>
    <row r="300" ht="13.65" customHeight="1">
      <c r="A300" s="15"/>
      <c r="B300" s="24"/>
      <c r="C300" s="220">
        <f>_xlfn.COUNTIFS(D300:I300,$B$276)+_xlfn.COUNTIFS(D300:I300,$B$277)+_xlfn.COUNTIFS(D300:I300,$B$278)+_xlfn.COUNTIFS(D300:I300,$B$279)</f>
        <v>0</v>
      </c>
      <c r="D300" t="s" s="225">
        <f>IF(COUNTA(D282)=1,D$277,"")</f>
        <v>167</v>
      </c>
      <c r="E300" t="s" s="225">
        <f>IF(COUNTA(E282)=1,E$277,"")</f>
        <v>172</v>
      </c>
      <c r="F300" t="s" s="225">
        <f>IF(COUNTA(F282)=1,F$277,"")</f>
      </c>
      <c r="G300" t="s" s="225">
        <f>IF(COUNTA(G282)=1,G$277,"")</f>
        <v>182</v>
      </c>
      <c r="H300" t="s" s="225">
        <f>IF(COUNTA(H282)=1,H$277,"")</f>
      </c>
      <c r="I300" t="s" s="225">
        <f>IF(COUNTA(I282)=1,I$277,"")</f>
        <v>190</v>
      </c>
      <c r="J300" s="24"/>
      <c r="K300" t="s" s="225">
        <f>HLOOKUP(K282,$D$276:$I$277,2,FALSE)</f>
        <v>182</v>
      </c>
      <c r="L300" t="s" s="225">
        <f>HLOOKUP(L282,$D$276:$I$277,2,FALSE)</f>
        <v>190</v>
      </c>
      <c r="M300" t="s" s="225">
        <f>HLOOKUP(M282,$D$276:$I$277,2,FALSE)</f>
        <v>167</v>
      </c>
      <c r="N300" t="s" s="225">
        <f>HLOOKUP(N282,$D$276:$I$277,2,FALSE)</f>
        <v>172</v>
      </c>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c r="BA300" s="24"/>
      <c r="BB300" s="24"/>
      <c r="BC300" s="24"/>
      <c r="BD300" s="24"/>
      <c r="BE300" s="24"/>
      <c r="BF300" s="24"/>
      <c r="BG300" s="24"/>
      <c r="BH300" s="24"/>
      <c r="BI300" s="24"/>
      <c r="BJ300" s="24"/>
      <c r="BK300" s="24"/>
      <c r="BL300" s="24"/>
      <c r="BM300" s="24"/>
      <c r="BN300" s="24"/>
      <c r="BO300" s="24"/>
      <c r="BP300" s="24"/>
      <c r="BQ300" s="24"/>
      <c r="BR300" s="24"/>
      <c r="BS300" s="24"/>
      <c r="BT300" s="24"/>
      <c r="BU300" s="24"/>
      <c r="BV300" s="24"/>
      <c r="BW300" s="24"/>
      <c r="BX300" s="24"/>
      <c r="BY300" s="24"/>
      <c r="BZ300" s="24"/>
      <c r="CA300" s="24"/>
      <c r="CB300" s="24"/>
      <c r="CC300" s="24"/>
      <c r="CD300" s="24"/>
      <c r="CE300" s="24"/>
      <c r="CF300" s="24"/>
      <c r="CG300" s="24"/>
      <c r="CH300" s="24"/>
      <c r="CI300" s="24"/>
      <c r="CJ300" s="24"/>
      <c r="CK300" s="24"/>
      <c r="CL300" s="24"/>
      <c r="CM300" s="24"/>
      <c r="CN300" s="24"/>
      <c r="CO300" s="24"/>
      <c r="CP300" s="24"/>
      <c r="CQ300" s="24"/>
      <c r="CR300" s="24"/>
      <c r="CS300" s="24"/>
      <c r="CT300" s="24"/>
      <c r="CU300" s="24"/>
      <c r="CV300" s="24"/>
      <c r="CW300" s="24"/>
      <c r="CX300" s="24"/>
      <c r="CY300" s="24"/>
      <c r="CZ300" s="24"/>
      <c r="DA300" s="24"/>
      <c r="DB300" s="24"/>
      <c r="DC300" s="24"/>
      <c r="DD300" s="24"/>
      <c r="DE300" s="24"/>
      <c r="DF300" s="24"/>
      <c r="DG300" s="24"/>
      <c r="DH300" s="24"/>
      <c r="DI300" s="24"/>
      <c r="DJ300" s="24"/>
      <c r="DK300" s="24"/>
      <c r="DL300" s="24"/>
      <c r="DM300" s="24"/>
      <c r="DN300" s="24"/>
      <c r="DO300" s="24"/>
      <c r="DP300" s="24"/>
      <c r="DQ300" s="24"/>
      <c r="DR300" s="24"/>
      <c r="DS300" s="24"/>
      <c r="DT300" s="24"/>
      <c r="DU300" s="24"/>
      <c r="DV300" s="24"/>
      <c r="DW300" s="24"/>
      <c r="DX300" s="24"/>
      <c r="DY300" s="24"/>
      <c r="DZ300" s="24"/>
      <c r="EA300" s="24"/>
      <c r="EB300" s="24"/>
      <c r="EC300" s="24"/>
      <c r="ED300" s="24"/>
      <c r="EE300" s="24"/>
      <c r="EF300" s="24"/>
      <c r="EG300" s="24"/>
      <c r="EH300" s="24"/>
      <c r="EI300" s="24"/>
      <c r="EJ300" s="24"/>
      <c r="EK300" s="24"/>
      <c r="EL300" s="25"/>
    </row>
    <row r="301" ht="13.65" customHeight="1">
      <c r="A301" s="15"/>
      <c r="B301" s="24"/>
      <c r="C301" s="220">
        <f>_xlfn.COUNTIFS(D301:I301,$B$276)+_xlfn.COUNTIFS(D301:I301,$B$277)+_xlfn.COUNTIFS(D301:I301,$B$278)+_xlfn.COUNTIFS(D301:I301,$B$279)</f>
        <v>0</v>
      </c>
      <c r="D301" t="s" s="225">
        <f>IF(COUNTA(D283)=1,D$277,"")</f>
        <v>167</v>
      </c>
      <c r="E301" t="s" s="225">
        <f>IF(COUNTA(E283)=1,E$277,"")</f>
        <v>172</v>
      </c>
      <c r="F301" t="s" s="225">
        <f>IF(COUNTA(F283)=1,F$277,"")</f>
      </c>
      <c r="G301" t="s" s="225">
        <f>IF(COUNTA(G283)=1,G$277,"")</f>
      </c>
      <c r="H301" t="s" s="225">
        <f>IF(COUNTA(H283)=1,H$277,"")</f>
        <v>183</v>
      </c>
      <c r="I301" t="s" s="225">
        <f>IF(COUNTA(I283)=1,I$277,"")</f>
        <v>190</v>
      </c>
      <c r="J301" s="24"/>
      <c r="K301" t="s" s="225">
        <f>HLOOKUP(K283,$D$276:$I$277,2,FALSE)</f>
        <v>183</v>
      </c>
      <c r="L301" t="s" s="225">
        <f>HLOOKUP(L283,$D$276:$I$277,2,FALSE)</f>
        <v>190</v>
      </c>
      <c r="M301" t="s" s="225">
        <f>HLOOKUP(M283,$D$276:$I$277,2,FALSE)</f>
        <v>172</v>
      </c>
      <c r="N301" t="s" s="225">
        <f>HLOOKUP(N283,$D$276:$I$277,2,FALSE)</f>
        <v>167</v>
      </c>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24"/>
      <c r="AZ301" s="24"/>
      <c r="BA301" s="24"/>
      <c r="BB301" s="24"/>
      <c r="BC301" s="24"/>
      <c r="BD301" s="24"/>
      <c r="BE301" s="24"/>
      <c r="BF301" s="24"/>
      <c r="BG301" s="24"/>
      <c r="BH301" s="24"/>
      <c r="BI301" s="24"/>
      <c r="BJ301" s="24"/>
      <c r="BK301" s="24"/>
      <c r="BL301" s="24"/>
      <c r="BM301" s="24"/>
      <c r="BN301" s="24"/>
      <c r="BO301" s="24"/>
      <c r="BP301" s="24"/>
      <c r="BQ301" s="24"/>
      <c r="BR301" s="24"/>
      <c r="BS301" s="24"/>
      <c r="BT301" s="24"/>
      <c r="BU301" s="24"/>
      <c r="BV301" s="24"/>
      <c r="BW301" s="24"/>
      <c r="BX301" s="24"/>
      <c r="BY301" s="24"/>
      <c r="BZ301" s="24"/>
      <c r="CA301" s="24"/>
      <c r="CB301" s="24"/>
      <c r="CC301" s="24"/>
      <c r="CD301" s="24"/>
      <c r="CE301" s="24"/>
      <c r="CF301" s="24"/>
      <c r="CG301" s="24"/>
      <c r="CH301" s="24"/>
      <c r="CI301" s="24"/>
      <c r="CJ301" s="24"/>
      <c r="CK301" s="24"/>
      <c r="CL301" s="24"/>
      <c r="CM301" s="24"/>
      <c r="CN301" s="24"/>
      <c r="CO301" s="24"/>
      <c r="CP301" s="24"/>
      <c r="CQ301" s="24"/>
      <c r="CR301" s="24"/>
      <c r="CS301" s="24"/>
      <c r="CT301" s="24"/>
      <c r="CU301" s="24"/>
      <c r="CV301" s="24"/>
      <c r="CW301" s="24"/>
      <c r="CX301" s="24"/>
      <c r="CY301" s="24"/>
      <c r="CZ301" s="24"/>
      <c r="DA301" s="24"/>
      <c r="DB301" s="24"/>
      <c r="DC301" s="24"/>
      <c r="DD301" s="24"/>
      <c r="DE301" s="24"/>
      <c r="DF301" s="24"/>
      <c r="DG301" s="24"/>
      <c r="DH301" s="24"/>
      <c r="DI301" s="24"/>
      <c r="DJ301" s="24"/>
      <c r="DK301" s="24"/>
      <c r="DL301" s="24"/>
      <c r="DM301" s="24"/>
      <c r="DN301" s="24"/>
      <c r="DO301" s="24"/>
      <c r="DP301" s="24"/>
      <c r="DQ301" s="24"/>
      <c r="DR301" s="24"/>
      <c r="DS301" s="24"/>
      <c r="DT301" s="24"/>
      <c r="DU301" s="24"/>
      <c r="DV301" s="24"/>
      <c r="DW301" s="24"/>
      <c r="DX301" s="24"/>
      <c r="DY301" s="24"/>
      <c r="DZ301" s="24"/>
      <c r="EA301" s="24"/>
      <c r="EB301" s="24"/>
      <c r="EC301" s="24"/>
      <c r="ED301" s="24"/>
      <c r="EE301" s="24"/>
      <c r="EF301" s="24"/>
      <c r="EG301" s="24"/>
      <c r="EH301" s="24"/>
      <c r="EI301" s="24"/>
      <c r="EJ301" s="24"/>
      <c r="EK301" s="24"/>
      <c r="EL301" s="25"/>
    </row>
    <row r="302" ht="13.65" customHeight="1">
      <c r="A302" s="15"/>
      <c r="B302" s="24"/>
      <c r="C302" s="220">
        <f>_xlfn.COUNTIFS(D302:I302,$B$276)+_xlfn.COUNTIFS(D302:I302,$B$277)+_xlfn.COUNTIFS(D302:I302,$B$278)+_xlfn.COUNTIFS(D302:I302,$B$279)</f>
        <v>0</v>
      </c>
      <c r="D302" t="s" s="225">
        <f>IF(COUNTA(D284)=1,D$277,"")</f>
        <v>167</v>
      </c>
      <c r="E302" t="s" s="225">
        <f>IF(COUNTA(E284)=1,E$277,"")</f>
      </c>
      <c r="F302" t="s" s="225">
        <f>IF(COUNTA(F284)=1,F$277,"")</f>
        <v>175</v>
      </c>
      <c r="G302" t="s" s="225">
        <f>IF(COUNTA(G284)=1,G$277,"")</f>
        <v>182</v>
      </c>
      <c r="H302" t="s" s="225">
        <f>IF(COUNTA(H284)=1,H$277,"")</f>
        <v>183</v>
      </c>
      <c r="I302" t="s" s="225">
        <f>IF(COUNTA(I284)=1,I$277,"")</f>
      </c>
      <c r="J302" s="24"/>
      <c r="K302" t="s" s="225">
        <f>HLOOKUP(K284,$D$276:$I$277,2,FALSE)</f>
        <v>183</v>
      </c>
      <c r="L302" t="s" s="225">
        <f>HLOOKUP(L284,$D$276:$I$277,2,FALSE)</f>
        <v>182</v>
      </c>
      <c r="M302" t="s" s="225">
        <f>HLOOKUP(M284,$D$276:$I$277,2,FALSE)</f>
        <v>175</v>
      </c>
      <c r="N302" t="s" s="225">
        <f>HLOOKUP(N284,$D$276:$I$277,2,FALSE)</f>
        <v>167</v>
      </c>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c r="AY302" s="24"/>
      <c r="AZ302" s="24"/>
      <c r="BA302" s="24"/>
      <c r="BB302" s="24"/>
      <c r="BC302" s="24"/>
      <c r="BD302" s="24"/>
      <c r="BE302" s="24"/>
      <c r="BF302" s="24"/>
      <c r="BG302" s="24"/>
      <c r="BH302" s="24"/>
      <c r="BI302" s="24"/>
      <c r="BJ302" s="24"/>
      <c r="BK302" s="24"/>
      <c r="BL302" s="24"/>
      <c r="BM302" s="24"/>
      <c r="BN302" s="24"/>
      <c r="BO302" s="24"/>
      <c r="BP302" s="24"/>
      <c r="BQ302" s="24"/>
      <c r="BR302" s="24"/>
      <c r="BS302" s="24"/>
      <c r="BT302" s="24"/>
      <c r="BU302" s="24"/>
      <c r="BV302" s="24"/>
      <c r="BW302" s="24"/>
      <c r="BX302" s="24"/>
      <c r="BY302" s="24"/>
      <c r="BZ302" s="24"/>
      <c r="CA302" s="24"/>
      <c r="CB302" s="24"/>
      <c r="CC302" s="24"/>
      <c r="CD302" s="24"/>
      <c r="CE302" s="24"/>
      <c r="CF302" s="24"/>
      <c r="CG302" s="24"/>
      <c r="CH302" s="24"/>
      <c r="CI302" s="24"/>
      <c r="CJ302" s="24"/>
      <c r="CK302" s="24"/>
      <c r="CL302" s="24"/>
      <c r="CM302" s="24"/>
      <c r="CN302" s="24"/>
      <c r="CO302" s="24"/>
      <c r="CP302" s="24"/>
      <c r="CQ302" s="24"/>
      <c r="CR302" s="24"/>
      <c r="CS302" s="24"/>
      <c r="CT302" s="24"/>
      <c r="CU302" s="24"/>
      <c r="CV302" s="24"/>
      <c r="CW302" s="24"/>
      <c r="CX302" s="24"/>
      <c r="CY302" s="24"/>
      <c r="CZ302" s="24"/>
      <c r="DA302" s="24"/>
      <c r="DB302" s="24"/>
      <c r="DC302" s="24"/>
      <c r="DD302" s="24"/>
      <c r="DE302" s="24"/>
      <c r="DF302" s="24"/>
      <c r="DG302" s="24"/>
      <c r="DH302" s="24"/>
      <c r="DI302" s="24"/>
      <c r="DJ302" s="24"/>
      <c r="DK302" s="24"/>
      <c r="DL302" s="24"/>
      <c r="DM302" s="24"/>
      <c r="DN302" s="24"/>
      <c r="DO302" s="24"/>
      <c r="DP302" s="24"/>
      <c r="DQ302" s="24"/>
      <c r="DR302" s="24"/>
      <c r="DS302" s="24"/>
      <c r="DT302" s="24"/>
      <c r="DU302" s="24"/>
      <c r="DV302" s="24"/>
      <c r="DW302" s="24"/>
      <c r="DX302" s="24"/>
      <c r="DY302" s="24"/>
      <c r="DZ302" s="24"/>
      <c r="EA302" s="24"/>
      <c r="EB302" s="24"/>
      <c r="EC302" s="24"/>
      <c r="ED302" s="24"/>
      <c r="EE302" s="24"/>
      <c r="EF302" s="24"/>
      <c r="EG302" s="24"/>
      <c r="EH302" s="24"/>
      <c r="EI302" s="24"/>
      <c r="EJ302" s="24"/>
      <c r="EK302" s="24"/>
      <c r="EL302" s="25"/>
    </row>
    <row r="303" ht="13.65" customHeight="1">
      <c r="A303" s="15"/>
      <c r="B303" s="24"/>
      <c r="C303" s="220">
        <f>_xlfn.COUNTIFS(D303:I303,$B$276)+_xlfn.COUNTIFS(D303:I303,$B$277)+_xlfn.COUNTIFS(D303:I303,$B$278)+_xlfn.COUNTIFS(D303:I303,$B$279)</f>
        <v>0</v>
      </c>
      <c r="D303" t="s" s="225">
        <f>IF(COUNTA(D285)=1,D$277,"")</f>
        <v>167</v>
      </c>
      <c r="E303" t="s" s="225">
        <f>IF(COUNTA(E285)=1,E$277,"")</f>
      </c>
      <c r="F303" t="s" s="225">
        <f>IF(COUNTA(F285)=1,F$277,"")</f>
        <v>175</v>
      </c>
      <c r="G303" t="s" s="225">
        <f>IF(COUNTA(G285)=1,G$277,"")</f>
        <v>182</v>
      </c>
      <c r="H303" t="s" s="225">
        <f>IF(COUNTA(H285)=1,H$277,"")</f>
      </c>
      <c r="I303" t="s" s="225">
        <f>IF(COUNTA(I285)=1,I$277,"")</f>
        <v>190</v>
      </c>
      <c r="J303" s="24"/>
      <c r="K303" t="s" s="225">
        <f>HLOOKUP(K285,$D$276:$I$277,2,FALSE)</f>
        <v>190</v>
      </c>
      <c r="L303" t="s" s="225">
        <f>HLOOKUP(L285,$D$276:$I$277,2,FALSE)</f>
        <v>182</v>
      </c>
      <c r="M303" t="s" s="225">
        <f>HLOOKUP(M285,$D$276:$I$277,2,FALSE)</f>
        <v>175</v>
      </c>
      <c r="N303" t="s" s="225">
        <f>HLOOKUP(N285,$D$276:$I$277,2,FALSE)</f>
        <v>167</v>
      </c>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4"/>
      <c r="AW303" s="24"/>
      <c r="AX303" s="24"/>
      <c r="AY303" s="24"/>
      <c r="AZ303" s="24"/>
      <c r="BA303" s="24"/>
      <c r="BB303" s="24"/>
      <c r="BC303" s="24"/>
      <c r="BD303" s="24"/>
      <c r="BE303" s="24"/>
      <c r="BF303" s="24"/>
      <c r="BG303" s="24"/>
      <c r="BH303" s="24"/>
      <c r="BI303" s="24"/>
      <c r="BJ303" s="24"/>
      <c r="BK303" s="24"/>
      <c r="BL303" s="24"/>
      <c r="BM303" s="24"/>
      <c r="BN303" s="24"/>
      <c r="BO303" s="24"/>
      <c r="BP303" s="24"/>
      <c r="BQ303" s="24"/>
      <c r="BR303" s="24"/>
      <c r="BS303" s="24"/>
      <c r="BT303" s="24"/>
      <c r="BU303" s="24"/>
      <c r="BV303" s="24"/>
      <c r="BW303" s="24"/>
      <c r="BX303" s="24"/>
      <c r="BY303" s="24"/>
      <c r="BZ303" s="24"/>
      <c r="CA303" s="24"/>
      <c r="CB303" s="24"/>
      <c r="CC303" s="24"/>
      <c r="CD303" s="24"/>
      <c r="CE303" s="24"/>
      <c r="CF303" s="24"/>
      <c r="CG303" s="24"/>
      <c r="CH303" s="24"/>
      <c r="CI303" s="24"/>
      <c r="CJ303" s="24"/>
      <c r="CK303" s="24"/>
      <c r="CL303" s="24"/>
      <c r="CM303" s="24"/>
      <c r="CN303" s="24"/>
      <c r="CO303" s="24"/>
      <c r="CP303" s="24"/>
      <c r="CQ303" s="24"/>
      <c r="CR303" s="24"/>
      <c r="CS303" s="24"/>
      <c r="CT303" s="24"/>
      <c r="CU303" s="24"/>
      <c r="CV303" s="24"/>
      <c r="CW303" s="24"/>
      <c r="CX303" s="24"/>
      <c r="CY303" s="24"/>
      <c r="CZ303" s="24"/>
      <c r="DA303" s="24"/>
      <c r="DB303" s="24"/>
      <c r="DC303" s="24"/>
      <c r="DD303" s="24"/>
      <c r="DE303" s="24"/>
      <c r="DF303" s="24"/>
      <c r="DG303" s="24"/>
      <c r="DH303" s="24"/>
      <c r="DI303" s="24"/>
      <c r="DJ303" s="24"/>
      <c r="DK303" s="24"/>
      <c r="DL303" s="24"/>
      <c r="DM303" s="24"/>
      <c r="DN303" s="24"/>
      <c r="DO303" s="24"/>
      <c r="DP303" s="24"/>
      <c r="DQ303" s="24"/>
      <c r="DR303" s="24"/>
      <c r="DS303" s="24"/>
      <c r="DT303" s="24"/>
      <c r="DU303" s="24"/>
      <c r="DV303" s="24"/>
      <c r="DW303" s="24"/>
      <c r="DX303" s="24"/>
      <c r="DY303" s="24"/>
      <c r="DZ303" s="24"/>
      <c r="EA303" s="24"/>
      <c r="EB303" s="24"/>
      <c r="EC303" s="24"/>
      <c r="ED303" s="24"/>
      <c r="EE303" s="24"/>
      <c r="EF303" s="24"/>
      <c r="EG303" s="24"/>
      <c r="EH303" s="24"/>
      <c r="EI303" s="24"/>
      <c r="EJ303" s="24"/>
      <c r="EK303" s="24"/>
      <c r="EL303" s="25"/>
    </row>
    <row r="304" ht="13.65" customHeight="1">
      <c r="A304" s="15"/>
      <c r="B304" s="24"/>
      <c r="C304" s="220">
        <f>_xlfn.COUNTIFS(D304:I304,$B$276)+_xlfn.COUNTIFS(D304:I304,$B$277)+_xlfn.COUNTIFS(D304:I304,$B$278)+_xlfn.COUNTIFS(D304:I304,$B$279)</f>
        <v>0</v>
      </c>
      <c r="D304" t="s" s="225">
        <f>IF(COUNTA(D286)=1,D$277,"")</f>
        <v>167</v>
      </c>
      <c r="E304" t="s" s="225">
        <f>IF(COUNTA(E286)=1,E$277,"")</f>
      </c>
      <c r="F304" t="s" s="225">
        <f>IF(COUNTA(F286)=1,F$277,"")</f>
        <v>175</v>
      </c>
      <c r="G304" t="s" s="225">
        <f>IF(COUNTA(G286)=1,G$277,"")</f>
      </c>
      <c r="H304" t="s" s="225">
        <f>IF(COUNTA(H286)=1,H$277,"")</f>
        <v>183</v>
      </c>
      <c r="I304" t="s" s="225">
        <f>IF(COUNTA(I286)=1,I$277,"")</f>
        <v>190</v>
      </c>
      <c r="J304" s="24"/>
      <c r="K304" t="s" s="225">
        <f>HLOOKUP(K286,$D$276:$I$277,2,FALSE)</f>
        <v>183</v>
      </c>
      <c r="L304" t="s" s="225">
        <f>HLOOKUP(L286,$D$276:$I$277,2,FALSE)</f>
        <v>190</v>
      </c>
      <c r="M304" t="s" s="225">
        <f>HLOOKUP(M286,$D$276:$I$277,2,FALSE)</f>
        <v>175</v>
      </c>
      <c r="N304" t="s" s="225">
        <f>HLOOKUP(N286,$D$276:$I$277,2,FALSE)</f>
        <v>167</v>
      </c>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24"/>
      <c r="AW304" s="24"/>
      <c r="AX304" s="24"/>
      <c r="AY304" s="24"/>
      <c r="AZ304" s="24"/>
      <c r="BA304" s="24"/>
      <c r="BB304" s="24"/>
      <c r="BC304" s="24"/>
      <c r="BD304" s="24"/>
      <c r="BE304" s="24"/>
      <c r="BF304" s="24"/>
      <c r="BG304" s="24"/>
      <c r="BH304" s="24"/>
      <c r="BI304" s="24"/>
      <c r="BJ304" s="24"/>
      <c r="BK304" s="24"/>
      <c r="BL304" s="24"/>
      <c r="BM304" s="24"/>
      <c r="BN304" s="24"/>
      <c r="BO304" s="24"/>
      <c r="BP304" s="24"/>
      <c r="BQ304" s="24"/>
      <c r="BR304" s="24"/>
      <c r="BS304" s="24"/>
      <c r="BT304" s="24"/>
      <c r="BU304" s="24"/>
      <c r="BV304" s="24"/>
      <c r="BW304" s="24"/>
      <c r="BX304" s="24"/>
      <c r="BY304" s="24"/>
      <c r="BZ304" s="24"/>
      <c r="CA304" s="24"/>
      <c r="CB304" s="24"/>
      <c r="CC304" s="24"/>
      <c r="CD304" s="24"/>
      <c r="CE304" s="24"/>
      <c r="CF304" s="24"/>
      <c r="CG304" s="24"/>
      <c r="CH304" s="24"/>
      <c r="CI304" s="24"/>
      <c r="CJ304" s="24"/>
      <c r="CK304" s="24"/>
      <c r="CL304" s="24"/>
      <c r="CM304" s="24"/>
      <c r="CN304" s="24"/>
      <c r="CO304" s="24"/>
      <c r="CP304" s="24"/>
      <c r="CQ304" s="24"/>
      <c r="CR304" s="24"/>
      <c r="CS304" s="24"/>
      <c r="CT304" s="24"/>
      <c r="CU304" s="24"/>
      <c r="CV304" s="24"/>
      <c r="CW304" s="24"/>
      <c r="CX304" s="24"/>
      <c r="CY304" s="24"/>
      <c r="CZ304" s="24"/>
      <c r="DA304" s="24"/>
      <c r="DB304" s="24"/>
      <c r="DC304" s="24"/>
      <c r="DD304" s="24"/>
      <c r="DE304" s="24"/>
      <c r="DF304" s="24"/>
      <c r="DG304" s="24"/>
      <c r="DH304" s="24"/>
      <c r="DI304" s="24"/>
      <c r="DJ304" s="24"/>
      <c r="DK304" s="24"/>
      <c r="DL304" s="24"/>
      <c r="DM304" s="24"/>
      <c r="DN304" s="24"/>
      <c r="DO304" s="24"/>
      <c r="DP304" s="24"/>
      <c r="DQ304" s="24"/>
      <c r="DR304" s="24"/>
      <c r="DS304" s="24"/>
      <c r="DT304" s="24"/>
      <c r="DU304" s="24"/>
      <c r="DV304" s="24"/>
      <c r="DW304" s="24"/>
      <c r="DX304" s="24"/>
      <c r="DY304" s="24"/>
      <c r="DZ304" s="24"/>
      <c r="EA304" s="24"/>
      <c r="EB304" s="24"/>
      <c r="EC304" s="24"/>
      <c r="ED304" s="24"/>
      <c r="EE304" s="24"/>
      <c r="EF304" s="24"/>
      <c r="EG304" s="24"/>
      <c r="EH304" s="24"/>
      <c r="EI304" s="24"/>
      <c r="EJ304" s="24"/>
      <c r="EK304" s="24"/>
      <c r="EL304" s="25"/>
    </row>
    <row r="305" ht="13.65" customHeight="1">
      <c r="A305" s="15"/>
      <c r="B305" s="24"/>
      <c r="C305" s="220">
        <f>_xlfn.COUNTIFS(D305:I305,$B$276)+_xlfn.COUNTIFS(D305:I305,$B$277)+_xlfn.COUNTIFS(D305:I305,$B$278)+_xlfn.COUNTIFS(D305:I305,$B$279)</f>
        <v>0</v>
      </c>
      <c r="D305" t="s" s="225">
        <f>IF(COUNTA(D287)=1,D$277,"")</f>
        <v>167</v>
      </c>
      <c r="E305" t="s" s="225">
        <f>IF(COUNTA(E287)=1,E$277,"")</f>
      </c>
      <c r="F305" t="s" s="225">
        <f>IF(COUNTA(F287)=1,F$277,"")</f>
      </c>
      <c r="G305" t="s" s="225">
        <f>IF(COUNTA(G287)=1,G$277,"")</f>
        <v>182</v>
      </c>
      <c r="H305" t="s" s="225">
        <f>IF(COUNTA(H287)=1,H$277,"")</f>
        <v>183</v>
      </c>
      <c r="I305" t="s" s="225">
        <f>IF(COUNTA(I287)=1,I$277,"")</f>
        <v>190</v>
      </c>
      <c r="J305" s="24"/>
      <c r="K305" t="s" s="225">
        <f>HLOOKUP(K287,$D$276:$I$277,2,FALSE)</f>
        <v>183</v>
      </c>
      <c r="L305" t="s" s="225">
        <f>HLOOKUP(L287,$D$276:$I$277,2,FALSE)</f>
        <v>190</v>
      </c>
      <c r="M305" t="s" s="225">
        <f>HLOOKUP(M287,$D$276:$I$277,2,FALSE)</f>
        <v>182</v>
      </c>
      <c r="N305" t="s" s="225">
        <f>HLOOKUP(N287,$D$276:$I$277,2,FALSE)</f>
        <v>167</v>
      </c>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24"/>
      <c r="AW305" s="24"/>
      <c r="AX305" s="24"/>
      <c r="AY305" s="24"/>
      <c r="AZ305" s="24"/>
      <c r="BA305" s="24"/>
      <c r="BB305" s="24"/>
      <c r="BC305" s="24"/>
      <c r="BD305" s="24"/>
      <c r="BE305" s="24"/>
      <c r="BF305" s="24"/>
      <c r="BG305" s="24"/>
      <c r="BH305" s="24"/>
      <c r="BI305" s="24"/>
      <c r="BJ305" s="24"/>
      <c r="BK305" s="24"/>
      <c r="BL305" s="24"/>
      <c r="BM305" s="24"/>
      <c r="BN305" s="24"/>
      <c r="BO305" s="24"/>
      <c r="BP305" s="24"/>
      <c r="BQ305" s="24"/>
      <c r="BR305" s="24"/>
      <c r="BS305" s="24"/>
      <c r="BT305" s="24"/>
      <c r="BU305" s="24"/>
      <c r="BV305" s="24"/>
      <c r="BW305" s="24"/>
      <c r="BX305" s="24"/>
      <c r="BY305" s="24"/>
      <c r="BZ305" s="24"/>
      <c r="CA305" s="24"/>
      <c r="CB305" s="24"/>
      <c r="CC305" s="24"/>
      <c r="CD305" s="24"/>
      <c r="CE305" s="24"/>
      <c r="CF305" s="24"/>
      <c r="CG305" s="24"/>
      <c r="CH305" s="24"/>
      <c r="CI305" s="24"/>
      <c r="CJ305" s="24"/>
      <c r="CK305" s="24"/>
      <c r="CL305" s="24"/>
      <c r="CM305" s="24"/>
      <c r="CN305" s="24"/>
      <c r="CO305" s="24"/>
      <c r="CP305" s="24"/>
      <c r="CQ305" s="24"/>
      <c r="CR305" s="24"/>
      <c r="CS305" s="24"/>
      <c r="CT305" s="24"/>
      <c r="CU305" s="24"/>
      <c r="CV305" s="24"/>
      <c r="CW305" s="24"/>
      <c r="CX305" s="24"/>
      <c r="CY305" s="24"/>
      <c r="CZ305" s="24"/>
      <c r="DA305" s="24"/>
      <c r="DB305" s="24"/>
      <c r="DC305" s="24"/>
      <c r="DD305" s="24"/>
      <c r="DE305" s="24"/>
      <c r="DF305" s="24"/>
      <c r="DG305" s="24"/>
      <c r="DH305" s="24"/>
      <c r="DI305" s="24"/>
      <c r="DJ305" s="24"/>
      <c r="DK305" s="24"/>
      <c r="DL305" s="24"/>
      <c r="DM305" s="24"/>
      <c r="DN305" s="24"/>
      <c r="DO305" s="24"/>
      <c r="DP305" s="24"/>
      <c r="DQ305" s="24"/>
      <c r="DR305" s="24"/>
      <c r="DS305" s="24"/>
      <c r="DT305" s="24"/>
      <c r="DU305" s="24"/>
      <c r="DV305" s="24"/>
      <c r="DW305" s="24"/>
      <c r="DX305" s="24"/>
      <c r="DY305" s="24"/>
      <c r="DZ305" s="24"/>
      <c r="EA305" s="24"/>
      <c r="EB305" s="24"/>
      <c r="EC305" s="24"/>
      <c r="ED305" s="24"/>
      <c r="EE305" s="24"/>
      <c r="EF305" s="24"/>
      <c r="EG305" s="24"/>
      <c r="EH305" s="24"/>
      <c r="EI305" s="24"/>
      <c r="EJ305" s="24"/>
      <c r="EK305" s="24"/>
      <c r="EL305" s="25"/>
    </row>
    <row r="306" ht="13.65" customHeight="1">
      <c r="A306" s="15"/>
      <c r="B306" s="24"/>
      <c r="C306" s="220">
        <f>_xlfn.COUNTIFS(D306:I306,$B$276)+_xlfn.COUNTIFS(D306:I306,$B$277)+_xlfn.COUNTIFS(D306:I306,$B$278)+_xlfn.COUNTIFS(D306:I306,$B$279)</f>
        <v>0</v>
      </c>
      <c r="D306" t="s" s="225">
        <f>IF(COUNTA(D288)=1,D$277,"")</f>
      </c>
      <c r="E306" t="s" s="225">
        <f>IF(COUNTA(E288)=1,E$277,"")</f>
        <v>172</v>
      </c>
      <c r="F306" t="s" s="225">
        <f>IF(COUNTA(F288)=1,F$277,"")</f>
        <v>175</v>
      </c>
      <c r="G306" t="s" s="225">
        <f>IF(COUNTA(G288)=1,G$277,"")</f>
        <v>182</v>
      </c>
      <c r="H306" t="s" s="225">
        <f>IF(COUNTA(H288)=1,H$277,"")</f>
        <v>183</v>
      </c>
      <c r="I306" t="s" s="225">
        <f>IF(COUNTA(I288)=1,I$277,"")</f>
      </c>
      <c r="J306" s="24"/>
      <c r="K306" t="s" s="225">
        <f>HLOOKUP(K288,$D$276:$I$277,2,FALSE)</f>
        <v>183</v>
      </c>
      <c r="L306" t="s" s="225">
        <f>HLOOKUP(L288,$D$276:$I$277,2,FALSE)</f>
        <v>182</v>
      </c>
      <c r="M306" t="s" s="225">
        <f>HLOOKUP(M288,$D$276:$I$277,2,FALSE)</f>
        <v>172</v>
      </c>
      <c r="N306" t="s" s="225">
        <f>HLOOKUP(N288,$D$276:$I$277,2,FALSE)</f>
        <v>175</v>
      </c>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24"/>
      <c r="AW306" s="24"/>
      <c r="AX306" s="24"/>
      <c r="AY306" s="24"/>
      <c r="AZ306" s="24"/>
      <c r="BA306" s="24"/>
      <c r="BB306" s="24"/>
      <c r="BC306" s="24"/>
      <c r="BD306" s="24"/>
      <c r="BE306" s="24"/>
      <c r="BF306" s="24"/>
      <c r="BG306" s="24"/>
      <c r="BH306" s="24"/>
      <c r="BI306" s="24"/>
      <c r="BJ306" s="24"/>
      <c r="BK306" s="24"/>
      <c r="BL306" s="24"/>
      <c r="BM306" s="24"/>
      <c r="BN306" s="24"/>
      <c r="BO306" s="24"/>
      <c r="BP306" s="24"/>
      <c r="BQ306" s="24"/>
      <c r="BR306" s="24"/>
      <c r="BS306" s="24"/>
      <c r="BT306" s="24"/>
      <c r="BU306" s="24"/>
      <c r="BV306" s="24"/>
      <c r="BW306" s="24"/>
      <c r="BX306" s="24"/>
      <c r="BY306" s="24"/>
      <c r="BZ306" s="24"/>
      <c r="CA306" s="24"/>
      <c r="CB306" s="24"/>
      <c r="CC306" s="24"/>
      <c r="CD306" s="24"/>
      <c r="CE306" s="24"/>
      <c r="CF306" s="24"/>
      <c r="CG306" s="24"/>
      <c r="CH306" s="24"/>
      <c r="CI306" s="24"/>
      <c r="CJ306" s="24"/>
      <c r="CK306" s="24"/>
      <c r="CL306" s="24"/>
      <c r="CM306" s="24"/>
      <c r="CN306" s="24"/>
      <c r="CO306" s="24"/>
      <c r="CP306" s="24"/>
      <c r="CQ306" s="24"/>
      <c r="CR306" s="24"/>
      <c r="CS306" s="24"/>
      <c r="CT306" s="24"/>
      <c r="CU306" s="24"/>
      <c r="CV306" s="24"/>
      <c r="CW306" s="24"/>
      <c r="CX306" s="24"/>
      <c r="CY306" s="24"/>
      <c r="CZ306" s="24"/>
      <c r="DA306" s="24"/>
      <c r="DB306" s="24"/>
      <c r="DC306" s="24"/>
      <c r="DD306" s="24"/>
      <c r="DE306" s="24"/>
      <c r="DF306" s="24"/>
      <c r="DG306" s="24"/>
      <c r="DH306" s="24"/>
      <c r="DI306" s="24"/>
      <c r="DJ306" s="24"/>
      <c r="DK306" s="24"/>
      <c r="DL306" s="24"/>
      <c r="DM306" s="24"/>
      <c r="DN306" s="24"/>
      <c r="DO306" s="24"/>
      <c r="DP306" s="24"/>
      <c r="DQ306" s="24"/>
      <c r="DR306" s="24"/>
      <c r="DS306" s="24"/>
      <c r="DT306" s="24"/>
      <c r="DU306" s="24"/>
      <c r="DV306" s="24"/>
      <c r="DW306" s="24"/>
      <c r="DX306" s="24"/>
      <c r="DY306" s="24"/>
      <c r="DZ306" s="24"/>
      <c r="EA306" s="24"/>
      <c r="EB306" s="24"/>
      <c r="EC306" s="24"/>
      <c r="ED306" s="24"/>
      <c r="EE306" s="24"/>
      <c r="EF306" s="24"/>
      <c r="EG306" s="24"/>
      <c r="EH306" s="24"/>
      <c r="EI306" s="24"/>
      <c r="EJ306" s="24"/>
      <c r="EK306" s="24"/>
      <c r="EL306" s="25"/>
    </row>
    <row r="307" ht="13.65" customHeight="1">
      <c r="A307" s="15"/>
      <c r="B307" s="24"/>
      <c r="C307" s="220">
        <f>_xlfn.COUNTIFS(D307:I307,$B$276)+_xlfn.COUNTIFS(D307:I307,$B$277)+_xlfn.COUNTIFS(D307:I307,$B$278)+_xlfn.COUNTIFS(D307:I307,$B$279)</f>
        <v>0</v>
      </c>
      <c r="D307" t="s" s="225">
        <f>IF(COUNTA(D289)=1,D$277,"")</f>
      </c>
      <c r="E307" t="s" s="225">
        <f>IF(COUNTA(E289)=1,E$277,"")</f>
        <v>172</v>
      </c>
      <c r="F307" t="s" s="225">
        <f>IF(COUNTA(F289)=1,F$277,"")</f>
        <v>175</v>
      </c>
      <c r="G307" t="s" s="225">
        <f>IF(COUNTA(G289)=1,G$277,"")</f>
        <v>182</v>
      </c>
      <c r="H307" t="s" s="225">
        <f>IF(COUNTA(H289)=1,H$277,"")</f>
      </c>
      <c r="I307" t="s" s="225">
        <f>IF(COUNTA(I289)=1,I$277,"")</f>
        <v>190</v>
      </c>
      <c r="J307" s="24"/>
      <c r="K307" t="s" s="225">
        <f>HLOOKUP(K289,$D$276:$I$277,2,FALSE)</f>
        <v>190</v>
      </c>
      <c r="L307" t="s" s="225">
        <f>HLOOKUP(L289,$D$276:$I$277,2,FALSE)</f>
        <v>182</v>
      </c>
      <c r="M307" t="s" s="225">
        <f>HLOOKUP(M289,$D$276:$I$277,2,FALSE)</f>
        <v>175</v>
      </c>
      <c r="N307" t="s" s="225">
        <f>HLOOKUP(N289,$D$276:$I$277,2,FALSE)</f>
        <v>172</v>
      </c>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24"/>
      <c r="AW307" s="24"/>
      <c r="AX307" s="24"/>
      <c r="AY307" s="24"/>
      <c r="AZ307" s="24"/>
      <c r="BA307" s="24"/>
      <c r="BB307" s="24"/>
      <c r="BC307" s="24"/>
      <c r="BD307" s="24"/>
      <c r="BE307" s="24"/>
      <c r="BF307" s="24"/>
      <c r="BG307" s="24"/>
      <c r="BH307" s="24"/>
      <c r="BI307" s="24"/>
      <c r="BJ307" s="24"/>
      <c r="BK307" s="24"/>
      <c r="BL307" s="24"/>
      <c r="BM307" s="24"/>
      <c r="BN307" s="24"/>
      <c r="BO307" s="24"/>
      <c r="BP307" s="24"/>
      <c r="BQ307" s="24"/>
      <c r="BR307" s="24"/>
      <c r="BS307" s="24"/>
      <c r="BT307" s="24"/>
      <c r="BU307" s="24"/>
      <c r="BV307" s="24"/>
      <c r="BW307" s="24"/>
      <c r="BX307" s="24"/>
      <c r="BY307" s="24"/>
      <c r="BZ307" s="24"/>
      <c r="CA307" s="24"/>
      <c r="CB307" s="24"/>
      <c r="CC307" s="24"/>
      <c r="CD307" s="24"/>
      <c r="CE307" s="24"/>
      <c r="CF307" s="24"/>
      <c r="CG307" s="24"/>
      <c r="CH307" s="24"/>
      <c r="CI307" s="24"/>
      <c r="CJ307" s="24"/>
      <c r="CK307" s="24"/>
      <c r="CL307" s="24"/>
      <c r="CM307" s="24"/>
      <c r="CN307" s="24"/>
      <c r="CO307" s="24"/>
      <c r="CP307" s="24"/>
      <c r="CQ307" s="24"/>
      <c r="CR307" s="24"/>
      <c r="CS307" s="24"/>
      <c r="CT307" s="24"/>
      <c r="CU307" s="24"/>
      <c r="CV307" s="24"/>
      <c r="CW307" s="24"/>
      <c r="CX307" s="24"/>
      <c r="CY307" s="24"/>
      <c r="CZ307" s="24"/>
      <c r="DA307" s="24"/>
      <c r="DB307" s="24"/>
      <c r="DC307" s="24"/>
      <c r="DD307" s="24"/>
      <c r="DE307" s="24"/>
      <c r="DF307" s="24"/>
      <c r="DG307" s="24"/>
      <c r="DH307" s="24"/>
      <c r="DI307" s="24"/>
      <c r="DJ307" s="24"/>
      <c r="DK307" s="24"/>
      <c r="DL307" s="24"/>
      <c r="DM307" s="24"/>
      <c r="DN307" s="24"/>
      <c r="DO307" s="24"/>
      <c r="DP307" s="24"/>
      <c r="DQ307" s="24"/>
      <c r="DR307" s="24"/>
      <c r="DS307" s="24"/>
      <c r="DT307" s="24"/>
      <c r="DU307" s="24"/>
      <c r="DV307" s="24"/>
      <c r="DW307" s="24"/>
      <c r="DX307" s="24"/>
      <c r="DY307" s="24"/>
      <c r="DZ307" s="24"/>
      <c r="EA307" s="24"/>
      <c r="EB307" s="24"/>
      <c r="EC307" s="24"/>
      <c r="ED307" s="24"/>
      <c r="EE307" s="24"/>
      <c r="EF307" s="24"/>
      <c r="EG307" s="24"/>
      <c r="EH307" s="24"/>
      <c r="EI307" s="24"/>
      <c r="EJ307" s="24"/>
      <c r="EK307" s="24"/>
      <c r="EL307" s="25"/>
    </row>
    <row r="308" ht="13.65" customHeight="1">
      <c r="A308" s="15"/>
      <c r="B308" s="24"/>
      <c r="C308" s="220">
        <f>_xlfn.COUNTIFS(D308:I308,$B$276)+_xlfn.COUNTIFS(D308:I308,$B$277)+_xlfn.COUNTIFS(D308:I308,$B$278)+_xlfn.COUNTIFS(D308:I308,$B$279)</f>
        <v>0</v>
      </c>
      <c r="D308" t="s" s="225">
        <f>IF(COUNTA(D290)=1,D$277,"")</f>
      </c>
      <c r="E308" t="s" s="225">
        <f>IF(COUNTA(E290)=1,E$277,"")</f>
        <v>172</v>
      </c>
      <c r="F308" t="s" s="225">
        <f>IF(COUNTA(F290)=1,F$277,"")</f>
        <v>175</v>
      </c>
      <c r="G308" t="s" s="225">
        <f>IF(COUNTA(G290)=1,G$277,"")</f>
      </c>
      <c r="H308" t="s" s="225">
        <f>IF(COUNTA(H290)=1,H$277,"")</f>
        <v>183</v>
      </c>
      <c r="I308" t="s" s="225">
        <f>IF(COUNTA(I290)=1,I$277,"")</f>
        <v>190</v>
      </c>
      <c r="J308" s="24"/>
      <c r="K308" t="s" s="225">
        <f>HLOOKUP(K290,$D$276:$I$277,2,FALSE)</f>
        <v>190</v>
      </c>
      <c r="L308" t="s" s="225">
        <f>HLOOKUP(L290,$D$276:$I$277,2,FALSE)</f>
        <v>183</v>
      </c>
      <c r="M308" t="s" s="225">
        <f>HLOOKUP(M290,$D$276:$I$277,2,FALSE)</f>
        <v>175</v>
      </c>
      <c r="N308" t="s" s="225">
        <f>HLOOKUP(N290,$D$276:$I$277,2,FALSE)</f>
        <v>172</v>
      </c>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c r="BF308" s="24"/>
      <c r="BG308" s="24"/>
      <c r="BH308" s="24"/>
      <c r="BI308" s="24"/>
      <c r="BJ308" s="24"/>
      <c r="BK308" s="24"/>
      <c r="BL308" s="24"/>
      <c r="BM308" s="24"/>
      <c r="BN308" s="24"/>
      <c r="BO308" s="24"/>
      <c r="BP308" s="24"/>
      <c r="BQ308" s="24"/>
      <c r="BR308" s="24"/>
      <c r="BS308" s="24"/>
      <c r="BT308" s="24"/>
      <c r="BU308" s="24"/>
      <c r="BV308" s="24"/>
      <c r="BW308" s="24"/>
      <c r="BX308" s="24"/>
      <c r="BY308" s="24"/>
      <c r="BZ308" s="24"/>
      <c r="CA308" s="24"/>
      <c r="CB308" s="24"/>
      <c r="CC308" s="24"/>
      <c r="CD308" s="24"/>
      <c r="CE308" s="24"/>
      <c r="CF308" s="24"/>
      <c r="CG308" s="24"/>
      <c r="CH308" s="24"/>
      <c r="CI308" s="24"/>
      <c r="CJ308" s="24"/>
      <c r="CK308" s="24"/>
      <c r="CL308" s="24"/>
      <c r="CM308" s="24"/>
      <c r="CN308" s="24"/>
      <c r="CO308" s="24"/>
      <c r="CP308" s="24"/>
      <c r="CQ308" s="24"/>
      <c r="CR308" s="24"/>
      <c r="CS308" s="24"/>
      <c r="CT308" s="24"/>
      <c r="CU308" s="24"/>
      <c r="CV308" s="24"/>
      <c r="CW308" s="24"/>
      <c r="CX308" s="24"/>
      <c r="CY308" s="24"/>
      <c r="CZ308" s="24"/>
      <c r="DA308" s="24"/>
      <c r="DB308" s="24"/>
      <c r="DC308" s="24"/>
      <c r="DD308" s="24"/>
      <c r="DE308" s="24"/>
      <c r="DF308" s="24"/>
      <c r="DG308" s="24"/>
      <c r="DH308" s="24"/>
      <c r="DI308" s="24"/>
      <c r="DJ308" s="24"/>
      <c r="DK308" s="24"/>
      <c r="DL308" s="24"/>
      <c r="DM308" s="24"/>
      <c r="DN308" s="24"/>
      <c r="DO308" s="24"/>
      <c r="DP308" s="24"/>
      <c r="DQ308" s="24"/>
      <c r="DR308" s="24"/>
      <c r="DS308" s="24"/>
      <c r="DT308" s="24"/>
      <c r="DU308" s="24"/>
      <c r="DV308" s="24"/>
      <c r="DW308" s="24"/>
      <c r="DX308" s="24"/>
      <c r="DY308" s="24"/>
      <c r="DZ308" s="24"/>
      <c r="EA308" s="24"/>
      <c r="EB308" s="24"/>
      <c r="EC308" s="24"/>
      <c r="ED308" s="24"/>
      <c r="EE308" s="24"/>
      <c r="EF308" s="24"/>
      <c r="EG308" s="24"/>
      <c r="EH308" s="24"/>
      <c r="EI308" s="24"/>
      <c r="EJ308" s="24"/>
      <c r="EK308" s="24"/>
      <c r="EL308" s="25"/>
    </row>
    <row r="309" ht="13.65" customHeight="1">
      <c r="A309" s="15"/>
      <c r="B309" s="24"/>
      <c r="C309" s="220">
        <f>_xlfn.COUNTIFS(D309:I309,$B$276)+_xlfn.COUNTIFS(D309:I309,$B$277)+_xlfn.COUNTIFS(D309:I309,$B$278)+_xlfn.COUNTIFS(D309:I309,$B$279)</f>
        <v>0</v>
      </c>
      <c r="D309" t="s" s="225">
        <f>IF(COUNTA(D291)=1,D$277,"")</f>
      </c>
      <c r="E309" t="s" s="225">
        <f>IF(COUNTA(E291)=1,E$277,"")</f>
        <v>172</v>
      </c>
      <c r="F309" t="s" s="225">
        <f>IF(COUNTA(F291)=1,F$277,"")</f>
      </c>
      <c r="G309" t="s" s="225">
        <f>IF(COUNTA(G291)=1,G$277,"")</f>
        <v>182</v>
      </c>
      <c r="H309" t="s" s="225">
        <f>IF(COUNTA(H291)=1,H$277,"")</f>
        <v>183</v>
      </c>
      <c r="I309" t="s" s="225">
        <f>IF(COUNTA(I291)=1,I$277,"")</f>
        <v>190</v>
      </c>
      <c r="J309" s="24"/>
      <c r="K309" t="s" s="225">
        <f>HLOOKUP(K291,$D$276:$I$277,2,FALSE)</f>
        <v>190</v>
      </c>
      <c r="L309" t="s" s="225">
        <f>HLOOKUP(L291,$D$276:$I$277,2,FALSE)</f>
        <v>183</v>
      </c>
      <c r="M309" t="s" s="225">
        <f>HLOOKUP(M291,$D$276:$I$277,2,FALSE)</f>
        <v>182</v>
      </c>
      <c r="N309" t="s" s="225">
        <f>HLOOKUP(N291,$D$276:$I$277,2,FALSE)</f>
        <v>172</v>
      </c>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4"/>
      <c r="AX309" s="24"/>
      <c r="AY309" s="24"/>
      <c r="AZ309" s="24"/>
      <c r="BA309" s="24"/>
      <c r="BB309" s="24"/>
      <c r="BC309" s="24"/>
      <c r="BD309" s="24"/>
      <c r="BE309" s="24"/>
      <c r="BF309" s="24"/>
      <c r="BG309" s="24"/>
      <c r="BH309" s="24"/>
      <c r="BI309" s="24"/>
      <c r="BJ309" s="24"/>
      <c r="BK309" s="24"/>
      <c r="BL309" s="24"/>
      <c r="BM309" s="24"/>
      <c r="BN309" s="24"/>
      <c r="BO309" s="24"/>
      <c r="BP309" s="24"/>
      <c r="BQ309" s="24"/>
      <c r="BR309" s="24"/>
      <c r="BS309" s="24"/>
      <c r="BT309" s="24"/>
      <c r="BU309" s="24"/>
      <c r="BV309" s="24"/>
      <c r="BW309" s="24"/>
      <c r="BX309" s="24"/>
      <c r="BY309" s="24"/>
      <c r="BZ309" s="24"/>
      <c r="CA309" s="24"/>
      <c r="CB309" s="24"/>
      <c r="CC309" s="24"/>
      <c r="CD309" s="24"/>
      <c r="CE309" s="24"/>
      <c r="CF309" s="24"/>
      <c r="CG309" s="24"/>
      <c r="CH309" s="24"/>
      <c r="CI309" s="24"/>
      <c r="CJ309" s="24"/>
      <c r="CK309" s="24"/>
      <c r="CL309" s="24"/>
      <c r="CM309" s="24"/>
      <c r="CN309" s="24"/>
      <c r="CO309" s="24"/>
      <c r="CP309" s="24"/>
      <c r="CQ309" s="24"/>
      <c r="CR309" s="24"/>
      <c r="CS309" s="24"/>
      <c r="CT309" s="24"/>
      <c r="CU309" s="24"/>
      <c r="CV309" s="24"/>
      <c r="CW309" s="24"/>
      <c r="CX309" s="24"/>
      <c r="CY309" s="24"/>
      <c r="CZ309" s="24"/>
      <c r="DA309" s="24"/>
      <c r="DB309" s="24"/>
      <c r="DC309" s="24"/>
      <c r="DD309" s="24"/>
      <c r="DE309" s="24"/>
      <c r="DF309" s="24"/>
      <c r="DG309" s="24"/>
      <c r="DH309" s="24"/>
      <c r="DI309" s="24"/>
      <c r="DJ309" s="24"/>
      <c r="DK309" s="24"/>
      <c r="DL309" s="24"/>
      <c r="DM309" s="24"/>
      <c r="DN309" s="24"/>
      <c r="DO309" s="24"/>
      <c r="DP309" s="24"/>
      <c r="DQ309" s="24"/>
      <c r="DR309" s="24"/>
      <c r="DS309" s="24"/>
      <c r="DT309" s="24"/>
      <c r="DU309" s="24"/>
      <c r="DV309" s="24"/>
      <c r="DW309" s="24"/>
      <c r="DX309" s="24"/>
      <c r="DY309" s="24"/>
      <c r="DZ309" s="24"/>
      <c r="EA309" s="24"/>
      <c r="EB309" s="24"/>
      <c r="EC309" s="24"/>
      <c r="ED309" s="24"/>
      <c r="EE309" s="24"/>
      <c r="EF309" s="24"/>
      <c r="EG309" s="24"/>
      <c r="EH309" s="24"/>
      <c r="EI309" s="24"/>
      <c r="EJ309" s="24"/>
      <c r="EK309" s="24"/>
      <c r="EL309" s="25"/>
    </row>
    <row r="310" ht="13.65" customHeight="1">
      <c r="A310" s="15"/>
      <c r="B310" s="24"/>
      <c r="C310" s="220">
        <f>_xlfn.COUNTIFS(D310:I310,$B$276)+_xlfn.COUNTIFS(D310:I310,$B$277)+_xlfn.COUNTIFS(D310:I310,$B$278)+_xlfn.COUNTIFS(D310:I310,$B$279)</f>
        <v>0</v>
      </c>
      <c r="D310" t="s" s="225">
        <f>IF(COUNTA(D292)=1,D$277,"")</f>
      </c>
      <c r="E310" t="s" s="225">
        <f>IF(COUNTA(E292)=1,E$277,"")</f>
      </c>
      <c r="F310" t="s" s="225">
        <f>IF(COUNTA(F292)=1,F$277,"")</f>
        <v>175</v>
      </c>
      <c r="G310" t="s" s="225">
        <f>IF(COUNTA(G292)=1,G$277,"")</f>
        <v>182</v>
      </c>
      <c r="H310" t="s" s="225">
        <f>IF(COUNTA(H292)=1,H$277,"")</f>
        <v>183</v>
      </c>
      <c r="I310" t="s" s="225">
        <f>IF(COUNTA(I292)=1,I$277,"")</f>
        <v>190</v>
      </c>
      <c r="J310" s="24"/>
      <c r="K310" t="s" s="225">
        <f>HLOOKUP(K292,$D$276:$I$277,2,FALSE)</f>
        <v>190</v>
      </c>
      <c r="L310" t="s" s="225">
        <f>HLOOKUP(L292,$D$276:$I$277,2,FALSE)</f>
        <v>183</v>
      </c>
      <c r="M310" t="s" s="225">
        <f>HLOOKUP(M292,$D$276:$I$277,2,FALSE)</f>
        <v>182</v>
      </c>
      <c r="N310" t="s" s="225">
        <f>HLOOKUP(N292,$D$276:$I$277,2,FALSE)</f>
        <v>175</v>
      </c>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4"/>
      <c r="AW310" s="24"/>
      <c r="AX310" s="24"/>
      <c r="AY310" s="24"/>
      <c r="AZ310" s="24"/>
      <c r="BA310" s="24"/>
      <c r="BB310" s="24"/>
      <c r="BC310" s="24"/>
      <c r="BD310" s="24"/>
      <c r="BE310" s="24"/>
      <c r="BF310" s="24"/>
      <c r="BG310" s="24"/>
      <c r="BH310" s="24"/>
      <c r="BI310" s="24"/>
      <c r="BJ310" s="24"/>
      <c r="BK310" s="24"/>
      <c r="BL310" s="24"/>
      <c r="BM310" s="24"/>
      <c r="BN310" s="24"/>
      <c r="BO310" s="24"/>
      <c r="BP310" s="24"/>
      <c r="BQ310" s="24"/>
      <c r="BR310" s="24"/>
      <c r="BS310" s="24"/>
      <c r="BT310" s="24"/>
      <c r="BU310" s="24"/>
      <c r="BV310" s="24"/>
      <c r="BW310" s="24"/>
      <c r="BX310" s="24"/>
      <c r="BY310" s="24"/>
      <c r="BZ310" s="24"/>
      <c r="CA310" s="24"/>
      <c r="CB310" s="24"/>
      <c r="CC310" s="24"/>
      <c r="CD310" s="24"/>
      <c r="CE310" s="24"/>
      <c r="CF310" s="24"/>
      <c r="CG310" s="24"/>
      <c r="CH310" s="24"/>
      <c r="CI310" s="24"/>
      <c r="CJ310" s="24"/>
      <c r="CK310" s="24"/>
      <c r="CL310" s="24"/>
      <c r="CM310" s="24"/>
      <c r="CN310" s="24"/>
      <c r="CO310" s="24"/>
      <c r="CP310" s="24"/>
      <c r="CQ310" s="24"/>
      <c r="CR310" s="24"/>
      <c r="CS310" s="24"/>
      <c r="CT310" s="24"/>
      <c r="CU310" s="24"/>
      <c r="CV310" s="24"/>
      <c r="CW310" s="24"/>
      <c r="CX310" s="24"/>
      <c r="CY310" s="24"/>
      <c r="CZ310" s="24"/>
      <c r="DA310" s="24"/>
      <c r="DB310" s="24"/>
      <c r="DC310" s="24"/>
      <c r="DD310" s="24"/>
      <c r="DE310" s="24"/>
      <c r="DF310" s="24"/>
      <c r="DG310" s="24"/>
      <c r="DH310" s="24"/>
      <c r="DI310" s="24"/>
      <c r="DJ310" s="24"/>
      <c r="DK310" s="24"/>
      <c r="DL310" s="24"/>
      <c r="DM310" s="24"/>
      <c r="DN310" s="24"/>
      <c r="DO310" s="24"/>
      <c r="DP310" s="24"/>
      <c r="DQ310" s="24"/>
      <c r="DR310" s="24"/>
      <c r="DS310" s="24"/>
      <c r="DT310" s="24"/>
      <c r="DU310" s="24"/>
      <c r="DV310" s="24"/>
      <c r="DW310" s="24"/>
      <c r="DX310" s="24"/>
      <c r="DY310" s="24"/>
      <c r="DZ310" s="24"/>
      <c r="EA310" s="24"/>
      <c r="EB310" s="24"/>
      <c r="EC310" s="24"/>
      <c r="ED310" s="24"/>
      <c r="EE310" s="24"/>
      <c r="EF310" s="24"/>
      <c r="EG310" s="24"/>
      <c r="EH310" s="24"/>
      <c r="EI310" s="24"/>
      <c r="EJ310" s="24"/>
      <c r="EK310" s="24"/>
      <c r="EL310" s="25"/>
    </row>
    <row r="311" ht="13.55" customHeight="1">
      <c r="A311" s="15"/>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24"/>
      <c r="AW311" s="24"/>
      <c r="AX311" s="24"/>
      <c r="AY311" s="24"/>
      <c r="AZ311" s="24"/>
      <c r="BA311" s="24"/>
      <c r="BB311" s="24"/>
      <c r="BC311" s="24"/>
      <c r="BD311" s="24"/>
      <c r="BE311" s="24"/>
      <c r="BF311" s="24"/>
      <c r="BG311" s="24"/>
      <c r="BH311" s="24"/>
      <c r="BI311" s="24"/>
      <c r="BJ311" s="24"/>
      <c r="BK311" s="24"/>
      <c r="BL311" s="24"/>
      <c r="BM311" s="24"/>
      <c r="BN311" s="24"/>
      <c r="BO311" s="24"/>
      <c r="BP311" s="24"/>
      <c r="BQ311" s="24"/>
      <c r="BR311" s="24"/>
      <c r="BS311" s="24"/>
      <c r="BT311" s="24"/>
      <c r="BU311" s="24"/>
      <c r="BV311" s="24"/>
      <c r="BW311" s="24"/>
      <c r="BX311" s="24"/>
      <c r="BY311" s="24"/>
      <c r="BZ311" s="24"/>
      <c r="CA311" s="24"/>
      <c r="CB311" s="24"/>
      <c r="CC311" s="24"/>
      <c r="CD311" s="24"/>
      <c r="CE311" s="24"/>
      <c r="CF311" s="24"/>
      <c r="CG311" s="24"/>
      <c r="CH311" s="24"/>
      <c r="CI311" s="24"/>
      <c r="CJ311" s="24"/>
      <c r="CK311" s="24"/>
      <c r="CL311" s="24"/>
      <c r="CM311" s="24"/>
      <c r="CN311" s="24"/>
      <c r="CO311" s="24"/>
      <c r="CP311" s="24"/>
      <c r="CQ311" s="24"/>
      <c r="CR311" s="24"/>
      <c r="CS311" s="24"/>
      <c r="CT311" s="24"/>
      <c r="CU311" s="24"/>
      <c r="CV311" s="24"/>
      <c r="CW311" s="24"/>
      <c r="CX311" s="24"/>
      <c r="CY311" s="24"/>
      <c r="CZ311" s="24"/>
      <c r="DA311" s="24"/>
      <c r="DB311" s="24"/>
      <c r="DC311" s="24"/>
      <c r="DD311" s="24"/>
      <c r="DE311" s="24"/>
      <c r="DF311" s="24"/>
      <c r="DG311" s="24"/>
      <c r="DH311" s="24"/>
      <c r="DI311" s="24"/>
      <c r="DJ311" s="24"/>
      <c r="DK311" s="24"/>
      <c r="DL311" s="24"/>
      <c r="DM311" s="24"/>
      <c r="DN311" s="24"/>
      <c r="DO311" s="24"/>
      <c r="DP311" s="24"/>
      <c r="DQ311" s="24"/>
      <c r="DR311" s="24"/>
      <c r="DS311" s="24"/>
      <c r="DT311" s="24"/>
      <c r="DU311" s="24"/>
      <c r="DV311" s="24"/>
      <c r="DW311" s="24"/>
      <c r="DX311" s="24"/>
      <c r="DY311" s="24"/>
      <c r="DZ311" s="24"/>
      <c r="EA311" s="24"/>
      <c r="EB311" s="24"/>
      <c r="EC311" s="24"/>
      <c r="ED311" s="24"/>
      <c r="EE311" s="24"/>
      <c r="EF311" s="24"/>
      <c r="EG311" s="24"/>
      <c r="EH311" s="24"/>
      <c r="EI311" s="24"/>
      <c r="EJ311" s="24"/>
      <c r="EK311" s="24"/>
      <c r="EL311" s="25"/>
    </row>
    <row r="312" ht="13.55" customHeight="1">
      <c r="A312" s="15"/>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24"/>
      <c r="AW312" s="24"/>
      <c r="AX312" s="24"/>
      <c r="AY312" s="24"/>
      <c r="AZ312" s="24"/>
      <c r="BA312" s="24"/>
      <c r="BB312" s="24"/>
      <c r="BC312" s="24"/>
      <c r="BD312" s="24"/>
      <c r="BE312" s="24"/>
      <c r="BF312" s="24"/>
      <c r="BG312" s="24"/>
      <c r="BH312" s="24"/>
      <c r="BI312" s="24"/>
      <c r="BJ312" s="24"/>
      <c r="BK312" s="24"/>
      <c r="BL312" s="24"/>
      <c r="BM312" s="24"/>
      <c r="BN312" s="24"/>
      <c r="BO312" s="24"/>
      <c r="BP312" s="24"/>
      <c r="BQ312" s="24"/>
      <c r="BR312" s="24"/>
      <c r="BS312" s="24"/>
      <c r="BT312" s="24"/>
      <c r="BU312" s="24"/>
      <c r="BV312" s="24"/>
      <c r="BW312" s="24"/>
      <c r="BX312" s="24"/>
      <c r="BY312" s="24"/>
      <c r="BZ312" s="24"/>
      <c r="CA312" s="24"/>
      <c r="CB312" s="24"/>
      <c r="CC312" s="24"/>
      <c r="CD312" s="24"/>
      <c r="CE312" s="24"/>
      <c r="CF312" s="24"/>
      <c r="CG312" s="24"/>
      <c r="CH312" s="24"/>
      <c r="CI312" s="24"/>
      <c r="CJ312" s="24"/>
      <c r="CK312" s="24"/>
      <c r="CL312" s="24"/>
      <c r="CM312" s="24"/>
      <c r="CN312" s="24"/>
      <c r="CO312" s="24"/>
      <c r="CP312" s="24"/>
      <c r="CQ312" s="24"/>
      <c r="CR312" s="24"/>
      <c r="CS312" s="24"/>
      <c r="CT312" s="24"/>
      <c r="CU312" s="24"/>
      <c r="CV312" s="24"/>
      <c r="CW312" s="24"/>
      <c r="CX312" s="24"/>
      <c r="CY312" s="24"/>
      <c r="CZ312" s="24"/>
      <c r="DA312" s="24"/>
      <c r="DB312" s="24"/>
      <c r="DC312" s="24"/>
      <c r="DD312" s="24"/>
      <c r="DE312" s="24"/>
      <c r="DF312" s="24"/>
      <c r="DG312" s="24"/>
      <c r="DH312" s="24"/>
      <c r="DI312" s="24"/>
      <c r="DJ312" s="24"/>
      <c r="DK312" s="24"/>
      <c r="DL312" s="24"/>
      <c r="DM312" s="24"/>
      <c r="DN312" s="24"/>
      <c r="DO312" s="24"/>
      <c r="DP312" s="24"/>
      <c r="DQ312" s="24"/>
      <c r="DR312" s="24"/>
      <c r="DS312" s="24"/>
      <c r="DT312" s="24"/>
      <c r="DU312" s="24"/>
      <c r="DV312" s="24"/>
      <c r="DW312" s="24"/>
      <c r="DX312" s="24"/>
      <c r="DY312" s="24"/>
      <c r="DZ312" s="24"/>
      <c r="EA312" s="24"/>
      <c r="EB312" s="24"/>
      <c r="EC312" s="24"/>
      <c r="ED312" s="24"/>
      <c r="EE312" s="24"/>
      <c r="EF312" s="24"/>
      <c r="EG312" s="24"/>
      <c r="EH312" s="24"/>
      <c r="EI312" s="24"/>
      <c r="EJ312" s="24"/>
      <c r="EK312" s="24"/>
      <c r="EL312" s="25"/>
    </row>
    <row r="313" ht="13.65" customHeight="1">
      <c r="A313" s="210"/>
      <c r="B313" s="211"/>
      <c r="C313" s="211"/>
      <c r="D313" s="211"/>
      <c r="E313" s="211"/>
      <c r="F313" s="211"/>
      <c r="G313" s="211"/>
      <c r="H313" s="211"/>
      <c r="I313" s="211"/>
      <c r="J313" s="211"/>
      <c r="K313" s="211">
        <f>VLOOKUP(4,$C$296:$N$310,K294,FALSE)</f>
      </c>
      <c r="L313" s="211">
        <f>VLOOKUP(4,$C$296:$N$310,L294,FALSE)</f>
      </c>
      <c r="M313" s="211">
        <f>VLOOKUP(4,$C$296:$N$310,M294,FALSE)</f>
      </c>
      <c r="N313" s="211">
        <f>VLOOKUP(4,$C$296:$N$310,N294,FALSE)</f>
      </c>
      <c r="O313" s="211"/>
      <c r="P313" s="211"/>
      <c r="Q313" s="211"/>
      <c r="R313" s="211"/>
      <c r="S313" s="211"/>
      <c r="T313" s="211"/>
      <c r="U313" s="211"/>
      <c r="V313" s="211"/>
      <c r="W313" s="211"/>
      <c r="X313" s="211"/>
      <c r="Y313" s="211"/>
      <c r="Z313" s="211"/>
      <c r="AA313" s="211"/>
      <c r="AB313" s="211"/>
      <c r="AC313" s="211"/>
      <c r="AD313" s="211"/>
      <c r="AE313" s="211"/>
      <c r="AF313" s="211"/>
      <c r="AG313" s="211"/>
      <c r="AH313" s="211"/>
      <c r="AI313" s="211"/>
      <c r="AJ313" s="211"/>
      <c r="AK313" s="211"/>
      <c r="AL313" s="211"/>
      <c r="AM313" s="211"/>
      <c r="AN313" s="211"/>
      <c r="AO313" s="211"/>
      <c r="AP313" s="211"/>
      <c r="AQ313" s="211"/>
      <c r="AR313" s="211"/>
      <c r="AS313" s="211"/>
      <c r="AT313" s="211"/>
      <c r="AU313" s="211"/>
      <c r="AV313" s="211"/>
      <c r="AW313" s="211"/>
      <c r="AX313" s="211"/>
      <c r="AY313" s="211"/>
      <c r="AZ313" s="211"/>
      <c r="BA313" s="211"/>
      <c r="BB313" s="211"/>
      <c r="BC313" s="211"/>
      <c r="BD313" s="211"/>
      <c r="BE313" s="211"/>
      <c r="BF313" s="211"/>
      <c r="BG313" s="211"/>
      <c r="BH313" s="211"/>
      <c r="BI313" s="211"/>
      <c r="BJ313" s="211"/>
      <c r="BK313" s="211"/>
      <c r="BL313" s="211"/>
      <c r="BM313" s="211"/>
      <c r="BN313" s="211"/>
      <c r="BO313" s="211"/>
      <c r="BP313" s="211"/>
      <c r="BQ313" s="211"/>
      <c r="BR313" s="211"/>
      <c r="BS313" s="211"/>
      <c r="BT313" s="211"/>
      <c r="BU313" s="211"/>
      <c r="BV313" s="211"/>
      <c r="BW313" s="211"/>
      <c r="BX313" s="211"/>
      <c r="BY313" s="211"/>
      <c r="BZ313" s="211"/>
      <c r="CA313" s="211"/>
      <c r="CB313" s="211"/>
      <c r="CC313" s="211"/>
      <c r="CD313" s="211"/>
      <c r="CE313" s="211"/>
      <c r="CF313" s="211"/>
      <c r="CG313" s="211"/>
      <c r="CH313" s="211"/>
      <c r="CI313" s="211"/>
      <c r="CJ313" s="211"/>
      <c r="CK313" s="211"/>
      <c r="CL313" s="211"/>
      <c r="CM313" s="211"/>
      <c r="CN313" s="211"/>
      <c r="CO313" s="211"/>
      <c r="CP313" s="211"/>
      <c r="CQ313" s="211"/>
      <c r="CR313" s="211"/>
      <c r="CS313" s="211"/>
      <c r="CT313" s="211"/>
      <c r="CU313" s="211"/>
      <c r="CV313" s="211"/>
      <c r="CW313" s="211"/>
      <c r="CX313" s="211"/>
      <c r="CY313" s="211"/>
      <c r="CZ313" s="211"/>
      <c r="DA313" s="211"/>
      <c r="DB313" s="211"/>
      <c r="DC313" s="211"/>
      <c r="DD313" s="211"/>
      <c r="DE313" s="211"/>
      <c r="DF313" s="211"/>
      <c r="DG313" s="211"/>
      <c r="DH313" s="211"/>
      <c r="DI313" s="211"/>
      <c r="DJ313" s="211"/>
      <c r="DK313" s="211"/>
      <c r="DL313" s="211"/>
      <c r="DM313" s="211"/>
      <c r="DN313" s="211"/>
      <c r="DO313" s="211"/>
      <c r="DP313" s="211"/>
      <c r="DQ313" s="211"/>
      <c r="DR313" s="211"/>
      <c r="DS313" s="211"/>
      <c r="DT313" s="211"/>
      <c r="DU313" s="211"/>
      <c r="DV313" s="211"/>
      <c r="DW313" s="211"/>
      <c r="DX313" s="211"/>
      <c r="DY313" s="211"/>
      <c r="DZ313" s="211"/>
      <c r="EA313" s="211"/>
      <c r="EB313" s="211"/>
      <c r="EC313" s="211"/>
      <c r="ED313" s="211"/>
      <c r="EE313" s="211"/>
      <c r="EF313" s="211"/>
      <c r="EG313" s="211"/>
      <c r="EH313" s="211"/>
      <c r="EI313" s="211"/>
      <c r="EJ313" s="211"/>
      <c r="EK313" s="211"/>
      <c r="EL313" s="21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R49"/>
  <sheetViews>
    <sheetView workbookViewId="0" showGridLines="0" defaultGridColor="1"/>
  </sheetViews>
  <sheetFormatPr defaultColWidth="11.5" defaultRowHeight="15" customHeight="1" outlineLevelRow="0" outlineLevelCol="0"/>
  <cols>
    <col min="1" max="1" width="3.67188" style="228" customWidth="1"/>
    <col min="2" max="2" width="20.5" style="228" customWidth="1"/>
    <col min="3" max="3" width="11.5" style="228" customWidth="1"/>
    <col min="4" max="4" width="18.5" style="228" customWidth="1"/>
    <col min="5" max="5" width="11.5" style="228" customWidth="1"/>
    <col min="6" max="6" width="18.6719" style="228" customWidth="1"/>
    <col min="7" max="18" width="11.5" style="228" customWidth="1"/>
    <col min="19" max="16384" width="11.5" style="228" customWidth="1"/>
  </cols>
  <sheetData>
    <row r="1" ht="14" customHeight="1">
      <c r="A1" s="7"/>
      <c r="B1" s="12"/>
      <c r="C1" s="12"/>
      <c r="D1" s="12"/>
      <c r="E1" s="12"/>
      <c r="F1" s="12"/>
      <c r="G1" s="12"/>
      <c r="H1" s="12"/>
      <c r="I1" s="12"/>
      <c r="J1" s="12"/>
      <c r="K1" s="229"/>
      <c r="L1" s="229"/>
      <c r="M1" s="229"/>
      <c r="N1" s="230"/>
      <c r="O1" s="229"/>
      <c r="P1" s="231"/>
      <c r="Q1" s="229"/>
      <c r="R1" s="232"/>
    </row>
    <row r="2" ht="14" customHeight="1">
      <c r="A2" s="15"/>
      <c r="B2" t="s" s="225">
        <v>213</v>
      </c>
      <c r="C2" s="24"/>
      <c r="D2" t="s" s="225">
        <v>214</v>
      </c>
      <c r="E2" s="24"/>
      <c r="F2" t="s" s="225">
        <v>215</v>
      </c>
      <c r="G2" s="24"/>
      <c r="H2" s="24"/>
      <c r="I2" s="24"/>
      <c r="J2" s="24"/>
      <c r="K2" s="225"/>
      <c r="L2" s="225"/>
      <c r="M2" s="225"/>
      <c r="N2" s="233"/>
      <c r="O2" s="225"/>
      <c r="P2" s="234"/>
      <c r="Q2" s="225"/>
      <c r="R2" s="235"/>
    </row>
    <row r="3" ht="13.55" customHeight="1">
      <c r="A3" s="236"/>
      <c r="B3" s="24"/>
      <c r="C3" s="24"/>
      <c r="D3" s="24"/>
      <c r="E3" s="24"/>
      <c r="F3" s="24"/>
      <c r="G3" s="24"/>
      <c r="H3" s="24"/>
      <c r="I3" s="24"/>
      <c r="J3" s="24"/>
      <c r="K3" s="24"/>
      <c r="L3" s="24"/>
      <c r="M3" s="24"/>
      <c r="N3" s="24"/>
      <c r="O3" s="24"/>
      <c r="P3" s="24"/>
      <c r="Q3" s="24"/>
      <c r="R3" s="25"/>
    </row>
    <row r="4" ht="13.75" customHeight="1">
      <c r="A4" s="237"/>
      <c r="B4" t="s" s="238">
        <v>206</v>
      </c>
      <c r="C4" s="24"/>
      <c r="D4" t="s" s="225">
        <v>79</v>
      </c>
      <c r="E4" s="24"/>
      <c r="F4" s="239">
        <v>0</v>
      </c>
      <c r="G4" s="24"/>
      <c r="H4" s="24"/>
      <c r="I4" s="24"/>
      <c r="J4" s="24"/>
      <c r="K4" s="24"/>
      <c r="L4" s="24"/>
      <c r="M4" s="24"/>
      <c r="N4" s="24"/>
      <c r="O4" s="24"/>
      <c r="P4" s="24"/>
      <c r="Q4" s="24"/>
      <c r="R4" s="25"/>
    </row>
    <row r="5" ht="13.55" customHeight="1">
      <c r="A5" s="15"/>
      <c r="B5" t="s" s="225">
        <v>46</v>
      </c>
      <c r="C5" s="24"/>
      <c r="D5" t="s" s="225">
        <v>58</v>
      </c>
      <c r="E5" s="24"/>
      <c r="F5" s="239">
        <v>1</v>
      </c>
      <c r="G5" s="24"/>
      <c r="H5" s="24"/>
      <c r="I5" s="24"/>
      <c r="J5" s="24"/>
      <c r="K5" s="24"/>
      <c r="L5" s="24"/>
      <c r="M5" s="24"/>
      <c r="N5" s="24"/>
      <c r="O5" s="24"/>
      <c r="P5" s="24"/>
      <c r="Q5" s="24"/>
      <c r="R5" s="25"/>
    </row>
    <row r="6" ht="13.55" customHeight="1">
      <c r="A6" s="15"/>
      <c r="B6" t="s" s="225">
        <v>40</v>
      </c>
      <c r="C6" s="24"/>
      <c r="D6" t="s" s="225">
        <v>75</v>
      </c>
      <c r="E6" s="24"/>
      <c r="F6" s="239">
        <v>2</v>
      </c>
      <c r="G6" s="24"/>
      <c r="H6" s="24"/>
      <c r="I6" s="24"/>
      <c r="J6" s="24"/>
      <c r="K6" s="24"/>
      <c r="L6" s="24"/>
      <c r="M6" s="24"/>
      <c r="N6" s="24"/>
      <c r="O6" s="24"/>
      <c r="P6" s="24"/>
      <c r="Q6" s="24"/>
      <c r="R6" s="25"/>
    </row>
    <row r="7" ht="13.55" customHeight="1">
      <c r="A7" s="15"/>
      <c r="B7" t="s" s="225">
        <v>38</v>
      </c>
      <c r="C7" s="24"/>
      <c r="D7" t="s" s="225">
        <v>91</v>
      </c>
      <c r="E7" s="24"/>
      <c r="F7" s="239">
        <v>3</v>
      </c>
      <c r="G7" s="24"/>
      <c r="H7" s="24"/>
      <c r="I7" s="24"/>
      <c r="J7" s="24"/>
      <c r="K7" s="24"/>
      <c r="L7" s="24"/>
      <c r="M7" s="24"/>
      <c r="N7" s="24"/>
      <c r="O7" s="24"/>
      <c r="P7" s="24"/>
      <c r="Q7" s="24"/>
      <c r="R7" s="25"/>
    </row>
    <row r="8" ht="13.55" customHeight="1">
      <c r="A8" s="15"/>
      <c r="B8" t="s" s="225">
        <v>47</v>
      </c>
      <c r="C8" s="24"/>
      <c r="D8" t="s" s="225">
        <v>60</v>
      </c>
      <c r="E8" s="24"/>
      <c r="F8" s="239">
        <v>4</v>
      </c>
      <c r="G8" s="24"/>
      <c r="H8" s="24"/>
      <c r="I8" s="24"/>
      <c r="J8" s="24"/>
      <c r="K8" s="24"/>
      <c r="L8" s="24"/>
      <c r="M8" s="24"/>
      <c r="N8" s="24"/>
      <c r="O8" s="24"/>
      <c r="P8" s="24"/>
      <c r="Q8" s="24"/>
      <c r="R8" s="25"/>
    </row>
    <row r="9" ht="13.75" customHeight="1">
      <c r="A9" s="237"/>
      <c r="B9" t="s" s="238">
        <v>41</v>
      </c>
      <c r="C9" s="24"/>
      <c r="D9" t="s" s="225">
        <v>74</v>
      </c>
      <c r="E9" s="24"/>
      <c r="F9" s="239">
        <v>5</v>
      </c>
      <c r="G9" s="24"/>
      <c r="H9" s="24"/>
      <c r="I9" s="24"/>
      <c r="J9" s="24"/>
      <c r="K9" s="24"/>
      <c r="L9" s="24"/>
      <c r="M9" s="24"/>
      <c r="N9" s="24"/>
      <c r="O9" s="24"/>
      <c r="P9" s="24"/>
      <c r="Q9" s="24"/>
      <c r="R9" s="25"/>
    </row>
    <row r="10" ht="13.55" customHeight="1">
      <c r="A10" s="15"/>
      <c r="B10" t="s" s="225">
        <v>60</v>
      </c>
      <c r="C10" s="24"/>
      <c r="D10" t="s" s="225">
        <v>61</v>
      </c>
      <c r="E10" s="24"/>
      <c r="F10" s="239">
        <v>6</v>
      </c>
      <c r="G10" s="24"/>
      <c r="H10" s="24"/>
      <c r="I10" s="24"/>
      <c r="J10" s="24"/>
      <c r="K10" s="24"/>
      <c r="L10" s="24"/>
      <c r="M10" s="24"/>
      <c r="N10" s="24"/>
      <c r="O10" s="24"/>
      <c r="P10" s="24"/>
      <c r="Q10" s="24"/>
      <c r="R10" s="25"/>
    </row>
    <row r="11" ht="13.55" customHeight="1">
      <c r="A11" s="15"/>
      <c r="B11" t="s" s="225">
        <v>68</v>
      </c>
      <c r="C11" s="24"/>
      <c r="D11" t="s" s="225">
        <v>44</v>
      </c>
      <c r="E11" s="24"/>
      <c r="F11" s="239">
        <v>7</v>
      </c>
      <c r="G11" s="24"/>
      <c r="H11" s="24"/>
      <c r="I11" s="24"/>
      <c r="J11" s="24"/>
      <c r="K11" s="24"/>
      <c r="L11" s="24"/>
      <c r="M11" s="24"/>
      <c r="N11" s="24"/>
      <c r="O11" s="24"/>
      <c r="P11" s="24"/>
      <c r="Q11" s="24"/>
      <c r="R11" s="25"/>
    </row>
    <row r="12" ht="13.55" customHeight="1">
      <c r="A12" s="15"/>
      <c r="B12" t="s" s="225">
        <v>58</v>
      </c>
      <c r="C12" s="24"/>
      <c r="D12" t="s" s="225">
        <v>106</v>
      </c>
      <c r="E12" s="24"/>
      <c r="F12" s="239">
        <v>8</v>
      </c>
      <c r="G12" s="24"/>
      <c r="H12" s="24"/>
      <c r="I12" s="24"/>
      <c r="J12" s="24"/>
      <c r="K12" s="24"/>
      <c r="L12" s="24"/>
      <c r="M12" s="24"/>
      <c r="N12" s="24"/>
      <c r="O12" s="24"/>
      <c r="P12" s="24"/>
      <c r="Q12" s="24"/>
      <c r="R12" s="25"/>
    </row>
    <row r="13" ht="13.55" customHeight="1">
      <c r="A13" s="15"/>
      <c r="B13" t="s" s="225">
        <v>61</v>
      </c>
      <c r="C13" s="24"/>
      <c r="D13" t="s" s="225">
        <v>103</v>
      </c>
      <c r="E13" s="24"/>
      <c r="F13" s="239">
        <v>9</v>
      </c>
      <c r="G13" s="24"/>
      <c r="H13" s="24"/>
      <c r="I13" s="24"/>
      <c r="J13" s="24"/>
      <c r="K13" s="24"/>
      <c r="L13" s="24"/>
      <c r="M13" s="24"/>
      <c r="N13" s="24"/>
      <c r="O13" s="24"/>
      <c r="P13" s="24"/>
      <c r="Q13" s="24"/>
      <c r="R13" s="25"/>
    </row>
    <row r="14" ht="13.75" customHeight="1">
      <c r="A14" s="237"/>
      <c r="B14" t="s" s="238">
        <v>207</v>
      </c>
      <c r="C14" s="24"/>
      <c r="D14" t="s" s="225">
        <v>40</v>
      </c>
      <c r="E14" s="24"/>
      <c r="F14" s="239">
        <v>10</v>
      </c>
      <c r="G14" s="24"/>
      <c r="H14" s="24"/>
      <c r="I14" s="24"/>
      <c r="J14" s="24"/>
      <c r="K14" s="24"/>
      <c r="L14" s="24"/>
      <c r="M14" s="24"/>
      <c r="N14" s="24"/>
      <c r="O14" s="24"/>
      <c r="P14" s="24"/>
      <c r="Q14" s="24"/>
      <c r="R14" s="25"/>
    </row>
    <row r="15" ht="13.55" customHeight="1">
      <c r="A15" s="15"/>
      <c r="B15" t="s" s="225">
        <v>87</v>
      </c>
      <c r="C15" s="24"/>
      <c r="D15" t="s" s="225">
        <v>86</v>
      </c>
      <c r="E15" s="24"/>
      <c r="F15" s="24"/>
      <c r="G15" s="24"/>
      <c r="H15" s="24"/>
      <c r="I15" s="24"/>
      <c r="J15" s="24"/>
      <c r="K15" s="24"/>
      <c r="L15" s="24"/>
      <c r="M15" s="24"/>
      <c r="N15" s="24"/>
      <c r="O15" s="24"/>
      <c r="P15" s="24"/>
      <c r="Q15" s="24"/>
      <c r="R15" s="25"/>
    </row>
    <row r="16" ht="13.55" customHeight="1">
      <c r="A16" s="15"/>
      <c r="B16" t="s" s="225">
        <v>86</v>
      </c>
      <c r="C16" s="24"/>
      <c r="D16" t="s" s="225">
        <v>80</v>
      </c>
      <c r="E16" s="24"/>
      <c r="F16" s="24"/>
      <c r="G16" s="24"/>
      <c r="H16" s="24"/>
      <c r="I16" s="24"/>
      <c r="J16" s="24"/>
      <c r="K16" s="24"/>
      <c r="L16" s="24"/>
      <c r="M16" s="24"/>
      <c r="N16" s="24"/>
      <c r="O16" s="24"/>
      <c r="P16" s="24"/>
      <c r="Q16" s="24"/>
      <c r="R16" s="25"/>
    </row>
    <row r="17" ht="13.55" customHeight="1">
      <c r="A17" s="15"/>
      <c r="B17" t="s" s="225">
        <v>80</v>
      </c>
      <c r="C17" s="24"/>
      <c r="D17" t="s" s="225">
        <v>95</v>
      </c>
      <c r="E17" s="24"/>
      <c r="F17" s="24"/>
      <c r="G17" s="24"/>
      <c r="H17" s="24"/>
      <c r="I17" s="24"/>
      <c r="J17" s="24"/>
      <c r="K17" s="24"/>
      <c r="L17" s="24"/>
      <c r="M17" s="24"/>
      <c r="N17" s="24"/>
      <c r="O17" s="24"/>
      <c r="P17" s="24"/>
      <c r="Q17" s="24"/>
      <c r="R17" s="25"/>
    </row>
    <row r="18" ht="13.55" customHeight="1">
      <c r="A18" s="15"/>
      <c r="B18" t="s" s="225">
        <v>79</v>
      </c>
      <c r="C18" s="24"/>
      <c r="D18" t="s" s="225">
        <v>67</v>
      </c>
      <c r="E18" s="24"/>
      <c r="F18" s="24"/>
      <c r="G18" s="24"/>
      <c r="H18" s="24"/>
      <c r="I18" s="24"/>
      <c r="J18" s="24"/>
      <c r="K18" s="24"/>
      <c r="L18" s="24"/>
      <c r="M18" s="24"/>
      <c r="N18" s="24"/>
      <c r="O18" s="24"/>
      <c r="P18" s="24"/>
      <c r="Q18" s="24"/>
      <c r="R18" s="25"/>
    </row>
    <row r="19" ht="13.75" customHeight="1">
      <c r="A19" s="237"/>
      <c r="B19" t="s" s="238">
        <v>208</v>
      </c>
      <c r="C19" s="24"/>
      <c r="D19" t="s" s="225">
        <v>68</v>
      </c>
      <c r="E19" s="24"/>
      <c r="F19" s="24"/>
      <c r="G19" s="24"/>
      <c r="H19" s="24"/>
      <c r="I19" s="24"/>
      <c r="J19" s="24"/>
      <c r="K19" s="24"/>
      <c r="L19" s="24"/>
      <c r="M19" s="24"/>
      <c r="N19" s="24"/>
      <c r="O19" s="24"/>
      <c r="P19" s="24"/>
      <c r="Q19" s="24"/>
      <c r="R19" s="25"/>
    </row>
    <row r="20" ht="13.55" customHeight="1">
      <c r="A20" s="15"/>
      <c r="B20" t="s" s="225">
        <v>75</v>
      </c>
      <c r="C20" s="24"/>
      <c r="D20" t="s" s="225">
        <v>90</v>
      </c>
      <c r="E20" s="24"/>
      <c r="F20" s="24"/>
      <c r="G20" s="24"/>
      <c r="H20" s="24"/>
      <c r="I20" s="24"/>
      <c r="J20" s="24"/>
      <c r="K20" s="24"/>
      <c r="L20" s="24"/>
      <c r="M20" s="24"/>
      <c r="N20" s="24"/>
      <c r="O20" s="24"/>
      <c r="P20" s="24"/>
      <c r="Q20" s="24"/>
      <c r="R20" s="25"/>
    </row>
    <row r="21" ht="13.55" customHeight="1">
      <c r="A21" s="15"/>
      <c r="B21" t="s" s="225">
        <v>74</v>
      </c>
      <c r="C21" s="24"/>
      <c r="D21" t="s" s="225">
        <v>96</v>
      </c>
      <c r="E21" s="24"/>
      <c r="F21" s="24"/>
      <c r="G21" s="24"/>
      <c r="H21" s="24"/>
      <c r="I21" s="24"/>
      <c r="J21" s="24"/>
      <c r="K21" s="24"/>
      <c r="L21" s="24"/>
      <c r="M21" s="24"/>
      <c r="N21" s="24"/>
      <c r="O21" s="24"/>
      <c r="P21" s="24"/>
      <c r="Q21" s="24"/>
      <c r="R21" s="25"/>
    </row>
    <row r="22" ht="13.55" customHeight="1">
      <c r="A22" s="15"/>
      <c r="B22" t="s" s="225">
        <v>91</v>
      </c>
      <c r="C22" s="24"/>
      <c r="D22" t="s" s="225">
        <v>73</v>
      </c>
      <c r="E22" s="24"/>
      <c r="F22" s="24"/>
      <c r="G22" s="24"/>
      <c r="H22" s="24"/>
      <c r="I22" s="24"/>
      <c r="J22" s="24"/>
      <c r="K22" s="24"/>
      <c r="L22" s="24"/>
      <c r="M22" s="24"/>
      <c r="N22" s="24"/>
      <c r="O22" s="24"/>
      <c r="P22" s="24"/>
      <c r="Q22" s="24"/>
      <c r="R22" s="25"/>
    </row>
    <row r="23" ht="13.55" customHeight="1">
      <c r="A23" s="15"/>
      <c r="B23" t="s" s="225">
        <v>90</v>
      </c>
      <c r="C23" s="24"/>
      <c r="D23" t="s" s="225">
        <v>99</v>
      </c>
      <c r="E23" s="24"/>
      <c r="F23" s="24"/>
      <c r="G23" s="24"/>
      <c r="H23" s="24"/>
      <c r="I23" s="24"/>
      <c r="J23" s="24"/>
      <c r="K23" s="24"/>
      <c r="L23" s="24"/>
      <c r="M23" s="24"/>
      <c r="N23" s="24"/>
      <c r="O23" s="24"/>
      <c r="P23" s="24"/>
      <c r="Q23" s="24"/>
      <c r="R23" s="25"/>
    </row>
    <row r="24" ht="13.75" customHeight="1">
      <c r="A24" s="237"/>
      <c r="B24" t="s" s="238">
        <v>210</v>
      </c>
      <c r="C24" s="24"/>
      <c r="D24" t="s" s="225">
        <v>47</v>
      </c>
      <c r="E24" s="24"/>
      <c r="F24" s="24"/>
      <c r="G24" s="24"/>
      <c r="H24" s="24"/>
      <c r="I24" s="24"/>
      <c r="J24" s="24"/>
      <c r="K24" s="24"/>
      <c r="L24" s="24"/>
      <c r="M24" s="24"/>
      <c r="N24" s="24"/>
      <c r="O24" s="24"/>
      <c r="P24" s="24"/>
      <c r="Q24" s="24"/>
      <c r="R24" s="25"/>
    </row>
    <row r="25" ht="13.55" customHeight="1">
      <c r="A25" s="15"/>
      <c r="B25" t="s" s="225">
        <v>96</v>
      </c>
      <c r="C25" s="24"/>
      <c r="D25" t="s" s="225">
        <v>38</v>
      </c>
      <c r="E25" s="24"/>
      <c r="F25" s="24"/>
      <c r="G25" s="24"/>
      <c r="H25" s="24"/>
      <c r="I25" s="24"/>
      <c r="J25" s="24"/>
      <c r="K25" s="24"/>
      <c r="L25" s="24"/>
      <c r="M25" s="24"/>
      <c r="N25" s="24"/>
      <c r="O25" s="24"/>
      <c r="P25" s="24"/>
      <c r="Q25" s="24"/>
      <c r="R25" s="25"/>
    </row>
    <row r="26" ht="13.55" customHeight="1">
      <c r="A26" s="15"/>
      <c r="B26" t="s" s="225">
        <v>99</v>
      </c>
      <c r="C26" s="24"/>
      <c r="D26" t="s" s="225">
        <v>87</v>
      </c>
      <c r="E26" s="24"/>
      <c r="F26" s="24"/>
      <c r="G26" s="24"/>
      <c r="H26" s="24"/>
      <c r="I26" s="24"/>
      <c r="J26" s="24"/>
      <c r="K26" s="24"/>
      <c r="L26" s="24"/>
      <c r="M26" s="24"/>
      <c r="N26" s="24"/>
      <c r="O26" s="24"/>
      <c r="P26" s="24"/>
      <c r="Q26" s="24"/>
      <c r="R26" s="25"/>
    </row>
    <row r="27" ht="13.55" customHeight="1">
      <c r="A27" s="15"/>
      <c r="B27" t="s" s="225">
        <v>95</v>
      </c>
      <c r="C27" s="24"/>
      <c r="D27" t="s" s="225">
        <v>46</v>
      </c>
      <c r="E27" s="24"/>
      <c r="F27" s="24"/>
      <c r="G27" s="24"/>
      <c r="H27" s="24"/>
      <c r="I27" s="24"/>
      <c r="J27" s="24"/>
      <c r="K27" s="24"/>
      <c r="L27" s="24"/>
      <c r="M27" s="24"/>
      <c r="N27" s="24"/>
      <c r="O27" s="24"/>
      <c r="P27" s="24"/>
      <c r="Q27" s="24"/>
      <c r="R27" s="25"/>
    </row>
    <row r="28" ht="13.55" customHeight="1">
      <c r="A28" s="15"/>
      <c r="B28" t="s" s="225">
        <v>73</v>
      </c>
      <c r="C28" s="24"/>
      <c r="D28" s="24"/>
      <c r="E28" s="24"/>
      <c r="F28" s="24"/>
      <c r="G28" s="24"/>
      <c r="H28" s="24"/>
      <c r="I28" s="24"/>
      <c r="J28" s="24"/>
      <c r="K28" s="24"/>
      <c r="L28" s="24"/>
      <c r="M28" s="24"/>
      <c r="N28" s="24"/>
      <c r="O28" s="24"/>
      <c r="P28" s="24"/>
      <c r="Q28" s="24"/>
      <c r="R28" s="25"/>
    </row>
    <row r="29" ht="13.75" customHeight="1">
      <c r="A29" s="237"/>
      <c r="B29" t="s" s="238">
        <v>211</v>
      </c>
      <c r="C29" s="24"/>
      <c r="D29" s="24"/>
      <c r="E29" s="24"/>
      <c r="F29" s="24"/>
      <c r="G29" s="24"/>
      <c r="H29" s="24"/>
      <c r="I29" s="24"/>
      <c r="J29" s="24"/>
      <c r="K29" s="24"/>
      <c r="L29" s="24"/>
      <c r="M29" s="24"/>
      <c r="N29" s="24"/>
      <c r="O29" s="24"/>
      <c r="P29" s="24"/>
      <c r="Q29" s="24"/>
      <c r="R29" s="25"/>
    </row>
    <row r="30" ht="13.55" customHeight="1">
      <c r="A30" s="15"/>
      <c r="B30" t="s" s="225">
        <v>44</v>
      </c>
      <c r="C30" s="24"/>
      <c r="D30" s="24"/>
      <c r="E30" s="24"/>
      <c r="F30" s="24"/>
      <c r="G30" s="24"/>
      <c r="H30" s="24"/>
      <c r="I30" s="24"/>
      <c r="J30" s="24"/>
      <c r="K30" s="24"/>
      <c r="L30" s="24"/>
      <c r="M30" s="24"/>
      <c r="N30" s="24"/>
      <c r="O30" s="24"/>
      <c r="P30" s="24"/>
      <c r="Q30" s="24"/>
      <c r="R30" s="25"/>
    </row>
    <row r="31" ht="13.55" customHeight="1">
      <c r="A31" s="15"/>
      <c r="B31" t="s" s="225">
        <v>67</v>
      </c>
      <c r="C31" s="24"/>
      <c r="D31" s="24"/>
      <c r="E31" s="24"/>
      <c r="F31" s="24"/>
      <c r="G31" s="24"/>
      <c r="H31" s="24"/>
      <c r="I31" s="24"/>
      <c r="J31" s="24"/>
      <c r="K31" s="24"/>
      <c r="L31" s="24"/>
      <c r="M31" s="24"/>
      <c r="N31" s="24"/>
      <c r="O31" s="24"/>
      <c r="P31" s="24"/>
      <c r="Q31" s="24"/>
      <c r="R31" s="25"/>
    </row>
    <row r="32" ht="13.55" customHeight="1">
      <c r="A32" s="15"/>
      <c r="B32" t="s" s="225">
        <v>106</v>
      </c>
      <c r="C32" s="24"/>
      <c r="D32" s="24"/>
      <c r="E32" s="24"/>
      <c r="F32" s="24"/>
      <c r="G32" s="24"/>
      <c r="H32" s="24"/>
      <c r="I32" s="24"/>
      <c r="J32" s="24"/>
      <c r="K32" s="24"/>
      <c r="L32" s="24"/>
      <c r="M32" s="24"/>
      <c r="N32" s="24"/>
      <c r="O32" s="24"/>
      <c r="P32" s="24"/>
      <c r="Q32" s="24"/>
      <c r="R32" s="25"/>
    </row>
    <row r="33" ht="13.55" customHeight="1">
      <c r="A33" s="15"/>
      <c r="B33" t="s" s="225">
        <v>103</v>
      </c>
      <c r="C33" s="24"/>
      <c r="D33" s="24"/>
      <c r="E33" s="24"/>
      <c r="F33" s="24"/>
      <c r="G33" s="24"/>
      <c r="H33" s="24"/>
      <c r="I33" s="24"/>
      <c r="J33" s="24"/>
      <c r="K33" s="24"/>
      <c r="L33" s="24"/>
      <c r="M33" s="24"/>
      <c r="N33" s="24"/>
      <c r="O33" s="24"/>
      <c r="P33" s="24"/>
      <c r="Q33" s="24"/>
      <c r="R33" s="25"/>
    </row>
    <row r="34" ht="13.75" customHeight="1">
      <c r="A34" s="237"/>
      <c r="B34" s="240"/>
      <c r="C34" s="24"/>
      <c r="D34" s="24"/>
      <c r="E34" s="24"/>
      <c r="F34" s="24"/>
      <c r="G34" s="24"/>
      <c r="H34" s="24"/>
      <c r="I34" s="24"/>
      <c r="J34" s="24"/>
      <c r="K34" s="24"/>
      <c r="L34" s="24"/>
      <c r="M34" s="24"/>
      <c r="N34" s="24"/>
      <c r="O34" s="24"/>
      <c r="P34" s="24"/>
      <c r="Q34" s="24"/>
      <c r="R34" s="25"/>
    </row>
    <row r="35" ht="13.55" customHeight="1">
      <c r="A35" s="15"/>
      <c r="B35" s="24"/>
      <c r="C35" s="24"/>
      <c r="D35" s="24"/>
      <c r="E35" s="24"/>
      <c r="F35" s="24"/>
      <c r="G35" s="24"/>
      <c r="H35" s="24"/>
      <c r="I35" s="24"/>
      <c r="J35" s="24"/>
      <c r="K35" s="24"/>
      <c r="L35" s="24"/>
      <c r="M35" s="24"/>
      <c r="N35" s="24"/>
      <c r="O35" s="24"/>
      <c r="P35" s="24"/>
      <c r="Q35" s="24"/>
      <c r="R35" s="25"/>
    </row>
    <row r="36" ht="13.55" customHeight="1">
      <c r="A36" s="15"/>
      <c r="B36" s="24"/>
      <c r="C36" s="24"/>
      <c r="D36" s="24"/>
      <c r="E36" s="24"/>
      <c r="F36" s="24"/>
      <c r="G36" s="24"/>
      <c r="H36" s="24"/>
      <c r="I36" s="24"/>
      <c r="J36" s="24"/>
      <c r="K36" s="24"/>
      <c r="L36" s="24"/>
      <c r="M36" s="24"/>
      <c r="N36" s="24"/>
      <c r="O36" s="24"/>
      <c r="P36" s="24"/>
      <c r="Q36" s="24"/>
      <c r="R36" s="25"/>
    </row>
    <row r="37" ht="13.55" customHeight="1">
      <c r="A37" s="15"/>
      <c r="B37" s="24"/>
      <c r="C37" s="24"/>
      <c r="D37" s="24"/>
      <c r="E37" s="24"/>
      <c r="F37" s="24"/>
      <c r="G37" s="24"/>
      <c r="H37" s="24"/>
      <c r="I37" s="24"/>
      <c r="J37" s="24"/>
      <c r="K37" s="24"/>
      <c r="L37" s="24"/>
      <c r="M37" s="24"/>
      <c r="N37" s="24"/>
      <c r="O37" s="24"/>
      <c r="P37" s="24"/>
      <c r="Q37" s="24"/>
      <c r="R37" s="25"/>
    </row>
    <row r="38" ht="13.55" customHeight="1">
      <c r="A38" s="15"/>
      <c r="B38" s="24"/>
      <c r="C38" s="24"/>
      <c r="D38" s="24"/>
      <c r="E38" s="24"/>
      <c r="F38" s="24"/>
      <c r="G38" s="24"/>
      <c r="H38" s="24"/>
      <c r="I38" s="24"/>
      <c r="J38" s="24"/>
      <c r="K38" s="24"/>
      <c r="L38" s="24"/>
      <c r="M38" s="24"/>
      <c r="N38" s="24"/>
      <c r="O38" s="24"/>
      <c r="P38" s="24"/>
      <c r="Q38" s="24"/>
      <c r="R38" s="25"/>
    </row>
    <row r="39" ht="13.75" customHeight="1">
      <c r="A39" s="237"/>
      <c r="B39" s="240"/>
      <c r="C39" s="24"/>
      <c r="D39" s="24"/>
      <c r="E39" s="24"/>
      <c r="F39" s="24"/>
      <c r="G39" s="24"/>
      <c r="H39" s="24"/>
      <c r="I39" s="24"/>
      <c r="J39" s="24"/>
      <c r="K39" s="24"/>
      <c r="L39" s="24"/>
      <c r="M39" s="24"/>
      <c r="N39" s="24"/>
      <c r="O39" s="24"/>
      <c r="P39" s="24"/>
      <c r="Q39" s="24"/>
      <c r="R39" s="25"/>
    </row>
    <row r="40" ht="13.55" customHeight="1">
      <c r="A40" s="15"/>
      <c r="B40" s="24"/>
      <c r="C40" s="24"/>
      <c r="D40" s="24"/>
      <c r="E40" s="24"/>
      <c r="F40" s="24"/>
      <c r="G40" s="24"/>
      <c r="H40" s="24"/>
      <c r="I40" s="24"/>
      <c r="J40" s="24"/>
      <c r="K40" s="24"/>
      <c r="L40" s="24"/>
      <c r="M40" s="24"/>
      <c r="N40" s="24"/>
      <c r="O40" s="24"/>
      <c r="P40" s="24"/>
      <c r="Q40" s="24"/>
      <c r="R40" s="25"/>
    </row>
    <row r="41" ht="13.55" customHeight="1">
      <c r="A41" s="15"/>
      <c r="B41" s="24"/>
      <c r="C41" s="24"/>
      <c r="D41" s="24"/>
      <c r="E41" s="24"/>
      <c r="F41" s="24"/>
      <c r="G41" s="24"/>
      <c r="H41" s="24"/>
      <c r="I41" s="24"/>
      <c r="J41" s="24"/>
      <c r="K41" s="24"/>
      <c r="L41" s="24"/>
      <c r="M41" s="24"/>
      <c r="N41" s="24"/>
      <c r="O41" s="24"/>
      <c r="P41" s="24"/>
      <c r="Q41" s="24"/>
      <c r="R41" s="25"/>
    </row>
    <row r="42" ht="13.55" customHeight="1">
      <c r="A42" s="15"/>
      <c r="B42" s="24"/>
      <c r="C42" s="24"/>
      <c r="D42" s="24"/>
      <c r="E42" s="24"/>
      <c r="F42" s="24"/>
      <c r="G42" s="24"/>
      <c r="H42" s="24"/>
      <c r="I42" s="24"/>
      <c r="J42" s="24"/>
      <c r="K42" s="24"/>
      <c r="L42" s="24"/>
      <c r="M42" s="24"/>
      <c r="N42" s="24"/>
      <c r="O42" s="24"/>
      <c r="P42" s="24"/>
      <c r="Q42" s="24"/>
      <c r="R42" s="25"/>
    </row>
    <row r="43" ht="13.55" customHeight="1">
      <c r="A43" s="15"/>
      <c r="B43" s="24"/>
      <c r="C43" s="24"/>
      <c r="D43" s="24"/>
      <c r="E43" s="24"/>
      <c r="F43" s="24"/>
      <c r="G43" s="24"/>
      <c r="H43" s="24"/>
      <c r="I43" s="24"/>
      <c r="J43" s="24"/>
      <c r="K43" s="24"/>
      <c r="L43" s="24"/>
      <c r="M43" s="24"/>
      <c r="N43" s="24"/>
      <c r="O43" s="24"/>
      <c r="P43" s="24"/>
      <c r="Q43" s="24"/>
      <c r="R43" s="25"/>
    </row>
    <row r="44" ht="13.75" customHeight="1">
      <c r="A44" s="237"/>
      <c r="B44" s="24"/>
      <c r="C44" s="24"/>
      <c r="D44" s="24"/>
      <c r="E44" s="24"/>
      <c r="F44" s="24"/>
      <c r="G44" s="24"/>
      <c r="H44" s="24"/>
      <c r="I44" s="24"/>
      <c r="J44" s="24"/>
      <c r="K44" s="24"/>
      <c r="L44" s="24"/>
      <c r="M44" s="24"/>
      <c r="N44" s="24"/>
      <c r="O44" s="24"/>
      <c r="P44" s="24"/>
      <c r="Q44" s="24"/>
      <c r="R44" s="25"/>
    </row>
    <row r="45" ht="13.55" customHeight="1">
      <c r="A45" s="15"/>
      <c r="B45" s="24"/>
      <c r="C45" s="24"/>
      <c r="D45" s="24"/>
      <c r="E45" s="24"/>
      <c r="F45" s="24"/>
      <c r="G45" s="24"/>
      <c r="H45" s="24"/>
      <c r="I45" s="24"/>
      <c r="J45" s="24"/>
      <c r="K45" s="24"/>
      <c r="L45" s="24"/>
      <c r="M45" s="24"/>
      <c r="N45" s="24"/>
      <c r="O45" s="24"/>
      <c r="P45" s="24"/>
      <c r="Q45" s="24"/>
      <c r="R45" s="25"/>
    </row>
    <row r="46" ht="13.55" customHeight="1">
      <c r="A46" s="15"/>
      <c r="B46" s="24"/>
      <c r="C46" s="24"/>
      <c r="D46" s="24"/>
      <c r="E46" s="24"/>
      <c r="F46" s="24"/>
      <c r="G46" s="24"/>
      <c r="H46" s="24"/>
      <c r="I46" s="24"/>
      <c r="J46" s="24"/>
      <c r="K46" s="24"/>
      <c r="L46" s="24"/>
      <c r="M46" s="24"/>
      <c r="N46" s="24"/>
      <c r="O46" s="24"/>
      <c r="P46" s="24"/>
      <c r="Q46" s="24"/>
      <c r="R46" s="25"/>
    </row>
    <row r="47" ht="13.55" customHeight="1">
      <c r="A47" s="15"/>
      <c r="B47" s="24"/>
      <c r="C47" s="24"/>
      <c r="D47" s="24"/>
      <c r="E47" s="24"/>
      <c r="F47" s="24"/>
      <c r="G47" s="24"/>
      <c r="H47" s="24"/>
      <c r="I47" s="24"/>
      <c r="J47" s="24"/>
      <c r="K47" s="24"/>
      <c r="L47" s="24"/>
      <c r="M47" s="24"/>
      <c r="N47" s="24"/>
      <c r="O47" s="24"/>
      <c r="P47" s="24"/>
      <c r="Q47" s="24"/>
      <c r="R47" s="25"/>
    </row>
    <row r="48" ht="13.55" customHeight="1">
      <c r="A48" s="15"/>
      <c r="B48" s="24"/>
      <c r="C48" s="24"/>
      <c r="D48" s="24"/>
      <c r="E48" s="24"/>
      <c r="F48" s="24"/>
      <c r="G48" s="24"/>
      <c r="H48" s="24"/>
      <c r="I48" s="24"/>
      <c r="J48" s="24"/>
      <c r="K48" s="24"/>
      <c r="L48" s="24"/>
      <c r="M48" s="24"/>
      <c r="N48" s="24"/>
      <c r="O48" s="24"/>
      <c r="P48" s="24"/>
      <c r="Q48" s="24"/>
      <c r="R48" s="25"/>
    </row>
    <row r="49" ht="13.55" customHeight="1">
      <c r="A49" s="241"/>
      <c r="B49" s="211"/>
      <c r="C49" s="211"/>
      <c r="D49" s="211"/>
      <c r="E49" s="211"/>
      <c r="F49" s="211"/>
      <c r="G49" s="211"/>
      <c r="H49" s="211"/>
      <c r="I49" s="211"/>
      <c r="J49" s="211"/>
      <c r="K49" s="211"/>
      <c r="L49" s="211"/>
      <c r="M49" s="211"/>
      <c r="N49" s="211"/>
      <c r="O49" s="211"/>
      <c r="P49" s="211"/>
      <c r="Q49" s="211"/>
      <c r="R49" s="21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