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llscores" sheetId="1" r:id="rId1"/>
    <sheet name="t test" sheetId="16" r:id="rId2"/>
    <sheet name="Chart2" sheetId="18" r:id="rId3"/>
  </sheets>
  <calcPr calcId="125725"/>
</workbook>
</file>

<file path=xl/calcChain.xml><?xml version="1.0" encoding="utf-8"?>
<calcChain xmlns="http://schemas.openxmlformats.org/spreadsheetml/2006/main">
  <c r="G5" i="1"/>
  <c r="G4"/>
  <c r="G3"/>
  <c r="C76" i="16"/>
  <c r="C75"/>
  <c r="C74"/>
  <c r="C62"/>
  <c r="C61"/>
  <c r="C60"/>
  <c r="C34"/>
  <c r="C33"/>
  <c r="C32"/>
  <c r="B76"/>
  <c r="B75"/>
  <c r="B74"/>
  <c r="C48"/>
  <c r="C47"/>
  <c r="C46"/>
  <c r="C20"/>
  <c r="C19"/>
  <c r="C18"/>
  <c r="B62"/>
  <c r="B61"/>
  <c r="B60"/>
  <c r="B48"/>
  <c r="B47"/>
  <c r="B46"/>
  <c r="C6"/>
  <c r="C5"/>
  <c r="C4"/>
  <c r="B34"/>
  <c r="B33"/>
  <c r="B32"/>
  <c r="B20"/>
  <c r="B19"/>
  <c r="B18"/>
  <c r="B6"/>
  <c r="B5"/>
  <c r="B4"/>
  <c r="C73"/>
  <c r="C59"/>
  <c r="C31"/>
  <c r="B73"/>
  <c r="C45"/>
  <c r="C17"/>
  <c r="B59"/>
  <c r="B45"/>
  <c r="C3"/>
  <c r="B31"/>
  <c r="B17"/>
  <c r="B3"/>
  <c r="B83"/>
  <c r="B81"/>
  <c r="B69"/>
  <c r="B67"/>
  <c r="B55"/>
  <c r="B53"/>
  <c r="B41"/>
  <c r="B39"/>
  <c r="B27"/>
  <c r="B25"/>
  <c r="B11"/>
  <c r="B13"/>
  <c r="L2" i="1" l="1" a="1"/>
  <c r="L26" s="1"/>
  <c r="J2" a="1"/>
  <c r="J2" s="1"/>
  <c r="M2" a="1"/>
  <c r="M26" s="1"/>
  <c r="K2" a="1"/>
  <c r="K26" s="1"/>
  <c r="M3"/>
  <c r="M5"/>
  <c r="M7"/>
  <c r="M9"/>
  <c r="M11"/>
  <c r="M13"/>
  <c r="M17"/>
  <c r="M19"/>
  <c r="M21"/>
  <c r="M23"/>
  <c r="M25"/>
  <c r="M27"/>
  <c r="M2"/>
  <c r="M4"/>
  <c r="M6"/>
  <c r="M8"/>
  <c r="M10"/>
  <c r="M12"/>
  <c r="M14"/>
  <c r="M16"/>
  <c r="M18"/>
  <c r="M20"/>
  <c r="M22"/>
  <c r="M24"/>
  <c r="L3"/>
  <c r="L5"/>
  <c r="L9"/>
  <c r="L11"/>
  <c r="L13"/>
  <c r="L17"/>
  <c r="L19"/>
  <c r="L21"/>
  <c r="L25"/>
  <c r="L27"/>
  <c r="L2"/>
  <c r="L6"/>
  <c r="L8"/>
  <c r="L10"/>
  <c r="L14"/>
  <c r="L16"/>
  <c r="L18"/>
  <c r="L22"/>
  <c r="L24"/>
  <c r="K3"/>
  <c r="K9"/>
  <c r="K15"/>
  <c r="K19"/>
  <c r="K25"/>
  <c r="K4"/>
  <c r="K6"/>
  <c r="K8"/>
  <c r="K14"/>
  <c r="K20"/>
  <c r="K24"/>
  <c r="J23"/>
  <c r="J15"/>
  <c r="J9"/>
  <c r="J7"/>
  <c r="J24"/>
  <c r="J18"/>
  <c r="J16"/>
  <c r="J10"/>
  <c r="J8"/>
  <c r="B9" i="16"/>
  <c r="B12" s="1"/>
  <c r="B79"/>
  <c r="B82" s="1"/>
  <c r="B51"/>
  <c r="B52" s="1"/>
  <c r="B65"/>
  <c r="B68" s="1"/>
  <c r="B23"/>
  <c r="B24" s="1"/>
  <c r="B37"/>
  <c r="B40" s="1"/>
  <c r="J26" i="1" l="1"/>
  <c r="J17"/>
  <c r="K22"/>
  <c r="K12"/>
  <c r="K27"/>
  <c r="K17"/>
  <c r="K7"/>
  <c r="J25"/>
  <c r="K16"/>
  <c r="K23"/>
  <c r="K11"/>
  <c r="J6"/>
  <c r="J14"/>
  <c r="J22"/>
  <c r="J5"/>
  <c r="J13"/>
  <c r="J21"/>
  <c r="J4"/>
  <c r="J12"/>
  <c r="J20"/>
  <c r="J3"/>
  <c r="J11"/>
  <c r="J19"/>
  <c r="J27"/>
  <c r="K18"/>
  <c r="K10"/>
  <c r="K2"/>
  <c r="K21"/>
  <c r="K13"/>
  <c r="K5"/>
  <c r="L20"/>
  <c r="L12"/>
  <c r="L4"/>
  <c r="L23"/>
  <c r="L15"/>
  <c r="L7"/>
  <c r="M15"/>
  <c r="B80" i="16"/>
  <c r="B54"/>
  <c r="B38"/>
  <c r="B26"/>
  <c r="B10"/>
  <c r="B66"/>
</calcChain>
</file>

<file path=xl/sharedStrings.xml><?xml version="1.0" encoding="utf-8"?>
<sst xmlns="http://schemas.openxmlformats.org/spreadsheetml/2006/main" count="75" uniqueCount="20">
  <si>
    <t>Variance</t>
  </si>
  <si>
    <t>df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</si>
  <si>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</si>
  <si>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</si>
  <si>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</si>
  <si>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</si>
  <si>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</si>
  <si>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</si>
  <si>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</si>
  <si>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</si>
  <si>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</si>
  <si>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250</t>
  </si>
  <si>
    <t>500</t>
  </si>
  <si>
    <t>750</t>
  </si>
  <si>
    <t>999</t>
  </si>
  <si>
    <t>min</t>
  </si>
  <si>
    <t>max</t>
  </si>
  <si>
    <t>diff</t>
  </si>
  <si>
    <t>bin start</t>
  </si>
  <si>
    <t>bin end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</si>
</sst>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 of scores</a:t>
            </a:r>
            <a:r>
              <a:rPr lang="en-US" baseline="0"/>
              <a:t> by player id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allscores!$A$1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allscores!$J$2:$J$27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allscores!$B$1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allscores!$K$2:$K$27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tx>
            <c:strRef>
              <c:f>allscores!$C$1</c:f>
              <c:strCache>
                <c:ptCount val="1"/>
                <c:pt idx="0">
                  <c:v>750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allscores!$L$2:$L$27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3"/>
          <c:order val="3"/>
          <c:tx>
            <c:strRef>
              <c:f>allscores!$D$1</c:f>
              <c:strCache>
                <c:ptCount val="1"/>
                <c:pt idx="0">
                  <c:v>999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allscores!$M$2:$M$27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axId val="39187200"/>
        <c:axId val="39189504"/>
      </c:barChart>
      <c:catAx>
        <c:axId val="39187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score for bin</a:t>
                </a:r>
              </a:p>
            </c:rich>
          </c:tx>
        </c:title>
        <c:numFmt formatCode="General" sourceLinked="1"/>
        <c:tickLblPos val="nextTo"/>
        <c:crossAx val="39189504"/>
        <c:crosses val="autoZero"/>
        <c:auto val="1"/>
        <c:lblAlgn val="ctr"/>
        <c:lblOffset val="100"/>
      </c:catAx>
      <c:valAx>
        <c:axId val="3918950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Count of scores in bin</a:t>
                </a:r>
              </a:p>
            </c:rich>
          </c:tx>
        </c:title>
        <c:numFmt formatCode="General" sourceLinked="1"/>
        <c:majorTickMark val="none"/>
        <c:tickLblPos val="nextTo"/>
        <c:crossAx val="3918720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 ht="15.75" thickBot="1">
      <c r="A1" s="10" t="s">
        <v>11</v>
      </c>
      <c r="B1" s="10" t="s">
        <v>12</v>
      </c>
      <c r="C1" s="10" t="s">
        <v>13</v>
      </c>
      <c r="D1" s="11" t="s">
        <v>14</v>
      </c>
      <c r="F1" t="s">
        <v>15</v>
      </c>
      <c r="G1">
        <v>501</v>
      </c>
    </row>
    <row r="2" spans="1:13" ht="15.75" thickTop="1">
      <c r="A2" s="12">
        <v>1636</v>
      </c>
      <c r="B2" s="12">
        <v>1641</v>
      </c>
      <c r="C2" s="12">
        <v>1726</v>
      </c>
      <c r="D2" s="13">
        <v>1737</v>
      </c>
      <c r="F2" t="s">
        <v>16</v>
      </c>
      <c r="G2">
        <v>990</v>
      </c>
      <c r="I2">
        <v>500</v>
      </c>
      <c r="J2">
        <f t="array" ref="J2:J27">FREQUENCY(A2:A51,$I$2:$I$27)</f>
        <v>0</v>
      </c>
      <c r="K2">
        <f t="array" ref="K2:K27">FREQUENCY(B2:B51,$I$2:$I$27)</f>
        <v>0</v>
      </c>
      <c r="L2">
        <f t="array" ref="L2:L27">FREQUENCY(C2:C51,$I$2:$I$27)</f>
        <v>0</v>
      </c>
      <c r="M2">
        <f t="array" ref="M2:M27">FREQUENCY(D2:D51,$I$2:$I$27)</f>
        <v>0</v>
      </c>
    </row>
    <row r="3" spans="1:13">
      <c r="A3" s="14">
        <v>1471</v>
      </c>
      <c r="B3" s="14">
        <v>1492</v>
      </c>
      <c r="C3" s="14">
        <v>1508</v>
      </c>
      <c r="D3" s="15">
        <v>1529</v>
      </c>
      <c r="F3" t="s">
        <v>17</v>
      </c>
      <c r="G3">
        <f>G2-G1</f>
        <v>489</v>
      </c>
      <c r="I3">
        <v>520</v>
      </c>
      <c r="J3">
        <v>0</v>
      </c>
      <c r="K3">
        <v>0</v>
      </c>
      <c r="L3">
        <v>0</v>
      </c>
      <c r="M3">
        <v>0</v>
      </c>
    </row>
    <row r="4" spans="1:13">
      <c r="A4" s="12">
        <v>1490</v>
      </c>
      <c r="B4" s="12">
        <v>1466</v>
      </c>
      <c r="C4" s="12">
        <v>1426</v>
      </c>
      <c r="D4" s="13">
        <v>1618</v>
      </c>
      <c r="F4" t="s">
        <v>18</v>
      </c>
      <c r="G4">
        <f>ROUNDDOWN(G1,-2)</f>
        <v>500</v>
      </c>
      <c r="H4" s="9"/>
      <c r="I4">
        <v>540</v>
      </c>
      <c r="J4">
        <v>0</v>
      </c>
      <c r="K4">
        <v>0</v>
      </c>
      <c r="L4">
        <v>0</v>
      </c>
      <c r="M4">
        <v>0</v>
      </c>
    </row>
    <row r="5" spans="1:13">
      <c r="A5" s="14">
        <v>1457</v>
      </c>
      <c r="B5" s="14">
        <v>1483</v>
      </c>
      <c r="C5" s="14">
        <v>1528</v>
      </c>
      <c r="D5" s="15">
        <v>1532</v>
      </c>
      <c r="F5" t="s">
        <v>19</v>
      </c>
      <c r="G5">
        <f>ROUNDUP(G2,-2)</f>
        <v>1000</v>
      </c>
      <c r="H5" s="9"/>
      <c r="I5">
        <v>560</v>
      </c>
      <c r="J5">
        <v>0</v>
      </c>
      <c r="K5">
        <v>0</v>
      </c>
      <c r="L5">
        <v>0</v>
      </c>
      <c r="M5">
        <v>0</v>
      </c>
    </row>
    <row r="6" spans="1:13">
      <c r="A6" s="12">
        <v>1488</v>
      </c>
      <c r="B6" s="12">
        <v>1421</v>
      </c>
      <c r="C6" s="12">
        <v>1461</v>
      </c>
      <c r="D6" s="13">
        <v>1630</v>
      </c>
      <c r="H6" s="9"/>
      <c r="I6">
        <v>580</v>
      </c>
      <c r="J6">
        <v>0</v>
      </c>
      <c r="K6">
        <v>0</v>
      </c>
      <c r="L6">
        <v>0</v>
      </c>
      <c r="M6">
        <v>0</v>
      </c>
    </row>
    <row r="7" spans="1:13">
      <c r="A7" s="14">
        <v>1447</v>
      </c>
      <c r="B7" s="14">
        <v>1496</v>
      </c>
      <c r="C7" s="14">
        <v>1502</v>
      </c>
      <c r="D7" s="15">
        <v>1555</v>
      </c>
      <c r="H7" s="9"/>
      <c r="I7">
        <v>600</v>
      </c>
      <c r="J7">
        <v>0</v>
      </c>
      <c r="K7">
        <v>0</v>
      </c>
      <c r="L7">
        <v>0</v>
      </c>
      <c r="M7">
        <v>0</v>
      </c>
    </row>
    <row r="8" spans="1:13">
      <c r="A8" s="12">
        <v>1385</v>
      </c>
      <c r="B8" s="12">
        <v>1494</v>
      </c>
      <c r="C8" s="12">
        <v>1539</v>
      </c>
      <c r="D8" s="13">
        <v>1582</v>
      </c>
      <c r="H8" s="9"/>
      <c r="I8">
        <v>620</v>
      </c>
      <c r="J8">
        <v>0</v>
      </c>
      <c r="K8">
        <v>0</v>
      </c>
      <c r="L8">
        <v>0</v>
      </c>
      <c r="M8">
        <v>0</v>
      </c>
    </row>
    <row r="9" spans="1:13">
      <c r="A9" s="14">
        <v>1492</v>
      </c>
      <c r="B9" s="14">
        <v>1492</v>
      </c>
      <c r="C9" s="14">
        <v>1492</v>
      </c>
      <c r="D9" s="15">
        <v>1524</v>
      </c>
      <c r="H9" s="9"/>
      <c r="I9">
        <v>640</v>
      </c>
      <c r="J9">
        <v>0</v>
      </c>
      <c r="K9">
        <v>0</v>
      </c>
      <c r="L9">
        <v>0</v>
      </c>
      <c r="M9">
        <v>0</v>
      </c>
    </row>
    <row r="10" spans="1:13">
      <c r="A10" s="12">
        <v>1434</v>
      </c>
      <c r="B10" s="12">
        <v>1469</v>
      </c>
      <c r="C10" s="12">
        <v>1543</v>
      </c>
      <c r="D10" s="13">
        <v>1554</v>
      </c>
      <c r="H10" s="9"/>
      <c r="I10">
        <v>660</v>
      </c>
      <c r="J10">
        <v>0</v>
      </c>
      <c r="K10">
        <v>0</v>
      </c>
      <c r="L10">
        <v>0</v>
      </c>
      <c r="M10">
        <v>0</v>
      </c>
    </row>
    <row r="11" spans="1:13">
      <c r="A11" s="14">
        <v>1449</v>
      </c>
      <c r="B11" s="14">
        <v>1458</v>
      </c>
      <c r="C11" s="14">
        <v>1517</v>
      </c>
      <c r="D11" s="15">
        <v>1576</v>
      </c>
      <c r="H11" s="9"/>
      <c r="I11">
        <v>680</v>
      </c>
      <c r="J11">
        <v>0</v>
      </c>
      <c r="K11">
        <v>0</v>
      </c>
      <c r="L11">
        <v>0</v>
      </c>
      <c r="M11">
        <v>0</v>
      </c>
    </row>
    <row r="12" spans="1:13">
      <c r="A12" s="12">
        <v>1445</v>
      </c>
      <c r="B12" s="12">
        <v>1482</v>
      </c>
      <c r="C12" s="12">
        <v>1532</v>
      </c>
      <c r="D12" s="13">
        <v>1541</v>
      </c>
      <c r="I12">
        <v>700</v>
      </c>
      <c r="J12">
        <v>0</v>
      </c>
      <c r="K12">
        <v>0</v>
      </c>
      <c r="L12">
        <v>0</v>
      </c>
      <c r="M12">
        <v>0</v>
      </c>
    </row>
    <row r="13" spans="1:13">
      <c r="A13" s="14">
        <v>1457</v>
      </c>
      <c r="B13" s="14">
        <v>1438</v>
      </c>
      <c r="C13" s="14">
        <v>1513</v>
      </c>
      <c r="D13" s="15">
        <v>1592</v>
      </c>
      <c r="I13">
        <v>720</v>
      </c>
      <c r="J13">
        <v>0</v>
      </c>
      <c r="K13">
        <v>0</v>
      </c>
      <c r="L13">
        <v>0</v>
      </c>
      <c r="M13">
        <v>0</v>
      </c>
    </row>
    <row r="14" spans="1:13">
      <c r="A14" s="12">
        <v>1449</v>
      </c>
      <c r="B14" s="12">
        <v>1477</v>
      </c>
      <c r="C14" s="12">
        <v>1488</v>
      </c>
      <c r="D14" s="13">
        <v>1586</v>
      </c>
      <c r="I14">
        <v>740</v>
      </c>
      <c r="J14">
        <v>0</v>
      </c>
      <c r="K14">
        <v>0</v>
      </c>
      <c r="L14">
        <v>0</v>
      </c>
      <c r="M14">
        <v>0</v>
      </c>
    </row>
    <row r="15" spans="1:13">
      <c r="A15" s="14">
        <v>1406</v>
      </c>
      <c r="B15" s="14">
        <v>1520</v>
      </c>
      <c r="C15" s="14">
        <v>1510</v>
      </c>
      <c r="D15" s="15">
        <v>1564</v>
      </c>
      <c r="I15">
        <v>760</v>
      </c>
      <c r="J15">
        <v>0</v>
      </c>
      <c r="K15">
        <v>0</v>
      </c>
      <c r="L15">
        <v>0</v>
      </c>
      <c r="M15">
        <v>0</v>
      </c>
    </row>
    <row r="16" spans="1:13">
      <c r="A16" s="12">
        <v>1407</v>
      </c>
      <c r="B16" s="12">
        <v>1498</v>
      </c>
      <c r="C16" s="12">
        <v>1499</v>
      </c>
      <c r="D16" s="13">
        <v>1596</v>
      </c>
      <c r="I16">
        <v>780</v>
      </c>
      <c r="J16">
        <v>0</v>
      </c>
      <c r="K16">
        <v>0</v>
      </c>
      <c r="L16">
        <v>0</v>
      </c>
      <c r="M16">
        <v>0</v>
      </c>
    </row>
    <row r="17" spans="1:13">
      <c r="A17" s="14">
        <v>1430</v>
      </c>
      <c r="B17" s="14">
        <v>1438</v>
      </c>
      <c r="C17" s="14">
        <v>1559</v>
      </c>
      <c r="D17" s="15">
        <v>1573</v>
      </c>
      <c r="I17">
        <v>800</v>
      </c>
      <c r="J17">
        <v>0</v>
      </c>
      <c r="K17">
        <v>0</v>
      </c>
      <c r="L17">
        <v>0</v>
      </c>
      <c r="M17">
        <v>0</v>
      </c>
    </row>
    <row r="18" spans="1:13">
      <c r="A18" s="12">
        <v>1415</v>
      </c>
      <c r="B18" s="12">
        <v>1478</v>
      </c>
      <c r="C18" s="12">
        <v>1578</v>
      </c>
      <c r="D18" s="13">
        <v>1529</v>
      </c>
      <c r="I18">
        <v>820</v>
      </c>
      <c r="J18">
        <v>0</v>
      </c>
      <c r="K18">
        <v>0</v>
      </c>
      <c r="L18">
        <v>0</v>
      </c>
      <c r="M18">
        <v>0</v>
      </c>
    </row>
    <row r="19" spans="1:13">
      <c r="A19" s="14">
        <v>1462</v>
      </c>
      <c r="B19" s="14">
        <v>1495</v>
      </c>
      <c r="C19" s="14">
        <v>1540</v>
      </c>
      <c r="D19" s="15">
        <v>1503</v>
      </c>
      <c r="I19">
        <v>840</v>
      </c>
      <c r="J19">
        <v>0</v>
      </c>
      <c r="K19">
        <v>0</v>
      </c>
      <c r="L19">
        <v>0</v>
      </c>
      <c r="M19">
        <v>0</v>
      </c>
    </row>
    <row r="20" spans="1:13">
      <c r="A20" s="12">
        <v>1327</v>
      </c>
      <c r="B20" s="12">
        <v>1496</v>
      </c>
      <c r="C20" s="12">
        <v>1513</v>
      </c>
      <c r="D20" s="13">
        <v>1664</v>
      </c>
      <c r="I20">
        <v>860</v>
      </c>
      <c r="J20">
        <v>0</v>
      </c>
      <c r="K20">
        <v>0</v>
      </c>
      <c r="L20">
        <v>0</v>
      </c>
      <c r="M20">
        <v>0</v>
      </c>
    </row>
    <row r="21" spans="1:13">
      <c r="A21" s="14">
        <v>1440</v>
      </c>
      <c r="B21" s="14">
        <v>1473</v>
      </c>
      <c r="C21" s="14">
        <v>1483</v>
      </c>
      <c r="D21" s="15">
        <v>1604</v>
      </c>
      <c r="I21">
        <v>880</v>
      </c>
      <c r="J21">
        <v>0</v>
      </c>
      <c r="K21">
        <v>0</v>
      </c>
      <c r="L21">
        <v>0</v>
      </c>
      <c r="M21">
        <v>0</v>
      </c>
    </row>
    <row r="22" spans="1:13">
      <c r="A22" s="12">
        <v>1449</v>
      </c>
      <c r="B22" s="12">
        <v>1480</v>
      </c>
      <c r="C22" s="12">
        <v>1480</v>
      </c>
      <c r="D22" s="13">
        <v>1591</v>
      </c>
      <c r="I22">
        <v>900</v>
      </c>
      <c r="J22">
        <v>0</v>
      </c>
      <c r="K22">
        <v>0</v>
      </c>
      <c r="L22">
        <v>0</v>
      </c>
      <c r="M22">
        <v>0</v>
      </c>
    </row>
    <row r="23" spans="1:13">
      <c r="A23" s="14">
        <v>1443</v>
      </c>
      <c r="B23" s="14">
        <v>1511</v>
      </c>
      <c r="C23" s="14">
        <v>1445</v>
      </c>
      <c r="D23" s="15">
        <v>1601</v>
      </c>
      <c r="I23">
        <v>920</v>
      </c>
      <c r="J23">
        <v>0</v>
      </c>
      <c r="K23">
        <v>0</v>
      </c>
      <c r="L23">
        <v>0</v>
      </c>
      <c r="M23">
        <v>0</v>
      </c>
    </row>
    <row r="24" spans="1:13">
      <c r="A24" s="12">
        <v>1427</v>
      </c>
      <c r="B24" s="12">
        <v>1484</v>
      </c>
      <c r="C24" s="12">
        <v>1483</v>
      </c>
      <c r="D24" s="13">
        <v>1606</v>
      </c>
      <c r="I24">
        <v>940</v>
      </c>
      <c r="J24">
        <v>0</v>
      </c>
      <c r="K24">
        <v>0</v>
      </c>
      <c r="L24">
        <v>0</v>
      </c>
      <c r="M24">
        <v>0</v>
      </c>
    </row>
    <row r="25" spans="1:13">
      <c r="A25" s="14">
        <v>1537</v>
      </c>
      <c r="B25" s="14">
        <v>1429</v>
      </c>
      <c r="C25" s="14">
        <v>1488</v>
      </c>
      <c r="D25" s="15">
        <v>1546</v>
      </c>
      <c r="I25">
        <v>960</v>
      </c>
      <c r="J25">
        <v>0</v>
      </c>
      <c r="K25">
        <v>0</v>
      </c>
      <c r="L25">
        <v>0</v>
      </c>
      <c r="M25">
        <v>0</v>
      </c>
    </row>
    <row r="26" spans="1:13">
      <c r="A26" s="12">
        <v>1449</v>
      </c>
      <c r="B26" s="12">
        <v>1461</v>
      </c>
      <c r="C26" s="12">
        <v>1505</v>
      </c>
      <c r="D26" s="13">
        <v>1585</v>
      </c>
      <c r="I26">
        <v>980</v>
      </c>
      <c r="J26">
        <v>0</v>
      </c>
      <c r="K26">
        <v>0</v>
      </c>
      <c r="L26">
        <v>0</v>
      </c>
      <c r="M26">
        <v>0</v>
      </c>
    </row>
    <row r="27" spans="1:13">
      <c r="A27" s="14">
        <v>1460</v>
      </c>
      <c r="B27" s="14">
        <v>1497</v>
      </c>
      <c r="C27" s="14">
        <v>1492</v>
      </c>
      <c r="D27" s="15">
        <v>1551</v>
      </c>
      <c r="I27">
        <v>1000</v>
      </c>
      <c r="J27">
        <v>0</v>
      </c>
      <c r="K27">
        <v>0</v>
      </c>
      <c r="L27">
        <v>0</v>
      </c>
      <c r="M27">
        <v>0</v>
      </c>
    </row>
    <row r="28" spans="1:13">
      <c r="A28" s="12">
        <v>1383</v>
      </c>
      <c r="B28" s="12">
        <v>1476</v>
      </c>
      <c r="C28" s="12">
        <v>1503</v>
      </c>
      <c r="D28" s="13">
        <v>1638</v>
      </c>
    </row>
    <row r="29" spans="1:13">
      <c r="A29" s="14">
        <v>1432</v>
      </c>
      <c r="B29" s="14">
        <v>1498</v>
      </c>
      <c r="C29" s="14">
        <v>1527</v>
      </c>
      <c r="D29" s="15">
        <v>1543</v>
      </c>
    </row>
    <row r="30" spans="1:13">
      <c r="A30" s="12">
        <v>1480</v>
      </c>
      <c r="B30" s="12">
        <v>1483</v>
      </c>
      <c r="C30" s="12">
        <v>1506</v>
      </c>
      <c r="D30" s="13">
        <v>1531</v>
      </c>
    </row>
    <row r="31" spans="1:13">
      <c r="A31" s="14">
        <v>1497</v>
      </c>
      <c r="B31" s="14">
        <v>1466</v>
      </c>
      <c r="C31" s="14">
        <v>1488</v>
      </c>
      <c r="D31" s="15">
        <v>1549</v>
      </c>
    </row>
    <row r="32" spans="1:13">
      <c r="A32" s="12">
        <v>1441</v>
      </c>
      <c r="B32" s="12">
        <v>1475</v>
      </c>
      <c r="C32" s="12">
        <v>1503</v>
      </c>
      <c r="D32" s="13">
        <v>1581</v>
      </c>
    </row>
    <row r="33" spans="1:4">
      <c r="A33" s="14">
        <v>1479</v>
      </c>
      <c r="B33" s="14">
        <v>1411</v>
      </c>
      <c r="C33" s="14">
        <v>1487</v>
      </c>
      <c r="D33" s="15">
        <v>1623</v>
      </c>
    </row>
    <row r="34" spans="1:4">
      <c r="A34" s="12">
        <v>1465</v>
      </c>
      <c r="B34" s="12">
        <v>1438</v>
      </c>
      <c r="C34" s="12">
        <v>1524</v>
      </c>
      <c r="D34" s="13">
        <v>1573</v>
      </c>
    </row>
    <row r="35" spans="1:4">
      <c r="A35" s="14">
        <v>1452</v>
      </c>
      <c r="B35" s="14">
        <v>1448</v>
      </c>
      <c r="C35" s="14">
        <v>1564</v>
      </c>
      <c r="D35" s="15">
        <v>1536</v>
      </c>
    </row>
    <row r="36" spans="1:4">
      <c r="A36" s="12">
        <v>1462</v>
      </c>
      <c r="B36" s="12">
        <v>1464</v>
      </c>
      <c r="C36" s="12">
        <v>1489</v>
      </c>
      <c r="D36" s="13">
        <v>1585</v>
      </c>
    </row>
    <row r="37" spans="1:4">
      <c r="A37" s="14">
        <v>1428</v>
      </c>
      <c r="B37" s="14">
        <v>1504</v>
      </c>
      <c r="C37" s="14">
        <v>1562</v>
      </c>
      <c r="D37" s="15">
        <v>1506</v>
      </c>
    </row>
    <row r="38" spans="1:4">
      <c r="A38" s="12">
        <v>1468</v>
      </c>
      <c r="B38" s="12">
        <v>1449</v>
      </c>
      <c r="C38" s="12">
        <v>1551</v>
      </c>
      <c r="D38" s="13">
        <v>1532</v>
      </c>
    </row>
    <row r="39" spans="1:4">
      <c r="A39" s="14">
        <v>1422</v>
      </c>
      <c r="B39" s="14">
        <v>1534</v>
      </c>
      <c r="C39" s="14">
        <v>1469</v>
      </c>
      <c r="D39" s="15">
        <v>1575</v>
      </c>
    </row>
    <row r="40" spans="1:4">
      <c r="A40" s="12">
        <v>1443</v>
      </c>
      <c r="B40" s="12">
        <v>1451</v>
      </c>
      <c r="C40" s="12">
        <v>1566</v>
      </c>
      <c r="D40" s="13">
        <v>1540</v>
      </c>
    </row>
    <row r="41" spans="1:4">
      <c r="A41" s="14">
        <v>1472</v>
      </c>
      <c r="B41" s="14">
        <v>1505</v>
      </c>
      <c r="C41" s="14">
        <v>1458</v>
      </c>
      <c r="D41" s="15">
        <v>1565</v>
      </c>
    </row>
    <row r="42" spans="1:4">
      <c r="A42" s="12">
        <v>1503</v>
      </c>
      <c r="B42" s="12">
        <v>1423</v>
      </c>
      <c r="C42" s="12">
        <v>1487</v>
      </c>
      <c r="D42" s="13">
        <v>1587</v>
      </c>
    </row>
    <row r="43" spans="1:4">
      <c r="A43" s="14">
        <v>1435</v>
      </c>
      <c r="B43" s="14">
        <v>1473</v>
      </c>
      <c r="C43" s="14">
        <v>1514</v>
      </c>
      <c r="D43" s="15">
        <v>1578</v>
      </c>
    </row>
    <row r="44" spans="1:4">
      <c r="A44" s="12">
        <v>1463</v>
      </c>
      <c r="B44" s="12">
        <v>1522</v>
      </c>
      <c r="C44" s="12">
        <v>1472</v>
      </c>
      <c r="D44" s="13">
        <v>1543</v>
      </c>
    </row>
    <row r="45" spans="1:4">
      <c r="A45" s="14">
        <v>1457</v>
      </c>
      <c r="B45" s="14">
        <v>1539</v>
      </c>
      <c r="C45" s="14">
        <v>1466</v>
      </c>
      <c r="D45" s="15">
        <v>1538</v>
      </c>
    </row>
    <row r="46" spans="1:4">
      <c r="A46" s="12">
        <v>1482</v>
      </c>
      <c r="B46" s="12">
        <v>1372</v>
      </c>
      <c r="C46" s="12">
        <v>1611</v>
      </c>
      <c r="D46" s="13">
        <v>1535</v>
      </c>
    </row>
    <row r="47" spans="1:4">
      <c r="A47" s="14">
        <v>1453</v>
      </c>
      <c r="B47" s="14">
        <v>1453</v>
      </c>
      <c r="C47" s="14">
        <v>1573</v>
      </c>
      <c r="D47" s="15">
        <v>1521</v>
      </c>
    </row>
    <row r="48" spans="1:4">
      <c r="A48" s="12">
        <v>1407</v>
      </c>
      <c r="B48" s="12">
        <v>1431</v>
      </c>
      <c r="C48" s="12">
        <v>1543</v>
      </c>
      <c r="D48" s="13">
        <v>1619</v>
      </c>
    </row>
    <row r="49" spans="1:4">
      <c r="A49" s="14">
        <v>1405</v>
      </c>
      <c r="B49" s="14">
        <v>1464</v>
      </c>
      <c r="C49" s="14">
        <v>1487</v>
      </c>
      <c r="D49" s="15">
        <v>1644</v>
      </c>
    </row>
    <row r="50" spans="1:4">
      <c r="A50" s="12">
        <v>1422</v>
      </c>
      <c r="B50" s="12">
        <v>1475</v>
      </c>
      <c r="C50" s="12">
        <v>1503</v>
      </c>
      <c r="D50" s="13">
        <v>1600</v>
      </c>
    </row>
    <row r="51" spans="1:4">
      <c r="A51" s="16">
        <v>1414</v>
      </c>
      <c r="B51" s="16">
        <v>1433</v>
      </c>
      <c r="C51" s="16">
        <v>1619</v>
      </c>
      <c r="D51" s="17">
        <v>1534</v>
      </c>
    </row>
  </sheetData>
  <sortState ref="H4:I11">
    <sortCondition descending="1" ref="I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cols>
    <col min="1" max="1" width="45.140625" bestFit="1" customWidth="1"/>
    <col min="2" max="3" width="17.85546875" bestFit="1" customWidth="1"/>
  </cols>
  <sheetData>
    <row r="1" spans="1:3">
      <c r="A1" t="s">
        <v>2</v>
      </c>
    </row>
    <row r="2" spans="1:3" ht="15.75" thickBot="1"/>
    <row r="3" spans="1:3">
      <c r="A3" s="3"/>
      <c r="B3" s="3" t="str">
        <f>allscores!$A$1</f>
        <v>250</v>
      </c>
      <c r="C3" s="3" t="str">
        <f>allscores!$B$1</f>
        <v>500</v>
      </c>
    </row>
    <row r="4" spans="1:3">
      <c r="A4" s="1" t="s">
        <v>3</v>
      </c>
      <c r="B4" s="18">
        <f>AVERAGE(allscores!$A$2:$A$51)</f>
        <v>1450.34</v>
      </c>
      <c r="C4" s="18">
        <f>AVERAGE(allscores!$B$2:$B$51)</f>
        <v>1475.12</v>
      </c>
    </row>
    <row r="5" spans="1:3">
      <c r="A5" s="1" t="s">
        <v>0</v>
      </c>
      <c r="B5" s="4">
        <f>VAR(allscores!$A$2:$A$51)</f>
        <v>1940.1473469387511</v>
      </c>
      <c r="C5" s="4">
        <f>VAR(allscores!$B$2:$B$51)</f>
        <v>1634.8832653061468</v>
      </c>
    </row>
    <row r="6" spans="1:3">
      <c r="A6" s="1" t="s">
        <v>4</v>
      </c>
      <c r="B6" s="5">
        <f>COUNT(allscores!$A$2:$A$51)</f>
        <v>50</v>
      </c>
      <c r="C6" s="5">
        <f>COUNT(allscores!$B$2:$B$51)</f>
        <v>50</v>
      </c>
    </row>
    <row r="7" spans="1:3">
      <c r="A7" s="1" t="s">
        <v>5</v>
      </c>
      <c r="B7" s="1">
        <v>0</v>
      </c>
      <c r="C7" s="1"/>
    </row>
    <row r="8" spans="1:3">
      <c r="A8" s="1" t="s">
        <v>1</v>
      </c>
      <c r="B8" s="1">
        <v>97</v>
      </c>
      <c r="C8" s="1"/>
    </row>
    <row r="9" spans="1:3">
      <c r="A9" s="1" t="s">
        <v>6</v>
      </c>
      <c r="B9" s="4">
        <f>($B$4-$C$4)/SQRT(($B$5/$B$6)+($C$5/$C$6))</f>
        <v>-2.9305316876741054</v>
      </c>
      <c r="C9" s="1"/>
    </row>
    <row r="10" spans="1:3">
      <c r="A10" s="1" t="s">
        <v>7</v>
      </c>
      <c r="B10" s="6">
        <f>TDIST(ABS($B$9),$B$8,1)</f>
        <v>2.1097200233361488E-3</v>
      </c>
      <c r="C10" s="7"/>
    </row>
    <row r="11" spans="1:3">
      <c r="A11" s="1" t="s">
        <v>8</v>
      </c>
      <c r="B11" s="6">
        <f>TINV(0.1,$B$8)</f>
        <v>1.6607146106121444</v>
      </c>
      <c r="C11" s="1"/>
    </row>
    <row r="12" spans="1:3">
      <c r="A12" s="1" t="s">
        <v>9</v>
      </c>
      <c r="B12" s="6">
        <f>TDIST(ABS($B$9),$B$8,2)</f>
        <v>4.2194400466722976E-3</v>
      </c>
      <c r="C12" s="1"/>
    </row>
    <row r="13" spans="1:3" ht="15.75" thickBot="1">
      <c r="A13" s="2" t="s">
        <v>10</v>
      </c>
      <c r="B13" s="8">
        <f>TINV(0.05,$B$8)</f>
        <v>1.9847231363947659</v>
      </c>
      <c r="C13" s="2"/>
    </row>
    <row r="15" spans="1:3">
      <c r="A15" t="s">
        <v>2</v>
      </c>
    </row>
    <row r="16" spans="1:3" ht="15.75" thickBot="1"/>
    <row r="17" spans="1:3">
      <c r="A17" s="3"/>
      <c r="B17" s="3" t="str">
        <f>allscores!$A$1</f>
        <v>250</v>
      </c>
      <c r="C17" s="3" t="str">
        <f>allscores!$C$1</f>
        <v>750</v>
      </c>
    </row>
    <row r="18" spans="1:3">
      <c r="A18" s="1" t="s">
        <v>3</v>
      </c>
      <c r="B18" s="18">
        <f>AVERAGE(allscores!$A$2:$A$51)</f>
        <v>1450.34</v>
      </c>
      <c r="C18" s="18">
        <f>AVERAGE(allscores!$C$2:$C$51)</f>
        <v>1516.44</v>
      </c>
    </row>
    <row r="19" spans="1:3">
      <c r="A19" s="1" t="s">
        <v>0</v>
      </c>
      <c r="B19" s="4">
        <f>VAR(allscores!$A$2:$A$51)</f>
        <v>1940.1473469387511</v>
      </c>
      <c r="C19" s="4">
        <f>VAR(allscores!$C$2:$C$51)</f>
        <v>2483.6799999998539</v>
      </c>
    </row>
    <row r="20" spans="1:3">
      <c r="A20" s="1" t="s">
        <v>4</v>
      </c>
      <c r="B20" s="5">
        <f>COUNT(allscores!$A$2:$A$51)</f>
        <v>50</v>
      </c>
      <c r="C20" s="5">
        <f>COUNT(allscores!$C$2:$C$51)</f>
        <v>50</v>
      </c>
    </row>
    <row r="21" spans="1:3">
      <c r="A21" s="1" t="s">
        <v>5</v>
      </c>
      <c r="B21" s="1">
        <v>0</v>
      </c>
      <c r="C21" s="1"/>
    </row>
    <row r="22" spans="1:3">
      <c r="A22" s="1" t="s">
        <v>1</v>
      </c>
      <c r="B22" s="1">
        <v>97</v>
      </c>
      <c r="C22" s="1"/>
    </row>
    <row r="23" spans="1:3">
      <c r="A23" s="1" t="s">
        <v>6</v>
      </c>
      <c r="B23" s="4">
        <f>($B$18-$C$18)/SQRT(($B$19/$B$20)+($C$19/$C$20))</f>
        <v>-7.0272819244795954</v>
      </c>
      <c r="C23" s="1"/>
    </row>
    <row r="24" spans="1:3">
      <c r="A24" s="1" t="s">
        <v>7</v>
      </c>
      <c r="B24" s="7">
        <f>TDIST(ABS($B$23),$B$22,1)</f>
        <v>1.4665793401814966E-10</v>
      </c>
      <c r="C24" s="7"/>
    </row>
    <row r="25" spans="1:3">
      <c r="A25" s="1" t="s">
        <v>8</v>
      </c>
      <c r="B25" s="1">
        <f>TINV(0.1,$B$22)</f>
        <v>1.6607146106121444</v>
      </c>
      <c r="C25" s="1"/>
    </row>
    <row r="26" spans="1:3">
      <c r="A26" s="1" t="s">
        <v>9</v>
      </c>
      <c r="B26" s="7">
        <f>TDIST(ABS($B$23),$B$22,2)</f>
        <v>2.9331586803629932E-10</v>
      </c>
      <c r="C26" s="1"/>
    </row>
    <row r="27" spans="1:3" ht="15.75" thickBot="1">
      <c r="A27" s="2" t="s">
        <v>10</v>
      </c>
      <c r="B27" s="2">
        <f>TINV(0.05,$B$22)</f>
        <v>1.9847231363947659</v>
      </c>
      <c r="C27" s="2"/>
    </row>
    <row r="29" spans="1:3">
      <c r="A29" t="s">
        <v>2</v>
      </c>
    </row>
    <row r="30" spans="1:3" ht="15.75" thickBot="1"/>
    <row r="31" spans="1:3">
      <c r="A31" s="3"/>
      <c r="B31" s="3" t="str">
        <f>allscores!$A$1</f>
        <v>250</v>
      </c>
      <c r="C31" s="3" t="str">
        <f>allscores!$D$1</f>
        <v>999</v>
      </c>
    </row>
    <row r="32" spans="1:3">
      <c r="A32" s="1" t="s">
        <v>3</v>
      </c>
      <c r="B32" s="18">
        <f>AVERAGE(allscores!$A$2:$A$51)</f>
        <v>1450.34</v>
      </c>
      <c r="C32" s="18">
        <f>AVERAGE(allscores!$D$2:$D$51)</f>
        <v>1572.9</v>
      </c>
    </row>
    <row r="33" spans="1:3">
      <c r="A33" s="1" t="s">
        <v>0</v>
      </c>
      <c r="B33" s="4">
        <f>VAR(allscores!$A$2:$A$51)</f>
        <v>1940.1473469387511</v>
      </c>
      <c r="C33" s="4">
        <f>VAR(allscores!$D$2:$D$51)</f>
        <v>1949.5612244897959</v>
      </c>
    </row>
    <row r="34" spans="1:3">
      <c r="A34" s="1" t="s">
        <v>4</v>
      </c>
      <c r="B34" s="5">
        <f>COUNT(allscores!$A$2:$A$51)</f>
        <v>50</v>
      </c>
      <c r="C34" s="5">
        <f>COUNT(allscores!$D$2:$D$51)</f>
        <v>50</v>
      </c>
    </row>
    <row r="35" spans="1:3">
      <c r="A35" s="1" t="s">
        <v>5</v>
      </c>
      <c r="B35" s="1">
        <v>0</v>
      </c>
      <c r="C35" s="1"/>
    </row>
    <row r="36" spans="1:3">
      <c r="A36" s="1" t="s">
        <v>1</v>
      </c>
      <c r="B36" s="1">
        <v>97</v>
      </c>
      <c r="C36" s="1"/>
    </row>
    <row r="37" spans="1:3">
      <c r="A37" s="1" t="s">
        <v>6</v>
      </c>
      <c r="B37" s="4">
        <f>($B$32-$C$32)/SQRT(($B33/$B$34)+($C$33/$C$34))</f>
        <v>-13.895533401689969</v>
      </c>
      <c r="C37" s="1"/>
    </row>
    <row r="38" spans="1:3">
      <c r="A38" s="1" t="s">
        <v>7</v>
      </c>
      <c r="B38" s="7">
        <f>TDIST(ABS($B$37),$B$36,1)</f>
        <v>4.1543932837691498E-25</v>
      </c>
      <c r="C38" s="7"/>
    </row>
    <row r="39" spans="1:3">
      <c r="A39" s="1" t="s">
        <v>8</v>
      </c>
      <c r="B39" s="1">
        <f>TINV(0.1,$B$36)</f>
        <v>1.6607146106121444</v>
      </c>
      <c r="C39" s="1"/>
    </row>
    <row r="40" spans="1:3">
      <c r="A40" s="1" t="s">
        <v>9</v>
      </c>
      <c r="B40" s="7">
        <f>TDIST(ABS($B$37),$B$36,2)</f>
        <v>8.3087865675382995E-25</v>
      </c>
      <c r="C40" s="1"/>
    </row>
    <row r="41" spans="1:3" ht="15.75" thickBot="1">
      <c r="A41" s="2" t="s">
        <v>10</v>
      </c>
      <c r="B41" s="2">
        <f>TINV(0.05,$B$36)</f>
        <v>1.9847231363947659</v>
      </c>
      <c r="C41" s="2"/>
    </row>
    <row r="43" spans="1:3">
      <c r="A43" t="s">
        <v>2</v>
      </c>
    </row>
    <row r="44" spans="1:3" ht="15.75" thickBot="1"/>
    <row r="45" spans="1:3">
      <c r="A45" s="3"/>
      <c r="B45" s="3" t="str">
        <f>allscores!$B$1</f>
        <v>500</v>
      </c>
      <c r="C45" s="3" t="str">
        <f>allscores!$C$1</f>
        <v>750</v>
      </c>
    </row>
    <row r="46" spans="1:3">
      <c r="A46" s="1" t="s">
        <v>3</v>
      </c>
      <c r="B46" s="18">
        <f>AVERAGE(allscores!$B$2:$B$51)</f>
        <v>1475.12</v>
      </c>
      <c r="C46" s="18">
        <f>AVERAGE(allscores!$C$2:$C$51)</f>
        <v>1516.44</v>
      </c>
    </row>
    <row r="47" spans="1:3">
      <c r="A47" s="1" t="s">
        <v>0</v>
      </c>
      <c r="B47" s="4">
        <f>VAR(allscores!$B$2:$B$51)</f>
        <v>1634.8832653061468</v>
      </c>
      <c r="C47" s="4">
        <f>VAR(allscores!$C$2:$C$51)</f>
        <v>2483.6799999998539</v>
      </c>
    </row>
    <row r="48" spans="1:3">
      <c r="A48" s="1" t="s">
        <v>4</v>
      </c>
      <c r="B48" s="5">
        <f>COUNT(allscores!$B$2:$B$51)</f>
        <v>50</v>
      </c>
      <c r="C48" s="5">
        <f>COUNT(allscores!$C$2:$C$51)</f>
        <v>50</v>
      </c>
    </row>
    <row r="49" spans="1:3">
      <c r="A49" s="1" t="s">
        <v>5</v>
      </c>
      <c r="B49" s="1">
        <v>0</v>
      </c>
      <c r="C49" s="1"/>
    </row>
    <row r="50" spans="1:3">
      <c r="A50" s="1" t="s">
        <v>1</v>
      </c>
      <c r="B50" s="1">
        <v>97</v>
      </c>
      <c r="C50" s="1"/>
    </row>
    <row r="51" spans="1:3">
      <c r="A51" s="1" t="s">
        <v>6</v>
      </c>
      <c r="B51" s="4">
        <f>($B$46-$C$46)/SQRT(($B$47/$B$48)+($C$47/$C$48))</f>
        <v>-4.5527357554478334</v>
      </c>
      <c r="C51" s="1"/>
    </row>
    <row r="52" spans="1:3">
      <c r="A52" s="1" t="s">
        <v>7</v>
      </c>
      <c r="B52" s="7">
        <f>TDIST(ABS($B$51),$B$50,1)</f>
        <v>7.6890115752232327E-6</v>
      </c>
      <c r="C52" s="7"/>
    </row>
    <row r="53" spans="1:3">
      <c r="A53" s="1" t="s">
        <v>8</v>
      </c>
      <c r="B53" s="1">
        <f>TINV(0.1,$B$50)</f>
        <v>1.6607146106121444</v>
      </c>
      <c r="C53" s="1"/>
    </row>
    <row r="54" spans="1:3">
      <c r="A54" s="1" t="s">
        <v>9</v>
      </c>
      <c r="B54" s="7">
        <f>TDIST(ABS($B$51),$B$50,2)</f>
        <v>1.5378023150446465E-5</v>
      </c>
      <c r="C54" s="1"/>
    </row>
    <row r="55" spans="1:3" ht="15.75" thickBot="1">
      <c r="A55" s="2" t="s">
        <v>10</v>
      </c>
      <c r="B55" s="2">
        <f>TINV(0.05,$B$50)</f>
        <v>1.9847231363947659</v>
      </c>
      <c r="C55" s="2"/>
    </row>
    <row r="57" spans="1:3">
      <c r="A57" t="s">
        <v>2</v>
      </c>
    </row>
    <row r="58" spans="1:3" ht="15.75" thickBot="1"/>
    <row r="59" spans="1:3">
      <c r="A59" s="3"/>
      <c r="B59" s="3" t="str">
        <f>allscores!$B$1</f>
        <v>500</v>
      </c>
      <c r="C59" s="3" t="str">
        <f>allscores!$D$1</f>
        <v>999</v>
      </c>
    </row>
    <row r="60" spans="1:3">
      <c r="A60" s="1" t="s">
        <v>3</v>
      </c>
      <c r="B60" s="18">
        <f>AVERAGE(allscores!$B$2:$B$51)</f>
        <v>1475.12</v>
      </c>
      <c r="C60" s="18">
        <f>AVERAGE(allscores!$D$2:$D$51)</f>
        <v>1572.9</v>
      </c>
    </row>
    <row r="61" spans="1:3">
      <c r="A61" s="1" t="s">
        <v>0</v>
      </c>
      <c r="B61" s="4">
        <f>VAR(allscores!$B$2:$B$51)</f>
        <v>1634.8832653061468</v>
      </c>
      <c r="C61" s="4">
        <f>VAR(allscores!$D$2:$D$51)</f>
        <v>1949.5612244897959</v>
      </c>
    </row>
    <row r="62" spans="1:3">
      <c r="A62" s="1" t="s">
        <v>4</v>
      </c>
      <c r="B62" s="5">
        <f>COUNT(allscores!$B$2:$B$51)</f>
        <v>50</v>
      </c>
      <c r="C62" s="5">
        <f>COUNT(allscores!$D$2:$D$51)</f>
        <v>50</v>
      </c>
    </row>
    <row r="63" spans="1:3">
      <c r="A63" s="1" t="s">
        <v>5</v>
      </c>
      <c r="B63" s="1">
        <v>0</v>
      </c>
      <c r="C63" s="1"/>
    </row>
    <row r="64" spans="1:3">
      <c r="A64" s="1" t="s">
        <v>1</v>
      </c>
      <c r="B64" s="1">
        <v>97</v>
      </c>
      <c r="C64" s="1"/>
    </row>
    <row r="65" spans="1:3">
      <c r="A65" s="1" t="s">
        <v>6</v>
      </c>
      <c r="B65" s="4">
        <f>($B$60-$C$60)/SQRT(($B61/$B$62)+($C$61/$C$62))</f>
        <v>-11.548460827125446</v>
      </c>
      <c r="C65" s="1"/>
    </row>
    <row r="66" spans="1:3">
      <c r="A66" s="1" t="s">
        <v>7</v>
      </c>
      <c r="B66" s="7">
        <f>TDIST(ABS($B$65),$B$64,1)</f>
        <v>3.1842457373448953E-20</v>
      </c>
      <c r="C66" s="7"/>
    </row>
    <row r="67" spans="1:3">
      <c r="A67" s="1" t="s">
        <v>8</v>
      </c>
      <c r="B67" s="1">
        <f>TINV(0.1,$B$64)</f>
        <v>1.6607146106121444</v>
      </c>
      <c r="C67" s="1"/>
    </row>
    <row r="68" spans="1:3">
      <c r="A68" s="1" t="s">
        <v>9</v>
      </c>
      <c r="B68" s="7">
        <f>TDIST(ABS($B$65),$B$64,2)</f>
        <v>6.3684914746897906E-20</v>
      </c>
      <c r="C68" s="1"/>
    </row>
    <row r="69" spans="1:3" ht="15.75" thickBot="1">
      <c r="A69" s="2" t="s">
        <v>10</v>
      </c>
      <c r="B69" s="2">
        <f>TINV(0.05,$B$64)</f>
        <v>1.9847231363947659</v>
      </c>
      <c r="C69" s="2"/>
    </row>
    <row r="71" spans="1:3">
      <c r="A71" t="s">
        <v>2</v>
      </c>
    </row>
    <row r="72" spans="1:3" ht="15.75" thickBot="1"/>
    <row r="73" spans="1:3">
      <c r="A73" s="3"/>
      <c r="B73" s="3" t="str">
        <f>allscores!$C$1</f>
        <v>750</v>
      </c>
      <c r="C73" s="3" t="str">
        <f>allscores!$D$1</f>
        <v>999</v>
      </c>
    </row>
    <row r="74" spans="1:3">
      <c r="A74" s="1" t="s">
        <v>3</v>
      </c>
      <c r="B74" s="18">
        <f>AVERAGE(allscores!$C$2:$C$51)</f>
        <v>1516.44</v>
      </c>
      <c r="C74" s="18">
        <f>AVERAGE(allscores!$D$2:$D$51)</f>
        <v>1572.9</v>
      </c>
    </row>
    <row r="75" spans="1:3">
      <c r="A75" s="1" t="s">
        <v>0</v>
      </c>
      <c r="B75" s="4">
        <f>VAR(allscores!$C$2:$C$51)</f>
        <v>2483.6799999998539</v>
      </c>
      <c r="C75" s="4">
        <f>VAR(allscores!$D$2:$D$51)</f>
        <v>1949.5612244897959</v>
      </c>
    </row>
    <row r="76" spans="1:3">
      <c r="A76" s="1" t="s">
        <v>4</v>
      </c>
      <c r="B76" s="5">
        <f>COUNT(allscores!$C$2:$C$51)</f>
        <v>50</v>
      </c>
      <c r="C76" s="5">
        <f>COUNT(allscores!$D$2:$D$51)</f>
        <v>50</v>
      </c>
    </row>
    <row r="77" spans="1:3">
      <c r="A77" s="1" t="s">
        <v>5</v>
      </c>
      <c r="B77" s="1">
        <v>0</v>
      </c>
      <c r="C77" s="1"/>
    </row>
    <row r="78" spans="1:3">
      <c r="A78" s="1" t="s">
        <v>1</v>
      </c>
      <c r="B78" s="1">
        <v>97</v>
      </c>
      <c r="C78" s="1"/>
    </row>
    <row r="79" spans="1:3">
      <c r="A79" s="1" t="s">
        <v>6</v>
      </c>
      <c r="B79" s="4">
        <f>($B$74-$C$74)/SQRT(($B75/$B$76)+($C$75/$C$76))</f>
        <v>-5.9960492924286113</v>
      </c>
      <c r="C79" s="1"/>
    </row>
    <row r="80" spans="1:3">
      <c r="A80" s="1" t="s">
        <v>7</v>
      </c>
      <c r="B80" s="7">
        <f>TDIST(ABS($B$79),$B$78,1)</f>
        <v>1.7313509197072741E-8</v>
      </c>
      <c r="C80" s="7"/>
    </row>
    <row r="81" spans="1:3">
      <c r="A81" s="1" t="s">
        <v>8</v>
      </c>
      <c r="B81" s="1">
        <f>TINV(0.1,$B$78)</f>
        <v>1.6607146106121444</v>
      </c>
      <c r="C81" s="1"/>
    </row>
    <row r="82" spans="1:3">
      <c r="A82" s="1" t="s">
        <v>9</v>
      </c>
      <c r="B82" s="7">
        <f>TDIST(ABS($B$79),$B$78,2)</f>
        <v>3.4627018394145483E-8</v>
      </c>
      <c r="C82" s="1"/>
    </row>
    <row r="83" spans="1:3" ht="15.75" thickBot="1">
      <c r="A83" s="2" t="s">
        <v>10</v>
      </c>
      <c r="B83" s="2">
        <f>TINV(0.05,$B$78)</f>
        <v>1.9847231363947659</v>
      </c>
      <c r="C83" s="2"/>
    </row>
  </sheetData>
  <conditionalFormatting sqref="B10 B24 B38 B52 B66 B80">
    <cfRule type="cellIs" dxfId="7" priority="75" operator="equal">
      <formula>0.05</formula>
    </cfRule>
    <cfRule type="cellIs" dxfId="6" priority="81" operator="greaterThan">
      <formula>0.05</formula>
    </cfRule>
    <cfRule type="cellIs" dxfId="5" priority="82" operator="lessThan">
      <formula>0.05</formula>
    </cfRule>
  </conditionalFormatting>
  <conditionalFormatting sqref="B10 B24 B38 B52 B66 B80">
    <cfRule type="cellIs" dxfId="4" priority="77" operator="greaterThan">
      <formula>0.05</formula>
    </cfRule>
    <cfRule type="cellIs" dxfId="3" priority="78" operator="lessThan">
      <formula>0.05</formula>
    </cfRule>
  </conditionalFormatting>
  <conditionalFormatting sqref="B12 B26 B40 B54 B68 B82">
    <cfRule type="cellIs" dxfId="2" priority="73" operator="greaterThan">
      <formula>0.05</formula>
    </cfRule>
    <cfRule type="cellIs" dxfId="1" priority="74" operator="lessThan">
      <formula>0.05</formula>
    </cfRule>
    <cfRule type="cellIs" dxfId="0" priority="76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allscores</vt:lpstr>
      <vt:lpstr>t test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kmukhar</cp:lastModifiedBy>
  <dcterms:created xsi:type="dcterms:W3CDTF">2012-07-20T21:14:34Z</dcterms:created>
  <dcterms:modified xsi:type="dcterms:W3CDTF">2012-07-25T21:17:31Z</dcterms:modified>
</cp:coreProperties>
</file>