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llscores" sheetId="1" r:id="rId1"/>
    <sheet name="t test" sheetId="16" r:id="rId2"/>
  </sheets>
  <calcPr calcId="125725"/>
</workbook>
</file>

<file path=xl/calcChain.xml><?xml version="1.0" encoding="utf-8"?>
<calcChain xmlns="http://schemas.openxmlformats.org/spreadsheetml/2006/main">
  <c r="C76" i="16"/>
  <c r="C75"/>
  <c r="C74"/>
  <c r="C62"/>
  <c r="C61"/>
  <c r="C60"/>
  <c r="C34"/>
  <c r="C33"/>
  <c r="C32"/>
  <c r="B76"/>
  <c r="B75"/>
  <c r="B74"/>
  <c r="C48"/>
  <c r="C47"/>
  <c r="C46"/>
  <c r="C20"/>
  <c r="C19"/>
  <c r="C18"/>
  <c r="B62"/>
  <c r="B61"/>
  <c r="B60"/>
  <c r="B48"/>
  <c r="B47"/>
  <c r="B46"/>
  <c r="C6"/>
  <c r="C5"/>
  <c r="C4"/>
  <c r="B34"/>
  <c r="B33"/>
  <c r="B32"/>
  <c r="B20"/>
  <c r="B19"/>
  <c r="B18"/>
  <c r="B6"/>
  <c r="B5"/>
  <c r="B4"/>
  <c r="G2" i="1"/>
  <c r="G5" s="1"/>
  <c r="G1"/>
  <c r="G4" s="1"/>
  <c r="C73" i="16"/>
  <c r="C59"/>
  <c r="C31"/>
  <c r="B73"/>
  <c r="C45"/>
  <c r="C17"/>
  <c r="B59"/>
  <c r="B45"/>
  <c r="C3"/>
  <c r="B31"/>
  <c r="B17"/>
  <c r="B3"/>
  <c r="B83"/>
  <c r="B81"/>
  <c r="B69"/>
  <c r="B67"/>
  <c r="B55"/>
  <c r="B53"/>
  <c r="B41"/>
  <c r="B39"/>
  <c r="B27"/>
  <c r="B25"/>
  <c r="B11"/>
  <c r="B13"/>
  <c r="G3" i="1" l="1"/>
  <c r="B9" i="16"/>
  <c r="B12" s="1"/>
  <c r="B79"/>
  <c r="B82" s="1"/>
  <c r="B51"/>
  <c r="B52" s="1"/>
  <c r="B65"/>
  <c r="B68" s="1"/>
  <c r="B23"/>
  <c r="B24" s="1"/>
  <c r="B37"/>
  <c r="B40" s="1"/>
  <c r="B80" l="1"/>
  <c r="B54"/>
  <c r="B38"/>
  <c r="B26"/>
  <c r="B10"/>
  <c r="B66"/>
</calcChain>
</file>

<file path=xl/sharedStrings.xml><?xml version="1.0" encoding="utf-8"?>
<sst xmlns="http://schemas.openxmlformats.org/spreadsheetml/2006/main" count="75" uniqueCount="20">
  <si>
    <t>Variance</t>
  </si>
  <si>
    <t>df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</si>
  <si>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</si>
  <si>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</si>
  <si>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</si>
  <si>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</si>
  <si>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</si>
  <si>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</si>
  <si>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</si>
  <si>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</si>
  <si>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</si>
  <si>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250</t>
  </si>
  <si>
    <t>500</t>
  </si>
  <si>
    <t>750</t>
  </si>
  <si>
    <t>999</t>
  </si>
  <si>
    <t>min</t>
  </si>
  <si>
    <t>max</t>
  </si>
  <si>
    <t>diff</t>
  </si>
  <si>
    <t>bin start</t>
  </si>
  <si>
    <t>bin end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</si>
</sst>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G4" sqref="G4"/>
    </sheetView>
  </sheetViews>
  <sheetFormatPr defaultRowHeight="15"/>
  <sheetData>
    <row r="1" spans="1:8" ht="15.75" thickBot="1">
      <c r="A1" s="10" t="s">
        <v>11</v>
      </c>
      <c r="B1" s="10" t="s">
        <v>12</v>
      </c>
      <c r="C1" s="10" t="s">
        <v>13</v>
      </c>
      <c r="D1" s="11" t="s">
        <v>14</v>
      </c>
      <c r="F1" t="s">
        <v>15</v>
      </c>
      <c r="G1">
        <f>MIN(allscores!$A$2:$D$31)</f>
        <v>1385</v>
      </c>
    </row>
    <row r="2" spans="1:8" ht="15.75" thickTop="1">
      <c r="A2" s="12">
        <v>1636</v>
      </c>
      <c r="B2" s="12">
        <v>1641</v>
      </c>
      <c r="C2" s="12">
        <v>1726</v>
      </c>
      <c r="D2" s="13">
        <v>1737</v>
      </c>
      <c r="F2" t="s">
        <v>16</v>
      </c>
      <c r="G2">
        <f>MAX(allscores!$A$2:$D$31)</f>
        <v>1737</v>
      </c>
    </row>
    <row r="3" spans="1:8">
      <c r="A3" s="14">
        <v>1471</v>
      </c>
      <c r="B3" s="14">
        <v>1492</v>
      </c>
      <c r="C3" s="14">
        <v>1508</v>
      </c>
      <c r="D3" s="15">
        <v>1529</v>
      </c>
      <c r="F3" t="s">
        <v>17</v>
      </c>
      <c r="G3">
        <f>G2-G1</f>
        <v>352</v>
      </c>
    </row>
    <row r="4" spans="1:8">
      <c r="A4" s="12">
        <v>1490</v>
      </c>
      <c r="B4" s="12">
        <v>1466</v>
      </c>
      <c r="C4" s="12">
        <v>1426</v>
      </c>
      <c r="D4" s="13">
        <v>1618</v>
      </c>
      <c r="F4" t="s">
        <v>18</v>
      </c>
      <c r="G4">
        <f>ROUNDDOWN(G1,-2)</f>
        <v>1300</v>
      </c>
      <c r="H4" s="9"/>
    </row>
    <row r="5" spans="1:8">
      <c r="A5" s="14">
        <v>1457</v>
      </c>
      <c r="B5" s="14">
        <v>1483</v>
      </c>
      <c r="C5" s="14">
        <v>1528</v>
      </c>
      <c r="D5" s="15">
        <v>1532</v>
      </c>
      <c r="F5" t="s">
        <v>19</v>
      </c>
      <c r="G5">
        <f>ROUNDUP(G2,-2)</f>
        <v>1800</v>
      </c>
      <c r="H5" s="9"/>
    </row>
    <row r="6" spans="1:8">
      <c r="A6" s="12">
        <v>1488</v>
      </c>
      <c r="B6" s="12">
        <v>1421</v>
      </c>
      <c r="C6" s="12">
        <v>1461</v>
      </c>
      <c r="D6" s="13">
        <v>1630</v>
      </c>
      <c r="H6" s="9"/>
    </row>
    <row r="7" spans="1:8">
      <c r="A7" s="14">
        <v>1447</v>
      </c>
      <c r="B7" s="14">
        <v>1496</v>
      </c>
      <c r="C7" s="14">
        <v>1502</v>
      </c>
      <c r="D7" s="15">
        <v>1555</v>
      </c>
      <c r="H7" s="9"/>
    </row>
    <row r="8" spans="1:8">
      <c r="A8" s="12">
        <v>1385</v>
      </c>
      <c r="B8" s="12">
        <v>1494</v>
      </c>
      <c r="C8" s="12">
        <v>1539</v>
      </c>
      <c r="D8" s="13">
        <v>1582</v>
      </c>
      <c r="H8" s="9"/>
    </row>
    <row r="9" spans="1:8">
      <c r="A9" s="14">
        <v>1492</v>
      </c>
      <c r="B9" s="14">
        <v>1492</v>
      </c>
      <c r="C9" s="14">
        <v>1492</v>
      </c>
      <c r="D9" s="15">
        <v>1524</v>
      </c>
      <c r="H9" s="9"/>
    </row>
    <row r="10" spans="1:8">
      <c r="A10" s="12">
        <v>1434</v>
      </c>
      <c r="B10" s="12">
        <v>1469</v>
      </c>
      <c r="C10" s="12">
        <v>1543</v>
      </c>
      <c r="D10" s="13">
        <v>1554</v>
      </c>
      <c r="H10" s="9"/>
    </row>
    <row r="11" spans="1:8">
      <c r="A11" s="14">
        <v>1449</v>
      </c>
      <c r="B11" s="14">
        <v>1458</v>
      </c>
      <c r="C11" s="14">
        <v>1517</v>
      </c>
      <c r="D11" s="15">
        <v>1576</v>
      </c>
      <c r="H11" s="9"/>
    </row>
    <row r="12" spans="1:8">
      <c r="A12" s="12">
        <v>1445</v>
      </c>
      <c r="B12" s="12">
        <v>1482</v>
      </c>
      <c r="C12" s="12">
        <v>1532</v>
      </c>
      <c r="D12" s="13">
        <v>1541</v>
      </c>
    </row>
    <row r="13" spans="1:8">
      <c r="A13" s="14">
        <v>1457</v>
      </c>
      <c r="B13" s="14">
        <v>1438</v>
      </c>
      <c r="C13" s="14">
        <v>1513</v>
      </c>
      <c r="D13" s="15">
        <v>1592</v>
      </c>
    </row>
    <row r="14" spans="1:8">
      <c r="A14" s="12">
        <v>1449</v>
      </c>
      <c r="B14" s="12">
        <v>1477</v>
      </c>
      <c r="C14" s="12">
        <v>1488</v>
      </c>
      <c r="D14" s="13">
        <v>1586</v>
      </c>
    </row>
    <row r="15" spans="1:8">
      <c r="A15" s="12">
        <v>1480</v>
      </c>
      <c r="B15" s="12">
        <v>1483</v>
      </c>
      <c r="C15" s="12">
        <v>1506</v>
      </c>
      <c r="D15" s="13">
        <v>1531</v>
      </c>
    </row>
    <row r="16" spans="1:8">
      <c r="A16" s="14">
        <v>1497</v>
      </c>
      <c r="B16" s="14">
        <v>1466</v>
      </c>
      <c r="C16" s="14">
        <v>1488</v>
      </c>
      <c r="D16" s="15">
        <v>1549</v>
      </c>
    </row>
    <row r="17" spans="1:4">
      <c r="A17" s="12">
        <v>1441</v>
      </c>
      <c r="B17" s="12">
        <v>1475</v>
      </c>
      <c r="C17" s="12">
        <v>1503</v>
      </c>
      <c r="D17" s="13">
        <v>1581</v>
      </c>
    </row>
    <row r="18" spans="1:4">
      <c r="A18" s="14">
        <v>1479</v>
      </c>
      <c r="B18" s="14">
        <v>1411</v>
      </c>
      <c r="C18" s="14">
        <v>1487</v>
      </c>
      <c r="D18" s="15">
        <v>1623</v>
      </c>
    </row>
    <row r="19" spans="1:4">
      <c r="A19" s="12">
        <v>1465</v>
      </c>
      <c r="B19" s="12">
        <v>1438</v>
      </c>
      <c r="C19" s="12">
        <v>1524</v>
      </c>
      <c r="D19" s="13">
        <v>1573</v>
      </c>
    </row>
    <row r="20" spans="1:4">
      <c r="A20" s="14">
        <v>1452</v>
      </c>
      <c r="B20" s="14">
        <v>1448</v>
      </c>
      <c r="C20" s="14">
        <v>1564</v>
      </c>
      <c r="D20" s="15">
        <v>1536</v>
      </c>
    </row>
    <row r="21" spans="1:4">
      <c r="A21" s="12">
        <v>1462</v>
      </c>
      <c r="B21" s="12">
        <v>1464</v>
      </c>
      <c r="C21" s="12">
        <v>1489</v>
      </c>
      <c r="D21" s="13">
        <v>1585</v>
      </c>
    </row>
    <row r="22" spans="1:4">
      <c r="A22" s="14">
        <v>1428</v>
      </c>
      <c r="B22" s="14">
        <v>1504</v>
      </c>
      <c r="C22" s="14">
        <v>1562</v>
      </c>
      <c r="D22" s="15">
        <v>1506</v>
      </c>
    </row>
    <row r="23" spans="1:4">
      <c r="A23" s="12">
        <v>1468</v>
      </c>
      <c r="B23" s="12">
        <v>1449</v>
      </c>
      <c r="C23" s="12">
        <v>1551</v>
      </c>
      <c r="D23" s="13">
        <v>1532</v>
      </c>
    </row>
    <row r="24" spans="1:4">
      <c r="A24" s="14">
        <v>1422</v>
      </c>
      <c r="B24" s="14">
        <v>1534</v>
      </c>
      <c r="C24" s="14">
        <v>1469</v>
      </c>
      <c r="D24" s="15">
        <v>1575</v>
      </c>
    </row>
    <row r="25" spans="1:4">
      <c r="A25" s="12">
        <v>1443</v>
      </c>
      <c r="B25" s="12">
        <v>1451</v>
      </c>
      <c r="C25" s="12">
        <v>1566</v>
      </c>
      <c r="D25" s="13">
        <v>1540</v>
      </c>
    </row>
    <row r="26" spans="1:4">
      <c r="A26" s="14">
        <v>1472</v>
      </c>
      <c r="B26" s="14">
        <v>1505</v>
      </c>
      <c r="C26" s="14">
        <v>1458</v>
      </c>
      <c r="D26" s="15">
        <v>1565</v>
      </c>
    </row>
    <row r="27" spans="1:4">
      <c r="A27" s="12">
        <v>1503</v>
      </c>
      <c r="B27" s="12">
        <v>1423</v>
      </c>
      <c r="C27" s="12">
        <v>1487</v>
      </c>
      <c r="D27" s="13">
        <v>1587</v>
      </c>
    </row>
    <row r="28" spans="1:4">
      <c r="A28" s="14">
        <v>1435</v>
      </c>
      <c r="B28" s="14">
        <v>1473</v>
      </c>
      <c r="C28" s="14">
        <v>1514</v>
      </c>
      <c r="D28" s="15">
        <v>1578</v>
      </c>
    </row>
    <row r="29" spans="1:4">
      <c r="A29" s="12">
        <v>1463</v>
      </c>
      <c r="B29" s="12">
        <v>1522</v>
      </c>
      <c r="C29" s="12">
        <v>1472</v>
      </c>
      <c r="D29" s="13">
        <v>1543</v>
      </c>
    </row>
    <row r="30" spans="1:4">
      <c r="A30" s="14">
        <v>1457</v>
      </c>
      <c r="B30" s="14">
        <v>1539</v>
      </c>
      <c r="C30" s="14">
        <v>1466</v>
      </c>
      <c r="D30" s="15">
        <v>1538</v>
      </c>
    </row>
    <row r="31" spans="1:4">
      <c r="A31" s="16">
        <v>1414</v>
      </c>
      <c r="B31" s="16">
        <v>1433</v>
      </c>
      <c r="C31" s="16">
        <v>1619</v>
      </c>
      <c r="D31" s="17">
        <v>1534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cols>
    <col min="1" max="1" width="45.140625" bestFit="1" customWidth="1"/>
    <col min="2" max="3" width="17.85546875" bestFit="1" customWidth="1"/>
  </cols>
  <sheetData>
    <row r="1" spans="1:3">
      <c r="A1" t="s">
        <v>2</v>
      </c>
    </row>
    <row r="2" spans="1:3" ht="15.75" thickBot="1"/>
    <row r="3" spans="1:3">
      <c r="A3" s="3"/>
      <c r="B3" s="3" t="str">
        <f>allscores!$A$1</f>
        <v>250</v>
      </c>
      <c r="C3" s="3" t="str">
        <f>allscores!$B$1</f>
        <v>500</v>
      </c>
    </row>
    <row r="4" spans="1:3">
      <c r="A4" s="1" t="s">
        <v>3</v>
      </c>
      <c r="B4" s="18">
        <f>AVERAGE(allscores!$A$2:$A$31)</f>
        <v>1462.7</v>
      </c>
      <c r="C4" s="18">
        <f>AVERAGE(allscores!$B$2:$B$31)</f>
        <v>1477.5666666666666</v>
      </c>
    </row>
    <row r="5" spans="1:3">
      <c r="A5" s="1" t="s">
        <v>0</v>
      </c>
      <c r="B5" s="4">
        <f>VAR(allscores!$A$2:$A$31)</f>
        <v>1748.2172413792075</v>
      </c>
      <c r="C5" s="4">
        <f>VAR(allscores!$B$2:$B$31)</f>
        <v>1974.3919540230056</v>
      </c>
    </row>
    <row r="6" spans="1:3">
      <c r="A6" s="1" t="s">
        <v>4</v>
      </c>
      <c r="B6" s="5">
        <f>COUNT(allscores!$A$2:$A$31)</f>
        <v>30</v>
      </c>
      <c r="C6" s="5">
        <f>COUNT(allscores!$B$2:$B$31)</f>
        <v>30</v>
      </c>
    </row>
    <row r="7" spans="1:3">
      <c r="A7" s="1" t="s">
        <v>5</v>
      </c>
      <c r="B7" s="1">
        <v>0</v>
      </c>
      <c r="C7" s="1"/>
    </row>
    <row r="8" spans="1:3">
      <c r="A8" s="1" t="s">
        <v>1</v>
      </c>
      <c r="B8" s="1">
        <v>27</v>
      </c>
      <c r="C8" s="1"/>
    </row>
    <row r="9" spans="1:3">
      <c r="A9" s="1" t="s">
        <v>6</v>
      </c>
      <c r="B9" s="4">
        <f>($B$4-$C$4)/SQRT(($B$5/$B$6)+($C$5/$C$6))</f>
        <v>-1.3345981191403204</v>
      </c>
      <c r="C9" s="1"/>
    </row>
    <row r="10" spans="1:3">
      <c r="A10" s="1" t="s">
        <v>7</v>
      </c>
      <c r="B10" s="6">
        <f>TDIST(ABS($B$9),$B$8,1)</f>
        <v>9.6577117659748968E-2</v>
      </c>
      <c r="C10" s="7"/>
    </row>
    <row r="11" spans="1:3">
      <c r="A11" s="1" t="s">
        <v>8</v>
      </c>
      <c r="B11" s="6">
        <f>TINV(0.1,$B$8)</f>
        <v>1.7032884229680842</v>
      </c>
      <c r="C11" s="1"/>
    </row>
    <row r="12" spans="1:3">
      <c r="A12" s="1" t="s">
        <v>9</v>
      </c>
      <c r="B12" s="6">
        <f>TDIST(ABS($B$9),$B$8,2)</f>
        <v>0.19315423531949794</v>
      </c>
      <c r="C12" s="1"/>
    </row>
    <row r="13" spans="1:3" ht="15.75" thickBot="1">
      <c r="A13" s="2" t="s">
        <v>10</v>
      </c>
      <c r="B13" s="8">
        <f>TINV(0.05,$B$8)</f>
        <v>2.0518304929706748</v>
      </c>
      <c r="C13" s="2"/>
    </row>
    <row r="15" spans="1:3">
      <c r="A15" t="s">
        <v>2</v>
      </c>
    </row>
    <row r="16" spans="1:3" ht="15.75" thickBot="1"/>
    <row r="17" spans="1:3">
      <c r="A17" s="3"/>
      <c r="B17" s="3" t="str">
        <f>allscores!$A$1</f>
        <v>250</v>
      </c>
      <c r="C17" s="3" t="str">
        <f>allscores!$C$1</f>
        <v>750</v>
      </c>
    </row>
    <row r="18" spans="1:3">
      <c r="A18" s="1" t="s">
        <v>3</v>
      </c>
      <c r="B18" s="18">
        <f>AVERAGE(allscores!$A$2:$A$31)</f>
        <v>1462.7</v>
      </c>
      <c r="C18" s="18">
        <f>AVERAGE(allscores!$C$2:$C$31)</f>
        <v>1516.6666666666667</v>
      </c>
    </row>
    <row r="19" spans="1:3">
      <c r="A19" s="1" t="s">
        <v>0</v>
      </c>
      <c r="B19" s="4">
        <f>VAR(allscores!$A$2:$A$31)</f>
        <v>1748.2172413792075</v>
      </c>
      <c r="C19" s="4">
        <f>VAR(allscores!$C$2:$C$31)</f>
        <v>3130.8505747128152</v>
      </c>
    </row>
    <row r="20" spans="1:3">
      <c r="A20" s="1" t="s">
        <v>4</v>
      </c>
      <c r="B20" s="5">
        <f>COUNT(allscores!$A$2:$A$31)</f>
        <v>30</v>
      </c>
      <c r="C20" s="5">
        <f>COUNT(allscores!$C$2:$C$31)</f>
        <v>30</v>
      </c>
    </row>
    <row r="21" spans="1:3">
      <c r="A21" s="1" t="s">
        <v>5</v>
      </c>
      <c r="B21" s="1">
        <v>0</v>
      </c>
      <c r="C21" s="1"/>
    </row>
    <row r="22" spans="1:3">
      <c r="A22" s="1" t="s">
        <v>1</v>
      </c>
      <c r="B22" s="1">
        <v>27</v>
      </c>
      <c r="C22" s="1"/>
    </row>
    <row r="23" spans="1:3">
      <c r="A23" s="1" t="s">
        <v>6</v>
      </c>
      <c r="B23" s="4">
        <f>($B$18-$C$18)/SQRT(($B$19/$B$20)+($C$19/$C$20))</f>
        <v>-4.2317284778213002</v>
      </c>
      <c r="C23" s="1"/>
    </row>
    <row r="24" spans="1:3">
      <c r="A24" s="1" t="s">
        <v>7</v>
      </c>
      <c r="B24" s="7">
        <f>TDIST(ABS($B$23),$B$22,1)</f>
        <v>1.1956764549628301E-4</v>
      </c>
      <c r="C24" s="7"/>
    </row>
    <row r="25" spans="1:3">
      <c r="A25" s="1" t="s">
        <v>8</v>
      </c>
      <c r="B25" s="1">
        <f>TINV(0.1,$B$22)</f>
        <v>1.7032884229680842</v>
      </c>
      <c r="C25" s="1"/>
    </row>
    <row r="26" spans="1:3">
      <c r="A26" s="1" t="s">
        <v>9</v>
      </c>
      <c r="B26" s="7">
        <f>TDIST(ABS($B$23),$B$22,2)</f>
        <v>2.3913529099256603E-4</v>
      </c>
      <c r="C26" s="1"/>
    </row>
    <row r="27" spans="1:3" ht="15.75" thickBot="1">
      <c r="A27" s="2" t="s">
        <v>10</v>
      </c>
      <c r="B27" s="2">
        <f>TINV(0.05,$B$22)</f>
        <v>2.0518304929706748</v>
      </c>
      <c r="C27" s="2"/>
    </row>
    <row r="29" spans="1:3">
      <c r="A29" t="s">
        <v>2</v>
      </c>
    </row>
    <row r="30" spans="1:3" ht="15.75" thickBot="1"/>
    <row r="31" spans="1:3">
      <c r="A31" s="3"/>
      <c r="B31" s="3" t="str">
        <f>allscores!$A$1</f>
        <v>250</v>
      </c>
      <c r="C31" s="3" t="str">
        <f>allscores!$D$1</f>
        <v>999</v>
      </c>
    </row>
    <row r="32" spans="1:3">
      <c r="A32" s="1" t="s">
        <v>3</v>
      </c>
      <c r="B32" s="18">
        <f>AVERAGE(allscores!$A$2:$A$31)</f>
        <v>1462.7</v>
      </c>
      <c r="C32" s="18">
        <f>AVERAGE(allscores!$D$2:$D$31)</f>
        <v>1567.7333333333333</v>
      </c>
    </row>
    <row r="33" spans="1:3">
      <c r="A33" s="1" t="s">
        <v>0</v>
      </c>
      <c r="B33" s="4">
        <f>VAR(allscores!$A$2:$A$31)</f>
        <v>1748.2172413792075</v>
      </c>
      <c r="C33" s="4">
        <f>VAR(allscores!$D$2:$D$31)</f>
        <v>1975.7195402296452</v>
      </c>
    </row>
    <row r="34" spans="1:3">
      <c r="A34" s="1" t="s">
        <v>4</v>
      </c>
      <c r="B34" s="5">
        <f>COUNT(allscores!$A$2:$A$31)</f>
        <v>30</v>
      </c>
      <c r="C34" s="5">
        <f>COUNT(allscores!$D$2:$D$31)</f>
        <v>30</v>
      </c>
    </row>
    <row r="35" spans="1:3">
      <c r="A35" s="1" t="s">
        <v>5</v>
      </c>
      <c r="B35" s="1">
        <v>0</v>
      </c>
      <c r="C35" s="1"/>
    </row>
    <row r="36" spans="1:3">
      <c r="A36" s="1" t="s">
        <v>1</v>
      </c>
      <c r="B36" s="1">
        <v>27</v>
      </c>
      <c r="C36" s="1"/>
    </row>
    <row r="37" spans="1:3">
      <c r="A37" s="1" t="s">
        <v>6</v>
      </c>
      <c r="B37" s="4">
        <f>($B$32-$C$32)/SQRT(($B33/$B$34)+($C$33/$C$34))</f>
        <v>-9.4272847690317896</v>
      </c>
      <c r="C37" s="1"/>
    </row>
    <row r="38" spans="1:3">
      <c r="A38" s="1" t="s">
        <v>7</v>
      </c>
      <c r="B38" s="7">
        <f>TDIST(ABS($B$37),$B$36,1)</f>
        <v>2.4773331651072577E-10</v>
      </c>
      <c r="C38" s="7"/>
    </row>
    <row r="39" spans="1:3">
      <c r="A39" s="1" t="s">
        <v>8</v>
      </c>
      <c r="B39" s="1">
        <f>TINV(0.1,$B$36)</f>
        <v>1.7032884229680842</v>
      </c>
      <c r="C39" s="1"/>
    </row>
    <row r="40" spans="1:3">
      <c r="A40" s="1" t="s">
        <v>9</v>
      </c>
      <c r="B40" s="7">
        <f>TDIST(ABS($B$37),$B$36,2)</f>
        <v>4.9546663302145154E-10</v>
      </c>
      <c r="C40" s="1"/>
    </row>
    <row r="41" spans="1:3" ht="15.75" thickBot="1">
      <c r="A41" s="2" t="s">
        <v>10</v>
      </c>
      <c r="B41" s="2">
        <f>TINV(0.05,$B$36)</f>
        <v>2.0518304929706748</v>
      </c>
      <c r="C41" s="2"/>
    </row>
    <row r="43" spans="1:3">
      <c r="A43" t="s">
        <v>2</v>
      </c>
    </row>
    <row r="44" spans="1:3" ht="15.75" thickBot="1"/>
    <row r="45" spans="1:3">
      <c r="A45" s="3"/>
      <c r="B45" s="3" t="str">
        <f>allscores!$B$1</f>
        <v>500</v>
      </c>
      <c r="C45" s="3" t="str">
        <f>allscores!$C$1</f>
        <v>750</v>
      </c>
    </row>
    <row r="46" spans="1:3">
      <c r="A46" s="1" t="s">
        <v>3</v>
      </c>
      <c r="B46" s="18">
        <f>AVERAGE(allscores!$B$2:$B$31)</f>
        <v>1477.5666666666666</v>
      </c>
      <c r="C46" s="18">
        <f>AVERAGE(allscores!$C$2:$C$31)</f>
        <v>1516.6666666666667</v>
      </c>
    </row>
    <row r="47" spans="1:3">
      <c r="A47" s="1" t="s">
        <v>0</v>
      </c>
      <c r="B47" s="4">
        <f>VAR(allscores!$B$2:$B$31)</f>
        <v>1974.3919540230056</v>
      </c>
      <c r="C47" s="4">
        <f>VAR(allscores!$C$2:$C$31)</f>
        <v>3130.8505747128152</v>
      </c>
    </row>
    <row r="48" spans="1:3">
      <c r="A48" s="1" t="s">
        <v>4</v>
      </c>
      <c r="B48" s="5">
        <f>COUNT(allscores!$B$2:$B$31)</f>
        <v>30</v>
      </c>
      <c r="C48" s="5">
        <f>COUNT(allscores!$C$2:$C$31)</f>
        <v>30</v>
      </c>
    </row>
    <row r="49" spans="1:3">
      <c r="A49" s="1" t="s">
        <v>5</v>
      </c>
      <c r="B49" s="1">
        <v>0</v>
      </c>
      <c r="C49" s="1"/>
    </row>
    <row r="50" spans="1:3">
      <c r="A50" s="1" t="s">
        <v>1</v>
      </c>
      <c r="B50" s="1">
        <v>27</v>
      </c>
      <c r="C50" s="1"/>
    </row>
    <row r="51" spans="1:3">
      <c r="A51" s="1" t="s">
        <v>6</v>
      </c>
      <c r="B51" s="4">
        <f>($B$46-$C$46)/SQRT(($B$47/$B$48)+($C$47/$C$48))</f>
        <v>-2.997292973208677</v>
      </c>
      <c r="C51" s="1"/>
    </row>
    <row r="52" spans="1:3">
      <c r="A52" s="1" t="s">
        <v>7</v>
      </c>
      <c r="B52" s="7">
        <f>TDIST(ABS($B$51),$B$50,1)</f>
        <v>2.8919817659263051E-3</v>
      </c>
      <c r="C52" s="7"/>
    </row>
    <row r="53" spans="1:3">
      <c r="A53" s="1" t="s">
        <v>8</v>
      </c>
      <c r="B53" s="1">
        <f>TINV(0.1,$B$50)</f>
        <v>1.7032884229680842</v>
      </c>
      <c r="C53" s="1"/>
    </row>
    <row r="54" spans="1:3">
      <c r="A54" s="1" t="s">
        <v>9</v>
      </c>
      <c r="B54" s="7">
        <f>TDIST(ABS($B$51),$B$50,2)</f>
        <v>5.7839635318526102E-3</v>
      </c>
      <c r="C54" s="1"/>
    </row>
    <row r="55" spans="1:3" ht="15.75" thickBot="1">
      <c r="A55" s="2" t="s">
        <v>10</v>
      </c>
      <c r="B55" s="2">
        <f>TINV(0.05,$B$50)</f>
        <v>2.0518304929706748</v>
      </c>
      <c r="C55" s="2"/>
    </row>
    <row r="57" spans="1:3">
      <c r="A57" t="s">
        <v>2</v>
      </c>
    </row>
    <row r="58" spans="1:3" ht="15.75" thickBot="1"/>
    <row r="59" spans="1:3">
      <c r="A59" s="3"/>
      <c r="B59" s="3" t="str">
        <f>allscores!$B$1</f>
        <v>500</v>
      </c>
      <c r="C59" s="3" t="str">
        <f>allscores!$D$1</f>
        <v>999</v>
      </c>
    </row>
    <row r="60" spans="1:3">
      <c r="A60" s="1" t="s">
        <v>3</v>
      </c>
      <c r="B60" s="18">
        <f>AVERAGE(allscores!$B$2:$B$31)</f>
        <v>1477.5666666666666</v>
      </c>
      <c r="C60" s="18">
        <f>AVERAGE(allscores!$D$2:$D$31)</f>
        <v>1567.7333333333333</v>
      </c>
    </row>
    <row r="61" spans="1:3">
      <c r="A61" s="1" t="s">
        <v>0</v>
      </c>
      <c r="B61" s="4">
        <f>VAR(allscores!$B$2:$B$31)</f>
        <v>1974.3919540230056</v>
      </c>
      <c r="C61" s="4">
        <f>VAR(allscores!$D$2:$D$31)</f>
        <v>1975.7195402296452</v>
      </c>
    </row>
    <row r="62" spans="1:3">
      <c r="A62" s="1" t="s">
        <v>4</v>
      </c>
      <c r="B62" s="5">
        <f>COUNT(allscores!$B$2:$B$31)</f>
        <v>30</v>
      </c>
      <c r="C62" s="5">
        <f>COUNT(allscores!$D$2:$D$31)</f>
        <v>30</v>
      </c>
    </row>
    <row r="63" spans="1:3">
      <c r="A63" s="1" t="s">
        <v>5</v>
      </c>
      <c r="B63" s="1">
        <v>0</v>
      </c>
      <c r="C63" s="1"/>
    </row>
    <row r="64" spans="1:3">
      <c r="A64" s="1" t="s">
        <v>1</v>
      </c>
      <c r="B64" s="1">
        <v>27</v>
      </c>
      <c r="C64" s="1"/>
    </row>
    <row r="65" spans="1:3">
      <c r="A65" s="1" t="s">
        <v>6</v>
      </c>
      <c r="B65" s="4">
        <f>($B$60-$C$60)/SQRT(($B61/$B$62)+($C$61/$C$62))</f>
        <v>-7.8578179901479741</v>
      </c>
      <c r="C65" s="1"/>
    </row>
    <row r="66" spans="1:3">
      <c r="A66" s="1" t="s">
        <v>7</v>
      </c>
      <c r="B66" s="7">
        <f>TDIST(ABS($B$65),$B$64,1)</f>
        <v>9.48620384056593E-9</v>
      </c>
      <c r="C66" s="7"/>
    </row>
    <row r="67" spans="1:3">
      <c r="A67" s="1" t="s">
        <v>8</v>
      </c>
      <c r="B67" s="1">
        <f>TINV(0.1,$B$64)</f>
        <v>1.7032884229680842</v>
      </c>
      <c r="C67" s="1"/>
    </row>
    <row r="68" spans="1:3">
      <c r="A68" s="1" t="s">
        <v>9</v>
      </c>
      <c r="B68" s="7">
        <f>TDIST(ABS($B$65),$B$64,2)</f>
        <v>1.897240768113186E-8</v>
      </c>
      <c r="C68" s="1"/>
    </row>
    <row r="69" spans="1:3" ht="15.75" thickBot="1">
      <c r="A69" s="2" t="s">
        <v>10</v>
      </c>
      <c r="B69" s="2">
        <f>TINV(0.05,$B$64)</f>
        <v>2.0518304929706748</v>
      </c>
      <c r="C69" s="2"/>
    </row>
    <row r="71" spans="1:3">
      <c r="A71" t="s">
        <v>2</v>
      </c>
    </row>
    <row r="72" spans="1:3" ht="15.75" thickBot="1"/>
    <row r="73" spans="1:3">
      <c r="A73" s="3"/>
      <c r="B73" s="3" t="str">
        <f>allscores!$C$1</f>
        <v>750</v>
      </c>
      <c r="C73" s="3" t="str">
        <f>allscores!$D$1</f>
        <v>999</v>
      </c>
    </row>
    <row r="74" spans="1:3">
      <c r="A74" s="1" t="s">
        <v>3</v>
      </c>
      <c r="B74" s="18">
        <f>AVERAGE(allscores!$C$2:$C$31)</f>
        <v>1516.6666666666667</v>
      </c>
      <c r="C74" s="18">
        <f>AVERAGE(allscores!$D$2:$D$31)</f>
        <v>1567.7333333333333</v>
      </c>
    </row>
    <row r="75" spans="1:3">
      <c r="A75" s="1" t="s">
        <v>0</v>
      </c>
      <c r="B75" s="4">
        <f>VAR(allscores!$C$2:$C$31)</f>
        <v>3130.8505747128152</v>
      </c>
      <c r="C75" s="4">
        <f>VAR(allscores!$D$2:$D$31)</f>
        <v>1975.7195402296452</v>
      </c>
    </row>
    <row r="76" spans="1:3">
      <c r="A76" s="1" t="s">
        <v>4</v>
      </c>
      <c r="B76" s="5">
        <f>COUNT(allscores!$C$2:$C$31)</f>
        <v>30</v>
      </c>
      <c r="C76" s="5">
        <f>COUNT(allscores!$D$2:$D$31)</f>
        <v>30</v>
      </c>
    </row>
    <row r="77" spans="1:3">
      <c r="A77" s="1" t="s">
        <v>5</v>
      </c>
      <c r="B77" s="1">
        <v>0</v>
      </c>
      <c r="C77" s="1"/>
    </row>
    <row r="78" spans="1:3">
      <c r="A78" s="1" t="s">
        <v>1</v>
      </c>
      <c r="B78" s="1">
        <v>27</v>
      </c>
      <c r="C78" s="1"/>
    </row>
    <row r="79" spans="1:3">
      <c r="A79" s="1" t="s">
        <v>6</v>
      </c>
      <c r="B79" s="4">
        <f>($B$74-$C$74)/SQRT(($B75/$B$76)+($C$75/$C$76))</f>
        <v>-3.9141141604006897</v>
      </c>
      <c r="C79" s="1"/>
    </row>
    <row r="80" spans="1:3">
      <c r="A80" s="1" t="s">
        <v>7</v>
      </c>
      <c r="B80" s="7">
        <f>TDIST(ABS($B$79),$B$78,1)</f>
        <v>2.7761343762844755E-4</v>
      </c>
      <c r="C80" s="7"/>
    </row>
    <row r="81" spans="1:3">
      <c r="A81" s="1" t="s">
        <v>8</v>
      </c>
      <c r="B81" s="1">
        <f>TINV(0.1,$B$78)</f>
        <v>1.7032884229680842</v>
      </c>
      <c r="C81" s="1"/>
    </row>
    <row r="82" spans="1:3">
      <c r="A82" s="1" t="s">
        <v>9</v>
      </c>
      <c r="B82" s="7">
        <f>TDIST(ABS($B$79),$B$78,2)</f>
        <v>5.5522687525689509E-4</v>
      </c>
      <c r="C82" s="1"/>
    </row>
    <row r="83" spans="1:3" ht="15.75" thickBot="1">
      <c r="A83" s="2" t="s">
        <v>10</v>
      </c>
      <c r="B83" s="2">
        <f>TINV(0.05,$B$78)</f>
        <v>2.0518304929706748</v>
      </c>
      <c r="C83" s="2"/>
    </row>
  </sheetData>
  <conditionalFormatting sqref="B10 B24 B38 B52 B66 B80">
    <cfRule type="cellIs" dxfId="7" priority="75" operator="equal">
      <formula>0.05</formula>
    </cfRule>
    <cfRule type="cellIs" dxfId="6" priority="81" operator="greaterThan">
      <formula>0.05</formula>
    </cfRule>
    <cfRule type="cellIs" dxfId="5" priority="82" operator="lessThan">
      <formula>0.05</formula>
    </cfRule>
  </conditionalFormatting>
  <conditionalFormatting sqref="B10 B24 B38 B52 B66 B80">
    <cfRule type="cellIs" dxfId="4" priority="77" operator="greaterThan">
      <formula>0.05</formula>
    </cfRule>
    <cfRule type="cellIs" dxfId="3" priority="78" operator="lessThan">
      <formula>0.05</formula>
    </cfRule>
  </conditionalFormatting>
  <conditionalFormatting sqref="B12 B26 B40 B54 B68 B82">
    <cfRule type="cellIs" dxfId="2" priority="73" operator="greaterThan">
      <formula>0.05</formula>
    </cfRule>
    <cfRule type="cellIs" dxfId="1" priority="74" operator="lessThan">
      <formula>0.05</formula>
    </cfRule>
    <cfRule type="cellIs" dxfId="0" priority="76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allscores</vt:lpstr>
      <vt:lpstr>t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Mukhar</cp:lastModifiedBy>
  <dcterms:created xsi:type="dcterms:W3CDTF">2012-07-20T21:14:34Z</dcterms:created>
  <dcterms:modified xsi:type="dcterms:W3CDTF">2013-04-08T18:51:57Z</dcterms:modified>
</cp:coreProperties>
</file>