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<sst xmlns="http://schemas.openxmlformats.org/spreadsheetml/2006/main" count="6" uniqueCount="6">
  <si>
    <t>T</t>
  </si>
  <si>
    <t>&lt;m&gt;</t>
  </si>
  <si>
    <t>meu</t>
  </si>
  <si>
    <t>ceu</t>
  </si>
  <si>
    <t>delta</t>
  </si>
  <si>
    <t>delta1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</si>
</sst>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&lt;m&gt;, meu and ceu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triang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Sheet1!$A$2:$A$42</c:f>
            </c:numRef>
          </c:xVal>
          <c:yVal>
            <c:numRef>
              <c:f>Sheet1!$C$2:$C$42</c:f>
              <c:numCache/>
            </c:numRef>
          </c:yVal>
        </c:ser>
        <c:ser>
          <c:idx val="1"/>
          <c:order val="1"/>
          <c:tx>
            <c:strRef>
              <c:f>Sheet1!$D$1</c:f>
            </c:strRef>
          </c:tx>
          <c:spPr>
            <a:ln>
              <a:noFill/>
            </a:ln>
          </c:spPr>
          <c:marker>
            <c:symbol val="triang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Sheet1!$A$2:$A$42</c:f>
            </c:numRef>
          </c:xVal>
          <c:yVal>
            <c:numRef>
              <c:f>Sheet1!$D$2:$D$42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172191"/>
        <c:axId val="992731699"/>
      </c:scatterChart>
      <c:valAx>
        <c:axId val="19891721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731699"/>
      </c:valAx>
      <c:valAx>
        <c:axId val="992731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172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10</xdr:row>
      <xdr:rowOff>133350</xdr:rowOff>
    </xdr:from>
    <xdr:ext cx="7858125" cy="4867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F1" s="3" t="s">
        <v>4</v>
      </c>
      <c r="G1" s="2" t="s">
        <v>5</v>
      </c>
    </row>
    <row r="2">
      <c r="A2" s="5">
        <f> 0.001</f>
        <v>0.001</v>
      </c>
      <c r="B2" s="1">
        <v>-1.0</v>
      </c>
      <c r="C2" s="6">
        <f t="shared" ref="C2:C4" si="2"> 0</f>
        <v>0</v>
      </c>
      <c r="D2" s="3">
        <f t="shared" ref="D2:D4" si="3"> -1</f>
        <v>-1</v>
      </c>
      <c r="F2" s="7">
        <f t="shared" ref="F2:F42" si="4"> 0.05</f>
        <v>0.05</v>
      </c>
      <c r="G2" s="2">
        <v>0.03</v>
      </c>
    </row>
    <row r="3">
      <c r="A3" s="5">
        <f t="shared" ref="A3:B3" si="1"> A2 + F2</f>
        <v>0.051</v>
      </c>
      <c r="B3" s="5">
        <f t="shared" si="1"/>
        <v>-0.97</v>
      </c>
      <c r="C3" s="7">
        <f t="shared" si="2"/>
        <v>0</v>
      </c>
      <c r="D3" s="7">
        <f t="shared" si="3"/>
        <v>-1</v>
      </c>
      <c r="F3" s="7">
        <f t="shared" si="4"/>
        <v>0.05</v>
      </c>
      <c r="G3" s="2">
        <v>0.03</v>
      </c>
    </row>
    <row r="4">
      <c r="A4" s="5">
        <f t="shared" ref="A4:B4" si="5"> A3 + F3</f>
        <v>0.101</v>
      </c>
      <c r="B4" s="5">
        <f t="shared" si="5"/>
        <v>-0.94</v>
      </c>
      <c r="C4" s="7">
        <f t="shared" si="2"/>
        <v>0</v>
      </c>
      <c r="D4" s="7">
        <f t="shared" si="3"/>
        <v>-1</v>
      </c>
      <c r="F4" s="7">
        <f t="shared" si="4"/>
        <v>0.05</v>
      </c>
      <c r="G4" s="2">
        <v>0.03</v>
      </c>
    </row>
    <row r="5">
      <c r="A5" s="5">
        <f t="shared" ref="A5:B5" si="6"> A4 + F4</f>
        <v>0.151</v>
      </c>
      <c r="B5" s="5">
        <f t="shared" si="6"/>
        <v>-0.91</v>
      </c>
      <c r="C5" s="7">
        <f>  0.0000407999999999998</f>
        <v>0.0000408</v>
      </c>
      <c r="D5" s="7">
        <f>-0.999918399999997</f>
        <v>-0.9999184</v>
      </c>
      <c r="F5" s="7">
        <f t="shared" si="4"/>
        <v>0.05</v>
      </c>
      <c r="G5" s="2">
        <v>0.03</v>
      </c>
    </row>
    <row r="6">
      <c r="A6" s="5">
        <f t="shared" ref="A6:B6" si="7"> A5 + F5</f>
        <v>0.201</v>
      </c>
      <c r="B6" s="5">
        <f t="shared" si="7"/>
        <v>-0.88</v>
      </c>
      <c r="C6" s="7">
        <f> 0.00194559999999999</f>
        <v>0.0019456</v>
      </c>
      <c r="D6" s="7">
        <f> -0.996102399999999</f>
        <v>-0.9961024</v>
      </c>
      <c r="F6" s="7">
        <f t="shared" si="4"/>
        <v>0.05</v>
      </c>
      <c r="G6" s="2">
        <v>0.03</v>
      </c>
    </row>
    <row r="7">
      <c r="A7" s="5">
        <f t="shared" ref="A7:B7" si="8"> A6 + F6</f>
        <v>0.251</v>
      </c>
      <c r="B7" s="5">
        <f t="shared" si="8"/>
        <v>-0.85</v>
      </c>
      <c r="C7" s="7">
        <f> 0.0169774</f>
        <v>0.0169774</v>
      </c>
      <c r="D7" s="7">
        <f> -0.965689199999998</f>
        <v>-0.9656892</v>
      </c>
      <c r="F7" s="7">
        <f t="shared" si="4"/>
        <v>0.05</v>
      </c>
      <c r="G7" s="2">
        <v>0.03</v>
      </c>
    </row>
    <row r="8">
      <c r="A8" s="5">
        <f t="shared" ref="A8:B8" si="9"> A7 + F7</f>
        <v>0.301</v>
      </c>
      <c r="B8" s="5">
        <f t="shared" si="9"/>
        <v>-0.82</v>
      </c>
      <c r="C8" s="7">
        <f> 0.0532042</f>
        <v>0.0532042</v>
      </c>
      <c r="D8" s="7">
        <f> -0.890489200000002</f>
        <v>-0.8904892</v>
      </c>
      <c r="F8" s="7">
        <f t="shared" si="4"/>
        <v>0.05</v>
      </c>
      <c r="G8" s="2">
        <v>0.03</v>
      </c>
    </row>
    <row r="9">
      <c r="A9" s="5">
        <f t="shared" ref="A9:B9" si="10"> A8 + F8</f>
        <v>0.351</v>
      </c>
      <c r="B9" s="5">
        <f t="shared" si="10"/>
        <v>-0.79</v>
      </c>
      <c r="C9" s="7">
        <f> 0.0855569999999999</f>
        <v>0.085557</v>
      </c>
      <c r="D9" s="7">
        <f> -0.819266</f>
        <v>-0.819266</v>
      </c>
      <c r="F9" s="7">
        <f t="shared" si="4"/>
        <v>0.05</v>
      </c>
      <c r="G9" s="2">
        <v>0.03</v>
      </c>
    </row>
    <row r="10">
      <c r="A10" s="5">
        <f t="shared" ref="A10:B10" si="11"> A9 + F9</f>
        <v>0.401</v>
      </c>
      <c r="B10" s="5">
        <f t="shared" si="11"/>
        <v>-0.76</v>
      </c>
      <c r="C10" s="7">
        <f> 0.1092872</f>
        <v>0.1092872</v>
      </c>
      <c r="D10" s="7">
        <f> -0.761759199999999</f>
        <v>-0.7617592</v>
      </c>
      <c r="F10" s="7">
        <f t="shared" si="4"/>
        <v>0.05</v>
      </c>
      <c r="G10" s="2">
        <v>0.03</v>
      </c>
    </row>
    <row r="11">
      <c r="A11" s="5">
        <f t="shared" ref="A11:B11" si="12"> A10 + F10</f>
        <v>0.451</v>
      </c>
      <c r="B11" s="5">
        <f t="shared" si="12"/>
        <v>-0.73</v>
      </c>
      <c r="C11" s="7">
        <f> 0.1282098</f>
        <v>0.1282098</v>
      </c>
      <c r="D11" s="7">
        <f> -0.711184</f>
        <v>-0.711184</v>
      </c>
      <c r="F11" s="7">
        <f t="shared" si="4"/>
        <v>0.05</v>
      </c>
      <c r="G11" s="2">
        <v>0.03</v>
      </c>
    </row>
    <row r="12">
      <c r="A12" s="5">
        <f t="shared" ref="A12:B12" si="13"> A11 + F11</f>
        <v>0.501</v>
      </c>
      <c r="B12" s="5">
        <f t="shared" si="13"/>
        <v>-0.7</v>
      </c>
      <c r="C12" s="7">
        <f> 0.144422999999999</f>
        <v>0.144423</v>
      </c>
      <c r="D12" s="7">
        <f> -0.6633576</f>
        <v>-0.6633576</v>
      </c>
      <c r="F12" s="7">
        <f t="shared" si="4"/>
        <v>0.05</v>
      </c>
      <c r="G12" s="2">
        <v>0.03</v>
      </c>
    </row>
    <row r="13">
      <c r="A13" s="5">
        <f t="shared" ref="A13:B13" si="14"> A12 + F12</f>
        <v>0.551</v>
      </c>
      <c r="B13" s="5">
        <f t="shared" si="14"/>
        <v>-0.67</v>
      </c>
      <c r="C13" s="7">
        <f> 0.1567198</f>
        <v>0.1567198</v>
      </c>
      <c r="D13" s="7">
        <f> -0.6220264</f>
        <v>-0.6220264</v>
      </c>
      <c r="F13" s="7">
        <f t="shared" si="4"/>
        <v>0.05</v>
      </c>
      <c r="G13" s="2">
        <v>0.03</v>
      </c>
    </row>
    <row r="14">
      <c r="A14" s="5">
        <f t="shared" ref="A14:B14" si="15"> A13 + F13</f>
        <v>0.601</v>
      </c>
      <c r="B14" s="5">
        <f t="shared" si="15"/>
        <v>-0.64</v>
      </c>
      <c r="C14" s="7">
        <f> 0.166729999999999</f>
        <v>0.16673</v>
      </c>
      <c r="D14" s="7">
        <f> -0.583761999999999</f>
        <v>-0.583762</v>
      </c>
      <c r="F14" s="7">
        <f t="shared" si="4"/>
        <v>0.05</v>
      </c>
      <c r="G14" s="2">
        <v>0.03</v>
      </c>
    </row>
    <row r="15">
      <c r="A15" s="5">
        <f t="shared" ref="A15:B15" si="16"> A14 + F14</f>
        <v>0.651</v>
      </c>
      <c r="B15" s="5">
        <f t="shared" si="16"/>
        <v>-0.61</v>
      </c>
      <c r="C15" s="7">
        <f> 0.174240999999999</f>
        <v>0.174241</v>
      </c>
      <c r="D15" s="7">
        <f> -0.550610400000001</f>
        <v>-0.5506104</v>
      </c>
      <c r="F15" s="7">
        <f t="shared" si="4"/>
        <v>0.05</v>
      </c>
      <c r="G15" s="2">
        <v>0.03</v>
      </c>
    </row>
    <row r="16">
      <c r="A16" s="5">
        <f t="shared" ref="A16:B16" si="17"> A15 + F15</f>
        <v>0.701</v>
      </c>
      <c r="B16" s="5">
        <f t="shared" si="17"/>
        <v>-0.58</v>
      </c>
      <c r="C16" s="7">
        <f> 0.1800098</f>
        <v>0.1800098</v>
      </c>
      <c r="D16" s="7">
        <f> -0.5204268</f>
        <v>-0.5204268</v>
      </c>
      <c r="F16" s="7">
        <f t="shared" si="4"/>
        <v>0.05</v>
      </c>
      <c r="G16" s="2">
        <v>0.03</v>
      </c>
    </row>
    <row r="17">
      <c r="A17" s="5">
        <f t="shared" ref="A17:B17" si="18"> A16 + F16</f>
        <v>0.751</v>
      </c>
      <c r="B17" s="5">
        <f t="shared" si="18"/>
        <v>-0.55</v>
      </c>
      <c r="C17" s="8">
        <v>0.184417799999999</v>
      </c>
      <c r="D17" s="7">
        <f> -0.492484799999999</f>
        <v>-0.4924848</v>
      </c>
      <c r="F17" s="7">
        <f t="shared" si="4"/>
        <v>0.05</v>
      </c>
      <c r="G17" s="2">
        <v>0.03</v>
      </c>
    </row>
    <row r="18">
      <c r="A18" s="5">
        <f t="shared" ref="A18:B18" si="19"> A17 + F17</f>
        <v>0.801</v>
      </c>
      <c r="B18" s="5">
        <f t="shared" si="19"/>
        <v>-0.52</v>
      </c>
      <c r="C18" s="8">
        <v>0.187456199999999</v>
      </c>
      <c r="D18" s="7">
        <f> -0.4674752</f>
        <v>-0.4674752</v>
      </c>
      <c r="F18" s="7">
        <f t="shared" si="4"/>
        <v>0.05</v>
      </c>
      <c r="G18" s="2">
        <v>0.03</v>
      </c>
    </row>
    <row r="19">
      <c r="A19" s="5">
        <f t="shared" ref="A19:B19" si="20"> A18 + F18</f>
        <v>0.851</v>
      </c>
      <c r="B19" s="5">
        <f t="shared" si="20"/>
        <v>-0.49</v>
      </c>
      <c r="C19" s="8">
        <v>0.19006</v>
      </c>
      <c r="D19" s="7">
        <f> -0.444915999999999</f>
        <v>-0.444916</v>
      </c>
      <c r="F19" s="7">
        <f t="shared" si="4"/>
        <v>0.05</v>
      </c>
      <c r="G19" s="2">
        <v>0.03</v>
      </c>
    </row>
    <row r="20">
      <c r="A20" s="5">
        <f t="shared" ref="A20:B20" si="21"> A19 + F19</f>
        <v>0.901</v>
      </c>
      <c r="B20" s="5">
        <f t="shared" si="21"/>
        <v>-0.46</v>
      </c>
      <c r="C20" s="8">
        <v>0.190872399999999</v>
      </c>
      <c r="D20" s="7">
        <f>  -0.4251192</f>
        <v>-0.4251192</v>
      </c>
      <c r="F20" s="7">
        <f t="shared" si="4"/>
        <v>0.05</v>
      </c>
      <c r="G20" s="2">
        <v>0.03</v>
      </c>
    </row>
    <row r="21">
      <c r="A21" s="5">
        <f t="shared" ref="A21:B21" si="22"> A20 + F20</f>
        <v>0.951</v>
      </c>
      <c r="B21" s="5">
        <f t="shared" si="22"/>
        <v>-0.43</v>
      </c>
      <c r="C21" s="8">
        <v>0.191838999999999</v>
      </c>
      <c r="D21" s="7">
        <f> -0.4058464</f>
        <v>-0.4058464</v>
      </c>
      <c r="F21" s="7">
        <f t="shared" si="4"/>
        <v>0.05</v>
      </c>
      <c r="G21" s="2">
        <v>0.03</v>
      </c>
    </row>
    <row r="22">
      <c r="A22" s="5">
        <f t="shared" ref="A22:B22" si="23"> A21 + F21</f>
        <v>1.001</v>
      </c>
      <c r="B22" s="5">
        <f t="shared" si="23"/>
        <v>-0.4</v>
      </c>
      <c r="C22" s="8">
        <v>0.1923364</v>
      </c>
      <c r="D22" s="7">
        <f> -0.388748</f>
        <v>-0.388748</v>
      </c>
      <c r="F22" s="7">
        <f t="shared" si="4"/>
        <v>0.05</v>
      </c>
      <c r="G22" s="2">
        <v>0.03</v>
      </c>
    </row>
    <row r="23">
      <c r="A23" s="5">
        <f t="shared" ref="A23:B23" si="24"> A22 + F22</f>
        <v>1.051</v>
      </c>
      <c r="B23" s="5">
        <f t="shared" si="24"/>
        <v>-0.37</v>
      </c>
      <c r="C23" s="8">
        <v>0.191889</v>
      </c>
      <c r="D23" s="7">
        <f> -0.372866</f>
        <v>-0.372866</v>
      </c>
      <c r="F23" s="7">
        <f t="shared" si="4"/>
        <v>0.05</v>
      </c>
      <c r="G23" s="2">
        <v>0.03</v>
      </c>
    </row>
    <row r="24">
      <c r="A24" s="5">
        <f t="shared" ref="A24:B24" si="25"> A23 + F23</f>
        <v>1.101</v>
      </c>
      <c r="B24" s="5">
        <f t="shared" si="25"/>
        <v>-0.34</v>
      </c>
      <c r="C24" s="8">
        <v>0.1910496</v>
      </c>
      <c r="D24" s="7">
        <f> -0.358794399999999</f>
        <v>-0.3587944</v>
      </c>
      <c r="F24" s="7">
        <f t="shared" si="4"/>
        <v>0.05</v>
      </c>
      <c r="G24" s="2">
        <v>0.03</v>
      </c>
    </row>
    <row r="25">
      <c r="A25" s="5">
        <f t="shared" ref="A25:B25" si="26"> A24 + F24</f>
        <v>1.151</v>
      </c>
      <c r="B25" s="5">
        <f t="shared" si="26"/>
        <v>-0.31</v>
      </c>
      <c r="C25" s="8">
        <v>0.1903414</v>
      </c>
      <c r="D25" s="7">
        <f> -0.3448352</f>
        <v>-0.3448352</v>
      </c>
      <c r="F25" s="7">
        <f t="shared" si="4"/>
        <v>0.05</v>
      </c>
      <c r="G25" s="2">
        <v>0.03</v>
      </c>
    </row>
    <row r="26">
      <c r="A26" s="5">
        <f t="shared" ref="A26:B26" si="27"> A25 + F25</f>
        <v>1.201</v>
      </c>
      <c r="B26" s="5">
        <f t="shared" si="27"/>
        <v>-0.28</v>
      </c>
      <c r="C26" s="8">
        <v>0.189006999999999</v>
      </c>
      <c r="D26" s="7">
        <f> -0.333177999999999</f>
        <v>-0.333178</v>
      </c>
      <c r="F26" s="7">
        <f t="shared" si="4"/>
        <v>0.05</v>
      </c>
      <c r="G26" s="2">
        <v>0.03</v>
      </c>
    </row>
    <row r="27">
      <c r="A27" s="5">
        <f t="shared" ref="A27:B27" si="28"> A26 + F26</f>
        <v>1.251</v>
      </c>
      <c r="B27" s="5">
        <f t="shared" si="28"/>
        <v>-0.25</v>
      </c>
      <c r="C27" s="8">
        <v>0.1875038</v>
      </c>
      <c r="D27" s="7">
        <f> -0.321247599999999</f>
        <v>-0.3212476</v>
      </c>
      <c r="F27" s="7">
        <f t="shared" si="4"/>
        <v>0.05</v>
      </c>
      <c r="G27" s="2">
        <v>0.03</v>
      </c>
    </row>
    <row r="28">
      <c r="A28" s="5">
        <f t="shared" ref="A28:B28" si="29"> A27 + F27</f>
        <v>1.301</v>
      </c>
      <c r="B28" s="5">
        <f t="shared" si="29"/>
        <v>-0.22</v>
      </c>
      <c r="C28" s="8">
        <v>0.186009799999999</v>
      </c>
      <c r="D28" s="7">
        <f> -0.3110184</f>
        <v>-0.3110184</v>
      </c>
      <c r="F28" s="7">
        <f t="shared" si="4"/>
        <v>0.05</v>
      </c>
      <c r="G28" s="2">
        <v>0.03</v>
      </c>
    </row>
    <row r="29">
      <c r="A29" s="5">
        <f t="shared" ref="A29:B29" si="30"> A28 + F28</f>
        <v>1.351</v>
      </c>
      <c r="B29" s="5">
        <f t="shared" si="30"/>
        <v>-0.19</v>
      </c>
      <c r="C29" s="8">
        <v>0.184628399999999</v>
      </c>
      <c r="D29" s="7">
        <f> -0.301268399999999</f>
        <v>-0.3012684</v>
      </c>
      <c r="F29" s="7">
        <f t="shared" si="4"/>
        <v>0.05</v>
      </c>
      <c r="G29" s="2">
        <v>0.03</v>
      </c>
    </row>
    <row r="30">
      <c r="A30" s="5">
        <f t="shared" ref="A30:B30" si="31"> A29 + F29</f>
        <v>1.401</v>
      </c>
      <c r="B30" s="5">
        <f t="shared" si="31"/>
        <v>-0.16</v>
      </c>
      <c r="C30" s="8">
        <v>0.182751399999999</v>
      </c>
      <c r="D30" s="7">
        <f> -0.291386799999999</f>
        <v>-0.2913868</v>
      </c>
      <c r="F30" s="7">
        <f t="shared" si="4"/>
        <v>0.05</v>
      </c>
      <c r="G30" s="2">
        <v>0.03</v>
      </c>
    </row>
    <row r="31">
      <c r="A31" s="5">
        <f t="shared" ref="A31:B31" si="32"> A30 + F30</f>
        <v>1.451</v>
      </c>
      <c r="B31" s="5">
        <f t="shared" si="32"/>
        <v>-0.13</v>
      </c>
      <c r="C31" s="8">
        <v>0.180547</v>
      </c>
      <c r="D31" s="7">
        <f> -0.282684399999999</f>
        <v>-0.2826844</v>
      </c>
      <c r="F31" s="7">
        <f t="shared" si="4"/>
        <v>0.05</v>
      </c>
      <c r="G31" s="2">
        <v>0.03</v>
      </c>
    </row>
    <row r="32">
      <c r="A32" s="5">
        <f t="shared" ref="A32:B32" si="33"> A31 + F31</f>
        <v>1.501</v>
      </c>
      <c r="B32" s="5">
        <f t="shared" si="33"/>
        <v>-0.1</v>
      </c>
      <c r="C32" s="8">
        <v>0.1792502</v>
      </c>
      <c r="D32" s="7">
        <f> -0.274739599999999</f>
        <v>-0.2747396</v>
      </c>
      <c r="F32" s="7">
        <f t="shared" si="4"/>
        <v>0.05</v>
      </c>
      <c r="G32" s="2">
        <v>0.03</v>
      </c>
    </row>
    <row r="33">
      <c r="A33" s="5">
        <f t="shared" ref="A33:B33" si="34"> A32 + F32</f>
        <v>1.551</v>
      </c>
      <c r="B33" s="5">
        <f t="shared" si="34"/>
        <v>-0.07</v>
      </c>
      <c r="C33" s="8">
        <v>0.176978999999999</v>
      </c>
      <c r="D33" s="7">
        <f> -0.266867999999999</f>
        <v>-0.266868</v>
      </c>
      <c r="F33" s="7">
        <f t="shared" si="4"/>
        <v>0.05</v>
      </c>
      <c r="G33" s="2">
        <v>0.03</v>
      </c>
    </row>
    <row r="34">
      <c r="A34" s="5">
        <f t="shared" ref="A34:B34" si="35"> A33 + F33</f>
        <v>1.601</v>
      </c>
      <c r="B34" s="5">
        <f t="shared" si="35"/>
        <v>-0.04</v>
      </c>
      <c r="C34" s="8">
        <v>0.1755374</v>
      </c>
      <c r="D34" s="7">
        <f> -0.258584799999999</f>
        <v>-0.2585848</v>
      </c>
      <c r="F34" s="7">
        <f t="shared" si="4"/>
        <v>0.05</v>
      </c>
      <c r="G34" s="2">
        <v>0.03</v>
      </c>
    </row>
    <row r="35">
      <c r="A35" s="5">
        <f t="shared" ref="A35:B35" si="36"> A34 + F34</f>
        <v>1.651</v>
      </c>
      <c r="B35" s="5">
        <f t="shared" si="36"/>
        <v>-0.01</v>
      </c>
      <c r="C35" s="8">
        <v>0.173535799999999</v>
      </c>
      <c r="D35" s="7">
        <f> -0.2530068</f>
        <v>-0.2530068</v>
      </c>
      <c r="F35" s="7">
        <f t="shared" si="4"/>
        <v>0.05</v>
      </c>
      <c r="G35" s="2">
        <v>0.03</v>
      </c>
    </row>
    <row r="36">
      <c r="A36" s="5">
        <f t="shared" ref="A36:B36" si="37"> A35 + F35</f>
        <v>1.701</v>
      </c>
      <c r="B36" s="5">
        <f t="shared" si="37"/>
        <v>0.02</v>
      </c>
      <c r="C36" s="8">
        <v>0.171463199999999</v>
      </c>
      <c r="D36" s="7">
        <f> -0.245444399999999</f>
        <v>-0.2454444</v>
      </c>
      <c r="F36" s="7">
        <f t="shared" si="4"/>
        <v>0.05</v>
      </c>
      <c r="G36" s="2">
        <v>0.03</v>
      </c>
    </row>
    <row r="37">
      <c r="A37" s="5">
        <f t="shared" ref="A37:B37" si="38"> A36 + F36</f>
        <v>1.751</v>
      </c>
      <c r="B37" s="5">
        <f t="shared" si="38"/>
        <v>0.05</v>
      </c>
      <c r="C37" s="8">
        <v>0.1694136</v>
      </c>
      <c r="D37" s="7">
        <f> -0.239527599999999</f>
        <v>-0.2395276</v>
      </c>
      <c r="F37" s="7">
        <f t="shared" si="4"/>
        <v>0.05</v>
      </c>
      <c r="G37" s="2">
        <v>0.03</v>
      </c>
    </row>
    <row r="38">
      <c r="A38" s="5">
        <f t="shared" ref="A38:B38" si="39"> A37 + F37</f>
        <v>1.801</v>
      </c>
      <c r="B38" s="5">
        <f t="shared" si="39"/>
        <v>0.08</v>
      </c>
      <c r="C38" s="8">
        <v>0.167832399999999</v>
      </c>
      <c r="D38" s="7">
        <f> -0.233882799999999</f>
        <v>-0.2338828</v>
      </c>
      <c r="F38" s="7">
        <f t="shared" si="4"/>
        <v>0.05</v>
      </c>
      <c r="G38" s="2">
        <v>0.03</v>
      </c>
    </row>
    <row r="39">
      <c r="A39" s="5">
        <f t="shared" ref="A39:B39" si="40"> A38 + F38</f>
        <v>1.851</v>
      </c>
      <c r="B39" s="5">
        <f t="shared" si="40"/>
        <v>0.11</v>
      </c>
      <c r="C39" s="8">
        <v>0.1657934</v>
      </c>
      <c r="D39" s="7">
        <f> -0.228150399999999</f>
        <v>-0.2281504</v>
      </c>
      <c r="F39" s="7">
        <f t="shared" si="4"/>
        <v>0.05</v>
      </c>
      <c r="G39" s="2">
        <v>0.03</v>
      </c>
    </row>
    <row r="40">
      <c r="A40" s="5">
        <f t="shared" ref="A40:B40" si="41"> A39 + F39</f>
        <v>1.901</v>
      </c>
      <c r="B40" s="5">
        <f t="shared" si="41"/>
        <v>0.14</v>
      </c>
      <c r="C40" s="8">
        <v>0.163586799999999</v>
      </c>
      <c r="D40" s="7">
        <f> -0.22293</f>
        <v>-0.22293</v>
      </c>
      <c r="F40" s="7">
        <f t="shared" si="4"/>
        <v>0.05</v>
      </c>
      <c r="G40" s="2">
        <v>0.03</v>
      </c>
    </row>
    <row r="41">
      <c r="A41" s="5">
        <f t="shared" ref="A41:B41" si="42"> A40 + F40</f>
        <v>1.951</v>
      </c>
      <c r="B41" s="5">
        <f t="shared" si="42"/>
        <v>0.17</v>
      </c>
      <c r="C41" s="8">
        <v>0.161362999999999</v>
      </c>
      <c r="D41" s="7">
        <f> -0.2180976</f>
        <v>-0.2180976</v>
      </c>
      <c r="F41" s="7">
        <f t="shared" si="4"/>
        <v>0.05</v>
      </c>
      <c r="G41" s="2">
        <v>0.03</v>
      </c>
    </row>
    <row r="42">
      <c r="A42" s="5">
        <f t="shared" ref="A42:B42" si="43"> A41 + F41</f>
        <v>2.001</v>
      </c>
      <c r="B42" s="5">
        <f t="shared" si="43"/>
        <v>0.2</v>
      </c>
      <c r="C42" s="7">
        <v>0.1598498</v>
      </c>
      <c r="D42" s="7">
        <f> -0.212929599999999</f>
        <v>-0.2129296</v>
      </c>
      <c r="F42" s="7">
        <f t="shared" si="4"/>
        <v>0.05</v>
      </c>
      <c r="G42" s="2">
        <v>0.03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