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225" windowWidth="14805" windowHeight="7890"/>
  </bookViews>
  <sheets>
    <sheet name="Уралтест" sheetId="1" r:id="rId1"/>
    <sheet name="УНИИМ" sheetId="2" r:id="rId2"/>
  </sheets>
  <definedNames>
    <definedName name="_xlnm._FilterDatabase" localSheetId="0" hidden="1">Уралтест!$A$3:$V$140</definedName>
  </definedNames>
  <calcPr calcId="125725"/>
</workbook>
</file>

<file path=xl/calcChain.xml><?xml version="1.0" encoding="utf-8"?>
<calcChain xmlns="http://schemas.openxmlformats.org/spreadsheetml/2006/main">
  <c r="N140" i="1"/>
  <c r="N75"/>
  <c r="N74"/>
  <c r="G73"/>
  <c r="N73"/>
  <c r="N98"/>
  <c r="N92"/>
  <c r="N80"/>
  <c r="N139"/>
  <c r="N138"/>
  <c r="G138"/>
  <c r="N85"/>
  <c r="N137"/>
  <c r="N136" l="1"/>
  <c r="N135"/>
  <c r="N134"/>
  <c r="N133"/>
  <c r="N82"/>
  <c r="N81"/>
  <c r="J82"/>
  <c r="J81"/>
  <c r="G82"/>
  <c r="G81"/>
  <c r="N132"/>
  <c r="N76"/>
  <c r="N130"/>
  <c r="N131"/>
  <c r="N129"/>
  <c r="N128"/>
  <c r="N127"/>
  <c r="N78" l="1"/>
  <c r="N79"/>
  <c r="N97"/>
  <c r="N96"/>
  <c r="N95"/>
  <c r="N94"/>
  <c r="N93"/>
  <c r="N72"/>
  <c r="N99"/>
  <c r="N86"/>
  <c r="N88"/>
  <c r="N91"/>
  <c r="N107"/>
  <c r="N106"/>
  <c r="N105"/>
  <c r="N104"/>
  <c r="N103"/>
  <c r="N102"/>
  <c r="N101" l="1"/>
  <c r="N100"/>
  <c r="N71" l="1"/>
  <c r="N70" l="1"/>
  <c r="M60" l="1"/>
  <c r="M64"/>
  <c r="N64" s="1"/>
  <c r="N31" l="1"/>
  <c r="N55" l="1"/>
  <c r="N54"/>
  <c r="N37"/>
  <c r="N51"/>
  <c r="N6"/>
  <c r="N36"/>
  <c r="D2" i="2"/>
  <c r="N5" i="1"/>
  <c r="N18"/>
  <c r="N13"/>
  <c r="N30"/>
  <c r="N43"/>
  <c r="N44"/>
  <c r="N59"/>
  <c r="N58"/>
  <c r="N11"/>
  <c r="M63" l="1"/>
  <c r="N63" s="1"/>
  <c r="M62"/>
  <c r="M28"/>
  <c r="N28" s="1"/>
  <c r="M27"/>
  <c r="N40" l="1"/>
  <c r="N38"/>
  <c r="N53"/>
  <c r="N52"/>
  <c r="N57"/>
  <c r="N50"/>
  <c r="N60"/>
  <c r="N45"/>
  <c r="N61"/>
  <c r="N27"/>
  <c r="N24"/>
  <c r="N20"/>
  <c r="N39"/>
  <c r="N49" l="1"/>
  <c r="N48"/>
  <c r="N47"/>
  <c r="N46"/>
  <c r="N9"/>
  <c r="N56" l="1"/>
  <c r="N62"/>
  <c r="N41"/>
  <c r="N23"/>
  <c r="N42"/>
  <c r="N34"/>
  <c r="N16"/>
  <c r="N14"/>
  <c r="N33"/>
  <c r="N17"/>
  <c r="N35"/>
  <c r="N8"/>
  <c r="N10"/>
  <c r="N19"/>
  <c r="N15"/>
  <c r="N21"/>
  <c r="N32"/>
  <c r="N12"/>
  <c r="N7" l="1"/>
  <c r="N29"/>
  <c r="N22"/>
  <c r="N67"/>
  <c r="N66"/>
  <c r="N68"/>
  <c r="N25"/>
  <c r="N26"/>
</calcChain>
</file>

<file path=xl/comments1.xml><?xml version="1.0" encoding="utf-8"?>
<comments xmlns="http://schemas.openxmlformats.org/spreadsheetml/2006/main">
  <authors>
    <author>Автор</author>
  </authors>
  <commentList>
    <comment ref="M10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1шт.-4532
1шт.-763
</t>
        </r>
      </text>
    </comment>
    <comment ref="A20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нет № прибора в акте</t>
        </r>
      </text>
    </comment>
    <comment ref="P20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№ прибора в акте 403</t>
        </r>
      </text>
    </comment>
    <comment ref="H5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 2784 от 21.12.2017
</t>
        </r>
      </text>
    </comment>
  </commentList>
</comments>
</file>

<file path=xl/sharedStrings.xml><?xml version="1.0" encoding="utf-8"?>
<sst xmlns="http://schemas.openxmlformats.org/spreadsheetml/2006/main" count="499" uniqueCount="296">
  <si>
    <t>дата</t>
  </si>
  <si>
    <t>счет на оплату</t>
  </si>
  <si>
    <t>акт</t>
  </si>
  <si>
    <t>прибор</t>
  </si>
  <si>
    <t>договор</t>
  </si>
  <si>
    <t>контрагент</t>
  </si>
  <si>
    <t>расходный Уралтест</t>
  </si>
  <si>
    <t>доходный</t>
  </si>
  <si>
    <t>ЕК00-090304</t>
  </si>
  <si>
    <t>сумма без НДС</t>
  </si>
  <si>
    <t>сумма с НДС</t>
  </si>
  <si>
    <t>Измеритель сопротивления петли "фаза-нуль" 2011 г.в. ИНФ-200(№ 4625)</t>
  </si>
  <si>
    <t>205-2017</t>
  </si>
  <si>
    <t>МРСК Урала</t>
  </si>
  <si>
    <t>ЕК00-090305</t>
  </si>
  <si>
    <t>ЕК00-090272</t>
  </si>
  <si>
    <t>Калибратор программируемый П320</t>
  </si>
  <si>
    <t>ПАО Энел России СУГРЭС</t>
  </si>
  <si>
    <t>08-7-2015</t>
  </si>
  <si>
    <t>ЕК00-090271</t>
  </si>
  <si>
    <t>Калибратор тока программируемый П321</t>
  </si>
  <si>
    <t>ЕК00-088606</t>
  </si>
  <si>
    <t>ПП</t>
  </si>
  <si>
    <t>2414</t>
  </si>
  <si>
    <t>Генераторы инфранизкочастотные высоковольтные VLF-34E (№1066)</t>
  </si>
  <si>
    <t>2417</t>
  </si>
  <si>
    <t>Измеритель параметров цепей "фаза-нуль" и "фаза-фаза" электросетей, MZC-200 (№167875)</t>
  </si>
  <si>
    <t>2415</t>
  </si>
  <si>
    <t>ЕК00-090299</t>
  </si>
  <si>
    <t>Измеритель параметров цепей электропитания зданий, MZC-300(№ 092137,092076)</t>
  </si>
  <si>
    <t>2650</t>
  </si>
  <si>
    <t>ЕК00-090297</t>
  </si>
  <si>
    <t>Калибратор тока для поверки клещей токоизмерительных, 10302(№092.14)</t>
  </si>
  <si>
    <t>ЕК00-089287</t>
  </si>
  <si>
    <t>Определитель параметров петли "фаза-нуль" ОПФН-01(№ 099)</t>
  </si>
  <si>
    <t>ЕК00-090313</t>
  </si>
  <si>
    <t>Измеритель напряжения прикосновения и тока коротокого замыкания; ЭК0200</t>
  </si>
  <si>
    <t>ЕК00-090302</t>
  </si>
  <si>
    <t>Измеритель параметров заземляющих устройств MRU -105 (AС0707), MRU-120 (AA1316)</t>
  </si>
  <si>
    <t>ЕК00-090295</t>
  </si>
  <si>
    <t>Мост переменного тока высоковольтный автоматический СА7100 (№1768)</t>
  </si>
  <si>
    <t>ЕК00-088603</t>
  </si>
  <si>
    <t>Измеритель параметров изоляции; Тангенс-2000</t>
  </si>
  <si>
    <t>287-2017</t>
  </si>
  <si>
    <t>ПАО Энел России РефтГРЭС</t>
  </si>
  <si>
    <t>!!!!!</t>
  </si>
  <si>
    <t>ЕК00-088376</t>
  </si>
  <si>
    <t>ЕК00-090252</t>
  </si>
  <si>
    <t>Магазин сопротивления измерительный МСР-60М(№7828)</t>
  </si>
  <si>
    <t>235-2017</t>
  </si>
  <si>
    <t>ПАО ОГК-2 Серовская ГРЭС</t>
  </si>
  <si>
    <t>Прибор комбинированный цифровой Щ300№ 00524, 02177</t>
  </si>
  <si>
    <t>ЕК00-090275</t>
  </si>
  <si>
    <t>Калибратор-измерители стандартных сигналов КИСС-03(№ 2210)</t>
  </si>
  <si>
    <t>03-10-2017</t>
  </si>
  <si>
    <t>ЕК00-090281</t>
  </si>
  <si>
    <t>Прибор для проверки вольтметров программируемый В1-13(№0217)</t>
  </si>
  <si>
    <t>собственные нужды</t>
  </si>
  <si>
    <t>ЕК00-094124</t>
  </si>
  <si>
    <t>Частотомер электронно-счетный (базовый блок) ЧЗ-38(№009355)</t>
  </si>
  <si>
    <t>дата поверки</t>
  </si>
  <si>
    <t>действительно до:</t>
  </si>
  <si>
    <t>ЕК00-088601</t>
  </si>
  <si>
    <t>Установка поверочная универсальная УПК -100, УППУ_МЭ 3.1к (№ 6)</t>
  </si>
  <si>
    <t>ЕК00-090316</t>
  </si>
  <si>
    <t>Вольтметр универсальный В7-40/1(№05994)</t>
  </si>
  <si>
    <t>ЕК00-090298</t>
  </si>
  <si>
    <t>Фазометр Д578(№702)</t>
  </si>
  <si>
    <t>ЕК00-088599</t>
  </si>
  <si>
    <t>Вольтметр Д57, Д5055</t>
  </si>
  <si>
    <t>ЕК00-094120</t>
  </si>
  <si>
    <t>Измеритель модуляции СКЗ-43(№75180)</t>
  </si>
  <si>
    <t>непригодно № 122233</t>
  </si>
  <si>
    <t>ЕК00-094122</t>
  </si>
  <si>
    <t>Измеритель модуляции СКЗ-45(№61483)</t>
  </si>
  <si>
    <t>непригодно № 122541</t>
  </si>
  <si>
    <t>ЕК00-094123</t>
  </si>
  <si>
    <t>ЕК00-090268</t>
  </si>
  <si>
    <t>Прибор комбинированный цифровой Щ301 (№ 0035)</t>
  </si>
  <si>
    <t>?</t>
  </si>
  <si>
    <t>ЕК00-094095</t>
  </si>
  <si>
    <t>Измеритель сопротивления петли "фаза-нуль" ИНФ-200(№ 6355)</t>
  </si>
  <si>
    <t>ЕК00-094094</t>
  </si>
  <si>
    <t>Трансформатор тока И54М(№16569,16436,16509)</t>
  </si>
  <si>
    <t>ЕК00-093885</t>
  </si>
  <si>
    <t>ЕК00-093886</t>
  </si>
  <si>
    <t>Калибратор-измерители стандартных сигналов КИСС-03</t>
  </si>
  <si>
    <t>ЕК00-071050</t>
  </si>
  <si>
    <t>Аппарат испытания диэлектриков СВН-100, АИД-70М</t>
  </si>
  <si>
    <t>ЕК00-093909</t>
  </si>
  <si>
    <t>ЕК00-093911</t>
  </si>
  <si>
    <t>Устройство измерительное параметров релейной защиты РЕТОМ-11М (№ 3116)</t>
  </si>
  <si>
    <t>Устройство измерительное параметров релейной защиты РЕТОМ-21.2 (№ 3043)</t>
  </si>
  <si>
    <t>ЕК00-093912</t>
  </si>
  <si>
    <t>Комплекс программно-технический измерительный РЕТОМ-51(№2738)</t>
  </si>
  <si>
    <t>ЕК00-093915</t>
  </si>
  <si>
    <t>Комплекс программно-технический измерительный РЕТОМ-51(№1388)</t>
  </si>
  <si>
    <t>ЕК00-093916</t>
  </si>
  <si>
    <t>ЕК00-093922</t>
  </si>
  <si>
    <t>Вольтамперфазометр ПАРМА ВАФ-А(М) № 16768</t>
  </si>
  <si>
    <t>ЕК00-093923</t>
  </si>
  <si>
    <t>ЕК00-093882</t>
  </si>
  <si>
    <t>не подписан доходный акт</t>
  </si>
  <si>
    <t>ЕК00-093939</t>
  </si>
  <si>
    <t>Аппарат испытания диэлектриков АИД-70М</t>
  </si>
  <si>
    <t>ЕК00-090269</t>
  </si>
  <si>
    <t>Прибор комбинированный цифровой Щ300 (№ 00076)</t>
  </si>
  <si>
    <t>ЕК00-088377</t>
  </si>
  <si>
    <t>ЕК00-093903</t>
  </si>
  <si>
    <t>Прибор комбинированный цифровой СА3010(№1294,1295,1305)
Амперметр и вольтметр цифровые СВ3010/1,СВ3010/2,3010(№ 0863,0866)</t>
  </si>
  <si>
    <t>ЕК00-093905</t>
  </si>
  <si>
    <t>Измеритель сопротивления петли "фаза-нуль" ИФН-200(№ 4630)</t>
  </si>
  <si>
    <t>ЕК00-093901</t>
  </si>
  <si>
    <t>ЕК00-093875</t>
  </si>
  <si>
    <t>Прибор комбинированный цифровой Щ300 (№ 00736)</t>
  </si>
  <si>
    <t>ЕК00-093505</t>
  </si>
  <si>
    <t>Определитель параметров петли "фаза-нуль" ОПФН-01(№ 106)</t>
  </si>
  <si>
    <t>ЕК00-093907</t>
  </si>
  <si>
    <t>Измеритель сопротивления петли "фаза-нуль" ИФН-200(№4626,3541,4727)</t>
  </si>
  <si>
    <t>Счетчик трехфазный ЦЭ6806(№770244)</t>
  </si>
  <si>
    <t>Измеритель параметров цепей электропитания зданий, MZC-300(№ 092108)</t>
  </si>
  <si>
    <t>ЕК00-093920</t>
  </si>
  <si>
    <t>Измеритель потерь напряжения СА210(№ 47)</t>
  </si>
  <si>
    <t>инв.№12430257</t>
  </si>
  <si>
    <t>Примечание</t>
  </si>
  <si>
    <t>Магазин сопротивления измерительный МСР-60М(№8740,0661) - 2шт.</t>
  </si>
  <si>
    <t>Магазин сопротивления Р4831 (№09176) -1шт.</t>
  </si>
  <si>
    <t>Измеритель тока короткого замыкания цифровые Щ41160(№ 051790)</t>
  </si>
  <si>
    <t>Измеритель тока короткого замыкания цифровые Щ41160(№ 050855,051221)</t>
  </si>
  <si>
    <t>сумма в доходном акте меньше, чем в расходном на 1 116руб.(7 931 руб.)</t>
  </si>
  <si>
    <t>Вольтамперфазометр ПАРМА ВАФR-A(M) (№03786)</t>
  </si>
  <si>
    <t>ЕК00-090301</t>
  </si>
  <si>
    <t xml:space="preserve"> не включен  в доходный акт, в следующем году.</t>
  </si>
  <si>
    <t>Магазин сопротивления Р40105,Р40106(№240)</t>
  </si>
  <si>
    <t>Магазин сопротивления Р400(№1095)</t>
  </si>
  <si>
    <t>ЕК00-093881</t>
  </si>
  <si>
    <t xml:space="preserve"> не включен  в доходный акт, в следующем году. Находится в Уралтесте.</t>
  </si>
  <si>
    <t xml:space="preserve"> не включен  в доходный акт, в следующем году в феврале.</t>
  </si>
  <si>
    <t>Магазин емкости Р5025 (№2411)</t>
  </si>
  <si>
    <t>ЕК00-093844</t>
  </si>
  <si>
    <t>ЕК00-093841</t>
  </si>
  <si>
    <t>не предоставлен свидетельство о поверке</t>
  </si>
  <si>
    <t>Элемент нормальный Х482(насыщенные) (№ 465,417,509)</t>
  </si>
  <si>
    <t>ЕК00-090257</t>
  </si>
  <si>
    <t>Мера электрического сопротивления однозначная 2 разряда Р310,Р321,Р331 (№ 001005, 118757,001510, 166793, 182162, 142789, 185935, 154089, 002027)</t>
  </si>
  <si>
    <t>ЕК00-090278</t>
  </si>
  <si>
    <t>Мера электрического сопротивления однозначная 3 разряда Р361,Р310,Р321, Р331  (№ 155489, 189075, 193927, 195151, 000744)</t>
  </si>
  <si>
    <t>ЕК00-090248</t>
  </si>
  <si>
    <t>Аппарат испытания масла, АИМ-90А (№137)</t>
  </si>
  <si>
    <t>ЕК00-088562</t>
  </si>
  <si>
    <t>Проведение поверки счетчиков электрической энергии типа ION по дог.2492/2017 от 05.09.2017 (д/с №2 от 27.09.2017)</t>
  </si>
  <si>
    <t>ФГУП УНИИМ</t>
  </si>
  <si>
    <t>Магазин сопротивления Р40102 (№ 1433)</t>
  </si>
  <si>
    <t>Аппарат испытания диэлектриков цифровой ФИД-70Ц</t>
  </si>
  <si>
    <t>ЕК00-086315</t>
  </si>
  <si>
    <t>ПАО Т+ Св.филиал Свердловская ТЭЦ</t>
  </si>
  <si>
    <t>Калибратор-измерители стандартных сигналов КИСС-03 (№68)</t>
  </si>
  <si>
    <t>ЕК00-093919</t>
  </si>
  <si>
    <t>Фазометр Д578 (№ 9101)</t>
  </si>
  <si>
    <t>Фазометр Д578 (№12711)</t>
  </si>
  <si>
    <t>Наименование работ</t>
  </si>
  <si>
    <t>Контрагент</t>
  </si>
  <si>
    <t>сумма без НДС, руб.</t>
  </si>
  <si>
    <t>сумма с НДС, руб.</t>
  </si>
  <si>
    <t>П/П</t>
  </si>
  <si>
    <t>акт №</t>
  </si>
  <si>
    <t>доходный акт</t>
  </si>
  <si>
    <t>ПАО Энел Россия Рефтинская ГРЭС</t>
  </si>
  <si>
    <t>ЕК00-090260</t>
  </si>
  <si>
    <t>Магазин сопротивления P40102(№1425)</t>
  </si>
  <si>
    <t>Вольтамперфазометр ПАРМА ВАФ-А(М) № 06038</t>
  </si>
  <si>
    <t>Вольтамперфазометр ПАРМА ВАФ-А(М) №  03781</t>
  </si>
  <si>
    <t>Сумма с НДС</t>
  </si>
  <si>
    <t>номер</t>
  </si>
  <si>
    <t>кол-во</t>
  </si>
  <si>
    <t>цена</t>
  </si>
  <si>
    <t>ед. изм</t>
  </si>
  <si>
    <t>2018 год</t>
  </si>
  <si>
    <t>2017 год</t>
  </si>
  <si>
    <t>ЕК00-000128</t>
  </si>
  <si>
    <t>Калибратор программируемый П320 №0194, П321 №0069</t>
  </si>
  <si>
    <t>Измеритель влажности и температуры (за 1 параметр), ИВТМ-7 (№ 12342)</t>
  </si>
  <si>
    <t>ЕК00-018510</t>
  </si>
  <si>
    <t>Поверка СИ:делитель напряжения постоянного тока; Р3027-2; Р3027; (№ 034)</t>
  </si>
  <si>
    <t>Поверка СИ: Измеритель параметров цепей электропитания зданий; MZC-300; (№ 091515)</t>
  </si>
  <si>
    <t>Поверка СИ: Измеритель тока короткого замыкания цифровые; Щ41160; (№ 048062)</t>
  </si>
  <si>
    <t>Поверка СИ: Магазин сопротивления; Р4831; (№ 02601)</t>
  </si>
  <si>
    <t>Поверка СИ: Мера электрического сопротивления однозначная 3 разряда; Р321; (№ 065302)</t>
  </si>
  <si>
    <t>Поверка СИ: Трансформатор тока; 1958г.; УТТ-6; (№ 491)</t>
  </si>
  <si>
    <t>Поверка СИ: Установка для поверки вольтметров; В1-9; (№ 74988)</t>
  </si>
  <si>
    <t>Поверка СИ: Блок усиления; Я1В-22; (№ 61788)</t>
  </si>
  <si>
    <t>Поверка СИ: Установка потенциометрическая постоянного тока; У309; (№ 0908)</t>
  </si>
  <si>
    <t>Поверка СИ: Установка поверочная полуавтоматическия; УППУ-1М; УППУ-1; (№ 161)</t>
  </si>
  <si>
    <t>Поверка СИ: Прибор комбинированный; Ц4311; (№ 3933)</t>
  </si>
  <si>
    <t>Поверка СИ: Калибратор-измеритель унифицированных сигналов эталонный; ИКСУ-2000; (№ 23-2180)</t>
  </si>
  <si>
    <t>Поверка СИ: Калибратор-измеритель стандартных сигналов; 2008г.; КИСС-03; (№ 3483)</t>
  </si>
  <si>
    <t>Поверка СИ: Калибратор-измеритель стандартных сигналов; КИСС-03</t>
  </si>
  <si>
    <t>Поверка СИ: Магазин сопротивления измерительный; МСР-60М; (№ 0648)</t>
  </si>
  <si>
    <t>Поверка СИ: Секундомер механический; СОПпр; (№ 1893)</t>
  </si>
  <si>
    <t>Поверка СИ: Магазин сопротивления; Р40104; (№ 112)</t>
  </si>
  <si>
    <t>Поверки СИ: Магазин сопротивлений рычажный; Р4002; (№ 1246)</t>
  </si>
  <si>
    <t>Поверка СИ: Магазин электрического сопротивления; Р4830/2; (№ 6453)</t>
  </si>
  <si>
    <t>Поверка СИ: Магазин сопротивления измерительный. Магазин постоянного тока; Р327; (№ 0213)</t>
  </si>
  <si>
    <t>Поверка СИ: Магазин сопротивления измерительный; Р4042М; (№ 1157)</t>
  </si>
  <si>
    <t>Поверка СИ: Прибор комбинированный цифровой; Щ 301-1; Щ 301; (№ 0161)</t>
  </si>
  <si>
    <t>Поверка СИ: Компаратор напряжений; Р 3003М1; (№ 00087)</t>
  </si>
  <si>
    <t>Калибратор-измерители стандартных сигналов КИСС-03, 2008г.в.(№3446)</t>
  </si>
  <si>
    <t>ЕК00-031095</t>
  </si>
  <si>
    <t>Омметр цифровой Щ306 1997г. № 0032</t>
  </si>
  <si>
    <t>ЕК00-031096</t>
  </si>
  <si>
    <t>ЕК00-031094</t>
  </si>
  <si>
    <t>Измеритель сопротивления петли "фаза-нуль" ИФН-200,2010г. (№ 3397)</t>
  </si>
  <si>
    <t>357-2018</t>
  </si>
  <si>
    <t>ЕК00-031390</t>
  </si>
  <si>
    <t>321/351-У/09</t>
  </si>
  <si>
    <t>ООО УЭК</t>
  </si>
  <si>
    <t>ЕК00-005961</t>
  </si>
  <si>
    <t>15-2018</t>
  </si>
  <si>
    <t>ООО РЭС</t>
  </si>
  <si>
    <t>Измеритель параметров электроустановок MI 3102H (№10280566)</t>
  </si>
  <si>
    <t>ЕК00-034157</t>
  </si>
  <si>
    <t>14-2018</t>
  </si>
  <si>
    <t>АО "ЮТЭК-Кода"</t>
  </si>
  <si>
    <t>Прибор для контроля сопротивления цепи фаза-нуль, М417,1980г.в. (№ 8039)</t>
  </si>
  <si>
    <t>ЕК00-034158</t>
  </si>
  <si>
    <t>ЕК00-031184</t>
  </si>
  <si>
    <t>ЕК00-031186</t>
  </si>
  <si>
    <t>ЕК00-035499</t>
  </si>
  <si>
    <t>ЕК00-035247</t>
  </si>
  <si>
    <t>ЕК00-032732</t>
  </si>
  <si>
    <t>ЕК00-031182</t>
  </si>
  <si>
    <t>ЕК00-031185</t>
  </si>
  <si>
    <t>Аппарат мспытания диэлектриков АИД-70М (№3438)</t>
  </si>
  <si>
    <t>Мера электрического сопротивления Р400,1966Г; Р-4080,Р-4081,Р-4082,Р-4083(№1095)</t>
  </si>
  <si>
    <t>Элемент нормальный Х482(насыщенные) (№ 404)</t>
  </si>
  <si>
    <t>Мера электрического сопротивления одназначная 2 разряда; Р310, Р321, Р331 (№127340,148136,108313,196914,151715,143756,140379,055002,134833)</t>
  </si>
  <si>
    <t>Аппарат испытания диэлектриков АИД-70М(№2732)</t>
  </si>
  <si>
    <t>Прибор энергетика многофункциональный для измерения электроэнергетических величин 2012 ПЭМ-02(№1243)</t>
  </si>
  <si>
    <t>Элемент нормальный Х482(насыщенные) (№ 307)</t>
  </si>
  <si>
    <t>втгрэс</t>
  </si>
  <si>
    <t>аэс</t>
  </si>
  <si>
    <t>бду</t>
  </si>
  <si>
    <t>Мера электрического сопротивления однозначная Р310, Р321, Р331(№166929)</t>
  </si>
  <si>
    <t>Магазин сопротивления измерительный Р4042М (№1137)</t>
  </si>
  <si>
    <t>Калибратор программируемый П320(№0022)</t>
  </si>
  <si>
    <t>Калибратор -измерители стандартных сигналов КИСС-03(№1082)</t>
  </si>
  <si>
    <t>Поверка измерения температуры с помощью датчмка ТС КИСС-03(№1082)</t>
  </si>
  <si>
    <t>Калибратор -измерители стандартных сигналов КИСС-03(№2165)</t>
  </si>
  <si>
    <t>Поверка измерения температуры с помощью датчмка ТС КИСС-03(№2165)</t>
  </si>
  <si>
    <t>Магазин сопротивления измерительный МСР-60М (№1026,1277,0994)</t>
  </si>
  <si>
    <t>Установка для поверки счетчиков электрической энергии; 2003г., МК6801</t>
  </si>
  <si>
    <t>Ваттметр-счетчик эталонный трехфазный 2003г. ЦЭ6802 (№3N0072)</t>
  </si>
  <si>
    <t>Измеритель сопротивления петли "фаза-нуль" ИФН-200 (№2405)</t>
  </si>
  <si>
    <t>Калибратор тока программируемый П321 (№0523/0524)</t>
  </si>
  <si>
    <t>Фазометр Д578, 1974г., (№4067)</t>
  </si>
  <si>
    <t>ЕК00-037634</t>
  </si>
  <si>
    <t>Измеритель сопротивления петли "фаза-нуль" ИФН-200,2011г. (№ 4743)</t>
  </si>
  <si>
    <t>ЕК00-037632</t>
  </si>
  <si>
    <t>Счетчик трехфазный ЦЭ6806 2002(№2D0137)</t>
  </si>
  <si>
    <t>ЕК00-037627</t>
  </si>
  <si>
    <t>Калибратор-измерители стандартных сигналов КИСС-03 2008г. (№3433)</t>
  </si>
  <si>
    <t>Калибратор-измерители стандартных сигналов КИСС-03 (№3100)</t>
  </si>
  <si>
    <t>ЕК00-037629</t>
  </si>
  <si>
    <t>ЕК00-037633</t>
  </si>
  <si>
    <t>Магазин сопротивления измерительный МСР-60М (№0623, 0529,0985)</t>
  </si>
  <si>
    <t>ЕК00-039037</t>
  </si>
  <si>
    <t>ЕК00-037631</t>
  </si>
  <si>
    <t>Поверка СИ: Измеритель нелинейных искажений автоматический; С6-11; (№ 9101252)</t>
  </si>
  <si>
    <t>Поверка СИ: Измеритель нелинейных искажений автоматический; С6-11; (№  8911332)</t>
  </si>
  <si>
    <t>Аппарат испытания диэлектриков АИД-70М (№3438)</t>
  </si>
  <si>
    <t>ЕК00-040180</t>
  </si>
  <si>
    <t>Калибратор тока программируемый П321, П320 (№0405)</t>
  </si>
  <si>
    <t>ЕК00-040222</t>
  </si>
  <si>
    <t>Калибратор тока программируемый П321 (№0524/0523)</t>
  </si>
  <si>
    <t>ЕК00-040210</t>
  </si>
  <si>
    <t>Калибратор программируемый П320 (№0022)</t>
  </si>
  <si>
    <t>ЕК00-040211</t>
  </si>
  <si>
    <t>Магазин сопротивления Р40103, Р40104(№065)</t>
  </si>
  <si>
    <t>ЕК00-039038</t>
  </si>
  <si>
    <t>ЕК00-039046</t>
  </si>
  <si>
    <t>ЕК00-039039</t>
  </si>
  <si>
    <t>ЕК00-039041</t>
  </si>
  <si>
    <t>Мера электрического сопротивления; Р-4080,Р-4081,Р-4082,Р-4083(№400,173)- 2шт.</t>
  </si>
  <si>
    <t>Магазин сопротивлений рычажный; Р4002(№7524)</t>
  </si>
  <si>
    <t>ЕК00-037630</t>
  </si>
  <si>
    <t>ЕК00-037628</t>
  </si>
  <si>
    <t>ЕК00-040285</t>
  </si>
  <si>
    <t>ЕК00-037635</t>
  </si>
  <si>
    <t>Поверка СИ: Измеритель сопротивления петли "фаза-нуль"; ИФН-200; (№ 4628, 3404)-2шт.</t>
  </si>
  <si>
    <t>Поверка СИ: Измеритель сопротивления петли "фаза-нуль"; ИФН-200; (№ 6353)-1шт.</t>
  </si>
  <si>
    <t>Поверка СИ: Измеритель сопротивления петли "фаза-нуль"; ИФН-200; (№ 4626)-1шт.</t>
  </si>
  <si>
    <t>Прибор комбинированный цифровой; Щ300; (№00419)</t>
  </si>
  <si>
    <t>ЕК00-040259</t>
  </si>
  <si>
    <t>ЕК00-035248</t>
  </si>
  <si>
    <t>Мера емкости образцовая Р597(№1489,1508,1512,1533,1546,1561,1578,1611,16271,1640,1657,1672,1703,1721,1736,1759,1783,1809)</t>
  </si>
  <si>
    <t>не включен в доходный акт , будет включен в июле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</si>
</sst>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14" fontId="0" fillId="3" borderId="1" xfId="0" applyNumberFormat="1" applyFill="1" applyBorder="1"/>
    <xf numFmtId="0" fontId="0" fillId="4" borderId="1" xfId="0" applyFill="1" applyBorder="1"/>
    <xf numFmtId="4" fontId="0" fillId="4" borderId="1" xfId="0" applyNumberFormat="1" applyFill="1" applyBorder="1"/>
    <xf numFmtId="4" fontId="8" fillId="4" borderId="1" xfId="0" applyNumberFormat="1" applyFont="1" applyFill="1" applyBorder="1"/>
    <xf numFmtId="14" fontId="0" fillId="0" borderId="0" xfId="0" applyNumberFormat="1"/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right" wrapText="1"/>
    </xf>
    <xf numFmtId="14" fontId="0" fillId="0" borderId="1" xfId="0" applyNumberFormat="1" applyBorder="1" applyAlignment="1">
      <alignment wrapText="1"/>
    </xf>
    <xf numFmtId="0" fontId="0" fillId="0" borderId="1" xfId="0" applyFill="1" applyBorder="1"/>
    <xf numFmtId="4" fontId="0" fillId="0" borderId="1" xfId="0" applyNumberFormat="1" applyFill="1" applyBorder="1"/>
    <xf numFmtId="14" fontId="0" fillId="0" borderId="1" xfId="0" applyNumberFormat="1" applyFill="1" applyBorder="1"/>
    <xf numFmtId="49" fontId="0" fillId="0" borderId="1" xfId="0" applyNumberFormat="1" applyFill="1" applyBorder="1"/>
    <xf numFmtId="0" fontId="0" fillId="0" borderId="3" xfId="0" applyFill="1" applyBorder="1" applyAlignment="1">
      <alignment wrapText="1"/>
    </xf>
    <xf numFmtId="0" fontId="0" fillId="5" borderId="1" xfId="0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9" fillId="0" borderId="1" xfId="0" applyFont="1" applyBorder="1"/>
    <xf numFmtId="3" fontId="0" fillId="3" borderId="1" xfId="0" applyNumberFormat="1" applyFill="1" applyBorder="1" applyAlignment="1">
      <alignment horizontal="right"/>
    </xf>
    <xf numFmtId="0" fontId="0" fillId="2" borderId="1" xfId="0" applyFill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4" fontId="0" fillId="3" borderId="1" xfId="0" applyNumberFormat="1" applyFill="1" applyBorder="1"/>
    <xf numFmtId="4" fontId="0" fillId="0" borderId="1" xfId="0" applyNumberFormat="1" applyBorder="1"/>
    <xf numFmtId="0" fontId="6" fillId="0" borderId="1" xfId="0" applyFont="1" applyFill="1" applyBorder="1" applyAlignment="1">
      <alignment horizontal="left" vertical="center" wrapText="1"/>
    </xf>
    <xf numFmtId="2" fontId="0" fillId="0" borderId="1" xfId="0" applyNumberFormat="1" applyBorder="1"/>
    <xf numFmtId="0" fontId="5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/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4" fontId="12" fillId="0" borderId="1" xfId="0" applyNumberFormat="1" applyFont="1" applyFill="1" applyBorder="1"/>
    <xf numFmtId="0" fontId="1" fillId="5" borderId="1" xfId="0" applyFont="1" applyFill="1" applyBorder="1" applyAlignment="1">
      <alignment horizontal="left" vertical="center" wrapText="1"/>
    </xf>
    <xf numFmtId="0" fontId="13" fillId="0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99FFCC"/>
      <color rgb="FFFFFFCC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52"/>
  <sheetViews>
    <sheetView tabSelected="1" workbookViewId="0">
      <pane ySplit="2" topLeftCell="A135" activePane="bottomLeft" state="frozen"/>
      <selection pane="bottomLeft" activeCell="A141" sqref="A141"/>
    </sheetView>
  </sheetViews>
  <sheetFormatPr defaultRowHeight="15" outlineLevelRow="1" outlineLevelCol="1"/>
  <cols>
    <col min="1" max="1" width="43" customWidth="1"/>
    <col min="2" max="2" width="5" hidden="1" customWidth="1" outlineLevel="1"/>
    <col min="3" max="3" width="7.28515625" hidden="1" customWidth="1" outlineLevel="1"/>
    <col min="4" max="4" width="8.42578125" hidden="1" customWidth="1" outlineLevel="1"/>
    <col min="5" max="5" width="12" customWidth="1" collapsed="1"/>
    <col min="6" max="6" width="10.140625" bestFit="1" customWidth="1"/>
    <col min="7" max="8" width="10.140625" customWidth="1"/>
    <col min="9" max="9" width="13.7109375" customWidth="1"/>
    <col min="10" max="10" width="10.140625" customWidth="1"/>
    <col min="11" max="11" width="13" customWidth="1"/>
    <col min="12" max="12" width="10.140625" bestFit="1" customWidth="1"/>
    <col min="13" max="13" width="16.42578125" customWidth="1"/>
    <col min="14" max="14" width="17.140625" customWidth="1"/>
    <col min="15" max="15" width="0.85546875" customWidth="1"/>
    <col min="17" max="18" width="10.140625" bestFit="1" customWidth="1"/>
    <col min="19" max="19" width="28.140625" customWidth="1"/>
    <col min="20" max="21" width="14.85546875" customWidth="1"/>
    <col min="22" max="22" width="30" customWidth="1"/>
    <col min="23" max="23" width="16.28515625" customWidth="1"/>
  </cols>
  <sheetData>
    <row r="1" spans="1:22" ht="15" customHeight="1">
      <c r="A1" s="53" t="s">
        <v>3</v>
      </c>
      <c r="B1" s="57" t="s">
        <v>176</v>
      </c>
      <c r="C1" s="59" t="s">
        <v>174</v>
      </c>
      <c r="D1" s="59" t="s">
        <v>175</v>
      </c>
      <c r="E1" s="61" t="s">
        <v>1</v>
      </c>
      <c r="F1" s="61"/>
      <c r="G1" s="61"/>
      <c r="H1" s="53" t="s">
        <v>22</v>
      </c>
      <c r="I1" s="53"/>
      <c r="J1" s="53"/>
      <c r="K1" s="53" t="s">
        <v>6</v>
      </c>
      <c r="L1" s="53"/>
      <c r="M1" s="53"/>
      <c r="N1" s="53"/>
      <c r="O1" s="1"/>
      <c r="P1" s="53" t="s">
        <v>7</v>
      </c>
      <c r="Q1" s="53"/>
      <c r="R1" s="53"/>
      <c r="S1" s="53"/>
      <c r="T1" s="54" t="s">
        <v>60</v>
      </c>
      <c r="U1" s="55" t="s">
        <v>61</v>
      </c>
      <c r="V1" s="56" t="s">
        <v>124</v>
      </c>
    </row>
    <row r="2" spans="1:22" ht="30" customHeight="1">
      <c r="A2" s="53"/>
      <c r="B2" s="58"/>
      <c r="C2" s="60"/>
      <c r="D2" s="60"/>
      <c r="E2" s="30" t="s">
        <v>173</v>
      </c>
      <c r="F2" s="31" t="s">
        <v>0</v>
      </c>
      <c r="G2" s="30" t="s">
        <v>172</v>
      </c>
      <c r="H2" s="30" t="s">
        <v>173</v>
      </c>
      <c r="I2" s="31" t="s">
        <v>0</v>
      </c>
      <c r="J2" s="30" t="s">
        <v>172</v>
      </c>
      <c r="K2" s="31" t="s">
        <v>2</v>
      </c>
      <c r="L2" s="31" t="s">
        <v>0</v>
      </c>
      <c r="M2" s="30" t="s">
        <v>9</v>
      </c>
      <c r="N2" s="30" t="s">
        <v>10</v>
      </c>
      <c r="O2" s="33"/>
      <c r="P2" s="31" t="s">
        <v>2</v>
      </c>
      <c r="Q2" s="31" t="s">
        <v>0</v>
      </c>
      <c r="R2" s="31" t="s">
        <v>4</v>
      </c>
      <c r="S2" s="31" t="s">
        <v>5</v>
      </c>
      <c r="T2" s="54"/>
      <c r="U2" s="55"/>
      <c r="V2" s="56"/>
    </row>
    <row r="3" spans="1:22" ht="14.25" customHeight="1">
      <c r="A3" s="22">
        <v>1</v>
      </c>
      <c r="B3" s="24"/>
      <c r="C3" s="24"/>
      <c r="D3" s="24"/>
      <c r="E3" s="23">
        <v>2</v>
      </c>
      <c r="F3" s="22">
        <v>3</v>
      </c>
      <c r="G3" s="22"/>
      <c r="H3" s="22">
        <v>4</v>
      </c>
      <c r="I3" s="22">
        <v>5</v>
      </c>
      <c r="J3" s="22"/>
      <c r="K3" s="22">
        <v>6</v>
      </c>
      <c r="L3" s="22">
        <v>7</v>
      </c>
      <c r="M3" s="23">
        <v>8</v>
      </c>
      <c r="N3" s="23">
        <v>9</v>
      </c>
      <c r="O3" s="1"/>
      <c r="P3" s="22">
        <v>10</v>
      </c>
      <c r="Q3" s="22">
        <v>11</v>
      </c>
      <c r="R3" s="22">
        <v>12</v>
      </c>
      <c r="S3" s="22">
        <v>13</v>
      </c>
      <c r="T3" s="11">
        <v>14</v>
      </c>
      <c r="U3" s="9">
        <v>15</v>
      </c>
      <c r="V3" s="10">
        <v>16</v>
      </c>
    </row>
    <row r="4" spans="1:22" ht="14.25" customHeight="1">
      <c r="A4" s="34" t="s">
        <v>178</v>
      </c>
      <c r="B4" s="34"/>
      <c r="C4" s="34"/>
      <c r="D4" s="34"/>
      <c r="E4" s="38"/>
      <c r="F4" s="34"/>
      <c r="G4" s="34"/>
      <c r="H4" s="34"/>
      <c r="I4" s="34"/>
      <c r="J4" s="34"/>
      <c r="K4" s="34"/>
      <c r="L4" s="34"/>
      <c r="M4" s="38"/>
      <c r="N4" s="38"/>
      <c r="O4" s="1"/>
      <c r="P4" s="34"/>
      <c r="Q4" s="34"/>
      <c r="R4" s="34"/>
      <c r="S4" s="34"/>
      <c r="T4" s="35"/>
      <c r="U4" s="36"/>
      <c r="V4" s="37"/>
    </row>
    <row r="5" spans="1:22" ht="30" outlineLevel="1">
      <c r="A5" s="25" t="s">
        <v>148</v>
      </c>
      <c r="B5" s="13"/>
      <c r="C5" s="13"/>
      <c r="D5" s="13"/>
      <c r="E5" s="3">
        <v>36223</v>
      </c>
      <c r="F5" s="12">
        <v>42955</v>
      </c>
      <c r="G5" s="12"/>
      <c r="H5" s="28">
        <v>1900</v>
      </c>
      <c r="I5" s="4">
        <v>42984</v>
      </c>
      <c r="J5" s="4"/>
      <c r="K5" s="5" t="s">
        <v>149</v>
      </c>
      <c r="L5" s="12">
        <v>43077</v>
      </c>
      <c r="M5" s="7">
        <v>5615</v>
      </c>
      <c r="N5" s="6">
        <f t="shared" ref="N5:N36" si="0">M5*1.18</f>
        <v>6625.7</v>
      </c>
      <c r="O5" s="1"/>
      <c r="P5" s="21"/>
      <c r="Q5" s="12"/>
      <c r="R5" s="1"/>
      <c r="S5" s="3" t="s">
        <v>57</v>
      </c>
      <c r="T5" s="21"/>
      <c r="U5" s="21"/>
      <c r="V5" s="2" t="s">
        <v>141</v>
      </c>
    </row>
    <row r="6" spans="1:22" ht="30" outlineLevel="1">
      <c r="A6" s="13" t="s">
        <v>153</v>
      </c>
      <c r="B6" s="13"/>
      <c r="C6" s="13"/>
      <c r="D6" s="13"/>
      <c r="E6" s="3">
        <v>33755</v>
      </c>
      <c r="F6" s="12">
        <v>42941</v>
      </c>
      <c r="G6" s="12"/>
      <c r="H6" s="28">
        <v>2154</v>
      </c>
      <c r="I6" s="4">
        <v>43012</v>
      </c>
      <c r="J6" s="4"/>
      <c r="K6" s="5" t="s">
        <v>154</v>
      </c>
      <c r="L6" s="12">
        <v>43070</v>
      </c>
      <c r="M6" s="7">
        <v>5882</v>
      </c>
      <c r="N6" s="6">
        <f t="shared" si="0"/>
        <v>6940.7599999999993</v>
      </c>
      <c r="O6" s="1"/>
      <c r="P6" s="1">
        <v>3121</v>
      </c>
      <c r="Q6" s="12">
        <v>43066</v>
      </c>
      <c r="R6" s="1" t="s">
        <v>12</v>
      </c>
      <c r="S6" s="3" t="s">
        <v>13</v>
      </c>
      <c r="T6" s="1"/>
      <c r="U6" s="1"/>
      <c r="V6" s="1"/>
    </row>
    <row r="7" spans="1:22" ht="30" outlineLevel="1">
      <c r="A7" s="2" t="s">
        <v>36</v>
      </c>
      <c r="B7" s="2"/>
      <c r="C7" s="2"/>
      <c r="D7" s="2"/>
      <c r="E7" s="3">
        <v>34053</v>
      </c>
      <c r="F7" s="12">
        <v>42942</v>
      </c>
      <c r="G7" s="12"/>
      <c r="H7" s="28">
        <v>2154</v>
      </c>
      <c r="I7" s="4">
        <v>43012</v>
      </c>
      <c r="J7" s="4"/>
      <c r="K7" s="5" t="s">
        <v>35</v>
      </c>
      <c r="L7" s="12">
        <v>43083</v>
      </c>
      <c r="M7" s="7">
        <v>8240</v>
      </c>
      <c r="N7" s="6">
        <f t="shared" si="0"/>
        <v>9723.1999999999989</v>
      </c>
      <c r="O7" s="1"/>
      <c r="P7" s="1">
        <v>3058</v>
      </c>
      <c r="Q7" s="12">
        <v>42964</v>
      </c>
      <c r="R7" s="1" t="s">
        <v>12</v>
      </c>
      <c r="S7" s="3" t="s">
        <v>13</v>
      </c>
      <c r="T7" s="1"/>
      <c r="U7" s="1"/>
      <c r="V7" s="1"/>
    </row>
    <row r="8" spans="1:22" ht="30" outlineLevel="1">
      <c r="A8" s="13" t="s">
        <v>56</v>
      </c>
      <c r="B8" s="13"/>
      <c r="C8" s="13"/>
      <c r="D8" s="13"/>
      <c r="E8" s="3">
        <v>37537</v>
      </c>
      <c r="F8" s="12">
        <v>42961</v>
      </c>
      <c r="G8" s="12"/>
      <c r="H8" s="28">
        <v>2155</v>
      </c>
      <c r="I8" s="4">
        <v>43012</v>
      </c>
      <c r="J8" s="4"/>
      <c r="K8" s="5" t="s">
        <v>55</v>
      </c>
      <c r="L8" s="12">
        <v>43083</v>
      </c>
      <c r="M8" s="7">
        <v>5799</v>
      </c>
      <c r="N8" s="6">
        <f t="shared" si="0"/>
        <v>6842.82</v>
      </c>
      <c r="O8" s="1"/>
      <c r="P8" s="1"/>
      <c r="Q8" s="12"/>
      <c r="R8" s="1"/>
      <c r="S8" s="3" t="s">
        <v>57</v>
      </c>
      <c r="T8" s="12"/>
      <c r="U8" s="12">
        <v>43324</v>
      </c>
      <c r="V8" s="1"/>
    </row>
    <row r="9" spans="1:22" ht="30" outlineLevel="1">
      <c r="A9" s="13" t="s">
        <v>88</v>
      </c>
      <c r="B9" s="13"/>
      <c r="C9" s="13"/>
      <c r="D9" s="13"/>
      <c r="E9" s="3">
        <v>37213</v>
      </c>
      <c r="F9" s="12">
        <v>42958</v>
      </c>
      <c r="G9" s="12"/>
      <c r="H9" s="28">
        <v>2156</v>
      </c>
      <c r="I9" s="4">
        <v>43012</v>
      </c>
      <c r="J9" s="4"/>
      <c r="K9" s="5" t="s">
        <v>87</v>
      </c>
      <c r="L9" s="12">
        <v>43020</v>
      </c>
      <c r="M9" s="7">
        <v>5882</v>
      </c>
      <c r="N9" s="6">
        <f t="shared" si="0"/>
        <v>6940.7599999999993</v>
      </c>
      <c r="O9" s="1"/>
      <c r="P9" s="1">
        <v>3113</v>
      </c>
      <c r="Q9" s="12">
        <v>43035</v>
      </c>
      <c r="R9" s="1" t="s">
        <v>12</v>
      </c>
      <c r="S9" s="3" t="s">
        <v>13</v>
      </c>
      <c r="T9" s="1"/>
      <c r="U9" s="1"/>
      <c r="V9" s="1"/>
    </row>
    <row r="10" spans="1:22" ht="30" outlineLevel="1">
      <c r="A10" s="13" t="s">
        <v>53</v>
      </c>
      <c r="B10" s="13"/>
      <c r="C10" s="13"/>
      <c r="D10" s="13"/>
      <c r="E10" s="3">
        <v>44472</v>
      </c>
      <c r="F10" s="12">
        <v>42998</v>
      </c>
      <c r="G10" s="12"/>
      <c r="H10" s="28">
        <v>2415</v>
      </c>
      <c r="I10" s="4">
        <v>43042</v>
      </c>
      <c r="J10" s="4"/>
      <c r="K10" s="5" t="s">
        <v>52</v>
      </c>
      <c r="L10" s="12">
        <v>43083</v>
      </c>
      <c r="M10" s="7">
        <v>5295</v>
      </c>
      <c r="N10" s="6">
        <f t="shared" si="0"/>
        <v>6248.0999999999995</v>
      </c>
      <c r="O10" s="1"/>
      <c r="P10" s="1">
        <v>3039</v>
      </c>
      <c r="Q10" s="12">
        <v>42907</v>
      </c>
      <c r="R10" s="1" t="s">
        <v>18</v>
      </c>
      <c r="S10" s="3" t="s">
        <v>17</v>
      </c>
      <c r="T10" s="1"/>
      <c r="U10" s="1"/>
      <c r="V10" s="1"/>
    </row>
    <row r="11" spans="1:22" ht="30" outlineLevel="1">
      <c r="A11" s="26" t="s">
        <v>130</v>
      </c>
      <c r="B11" s="26"/>
      <c r="C11" s="26"/>
      <c r="D11" s="26"/>
      <c r="E11" s="3">
        <v>44480</v>
      </c>
      <c r="F11" s="12">
        <v>42998</v>
      </c>
      <c r="G11" s="12"/>
      <c r="H11" s="28">
        <v>2415</v>
      </c>
      <c r="I11" s="4">
        <v>43042</v>
      </c>
      <c r="J11" s="4"/>
      <c r="K11" s="5" t="s">
        <v>131</v>
      </c>
      <c r="L11" s="12">
        <v>43083</v>
      </c>
      <c r="M11" s="7">
        <v>3732</v>
      </c>
      <c r="N11" s="6">
        <f t="shared" si="0"/>
        <v>4403.76</v>
      </c>
      <c r="O11" s="1"/>
      <c r="P11" s="21"/>
      <c r="Q11" s="1"/>
      <c r="R11" s="16" t="s">
        <v>12</v>
      </c>
      <c r="S11" s="3" t="s">
        <v>13</v>
      </c>
      <c r="T11" s="1"/>
      <c r="U11" s="1"/>
      <c r="V11" s="2" t="s">
        <v>132</v>
      </c>
    </row>
    <row r="12" spans="1:22" ht="45" outlineLevel="1">
      <c r="A12" s="26" t="s">
        <v>38</v>
      </c>
      <c r="B12" s="26"/>
      <c r="C12" s="26"/>
      <c r="D12" s="26"/>
      <c r="E12" s="3">
        <v>44497</v>
      </c>
      <c r="F12" s="12">
        <v>42998</v>
      </c>
      <c r="G12" s="12"/>
      <c r="H12" s="28">
        <v>2415</v>
      </c>
      <c r="I12" s="4">
        <v>43042</v>
      </c>
      <c r="J12" s="4"/>
      <c r="K12" s="5" t="s">
        <v>37</v>
      </c>
      <c r="L12" s="12">
        <v>43083</v>
      </c>
      <c r="M12" s="7">
        <v>9596</v>
      </c>
      <c r="N12" s="6">
        <f t="shared" si="0"/>
        <v>11323.279999999999</v>
      </c>
      <c r="O12" s="16"/>
      <c r="P12" s="25"/>
      <c r="Q12" s="13"/>
      <c r="R12" s="19" t="s">
        <v>18</v>
      </c>
      <c r="S12" s="3" t="s">
        <v>17</v>
      </c>
      <c r="T12" s="1"/>
      <c r="U12" s="1"/>
      <c r="V12" s="2" t="s">
        <v>137</v>
      </c>
    </row>
    <row r="13" spans="1:22" ht="60" outlineLevel="1">
      <c r="A13" s="13" t="s">
        <v>144</v>
      </c>
      <c r="B13" s="13"/>
      <c r="C13" s="13"/>
      <c r="D13" s="13"/>
      <c r="E13" s="3">
        <v>47358</v>
      </c>
      <c r="F13" s="12">
        <v>43013</v>
      </c>
      <c r="G13" s="12"/>
      <c r="H13" s="28">
        <v>2416</v>
      </c>
      <c r="I13" s="4">
        <v>43042</v>
      </c>
      <c r="J13" s="4"/>
      <c r="K13" s="5" t="s">
        <v>145</v>
      </c>
      <c r="L13" s="12">
        <v>43083</v>
      </c>
      <c r="M13" s="7">
        <v>12879</v>
      </c>
      <c r="N13" s="6">
        <f t="shared" si="0"/>
        <v>15197.22</v>
      </c>
      <c r="O13" s="1"/>
      <c r="P13" s="16"/>
      <c r="Q13" s="12"/>
      <c r="R13" s="1"/>
      <c r="S13" s="3" t="s">
        <v>57</v>
      </c>
      <c r="T13" s="16"/>
      <c r="U13" s="18">
        <v>43396</v>
      </c>
      <c r="V13" s="2"/>
    </row>
    <row r="14" spans="1:22" ht="60" customHeight="1" outlineLevel="1">
      <c r="A14" s="13" t="s">
        <v>67</v>
      </c>
      <c r="B14" s="13"/>
      <c r="C14" s="13"/>
      <c r="D14" s="13"/>
      <c r="E14" s="3">
        <v>47360</v>
      </c>
      <c r="F14" s="12">
        <v>43013</v>
      </c>
      <c r="G14" s="12"/>
      <c r="H14" s="28">
        <v>2416</v>
      </c>
      <c r="I14" s="4">
        <v>43042</v>
      </c>
      <c r="J14" s="4"/>
      <c r="K14" s="5" t="s">
        <v>66</v>
      </c>
      <c r="L14" s="12">
        <v>43083</v>
      </c>
      <c r="M14" s="7">
        <v>3026</v>
      </c>
      <c r="N14" s="6">
        <f t="shared" si="0"/>
        <v>3570.68</v>
      </c>
      <c r="O14" s="1"/>
      <c r="P14" s="1"/>
      <c r="Q14" s="12"/>
      <c r="R14" s="1"/>
      <c r="S14" s="3" t="s">
        <v>57</v>
      </c>
      <c r="T14" s="12">
        <v>43082</v>
      </c>
      <c r="U14" s="12">
        <v>43446</v>
      </c>
      <c r="V14" s="1"/>
    </row>
    <row r="15" spans="1:22" ht="30" outlineLevel="1">
      <c r="A15" s="13" t="s">
        <v>51</v>
      </c>
      <c r="B15" s="13"/>
      <c r="C15" s="13"/>
      <c r="D15" s="13"/>
      <c r="E15" s="3">
        <v>46413</v>
      </c>
      <c r="F15" s="12">
        <v>43007</v>
      </c>
      <c r="G15" s="12"/>
      <c r="H15" s="28">
        <v>2650</v>
      </c>
      <c r="I15" s="4">
        <v>43075</v>
      </c>
      <c r="J15" s="4"/>
      <c r="K15" s="5" t="s">
        <v>46</v>
      </c>
      <c r="L15" s="12">
        <v>43076</v>
      </c>
      <c r="M15" s="7">
        <v>9214</v>
      </c>
      <c r="N15" s="6">
        <f t="shared" si="0"/>
        <v>10872.519999999999</v>
      </c>
      <c r="O15" s="1"/>
      <c r="P15" s="1">
        <v>4</v>
      </c>
      <c r="Q15" s="12">
        <v>43032</v>
      </c>
      <c r="R15" s="1" t="s">
        <v>49</v>
      </c>
      <c r="S15" s="3" t="s">
        <v>50</v>
      </c>
      <c r="T15" s="1"/>
      <c r="U15" s="1"/>
      <c r="V15" s="1"/>
    </row>
    <row r="16" spans="1:22" outlineLevel="1">
      <c r="A16" s="13" t="s">
        <v>69</v>
      </c>
      <c r="B16" s="13"/>
      <c r="C16" s="13"/>
      <c r="D16" s="13"/>
      <c r="E16" s="3">
        <v>44516</v>
      </c>
      <c r="F16" s="12">
        <v>42998</v>
      </c>
      <c r="G16" s="12"/>
      <c r="H16" s="28">
        <v>2650</v>
      </c>
      <c r="I16" s="4">
        <v>43075</v>
      </c>
      <c r="J16" s="4"/>
      <c r="K16" s="5" t="s">
        <v>68</v>
      </c>
      <c r="L16" s="12">
        <v>43077</v>
      </c>
      <c r="M16" s="7">
        <v>3622</v>
      </c>
      <c r="N16" s="6">
        <f t="shared" si="0"/>
        <v>4273.96</v>
      </c>
      <c r="O16" s="1"/>
      <c r="P16" s="1"/>
      <c r="Q16" s="12"/>
      <c r="R16" s="1"/>
      <c r="S16" s="3" t="s">
        <v>57</v>
      </c>
      <c r="T16" s="12">
        <v>43084</v>
      </c>
      <c r="U16" s="12">
        <v>43448</v>
      </c>
      <c r="V16" s="1"/>
    </row>
    <row r="17" spans="1:22" ht="30" outlineLevel="1">
      <c r="A17" s="13" t="s">
        <v>63</v>
      </c>
      <c r="B17" s="13"/>
      <c r="C17" s="13"/>
      <c r="D17" s="13"/>
      <c r="E17" s="3">
        <v>47504</v>
      </c>
      <c r="F17" s="12">
        <v>43013</v>
      </c>
      <c r="G17" s="12"/>
      <c r="H17" s="28">
        <v>2650</v>
      </c>
      <c r="I17" s="4">
        <v>43075</v>
      </c>
      <c r="J17" s="4"/>
      <c r="K17" s="5" t="s">
        <v>62</v>
      </c>
      <c r="L17" s="12">
        <v>43077</v>
      </c>
      <c r="M17" s="7">
        <v>10346</v>
      </c>
      <c r="N17" s="6">
        <f t="shared" si="0"/>
        <v>12208.279999999999</v>
      </c>
      <c r="O17" s="1"/>
      <c r="P17" s="1"/>
      <c r="Q17" s="12"/>
      <c r="R17" s="1"/>
      <c r="S17" s="3" t="s">
        <v>57</v>
      </c>
      <c r="T17" s="12">
        <v>43055</v>
      </c>
      <c r="U17" s="12">
        <v>43419</v>
      </c>
      <c r="V17" s="1"/>
    </row>
    <row r="18" spans="1:22" ht="45" outlineLevel="1">
      <c r="A18" s="25" t="s">
        <v>146</v>
      </c>
      <c r="B18" s="13"/>
      <c r="C18" s="13"/>
      <c r="D18" s="13"/>
      <c r="E18" s="3">
        <v>44460</v>
      </c>
      <c r="F18" s="12">
        <v>42998</v>
      </c>
      <c r="G18" s="12"/>
      <c r="H18" s="28">
        <v>2650</v>
      </c>
      <c r="I18" s="4">
        <v>43075</v>
      </c>
      <c r="J18" s="4"/>
      <c r="K18" s="5" t="s">
        <v>147</v>
      </c>
      <c r="L18" s="12">
        <v>43083</v>
      </c>
      <c r="M18" s="7">
        <v>3495</v>
      </c>
      <c r="N18" s="6">
        <f t="shared" si="0"/>
        <v>4124.0999999999995</v>
      </c>
      <c r="O18" s="1"/>
      <c r="P18" s="21"/>
      <c r="Q18" s="12"/>
      <c r="R18" s="1"/>
      <c r="S18" s="3" t="s">
        <v>57</v>
      </c>
      <c r="T18" s="21"/>
      <c r="U18" s="21"/>
      <c r="V18" s="2" t="s">
        <v>141</v>
      </c>
    </row>
    <row r="19" spans="1:22" ht="30" outlineLevel="1">
      <c r="A19" s="13" t="s">
        <v>48</v>
      </c>
      <c r="B19" s="13"/>
      <c r="C19" s="13"/>
      <c r="D19" s="13"/>
      <c r="E19" s="3">
        <v>44464</v>
      </c>
      <c r="F19" s="12">
        <v>42998</v>
      </c>
      <c r="G19" s="12"/>
      <c r="H19" s="28">
        <v>2650</v>
      </c>
      <c r="I19" s="4">
        <v>43075</v>
      </c>
      <c r="J19" s="4"/>
      <c r="K19" s="5" t="s">
        <v>47</v>
      </c>
      <c r="L19" s="12">
        <v>43083</v>
      </c>
      <c r="M19" s="7">
        <v>2859</v>
      </c>
      <c r="N19" s="6">
        <f t="shared" si="0"/>
        <v>3373.62</v>
      </c>
      <c r="O19" s="1"/>
      <c r="P19" s="1">
        <v>4</v>
      </c>
      <c r="Q19" s="12">
        <v>43032</v>
      </c>
      <c r="R19" s="1" t="s">
        <v>49</v>
      </c>
      <c r="S19" s="3" t="s">
        <v>50</v>
      </c>
      <c r="T19" s="1"/>
      <c r="U19" s="1"/>
      <c r="V19" s="1"/>
    </row>
    <row r="20" spans="1:22" ht="45" customHeight="1" outlineLevel="1">
      <c r="A20" s="13" t="s">
        <v>104</v>
      </c>
      <c r="B20" s="13"/>
      <c r="C20" s="13"/>
      <c r="D20" s="13"/>
      <c r="E20" s="3">
        <v>44576</v>
      </c>
      <c r="F20" s="12">
        <v>42998</v>
      </c>
      <c r="G20" s="12"/>
      <c r="H20" s="28">
        <v>2650</v>
      </c>
      <c r="I20" s="4">
        <v>43075</v>
      </c>
      <c r="J20" s="4"/>
      <c r="K20" s="5" t="s">
        <v>103</v>
      </c>
      <c r="L20" s="12">
        <v>43094</v>
      </c>
      <c r="M20" s="7">
        <v>5882</v>
      </c>
      <c r="N20" s="6">
        <f t="shared" si="0"/>
        <v>6940.7599999999993</v>
      </c>
      <c r="O20" s="1"/>
      <c r="P20" s="1">
        <v>3093</v>
      </c>
      <c r="Q20" s="12">
        <v>43003</v>
      </c>
      <c r="R20" s="1" t="s">
        <v>12</v>
      </c>
      <c r="S20" s="3" t="s">
        <v>13</v>
      </c>
      <c r="T20" s="1"/>
      <c r="U20" s="1"/>
      <c r="V20" s="1"/>
    </row>
    <row r="21" spans="1:22" ht="45" customHeight="1" outlineLevel="1">
      <c r="A21" s="13" t="s">
        <v>42</v>
      </c>
      <c r="B21" s="13"/>
      <c r="C21" s="13"/>
      <c r="D21" s="13"/>
      <c r="E21" s="3">
        <v>53942</v>
      </c>
      <c r="F21" s="12">
        <v>43047</v>
      </c>
      <c r="G21" s="12"/>
      <c r="H21" s="28">
        <v>2652</v>
      </c>
      <c r="I21" s="4">
        <v>43075</v>
      </c>
      <c r="J21" s="4"/>
      <c r="K21" s="5" t="s">
        <v>41</v>
      </c>
      <c r="L21" s="12">
        <v>43077</v>
      </c>
      <c r="M21" s="7">
        <v>9047</v>
      </c>
      <c r="N21" s="6">
        <f t="shared" si="0"/>
        <v>10675.46</v>
      </c>
      <c r="O21" s="1"/>
      <c r="P21" s="1">
        <v>3123</v>
      </c>
      <c r="Q21" s="12">
        <v>43060</v>
      </c>
      <c r="R21" s="1" t="s">
        <v>43</v>
      </c>
      <c r="S21" s="3" t="s">
        <v>44</v>
      </c>
      <c r="T21" s="27">
        <v>7931</v>
      </c>
      <c r="U21" s="27" t="s">
        <v>45</v>
      </c>
      <c r="V21" s="2" t="s">
        <v>129</v>
      </c>
    </row>
    <row r="22" spans="1:22" ht="30" outlineLevel="1">
      <c r="A22" s="2" t="s">
        <v>24</v>
      </c>
      <c r="B22" s="2"/>
      <c r="C22" s="2"/>
      <c r="D22" s="2"/>
      <c r="E22" s="3">
        <v>52933</v>
      </c>
      <c r="F22" s="12">
        <v>43040</v>
      </c>
      <c r="G22" s="12"/>
      <c r="H22" s="28">
        <v>2652</v>
      </c>
      <c r="I22" s="4">
        <v>43075</v>
      </c>
      <c r="J22" s="4"/>
      <c r="K22" s="5" t="s">
        <v>21</v>
      </c>
      <c r="L22" s="12">
        <v>43077</v>
      </c>
      <c r="M22" s="7">
        <v>6825</v>
      </c>
      <c r="N22" s="6">
        <f t="shared" si="0"/>
        <v>8053.5</v>
      </c>
      <c r="O22" s="1"/>
      <c r="P22" s="1">
        <v>3127</v>
      </c>
      <c r="Q22" s="12">
        <v>43066</v>
      </c>
      <c r="R22" s="1" t="s">
        <v>12</v>
      </c>
      <c r="S22" s="3" t="s">
        <v>13</v>
      </c>
      <c r="T22" s="1"/>
      <c r="U22" s="1"/>
      <c r="V22" s="1"/>
    </row>
    <row r="23" spans="1:22" ht="30" outlineLevel="1">
      <c r="A23" s="13" t="s">
        <v>78</v>
      </c>
      <c r="B23" s="13"/>
      <c r="C23" s="13"/>
      <c r="D23" s="13"/>
      <c r="E23" s="3">
        <v>53941</v>
      </c>
      <c r="F23" s="12">
        <v>43047</v>
      </c>
      <c r="G23" s="12"/>
      <c r="H23" s="28">
        <v>2652</v>
      </c>
      <c r="I23" s="4">
        <v>43075</v>
      </c>
      <c r="J23" s="4"/>
      <c r="K23" s="5" t="s">
        <v>77</v>
      </c>
      <c r="L23" s="12">
        <v>43083</v>
      </c>
      <c r="M23" s="7">
        <v>5296</v>
      </c>
      <c r="N23" s="6">
        <f t="shared" si="0"/>
        <v>6249.28</v>
      </c>
      <c r="O23" s="1"/>
      <c r="P23" s="1">
        <v>3124</v>
      </c>
      <c r="Q23" s="12">
        <v>43066</v>
      </c>
      <c r="R23" s="1" t="s">
        <v>12</v>
      </c>
      <c r="S23" s="3" t="s">
        <v>13</v>
      </c>
      <c r="T23" s="1"/>
      <c r="U23" s="1"/>
      <c r="V23" s="1"/>
    </row>
    <row r="24" spans="1:22" ht="30" outlineLevel="1">
      <c r="A24" s="13" t="s">
        <v>106</v>
      </c>
      <c r="B24" s="13"/>
      <c r="C24" s="13"/>
      <c r="D24" s="13"/>
      <c r="E24" s="3">
        <v>53938</v>
      </c>
      <c r="F24" s="12">
        <v>43047</v>
      </c>
      <c r="G24" s="12"/>
      <c r="H24" s="28">
        <v>2652</v>
      </c>
      <c r="I24" s="4">
        <v>43075</v>
      </c>
      <c r="J24" s="4"/>
      <c r="K24" s="5" t="s">
        <v>105</v>
      </c>
      <c r="L24" s="12">
        <v>43083</v>
      </c>
      <c r="M24" s="7">
        <v>4607</v>
      </c>
      <c r="N24" s="6">
        <f t="shared" si="0"/>
        <v>5436.2599999999993</v>
      </c>
      <c r="O24" s="16"/>
      <c r="P24" s="21">
        <v>3150</v>
      </c>
      <c r="Q24" s="18">
        <v>43096</v>
      </c>
      <c r="R24" s="16" t="s">
        <v>49</v>
      </c>
      <c r="S24" s="3" t="s">
        <v>50</v>
      </c>
      <c r="T24" s="1"/>
      <c r="U24" s="1"/>
      <c r="V24" s="1" t="s">
        <v>102</v>
      </c>
    </row>
    <row r="25" spans="1:22" outlineLevel="1">
      <c r="A25" s="1" t="s">
        <v>20</v>
      </c>
      <c r="B25" s="1"/>
      <c r="C25" s="1"/>
      <c r="D25" s="1"/>
      <c r="E25" s="3">
        <v>52927</v>
      </c>
      <c r="F25" s="12">
        <v>43040</v>
      </c>
      <c r="G25" s="12"/>
      <c r="H25" s="28">
        <v>2652</v>
      </c>
      <c r="I25" s="4">
        <v>43075</v>
      </c>
      <c r="J25" s="4"/>
      <c r="K25" s="5" t="s">
        <v>19</v>
      </c>
      <c r="L25" s="12">
        <v>43083</v>
      </c>
      <c r="M25" s="7">
        <v>10853</v>
      </c>
      <c r="N25" s="6">
        <f t="shared" si="0"/>
        <v>12806.539999999999</v>
      </c>
      <c r="O25" s="1"/>
      <c r="P25" s="1">
        <v>3144</v>
      </c>
      <c r="Q25" s="12">
        <v>43088</v>
      </c>
      <c r="R25" s="1" t="s">
        <v>18</v>
      </c>
      <c r="S25" s="3" t="s">
        <v>17</v>
      </c>
      <c r="T25" s="1"/>
      <c r="U25" s="1"/>
      <c r="V25" s="1"/>
    </row>
    <row r="26" spans="1:22" outlineLevel="1">
      <c r="A26" s="1" t="s">
        <v>16</v>
      </c>
      <c r="B26" s="1"/>
      <c r="C26" s="1"/>
      <c r="D26" s="1"/>
      <c r="E26" s="3">
        <v>52922</v>
      </c>
      <c r="F26" s="12">
        <v>43040</v>
      </c>
      <c r="G26" s="12"/>
      <c r="H26" s="28">
        <v>2652</v>
      </c>
      <c r="I26" s="4">
        <v>43075</v>
      </c>
      <c r="J26" s="4"/>
      <c r="K26" s="5" t="s">
        <v>15</v>
      </c>
      <c r="L26" s="12">
        <v>43083</v>
      </c>
      <c r="M26" s="7">
        <v>10853</v>
      </c>
      <c r="N26" s="6">
        <f t="shared" si="0"/>
        <v>12806.539999999999</v>
      </c>
      <c r="O26" s="1"/>
      <c r="P26" s="1">
        <v>3144</v>
      </c>
      <c r="Q26" s="12">
        <v>43088</v>
      </c>
      <c r="R26" s="1" t="s">
        <v>18</v>
      </c>
      <c r="S26" s="3" t="s">
        <v>17</v>
      </c>
      <c r="T26" s="1"/>
      <c r="U26" s="1"/>
      <c r="V26" s="1"/>
    </row>
    <row r="27" spans="1:22" ht="30" outlineLevel="1">
      <c r="A27" s="13" t="s">
        <v>126</v>
      </c>
      <c r="B27" s="13"/>
      <c r="C27" s="13"/>
      <c r="D27" s="13"/>
      <c r="E27" s="3">
        <v>53917</v>
      </c>
      <c r="F27" s="12">
        <v>43047</v>
      </c>
      <c r="G27" s="12"/>
      <c r="H27" s="28">
        <v>2653</v>
      </c>
      <c r="I27" s="4">
        <v>43075</v>
      </c>
      <c r="J27" s="4"/>
      <c r="K27" s="5" t="s">
        <v>107</v>
      </c>
      <c r="L27" s="12">
        <v>43076</v>
      </c>
      <c r="M27" s="7">
        <f>8577/3</f>
        <v>2859</v>
      </c>
      <c r="N27" s="6">
        <f t="shared" si="0"/>
        <v>3373.62</v>
      </c>
      <c r="O27" s="1"/>
      <c r="P27" s="1">
        <v>3127</v>
      </c>
      <c r="Q27" s="12">
        <v>43066</v>
      </c>
      <c r="R27" s="1" t="s">
        <v>12</v>
      </c>
      <c r="S27" s="3" t="s">
        <v>13</v>
      </c>
      <c r="T27" s="1"/>
      <c r="U27" s="1"/>
      <c r="V27" s="1"/>
    </row>
    <row r="28" spans="1:22" ht="30" outlineLevel="1">
      <c r="A28" s="2" t="s">
        <v>125</v>
      </c>
      <c r="B28" s="2"/>
      <c r="C28" s="2"/>
      <c r="D28" s="2"/>
      <c r="E28" s="3">
        <v>53917</v>
      </c>
      <c r="F28" s="12">
        <v>43047</v>
      </c>
      <c r="G28" s="12"/>
      <c r="H28" s="28">
        <v>2653</v>
      </c>
      <c r="I28" s="4">
        <v>43075</v>
      </c>
      <c r="J28" s="4"/>
      <c r="K28" s="5" t="s">
        <v>107</v>
      </c>
      <c r="L28" s="12">
        <v>43076</v>
      </c>
      <c r="M28" s="7">
        <f>2859*2</f>
        <v>5718</v>
      </c>
      <c r="N28" s="6">
        <f t="shared" si="0"/>
        <v>6747.24</v>
      </c>
      <c r="O28" s="1"/>
      <c r="P28" s="21">
        <v>3150</v>
      </c>
      <c r="Q28" s="12">
        <v>43096</v>
      </c>
      <c r="R28" s="1" t="s">
        <v>49</v>
      </c>
      <c r="S28" s="3" t="s">
        <v>50</v>
      </c>
      <c r="T28" s="1"/>
      <c r="U28" s="1"/>
      <c r="V28" s="1" t="s">
        <v>102</v>
      </c>
    </row>
    <row r="29" spans="1:22" ht="30" outlineLevel="1">
      <c r="A29" s="2" t="s">
        <v>34</v>
      </c>
      <c r="B29" s="2"/>
      <c r="C29" s="2"/>
      <c r="D29" s="2"/>
      <c r="E29" s="3">
        <v>53867</v>
      </c>
      <c r="F29" s="12">
        <v>43047</v>
      </c>
      <c r="G29" s="12"/>
      <c r="H29" s="28">
        <v>2653</v>
      </c>
      <c r="I29" s="4">
        <v>43075</v>
      </c>
      <c r="J29" s="4"/>
      <c r="K29" s="5" t="s">
        <v>33</v>
      </c>
      <c r="L29" s="12">
        <v>43081</v>
      </c>
      <c r="M29" s="7">
        <v>4578</v>
      </c>
      <c r="N29" s="6">
        <f t="shared" si="0"/>
        <v>5402.04</v>
      </c>
      <c r="O29" s="1"/>
      <c r="P29" s="1">
        <v>3078</v>
      </c>
      <c r="Q29" s="12">
        <v>43003</v>
      </c>
      <c r="R29" s="1" t="s">
        <v>12</v>
      </c>
      <c r="S29" s="3" t="s">
        <v>13</v>
      </c>
      <c r="T29" s="1"/>
      <c r="U29" s="1"/>
      <c r="V29" s="1"/>
    </row>
    <row r="30" spans="1:22" ht="30" outlineLevel="1">
      <c r="A30" s="13" t="s">
        <v>142</v>
      </c>
      <c r="B30" s="13"/>
      <c r="C30" s="13"/>
      <c r="D30" s="13"/>
      <c r="E30" s="3">
        <v>53914</v>
      </c>
      <c r="F30" s="12">
        <v>43047</v>
      </c>
      <c r="G30" s="12"/>
      <c r="H30" s="28">
        <v>2653</v>
      </c>
      <c r="I30" s="4">
        <v>43075</v>
      </c>
      <c r="J30" s="4"/>
      <c r="K30" s="5" t="s">
        <v>143</v>
      </c>
      <c r="L30" s="12">
        <v>43083</v>
      </c>
      <c r="M30" s="7">
        <v>8253</v>
      </c>
      <c r="N30" s="6">
        <f t="shared" si="0"/>
        <v>9738.5399999999991</v>
      </c>
      <c r="O30" s="1"/>
      <c r="P30" s="16"/>
      <c r="Q30" s="12"/>
      <c r="R30" s="1"/>
      <c r="S30" s="3" t="s">
        <v>57</v>
      </c>
      <c r="T30" s="16"/>
      <c r="U30" s="18">
        <v>43496</v>
      </c>
      <c r="V30" s="2"/>
    </row>
    <row r="31" spans="1:22" ht="30" outlineLevel="1">
      <c r="A31" s="13" t="s">
        <v>169</v>
      </c>
      <c r="B31" s="13"/>
      <c r="C31" s="13"/>
      <c r="D31" s="13"/>
      <c r="E31" s="3">
        <v>53922</v>
      </c>
      <c r="F31" s="12">
        <v>43047</v>
      </c>
      <c r="G31" s="12"/>
      <c r="H31" s="28">
        <v>2653</v>
      </c>
      <c r="I31" s="4">
        <v>43075</v>
      </c>
      <c r="J31" s="4"/>
      <c r="K31" s="5" t="s">
        <v>168</v>
      </c>
      <c r="L31" s="12">
        <v>43083</v>
      </c>
      <c r="M31" s="7">
        <v>4695</v>
      </c>
      <c r="N31" s="6">
        <f t="shared" si="0"/>
        <v>5540.0999999999995</v>
      </c>
      <c r="O31" s="1"/>
      <c r="P31" s="21"/>
      <c r="Q31" s="1"/>
      <c r="R31" s="19" t="s">
        <v>18</v>
      </c>
      <c r="S31" s="3" t="s">
        <v>17</v>
      </c>
      <c r="T31" s="1"/>
      <c r="U31" s="1"/>
      <c r="V31" s="2" t="s">
        <v>137</v>
      </c>
    </row>
    <row r="32" spans="1:22" ht="47.25" customHeight="1" outlineLevel="1">
      <c r="A32" s="2" t="s">
        <v>40</v>
      </c>
      <c r="B32" s="2"/>
      <c r="C32" s="2"/>
      <c r="D32" s="2"/>
      <c r="E32" s="3">
        <v>53871</v>
      </c>
      <c r="F32" s="12">
        <v>43047</v>
      </c>
      <c r="G32" s="12"/>
      <c r="H32" s="28">
        <v>2653</v>
      </c>
      <c r="I32" s="4">
        <v>43075</v>
      </c>
      <c r="J32" s="4"/>
      <c r="K32" s="5" t="s">
        <v>39</v>
      </c>
      <c r="L32" s="12">
        <v>43083</v>
      </c>
      <c r="M32" s="7">
        <v>16048</v>
      </c>
      <c r="N32" s="6">
        <f t="shared" si="0"/>
        <v>18936.64</v>
      </c>
      <c r="O32" s="1"/>
      <c r="P32" s="1">
        <v>3121</v>
      </c>
      <c r="Q32" s="12">
        <v>43066</v>
      </c>
      <c r="R32" s="1" t="s">
        <v>12</v>
      </c>
      <c r="S32" s="3" t="s">
        <v>13</v>
      </c>
      <c r="T32" s="1"/>
      <c r="U32" s="1"/>
      <c r="V32" s="1"/>
    </row>
    <row r="33" spans="1:22" outlineLevel="1">
      <c r="A33" s="13" t="s">
        <v>65</v>
      </c>
      <c r="B33" s="13"/>
      <c r="C33" s="13"/>
      <c r="D33" s="13"/>
      <c r="E33" s="3">
        <v>53876</v>
      </c>
      <c r="F33" s="12">
        <v>43047</v>
      </c>
      <c r="G33" s="12"/>
      <c r="H33" s="28">
        <v>2653</v>
      </c>
      <c r="I33" s="4">
        <v>43075</v>
      </c>
      <c r="J33" s="4"/>
      <c r="K33" s="5" t="s">
        <v>64</v>
      </c>
      <c r="L33" s="12">
        <v>43083</v>
      </c>
      <c r="M33" s="7">
        <v>5296</v>
      </c>
      <c r="N33" s="6">
        <f t="shared" si="0"/>
        <v>6249.28</v>
      </c>
      <c r="O33" s="1"/>
      <c r="P33" s="1"/>
      <c r="Q33" s="1"/>
      <c r="R33" s="1"/>
      <c r="S33" s="29" t="s">
        <v>57</v>
      </c>
      <c r="T33" s="50"/>
      <c r="U33" s="18">
        <v>43480</v>
      </c>
      <c r="V33" s="1"/>
    </row>
    <row r="34" spans="1:22" ht="30" outlineLevel="1">
      <c r="A34" s="13" t="s">
        <v>71</v>
      </c>
      <c r="B34" s="13"/>
      <c r="C34" s="13"/>
      <c r="D34" s="13"/>
      <c r="E34" s="3">
        <v>53874</v>
      </c>
      <c r="F34" s="12">
        <v>43047</v>
      </c>
      <c r="G34" s="12"/>
      <c r="H34" s="28">
        <v>2653</v>
      </c>
      <c r="I34" s="4">
        <v>43075</v>
      </c>
      <c r="J34" s="4"/>
      <c r="K34" s="5" t="s">
        <v>70</v>
      </c>
      <c r="L34" s="12">
        <v>43095</v>
      </c>
      <c r="M34" s="7">
        <v>6500</v>
      </c>
      <c r="N34" s="6">
        <f t="shared" si="0"/>
        <v>7670</v>
      </c>
      <c r="O34" s="16"/>
      <c r="P34" s="16"/>
      <c r="Q34" s="16"/>
      <c r="R34" s="16"/>
      <c r="S34" s="29" t="s">
        <v>57</v>
      </c>
      <c r="T34" s="12">
        <v>43026</v>
      </c>
      <c r="U34" s="2" t="s">
        <v>72</v>
      </c>
      <c r="V34" s="1" t="s">
        <v>123</v>
      </c>
    </row>
    <row r="35" spans="1:22" ht="30" outlineLevel="1">
      <c r="A35" s="13" t="s">
        <v>59</v>
      </c>
      <c r="B35" s="13"/>
      <c r="C35" s="13"/>
      <c r="D35" s="13"/>
      <c r="E35" s="3">
        <v>53875</v>
      </c>
      <c r="F35" s="12">
        <v>43047</v>
      </c>
      <c r="G35" s="12"/>
      <c r="H35" s="28">
        <v>2653</v>
      </c>
      <c r="I35" s="4">
        <v>43075</v>
      </c>
      <c r="J35" s="4"/>
      <c r="K35" s="5" t="s">
        <v>58</v>
      </c>
      <c r="L35" s="12">
        <v>43095</v>
      </c>
      <c r="M35" s="7">
        <v>7475</v>
      </c>
      <c r="N35" s="6">
        <f t="shared" si="0"/>
        <v>8820.5</v>
      </c>
      <c r="O35" s="1"/>
      <c r="P35" s="2"/>
      <c r="Q35" s="2"/>
      <c r="R35" s="2"/>
      <c r="S35" s="29" t="s">
        <v>57</v>
      </c>
      <c r="T35" s="12">
        <v>42965</v>
      </c>
      <c r="U35" s="12">
        <v>43148</v>
      </c>
      <c r="V35" s="1"/>
    </row>
    <row r="36" spans="1:22" outlineLevel="1">
      <c r="A36" s="13" t="s">
        <v>152</v>
      </c>
      <c r="B36" s="13"/>
      <c r="C36" s="13"/>
      <c r="D36" s="13"/>
      <c r="E36" s="3">
        <v>56928</v>
      </c>
      <c r="F36" s="12">
        <v>43061</v>
      </c>
      <c r="G36" s="12"/>
      <c r="H36" s="28">
        <v>2781</v>
      </c>
      <c r="I36" s="4">
        <v>43090</v>
      </c>
      <c r="J36" s="4"/>
      <c r="K36" s="5" t="s">
        <v>101</v>
      </c>
      <c r="L36" s="12">
        <v>43094</v>
      </c>
      <c r="M36" s="7">
        <v>4695</v>
      </c>
      <c r="N36" s="6">
        <f t="shared" si="0"/>
        <v>5540.0999999999995</v>
      </c>
      <c r="O36" s="1"/>
      <c r="P36" s="1">
        <v>3140</v>
      </c>
      <c r="Q36" s="12">
        <v>43087</v>
      </c>
      <c r="R36" s="1" t="s">
        <v>12</v>
      </c>
      <c r="S36" s="29" t="s">
        <v>13</v>
      </c>
      <c r="T36" s="1"/>
      <c r="U36" s="1"/>
      <c r="V36" s="1"/>
    </row>
    <row r="37" spans="1:22" ht="30" outlineLevel="1">
      <c r="A37" s="13" t="s">
        <v>156</v>
      </c>
      <c r="B37" s="13"/>
      <c r="C37" s="13"/>
      <c r="D37" s="13"/>
      <c r="E37" s="3">
        <v>56931</v>
      </c>
      <c r="F37" s="12">
        <v>43061</v>
      </c>
      <c r="G37" s="12"/>
      <c r="H37" s="28">
        <v>2781</v>
      </c>
      <c r="I37" s="4">
        <v>43090</v>
      </c>
      <c r="J37" s="4"/>
      <c r="K37" s="5" t="s">
        <v>84</v>
      </c>
      <c r="L37" s="12">
        <v>43094</v>
      </c>
      <c r="M37" s="7">
        <v>4532</v>
      </c>
      <c r="N37" s="6">
        <f t="shared" ref="N37:N64" si="1">M37*1.18</f>
        <v>5347.7599999999993</v>
      </c>
      <c r="O37" s="1"/>
      <c r="P37" s="1">
        <v>3133</v>
      </c>
      <c r="Q37" s="12">
        <v>43076</v>
      </c>
      <c r="R37" s="19" t="s">
        <v>54</v>
      </c>
      <c r="S37" s="29" t="s">
        <v>155</v>
      </c>
      <c r="T37" s="1"/>
      <c r="U37" s="1"/>
      <c r="V37" s="1"/>
    </row>
    <row r="38" spans="1:22" ht="30" outlineLevel="1">
      <c r="A38" s="13" t="s">
        <v>120</v>
      </c>
      <c r="B38" s="13"/>
      <c r="C38" s="13"/>
      <c r="D38" s="13"/>
      <c r="E38" s="3">
        <v>56883</v>
      </c>
      <c r="F38" s="12">
        <v>43061</v>
      </c>
      <c r="G38" s="12"/>
      <c r="H38" s="28">
        <v>2781</v>
      </c>
      <c r="I38" s="4">
        <v>43090</v>
      </c>
      <c r="J38" s="4"/>
      <c r="K38" s="5" t="s">
        <v>121</v>
      </c>
      <c r="L38" s="12">
        <v>43094</v>
      </c>
      <c r="M38" s="7">
        <v>4580</v>
      </c>
      <c r="N38" s="6">
        <f t="shared" si="1"/>
        <v>5404.4</v>
      </c>
      <c r="O38" s="1"/>
      <c r="P38" s="1">
        <v>3126</v>
      </c>
      <c r="Q38" s="12">
        <v>43066</v>
      </c>
      <c r="R38" s="1" t="s">
        <v>12</v>
      </c>
      <c r="S38" s="3" t="s">
        <v>13</v>
      </c>
      <c r="T38" s="1"/>
      <c r="U38" s="1"/>
      <c r="V38" s="1"/>
    </row>
    <row r="39" spans="1:22" ht="30" outlineLevel="1">
      <c r="A39" s="13" t="s">
        <v>99</v>
      </c>
      <c r="B39" s="13"/>
      <c r="C39" s="13"/>
      <c r="D39" s="13"/>
      <c r="E39" s="3">
        <v>56892</v>
      </c>
      <c r="F39" s="12">
        <v>43061</v>
      </c>
      <c r="G39" s="12"/>
      <c r="H39" s="28">
        <v>2781</v>
      </c>
      <c r="I39" s="4">
        <v>43090</v>
      </c>
      <c r="J39" s="4"/>
      <c r="K39" s="5" t="s">
        <v>98</v>
      </c>
      <c r="L39" s="12">
        <v>43094</v>
      </c>
      <c r="M39" s="7">
        <v>3732</v>
      </c>
      <c r="N39" s="6">
        <f t="shared" si="1"/>
        <v>4403.76</v>
      </c>
      <c r="O39" s="1"/>
      <c r="P39" s="1">
        <v>3127</v>
      </c>
      <c r="Q39" s="12">
        <v>43066</v>
      </c>
      <c r="R39" s="1" t="s">
        <v>12</v>
      </c>
      <c r="S39" s="3" t="s">
        <v>13</v>
      </c>
      <c r="T39" s="1"/>
      <c r="U39" s="1"/>
      <c r="V39" s="1"/>
    </row>
    <row r="40" spans="1:22" ht="30" outlineLevel="1">
      <c r="A40" s="13" t="s">
        <v>122</v>
      </c>
      <c r="B40" s="13"/>
      <c r="C40" s="13"/>
      <c r="D40" s="13"/>
      <c r="E40" s="3">
        <v>56896</v>
      </c>
      <c r="F40" s="12">
        <v>43061</v>
      </c>
      <c r="G40" s="12"/>
      <c r="H40" s="28">
        <v>2781</v>
      </c>
      <c r="I40" s="4">
        <v>43090</v>
      </c>
      <c r="J40" s="4"/>
      <c r="K40" s="5" t="s">
        <v>100</v>
      </c>
      <c r="L40" s="12">
        <v>43094</v>
      </c>
      <c r="M40" s="7">
        <v>9575</v>
      </c>
      <c r="N40" s="6">
        <f t="shared" si="1"/>
        <v>11298.5</v>
      </c>
      <c r="O40" s="1"/>
      <c r="P40" s="1">
        <v>3126</v>
      </c>
      <c r="Q40" s="12">
        <v>43066</v>
      </c>
      <c r="R40" s="1" t="s">
        <v>12</v>
      </c>
      <c r="S40" s="3" t="s">
        <v>13</v>
      </c>
      <c r="T40" s="1"/>
      <c r="U40" s="1"/>
      <c r="V40" s="1"/>
    </row>
    <row r="41" spans="1:22" ht="30" outlineLevel="1">
      <c r="A41" s="13" t="s">
        <v>81</v>
      </c>
      <c r="B41" s="13"/>
      <c r="C41" s="13"/>
      <c r="D41" s="13"/>
      <c r="E41" s="3">
        <v>56889</v>
      </c>
      <c r="F41" s="12">
        <v>43061</v>
      </c>
      <c r="G41" s="12"/>
      <c r="H41" s="28">
        <v>2781</v>
      </c>
      <c r="I41" s="4">
        <v>43090</v>
      </c>
      <c r="J41" s="4"/>
      <c r="K41" s="5" t="s">
        <v>80</v>
      </c>
      <c r="L41" s="12">
        <v>43095</v>
      </c>
      <c r="M41" s="7">
        <v>4573</v>
      </c>
      <c r="N41" s="6">
        <f t="shared" si="1"/>
        <v>5396.1399999999994</v>
      </c>
      <c r="O41" s="1"/>
      <c r="P41" s="1">
        <v>3126</v>
      </c>
      <c r="Q41" s="12">
        <v>43066</v>
      </c>
      <c r="R41" s="1" t="s">
        <v>12</v>
      </c>
      <c r="S41" s="3" t="s">
        <v>13</v>
      </c>
      <c r="T41" s="1"/>
      <c r="U41" s="1"/>
      <c r="V41" s="1"/>
    </row>
    <row r="42" spans="1:22" ht="30" outlineLevel="1">
      <c r="A42" s="13" t="s">
        <v>74</v>
      </c>
      <c r="B42" s="13"/>
      <c r="C42" s="13"/>
      <c r="D42" s="13"/>
      <c r="E42" s="3">
        <v>56897</v>
      </c>
      <c r="F42" s="12">
        <v>43061</v>
      </c>
      <c r="G42" s="12"/>
      <c r="H42" s="28">
        <v>2781</v>
      </c>
      <c r="I42" s="4">
        <v>43090</v>
      </c>
      <c r="J42" s="4"/>
      <c r="K42" s="5" t="s">
        <v>73</v>
      </c>
      <c r="L42" s="12">
        <v>43095</v>
      </c>
      <c r="M42" s="7">
        <v>7150</v>
      </c>
      <c r="N42" s="6">
        <f t="shared" si="1"/>
        <v>8437</v>
      </c>
      <c r="O42" s="16"/>
      <c r="P42" s="16"/>
      <c r="Q42" s="16"/>
      <c r="R42" s="16"/>
      <c r="S42" s="29" t="s">
        <v>57</v>
      </c>
      <c r="T42" s="12">
        <v>43040</v>
      </c>
      <c r="U42" s="2" t="s">
        <v>75</v>
      </c>
      <c r="V42" s="1" t="s">
        <v>79</v>
      </c>
    </row>
    <row r="43" spans="1:22" ht="60" outlineLevel="1">
      <c r="A43" s="13" t="s">
        <v>294</v>
      </c>
      <c r="B43" s="13"/>
      <c r="C43" s="13"/>
      <c r="D43" s="13"/>
      <c r="E43" s="3">
        <v>51483</v>
      </c>
      <c r="F43" s="12">
        <v>43033</v>
      </c>
      <c r="G43" s="12"/>
      <c r="H43" s="28">
        <v>2782</v>
      </c>
      <c r="I43" s="4">
        <v>43090</v>
      </c>
      <c r="J43" s="4"/>
      <c r="K43" s="5" t="s">
        <v>140</v>
      </c>
      <c r="L43" s="12">
        <v>43094</v>
      </c>
      <c r="M43" s="7">
        <v>34326</v>
      </c>
      <c r="N43" s="6">
        <f t="shared" si="1"/>
        <v>40504.68</v>
      </c>
      <c r="O43" s="1"/>
      <c r="P43" s="16"/>
      <c r="Q43" s="1"/>
      <c r="R43" s="1"/>
      <c r="S43" s="29" t="s">
        <v>57</v>
      </c>
      <c r="T43" s="16"/>
      <c r="U43" s="18">
        <v>43490</v>
      </c>
      <c r="V43" s="2"/>
    </row>
    <row r="44" spans="1:22" outlineLevel="1">
      <c r="A44" s="13" t="s">
        <v>138</v>
      </c>
      <c r="B44" s="13"/>
      <c r="C44" s="13"/>
      <c r="D44" s="13"/>
      <c r="E44" s="3">
        <v>51484</v>
      </c>
      <c r="F44" s="12">
        <v>43033</v>
      </c>
      <c r="G44" s="12"/>
      <c r="H44" s="28">
        <v>2782</v>
      </c>
      <c r="I44" s="4">
        <v>43090</v>
      </c>
      <c r="J44" s="4"/>
      <c r="K44" s="5" t="s">
        <v>139</v>
      </c>
      <c r="L44" s="12">
        <v>43094</v>
      </c>
      <c r="M44" s="7">
        <v>3161</v>
      </c>
      <c r="N44" s="6">
        <f t="shared" si="1"/>
        <v>3729.98</v>
      </c>
      <c r="O44" s="1"/>
      <c r="P44" s="16"/>
      <c r="Q44" s="1"/>
      <c r="R44" s="1"/>
      <c r="S44" s="29" t="s">
        <v>57</v>
      </c>
      <c r="T44" s="52"/>
      <c r="U44" s="50">
        <v>43487</v>
      </c>
      <c r="V44" s="2"/>
    </row>
    <row r="45" spans="1:22" ht="30" outlineLevel="1">
      <c r="A45" s="13" t="s">
        <v>111</v>
      </c>
      <c r="B45" s="13"/>
      <c r="C45" s="13"/>
      <c r="D45" s="13"/>
      <c r="E45" s="3">
        <v>51485</v>
      </c>
      <c r="F45" s="12">
        <v>43033</v>
      </c>
      <c r="G45" s="12"/>
      <c r="H45" s="28">
        <v>2782</v>
      </c>
      <c r="I45" s="4">
        <v>43090</v>
      </c>
      <c r="J45" s="4"/>
      <c r="K45" s="5" t="s">
        <v>110</v>
      </c>
      <c r="L45" s="12">
        <v>43094</v>
      </c>
      <c r="M45" s="7">
        <v>4573</v>
      </c>
      <c r="N45" s="6">
        <f t="shared" si="1"/>
        <v>5396.1399999999994</v>
      </c>
      <c r="O45" s="1"/>
      <c r="P45" s="1">
        <v>3114</v>
      </c>
      <c r="Q45" s="12">
        <v>43035</v>
      </c>
      <c r="R45" s="1" t="s">
        <v>12</v>
      </c>
      <c r="S45" s="29" t="s">
        <v>13</v>
      </c>
      <c r="T45" s="1"/>
      <c r="U45" s="1"/>
      <c r="V45" s="1"/>
    </row>
    <row r="46" spans="1:22" ht="30" outlineLevel="1">
      <c r="A46" s="13" t="s">
        <v>91</v>
      </c>
      <c r="B46" s="13"/>
      <c r="C46" s="13"/>
      <c r="D46" s="13"/>
      <c r="E46" s="3">
        <v>51489</v>
      </c>
      <c r="F46" s="12">
        <v>43033</v>
      </c>
      <c r="G46" s="12"/>
      <c r="H46" s="28">
        <v>2782</v>
      </c>
      <c r="I46" s="4">
        <v>43090</v>
      </c>
      <c r="J46" s="4"/>
      <c r="K46" s="5" t="s">
        <v>89</v>
      </c>
      <c r="L46" s="12">
        <v>43094</v>
      </c>
      <c r="M46" s="7">
        <v>10053</v>
      </c>
      <c r="N46" s="6">
        <f t="shared" si="1"/>
        <v>11862.539999999999</v>
      </c>
      <c r="O46" s="1"/>
      <c r="P46" s="1">
        <v>3112</v>
      </c>
      <c r="Q46" s="12">
        <v>43031</v>
      </c>
      <c r="R46" s="1" t="s">
        <v>43</v>
      </c>
      <c r="S46" s="29" t="s">
        <v>44</v>
      </c>
      <c r="T46" s="1"/>
      <c r="U46" s="1"/>
      <c r="V46" s="1"/>
    </row>
    <row r="47" spans="1:22" ht="30" outlineLevel="1">
      <c r="A47" s="13" t="s">
        <v>92</v>
      </c>
      <c r="B47" s="13"/>
      <c r="C47" s="13"/>
      <c r="D47" s="13"/>
      <c r="E47" s="3">
        <v>51492</v>
      </c>
      <c r="F47" s="12">
        <v>43033</v>
      </c>
      <c r="G47" s="12"/>
      <c r="H47" s="28">
        <v>2782</v>
      </c>
      <c r="I47" s="4">
        <v>43090</v>
      </c>
      <c r="J47" s="4"/>
      <c r="K47" s="5" t="s">
        <v>90</v>
      </c>
      <c r="L47" s="12">
        <v>43094</v>
      </c>
      <c r="M47" s="7">
        <v>10532</v>
      </c>
      <c r="N47" s="6">
        <f t="shared" si="1"/>
        <v>12427.76</v>
      </c>
      <c r="O47" s="1"/>
      <c r="P47" s="1">
        <v>3112</v>
      </c>
      <c r="Q47" s="12">
        <v>43031</v>
      </c>
      <c r="R47" s="1" t="s">
        <v>43</v>
      </c>
      <c r="S47" s="29" t="s">
        <v>44</v>
      </c>
      <c r="T47" s="1"/>
      <c r="U47" s="1"/>
      <c r="V47" s="1"/>
    </row>
    <row r="48" spans="1:22" ht="30" outlineLevel="1">
      <c r="A48" s="13" t="s">
        <v>94</v>
      </c>
      <c r="B48" s="13"/>
      <c r="C48" s="13"/>
      <c r="D48" s="13"/>
      <c r="E48" s="3">
        <v>51494</v>
      </c>
      <c r="F48" s="12">
        <v>43033</v>
      </c>
      <c r="G48" s="12"/>
      <c r="H48" s="28">
        <v>2782</v>
      </c>
      <c r="I48" s="4">
        <v>43090</v>
      </c>
      <c r="J48" s="4"/>
      <c r="K48" s="5" t="s">
        <v>93</v>
      </c>
      <c r="L48" s="12">
        <v>43094</v>
      </c>
      <c r="M48" s="7">
        <v>10532</v>
      </c>
      <c r="N48" s="6">
        <f t="shared" si="1"/>
        <v>12427.76</v>
      </c>
      <c r="O48" s="1"/>
      <c r="P48" s="1">
        <v>3112</v>
      </c>
      <c r="Q48" s="12">
        <v>43031</v>
      </c>
      <c r="R48" s="1" t="s">
        <v>43</v>
      </c>
      <c r="S48" s="29" t="s">
        <v>44</v>
      </c>
      <c r="T48" s="1"/>
      <c r="U48" s="1"/>
      <c r="V48" s="1"/>
    </row>
    <row r="49" spans="1:22" ht="30" outlineLevel="1">
      <c r="A49" s="13" t="s">
        <v>96</v>
      </c>
      <c r="B49" s="13"/>
      <c r="C49" s="13"/>
      <c r="D49" s="13"/>
      <c r="E49" s="3">
        <v>51495</v>
      </c>
      <c r="F49" s="12">
        <v>43033</v>
      </c>
      <c r="G49" s="12"/>
      <c r="H49" s="28">
        <v>2782</v>
      </c>
      <c r="I49" s="4">
        <v>43090</v>
      </c>
      <c r="J49" s="4"/>
      <c r="K49" s="5" t="s">
        <v>95</v>
      </c>
      <c r="L49" s="12">
        <v>43094</v>
      </c>
      <c r="M49" s="7">
        <v>10532</v>
      </c>
      <c r="N49" s="6">
        <f t="shared" si="1"/>
        <v>12427.76</v>
      </c>
      <c r="O49" s="1"/>
      <c r="P49" s="1">
        <v>3112</v>
      </c>
      <c r="Q49" s="12">
        <v>43031</v>
      </c>
      <c r="R49" s="1" t="s">
        <v>43</v>
      </c>
      <c r="S49" s="29" t="s">
        <v>44</v>
      </c>
      <c r="T49" s="1"/>
      <c r="U49" s="1"/>
      <c r="V49" s="1"/>
    </row>
    <row r="50" spans="1:22" ht="30" outlineLevel="1">
      <c r="A50" s="13" t="s">
        <v>114</v>
      </c>
      <c r="B50" s="13"/>
      <c r="C50" s="13"/>
      <c r="D50" s="13"/>
      <c r="E50" s="3">
        <v>50972</v>
      </c>
      <c r="F50" s="12">
        <v>43031</v>
      </c>
      <c r="G50" s="12"/>
      <c r="H50" s="28">
        <v>2783</v>
      </c>
      <c r="I50" s="4">
        <v>43090</v>
      </c>
      <c r="J50" s="4"/>
      <c r="K50" s="5" t="s">
        <v>113</v>
      </c>
      <c r="L50" s="12">
        <v>43094</v>
      </c>
      <c r="M50" s="7">
        <v>4607</v>
      </c>
      <c r="N50" s="6">
        <f t="shared" si="1"/>
        <v>5436.2599999999993</v>
      </c>
      <c r="O50" s="1"/>
      <c r="P50" s="1">
        <v>3114</v>
      </c>
      <c r="Q50" s="12">
        <v>43035</v>
      </c>
      <c r="R50" s="1" t="s">
        <v>12</v>
      </c>
      <c r="S50" s="29" t="s">
        <v>13</v>
      </c>
      <c r="T50" s="1"/>
      <c r="U50" s="1"/>
      <c r="V50" s="1"/>
    </row>
    <row r="51" spans="1:22" ht="30" outlineLevel="1">
      <c r="A51" s="13" t="s">
        <v>86</v>
      </c>
      <c r="B51" s="13"/>
      <c r="C51" s="13"/>
      <c r="D51" s="13"/>
      <c r="E51" s="3">
        <v>54350</v>
      </c>
      <c r="F51" s="12">
        <v>43048</v>
      </c>
      <c r="G51" s="12"/>
      <c r="H51" s="28">
        <v>2783</v>
      </c>
      <c r="I51" s="4">
        <v>43090</v>
      </c>
      <c r="J51" s="4"/>
      <c r="K51" s="5" t="s">
        <v>85</v>
      </c>
      <c r="L51" s="12">
        <v>43094</v>
      </c>
      <c r="M51" s="7">
        <v>4532</v>
      </c>
      <c r="N51" s="6">
        <f t="shared" si="1"/>
        <v>5347.7599999999993</v>
      </c>
      <c r="O51" s="1"/>
      <c r="P51" s="1">
        <v>3133</v>
      </c>
      <c r="Q51" s="12">
        <v>43076</v>
      </c>
      <c r="R51" s="19" t="s">
        <v>54</v>
      </c>
      <c r="S51" s="29" t="s">
        <v>155</v>
      </c>
      <c r="T51" s="1"/>
      <c r="U51" s="1"/>
      <c r="V51" s="1"/>
    </row>
    <row r="52" spans="1:22" ht="30" outlineLevel="1">
      <c r="A52" s="13" t="s">
        <v>118</v>
      </c>
      <c r="B52" s="13"/>
      <c r="C52" s="13"/>
      <c r="D52" s="13"/>
      <c r="E52" s="3">
        <v>53858</v>
      </c>
      <c r="F52" s="12">
        <v>43047</v>
      </c>
      <c r="G52" s="12"/>
      <c r="H52" s="28">
        <v>2783</v>
      </c>
      <c r="I52" s="4">
        <v>43090</v>
      </c>
      <c r="J52" s="4"/>
      <c r="K52" s="5" t="s">
        <v>117</v>
      </c>
      <c r="L52" s="12">
        <v>43094</v>
      </c>
      <c r="M52" s="7">
        <v>13719</v>
      </c>
      <c r="N52" s="6">
        <f t="shared" si="1"/>
        <v>16188.419999999998</v>
      </c>
      <c r="O52" s="1"/>
      <c r="P52" s="1">
        <v>3127</v>
      </c>
      <c r="Q52" s="12">
        <v>43066</v>
      </c>
      <c r="R52" s="1" t="s">
        <v>12</v>
      </c>
      <c r="S52" s="3" t="s">
        <v>13</v>
      </c>
      <c r="T52" s="1"/>
      <c r="U52" s="1"/>
      <c r="V52" s="1"/>
    </row>
    <row r="53" spans="1:22" outlineLevel="1">
      <c r="A53" s="17" t="s">
        <v>119</v>
      </c>
      <c r="B53" s="17"/>
      <c r="C53" s="17"/>
      <c r="D53" s="17"/>
      <c r="E53" s="3">
        <v>53853</v>
      </c>
      <c r="F53" s="12">
        <v>43047</v>
      </c>
      <c r="G53" s="12"/>
      <c r="H53" s="28">
        <v>2783</v>
      </c>
      <c r="I53" s="4">
        <v>43090</v>
      </c>
      <c r="J53" s="4"/>
      <c r="K53" s="5" t="s">
        <v>97</v>
      </c>
      <c r="L53" s="12">
        <v>43094</v>
      </c>
      <c r="M53" s="7">
        <v>6978</v>
      </c>
      <c r="N53" s="6">
        <f t="shared" si="1"/>
        <v>8234.0399999999991</v>
      </c>
      <c r="O53" s="1"/>
      <c r="P53" s="1">
        <v>3126</v>
      </c>
      <c r="Q53" s="12">
        <v>43066</v>
      </c>
      <c r="R53" s="1" t="s">
        <v>12</v>
      </c>
      <c r="S53" s="3" t="s">
        <v>13</v>
      </c>
      <c r="T53" s="1"/>
      <c r="U53" s="1"/>
      <c r="V53" s="1"/>
    </row>
    <row r="54" spans="1:22" outlineLevel="1">
      <c r="A54" s="13" t="s">
        <v>159</v>
      </c>
      <c r="B54" s="13"/>
      <c r="C54" s="13"/>
      <c r="D54" s="13"/>
      <c r="E54" s="3">
        <v>53856</v>
      </c>
      <c r="F54" s="12">
        <v>43047</v>
      </c>
      <c r="G54" s="12"/>
      <c r="H54" s="28">
        <v>2783</v>
      </c>
      <c r="I54" s="4">
        <v>43090</v>
      </c>
      <c r="J54" s="4"/>
      <c r="K54" s="5" t="s">
        <v>157</v>
      </c>
      <c r="L54" s="12">
        <v>43094</v>
      </c>
      <c r="M54" s="7">
        <v>3026</v>
      </c>
      <c r="N54" s="6">
        <f t="shared" si="1"/>
        <v>3570.68</v>
      </c>
      <c r="O54" s="1"/>
      <c r="P54" s="1">
        <v>3126</v>
      </c>
      <c r="Q54" s="12">
        <v>43066</v>
      </c>
      <c r="R54" s="1" t="s">
        <v>12</v>
      </c>
      <c r="S54" s="3" t="s">
        <v>13</v>
      </c>
      <c r="T54" s="1"/>
      <c r="U54" s="1"/>
      <c r="V54" s="1"/>
    </row>
    <row r="55" spans="1:22" outlineLevel="1">
      <c r="A55" s="13" t="s">
        <v>158</v>
      </c>
      <c r="B55" s="13"/>
      <c r="C55" s="13"/>
      <c r="D55" s="13"/>
      <c r="E55" s="3">
        <v>53856</v>
      </c>
      <c r="F55" s="12">
        <v>43047</v>
      </c>
      <c r="G55" s="12"/>
      <c r="H55" s="28">
        <v>2783</v>
      </c>
      <c r="I55" s="4">
        <v>43090</v>
      </c>
      <c r="J55" s="4"/>
      <c r="K55" s="5" t="s">
        <v>157</v>
      </c>
      <c r="L55" s="12">
        <v>43094</v>
      </c>
      <c r="M55" s="7">
        <v>3026</v>
      </c>
      <c r="N55" s="6">
        <f t="shared" si="1"/>
        <v>3570.68</v>
      </c>
      <c r="O55" s="1"/>
      <c r="P55" s="21"/>
      <c r="Q55" s="1"/>
      <c r="R55" s="1" t="s">
        <v>49</v>
      </c>
      <c r="S55" s="3" t="s">
        <v>50</v>
      </c>
      <c r="T55" s="1"/>
      <c r="U55" s="1"/>
      <c r="V55" s="1" t="s">
        <v>102</v>
      </c>
    </row>
    <row r="56" spans="1:22" ht="30" outlineLevel="1">
      <c r="A56" s="13" t="s">
        <v>83</v>
      </c>
      <c r="B56" s="13"/>
      <c r="C56" s="13"/>
      <c r="D56" s="13"/>
      <c r="E56" s="3">
        <v>53865</v>
      </c>
      <c r="F56" s="12">
        <v>43047</v>
      </c>
      <c r="G56" s="12"/>
      <c r="H56" s="28">
        <v>2783</v>
      </c>
      <c r="I56" s="4">
        <v>43090</v>
      </c>
      <c r="J56" s="4"/>
      <c r="K56" s="5" t="s">
        <v>82</v>
      </c>
      <c r="L56" s="12">
        <v>43095</v>
      </c>
      <c r="M56" s="7">
        <v>3729</v>
      </c>
      <c r="N56" s="6">
        <f t="shared" si="1"/>
        <v>4400.2199999999993</v>
      </c>
      <c r="O56" s="16"/>
      <c r="P56" s="21">
        <v>3150</v>
      </c>
      <c r="Q56" s="18">
        <v>43096</v>
      </c>
      <c r="R56" s="16" t="s">
        <v>49</v>
      </c>
      <c r="S56" s="29" t="s">
        <v>50</v>
      </c>
      <c r="T56" s="1"/>
      <c r="U56" s="1"/>
      <c r="V56" s="1" t="s">
        <v>102</v>
      </c>
    </row>
    <row r="57" spans="1:22" ht="30" outlineLevel="1">
      <c r="A57" s="13" t="s">
        <v>116</v>
      </c>
      <c r="B57" s="13"/>
      <c r="C57" s="13"/>
      <c r="D57" s="13"/>
      <c r="E57" s="3">
        <v>51497</v>
      </c>
      <c r="F57" s="12">
        <v>43033</v>
      </c>
      <c r="G57" s="12"/>
      <c r="H57" s="28">
        <v>2784</v>
      </c>
      <c r="I57" s="4">
        <v>43090</v>
      </c>
      <c r="J57" s="4"/>
      <c r="K57" s="5" t="s">
        <v>115</v>
      </c>
      <c r="L57" s="12">
        <v>43094</v>
      </c>
      <c r="M57" s="7">
        <v>4578</v>
      </c>
      <c r="N57" s="6">
        <f t="shared" si="1"/>
        <v>5402.04</v>
      </c>
      <c r="O57" s="1"/>
      <c r="P57" s="1">
        <v>3124</v>
      </c>
      <c r="Q57" s="12">
        <v>43066</v>
      </c>
      <c r="R57" s="1" t="s">
        <v>12</v>
      </c>
      <c r="S57" s="29" t="s">
        <v>13</v>
      </c>
      <c r="T57" s="1"/>
      <c r="U57" s="1"/>
      <c r="V57" s="1"/>
    </row>
    <row r="58" spans="1:22" ht="46.5" customHeight="1" outlineLevel="1">
      <c r="A58" s="26" t="s">
        <v>133</v>
      </c>
      <c r="B58" s="26"/>
      <c r="C58" s="26"/>
      <c r="D58" s="26"/>
      <c r="E58" s="3">
        <v>51526</v>
      </c>
      <c r="F58" s="12">
        <v>43033</v>
      </c>
      <c r="G58" s="12"/>
      <c r="H58" s="28">
        <v>2784</v>
      </c>
      <c r="I58" s="32">
        <v>43090</v>
      </c>
      <c r="J58" s="4"/>
      <c r="K58" s="5" t="s">
        <v>135</v>
      </c>
      <c r="L58" s="12">
        <v>43094</v>
      </c>
      <c r="M58" s="7">
        <v>4912</v>
      </c>
      <c r="N58" s="6">
        <f t="shared" si="1"/>
        <v>5796.16</v>
      </c>
      <c r="O58" s="1"/>
      <c r="P58" s="21"/>
      <c r="Q58" s="1"/>
      <c r="R58" s="19" t="s">
        <v>18</v>
      </c>
      <c r="S58" s="29" t="s">
        <v>17</v>
      </c>
      <c r="T58" s="1"/>
      <c r="U58" s="1"/>
      <c r="V58" s="2" t="s">
        <v>136</v>
      </c>
    </row>
    <row r="59" spans="1:22" ht="29.25" customHeight="1" outlineLevel="1">
      <c r="A59" s="13" t="s">
        <v>134</v>
      </c>
      <c r="B59" s="13"/>
      <c r="C59" s="13"/>
      <c r="D59" s="13"/>
      <c r="E59" s="3">
        <v>51526</v>
      </c>
      <c r="F59" s="12">
        <v>43033</v>
      </c>
      <c r="G59" s="12"/>
      <c r="H59" s="28">
        <v>2784</v>
      </c>
      <c r="I59" s="4">
        <v>43090</v>
      </c>
      <c r="J59" s="4"/>
      <c r="K59" s="5" t="s">
        <v>135</v>
      </c>
      <c r="L59" s="12">
        <v>43094</v>
      </c>
      <c r="M59" s="7">
        <v>2115</v>
      </c>
      <c r="N59" s="6">
        <f t="shared" si="1"/>
        <v>2495.6999999999998</v>
      </c>
      <c r="O59" s="1"/>
      <c r="P59" s="16">
        <v>3114</v>
      </c>
      <c r="Q59" s="12">
        <v>43035</v>
      </c>
      <c r="R59" s="16" t="s">
        <v>12</v>
      </c>
      <c r="S59" s="29" t="s">
        <v>13</v>
      </c>
      <c r="T59" s="1"/>
      <c r="U59" s="1"/>
      <c r="V59" s="1"/>
    </row>
    <row r="60" spans="1:22" ht="28.5" customHeight="1" outlineLevel="1">
      <c r="A60" s="13" t="s">
        <v>171</v>
      </c>
      <c r="B60" s="13"/>
      <c r="C60" s="13"/>
      <c r="D60" s="13"/>
      <c r="E60" s="3">
        <v>51500</v>
      </c>
      <c r="F60" s="12">
        <v>43033</v>
      </c>
      <c r="G60" s="12"/>
      <c r="H60" s="28">
        <v>2784</v>
      </c>
      <c r="I60" s="4">
        <v>43090</v>
      </c>
      <c r="J60" s="4"/>
      <c r="K60" s="5" t="s">
        <v>112</v>
      </c>
      <c r="L60" s="12">
        <v>43094</v>
      </c>
      <c r="M60" s="7">
        <f>7464/2</f>
        <v>3732</v>
      </c>
      <c r="N60" s="6">
        <f t="shared" si="1"/>
        <v>4403.76</v>
      </c>
      <c r="O60" s="1"/>
      <c r="P60" s="1">
        <v>3114</v>
      </c>
      <c r="Q60" s="12">
        <v>43035</v>
      </c>
      <c r="R60" s="1" t="s">
        <v>12</v>
      </c>
      <c r="S60" s="29" t="s">
        <v>13</v>
      </c>
      <c r="T60" s="1"/>
      <c r="U60" s="1"/>
      <c r="V60" s="1"/>
    </row>
    <row r="61" spans="1:22" ht="60" outlineLevel="1">
      <c r="A61" s="13" t="s">
        <v>109</v>
      </c>
      <c r="B61" s="13"/>
      <c r="C61" s="13"/>
      <c r="D61" s="13"/>
      <c r="E61" s="3">
        <v>51508</v>
      </c>
      <c r="F61" s="12">
        <v>43033</v>
      </c>
      <c r="G61" s="12"/>
      <c r="H61" s="28">
        <v>2784</v>
      </c>
      <c r="I61" s="4">
        <v>43090</v>
      </c>
      <c r="J61" s="4"/>
      <c r="K61" s="5" t="s">
        <v>108</v>
      </c>
      <c r="L61" s="12">
        <v>43094</v>
      </c>
      <c r="M61" s="7">
        <v>23035</v>
      </c>
      <c r="N61" s="6">
        <f t="shared" si="1"/>
        <v>27181.3</v>
      </c>
      <c r="O61" s="1"/>
      <c r="P61" s="1">
        <v>3114</v>
      </c>
      <c r="Q61" s="12">
        <v>43035</v>
      </c>
      <c r="R61" s="1" t="s">
        <v>12</v>
      </c>
      <c r="S61" s="29" t="s">
        <v>13</v>
      </c>
      <c r="T61" s="1"/>
      <c r="U61" s="1"/>
      <c r="V61" s="1"/>
    </row>
    <row r="62" spans="1:22" ht="30" outlineLevel="1">
      <c r="A62" s="13" t="s">
        <v>127</v>
      </c>
      <c r="B62" s="13"/>
      <c r="C62" s="13"/>
      <c r="D62" s="13"/>
      <c r="E62" s="3">
        <v>51498</v>
      </c>
      <c r="F62" s="12">
        <v>43033</v>
      </c>
      <c r="G62" s="12"/>
      <c r="H62" s="28">
        <v>2784</v>
      </c>
      <c r="I62" s="4">
        <v>43090</v>
      </c>
      <c r="J62" s="4"/>
      <c r="K62" s="5" t="s">
        <v>76</v>
      </c>
      <c r="L62" s="12">
        <v>43095</v>
      </c>
      <c r="M62" s="7">
        <f>14388/3</f>
        <v>4796</v>
      </c>
      <c r="N62" s="6">
        <f t="shared" si="1"/>
        <v>5659.28</v>
      </c>
      <c r="O62" s="1"/>
      <c r="P62" s="14">
        <v>3114</v>
      </c>
      <c r="Q62" s="15">
        <v>43035</v>
      </c>
      <c r="R62" s="1" t="s">
        <v>12</v>
      </c>
      <c r="S62" s="29" t="s">
        <v>13</v>
      </c>
      <c r="T62" s="1"/>
      <c r="U62" s="1"/>
      <c r="V62" s="1"/>
    </row>
    <row r="63" spans="1:22" ht="30" outlineLevel="1">
      <c r="A63" s="13" t="s">
        <v>128</v>
      </c>
      <c r="B63" s="13"/>
      <c r="C63" s="13"/>
      <c r="D63" s="13"/>
      <c r="E63" s="3">
        <v>51498</v>
      </c>
      <c r="F63" s="12">
        <v>43033</v>
      </c>
      <c r="G63" s="12"/>
      <c r="H63" s="28">
        <v>2784</v>
      </c>
      <c r="I63" s="4">
        <v>43090</v>
      </c>
      <c r="J63" s="4"/>
      <c r="K63" s="5" t="s">
        <v>76</v>
      </c>
      <c r="L63" s="12">
        <v>43095</v>
      </c>
      <c r="M63" s="7">
        <f>14388/3*2</f>
        <v>9592</v>
      </c>
      <c r="N63" s="6">
        <f t="shared" si="1"/>
        <v>11318.56</v>
      </c>
      <c r="O63" s="1"/>
      <c r="P63" s="14">
        <v>3124</v>
      </c>
      <c r="Q63" s="15">
        <v>43066</v>
      </c>
      <c r="R63" s="1" t="s">
        <v>12</v>
      </c>
      <c r="S63" s="29" t="s">
        <v>13</v>
      </c>
      <c r="T63" s="1"/>
      <c r="U63" s="1"/>
      <c r="V63" s="1"/>
    </row>
    <row r="64" spans="1:22" ht="30" outlineLevel="1">
      <c r="A64" s="2" t="s">
        <v>170</v>
      </c>
      <c r="B64" s="2"/>
      <c r="C64" s="2"/>
      <c r="D64" s="2"/>
      <c r="E64" s="3">
        <v>51500</v>
      </c>
      <c r="F64" s="12">
        <v>43033</v>
      </c>
      <c r="G64" s="12"/>
      <c r="H64" s="28">
        <v>2784</v>
      </c>
      <c r="I64" s="4">
        <v>43090</v>
      </c>
      <c r="J64" s="4"/>
      <c r="K64" s="5" t="s">
        <v>112</v>
      </c>
      <c r="L64" s="12">
        <v>43094</v>
      </c>
      <c r="M64" s="7">
        <f>7464/2</f>
        <v>3732</v>
      </c>
      <c r="N64" s="6">
        <f t="shared" si="1"/>
        <v>4403.76</v>
      </c>
      <c r="O64" s="1"/>
      <c r="P64" s="1">
        <v>3078</v>
      </c>
      <c r="Q64" s="12">
        <v>43003</v>
      </c>
      <c r="R64" s="1" t="s">
        <v>12</v>
      </c>
      <c r="S64" s="29" t="s">
        <v>13</v>
      </c>
      <c r="T64" s="1"/>
      <c r="U64" s="1"/>
      <c r="V64" s="1"/>
    </row>
    <row r="65" spans="1:22" ht="30" outlineLevel="1">
      <c r="A65" s="2" t="s">
        <v>11</v>
      </c>
      <c r="B65" s="2"/>
      <c r="C65" s="2"/>
      <c r="D65" s="2"/>
      <c r="E65" s="3">
        <v>47329</v>
      </c>
      <c r="F65" s="12">
        <v>43013</v>
      </c>
      <c r="G65" s="12"/>
      <c r="H65" s="28" t="s">
        <v>23</v>
      </c>
      <c r="I65" s="4">
        <v>43042</v>
      </c>
      <c r="J65" s="4"/>
      <c r="K65" s="5" t="s">
        <v>8</v>
      </c>
      <c r="L65" s="12">
        <v>43083</v>
      </c>
      <c r="M65" s="7">
        <v>4573</v>
      </c>
      <c r="N65" s="6">
        <v>5396.14</v>
      </c>
      <c r="O65" s="1"/>
      <c r="P65" s="1">
        <v>3114</v>
      </c>
      <c r="Q65" s="12">
        <v>43035</v>
      </c>
      <c r="R65" s="1" t="s">
        <v>12</v>
      </c>
      <c r="S65" s="29" t="s">
        <v>13</v>
      </c>
      <c r="T65" s="1"/>
      <c r="U65" s="1"/>
      <c r="V65" s="1"/>
    </row>
    <row r="66" spans="1:22" ht="29.25" customHeight="1" outlineLevel="1">
      <c r="A66" s="2" t="s">
        <v>29</v>
      </c>
      <c r="B66" s="2"/>
      <c r="C66" s="2"/>
      <c r="D66" s="2"/>
      <c r="E66" s="3">
        <v>44475</v>
      </c>
      <c r="F66" s="12">
        <v>42998</v>
      </c>
      <c r="G66" s="12"/>
      <c r="H66" s="28" t="s">
        <v>27</v>
      </c>
      <c r="I66" s="4">
        <v>43042</v>
      </c>
      <c r="J66" s="4"/>
      <c r="K66" s="5" t="s">
        <v>28</v>
      </c>
      <c r="L66" s="12">
        <v>43083</v>
      </c>
      <c r="M66" s="7">
        <v>9160</v>
      </c>
      <c r="N66" s="6">
        <f>M66*1.18</f>
        <v>10808.8</v>
      </c>
      <c r="O66" s="1"/>
      <c r="P66" s="1">
        <v>3092</v>
      </c>
      <c r="Q66" s="12">
        <v>43003</v>
      </c>
      <c r="R66" s="1" t="s">
        <v>12</v>
      </c>
      <c r="S66" s="3" t="s">
        <v>13</v>
      </c>
      <c r="T66" s="1"/>
      <c r="U66" s="1"/>
      <c r="V66" s="1"/>
    </row>
    <row r="67" spans="1:22" ht="44.25" customHeight="1" outlineLevel="1">
      <c r="A67" s="2" t="s">
        <v>26</v>
      </c>
      <c r="B67" s="2"/>
      <c r="C67" s="2"/>
      <c r="D67" s="2"/>
      <c r="E67" s="3">
        <v>42145</v>
      </c>
      <c r="F67" s="12">
        <v>42985</v>
      </c>
      <c r="G67" s="12"/>
      <c r="H67" s="28" t="s">
        <v>25</v>
      </c>
      <c r="I67" s="4">
        <v>43042</v>
      </c>
      <c r="J67" s="4"/>
      <c r="K67" s="5" t="s">
        <v>14</v>
      </c>
      <c r="L67" s="12">
        <v>43083</v>
      </c>
      <c r="M67" s="7">
        <v>4580</v>
      </c>
      <c r="N67" s="6">
        <f>M67*1.18</f>
        <v>5404.4</v>
      </c>
      <c r="O67" s="1"/>
      <c r="P67" s="1">
        <v>3107</v>
      </c>
      <c r="Q67" s="12">
        <v>43033</v>
      </c>
      <c r="R67" s="1" t="s">
        <v>12</v>
      </c>
      <c r="S67" s="3" t="s">
        <v>13</v>
      </c>
      <c r="T67" s="1"/>
      <c r="U67" s="1"/>
      <c r="V67" s="1"/>
    </row>
    <row r="68" spans="1:22" ht="36.75" customHeight="1" outlineLevel="1">
      <c r="A68" s="2" t="s">
        <v>32</v>
      </c>
      <c r="B68" s="2"/>
      <c r="C68" s="2"/>
      <c r="D68" s="2"/>
      <c r="E68" s="3">
        <v>44501</v>
      </c>
      <c r="F68" s="12">
        <v>42998</v>
      </c>
      <c r="G68" s="12"/>
      <c r="H68" s="28" t="s">
        <v>30</v>
      </c>
      <c r="I68" s="4">
        <v>43075</v>
      </c>
      <c r="J68" s="4"/>
      <c r="K68" s="5" t="s">
        <v>31</v>
      </c>
      <c r="L68" s="12">
        <v>43083</v>
      </c>
      <c r="M68" s="7">
        <v>9575</v>
      </c>
      <c r="N68" s="6">
        <f>M68*1.18</f>
        <v>11298.5</v>
      </c>
      <c r="O68" s="1"/>
      <c r="P68" s="1">
        <v>3096</v>
      </c>
      <c r="Q68" s="12">
        <v>43033</v>
      </c>
      <c r="R68" s="1" t="s">
        <v>12</v>
      </c>
      <c r="S68" s="3" t="s">
        <v>13</v>
      </c>
      <c r="T68" s="1"/>
      <c r="U68" s="1"/>
      <c r="V68" s="1"/>
    </row>
    <row r="69" spans="1:22">
      <c r="A69" s="34" t="s">
        <v>177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T69" s="1"/>
      <c r="U69" s="1"/>
      <c r="V69" s="1"/>
    </row>
    <row r="70" spans="1:22" ht="30">
      <c r="A70" s="2" t="s">
        <v>180</v>
      </c>
      <c r="B70" s="1"/>
      <c r="C70" s="1"/>
      <c r="D70" s="1"/>
      <c r="E70" s="3">
        <v>51936</v>
      </c>
      <c r="F70" s="12">
        <v>43034</v>
      </c>
      <c r="G70" s="41">
        <v>25613.08</v>
      </c>
      <c r="H70" s="28">
        <v>2783</v>
      </c>
      <c r="I70" s="4">
        <v>43090</v>
      </c>
      <c r="J70" s="40">
        <v>25613.08</v>
      </c>
      <c r="K70" s="5" t="s">
        <v>179</v>
      </c>
      <c r="L70" s="12">
        <v>43110</v>
      </c>
      <c r="M70" s="7">
        <v>21706</v>
      </c>
      <c r="N70" s="6">
        <f>M70*1.18</f>
        <v>25613.079999999998</v>
      </c>
      <c r="O70" s="1"/>
      <c r="P70" s="1"/>
      <c r="Q70" s="12"/>
      <c r="R70" s="1"/>
      <c r="S70" s="3" t="s">
        <v>57</v>
      </c>
      <c r="T70" s="12">
        <v>43109</v>
      </c>
      <c r="U70" s="12">
        <v>43475</v>
      </c>
      <c r="V70" s="1"/>
    </row>
    <row r="71" spans="1:22" ht="30">
      <c r="A71" s="39" t="s">
        <v>181</v>
      </c>
      <c r="B71" s="1"/>
      <c r="C71" s="1"/>
      <c r="D71" s="1"/>
      <c r="E71" s="3"/>
      <c r="F71" s="12"/>
      <c r="G71" s="12"/>
      <c r="H71" s="28">
        <v>2782</v>
      </c>
      <c r="I71" s="4">
        <v>43090</v>
      </c>
      <c r="J71" s="40">
        <v>3580.05</v>
      </c>
      <c r="K71" s="5" t="s">
        <v>182</v>
      </c>
      <c r="L71" s="12">
        <v>43186</v>
      </c>
      <c r="M71" s="7">
        <v>3033.94</v>
      </c>
      <c r="N71" s="6">
        <f>M71*1.18</f>
        <v>3580.0491999999999</v>
      </c>
      <c r="O71" s="1"/>
      <c r="P71" s="1"/>
      <c r="Q71" s="1"/>
      <c r="R71" s="1"/>
      <c r="S71" s="3" t="s">
        <v>57</v>
      </c>
      <c r="T71" s="45"/>
      <c r="U71" s="50">
        <v>43445</v>
      </c>
    </row>
    <row r="72" spans="1:22" ht="30">
      <c r="A72" s="42" t="s">
        <v>183</v>
      </c>
      <c r="B72" s="1"/>
      <c r="C72" s="1"/>
      <c r="D72" s="1"/>
      <c r="E72" s="3">
        <v>16000</v>
      </c>
      <c r="F72" s="12">
        <v>43196</v>
      </c>
      <c r="G72" s="43">
        <v>5002.0200000000004</v>
      </c>
      <c r="H72" s="28">
        <v>1462</v>
      </c>
      <c r="I72" s="4">
        <v>43224</v>
      </c>
      <c r="J72" s="40">
        <v>5002.0200000000004</v>
      </c>
      <c r="K72" s="5" t="s">
        <v>293</v>
      </c>
      <c r="L72" s="12">
        <v>43248</v>
      </c>
      <c r="M72" s="7">
        <v>4239</v>
      </c>
      <c r="N72" s="6">
        <f>M72*1.18</f>
        <v>5002.0199999999995</v>
      </c>
      <c r="O72" s="1"/>
      <c r="P72" s="1"/>
      <c r="Q72" s="1"/>
      <c r="R72" s="1"/>
      <c r="S72" s="3" t="s">
        <v>57</v>
      </c>
      <c r="T72" s="45"/>
      <c r="U72" s="50">
        <v>43602</v>
      </c>
    </row>
    <row r="73" spans="1:22" ht="45">
      <c r="A73" s="49" t="s">
        <v>288</v>
      </c>
      <c r="B73" s="1"/>
      <c r="C73" s="1"/>
      <c r="D73" s="1"/>
      <c r="E73" s="3">
        <v>16001</v>
      </c>
      <c r="F73" s="12">
        <v>43196</v>
      </c>
      <c r="G73" s="43">
        <f>5665.18*2</f>
        <v>11330.36</v>
      </c>
      <c r="H73" s="28">
        <v>1462</v>
      </c>
      <c r="I73" s="4">
        <v>43224</v>
      </c>
      <c r="J73" s="40">
        <v>11330.36</v>
      </c>
      <c r="K73" s="5" t="s">
        <v>287</v>
      </c>
      <c r="L73" s="12">
        <v>43256</v>
      </c>
      <c r="M73" s="7">
        <v>9602</v>
      </c>
      <c r="N73" s="6">
        <f>M73*1.18</f>
        <v>11330.359999999999</v>
      </c>
      <c r="O73" s="1"/>
      <c r="P73" s="1">
        <v>3031</v>
      </c>
      <c r="Q73" s="12">
        <v>43273</v>
      </c>
      <c r="R73" s="1" t="s">
        <v>212</v>
      </c>
      <c r="S73" s="3" t="s">
        <v>13</v>
      </c>
      <c r="T73" s="45"/>
      <c r="U73" s="45"/>
    </row>
    <row r="74" spans="1:22" ht="30">
      <c r="A74" s="49" t="s">
        <v>289</v>
      </c>
      <c r="B74" s="1"/>
      <c r="C74" s="1"/>
      <c r="D74" s="1"/>
      <c r="E74" s="3">
        <v>16001</v>
      </c>
      <c r="F74" s="12">
        <v>43196</v>
      </c>
      <c r="G74" s="43">
        <v>5665.18</v>
      </c>
      <c r="H74" s="28">
        <v>1462</v>
      </c>
      <c r="I74" s="4">
        <v>43224</v>
      </c>
      <c r="J74" s="40">
        <v>5665.18</v>
      </c>
      <c r="K74" s="5" t="s">
        <v>287</v>
      </c>
      <c r="L74" s="12">
        <v>43256</v>
      </c>
      <c r="M74" s="7">
        <v>4801</v>
      </c>
      <c r="N74" s="6">
        <f t="shared" ref="N74:N75" si="2">M74*1.18</f>
        <v>5665.1799999999994</v>
      </c>
      <c r="O74" s="1"/>
      <c r="P74" s="1">
        <v>3033</v>
      </c>
      <c r="Q74" s="12">
        <v>43273</v>
      </c>
      <c r="R74" s="1" t="s">
        <v>212</v>
      </c>
      <c r="S74" s="3" t="s">
        <v>13</v>
      </c>
      <c r="T74" s="45"/>
      <c r="U74" s="45"/>
    </row>
    <row r="75" spans="1:22" ht="60">
      <c r="A75" s="51" t="s">
        <v>290</v>
      </c>
      <c r="B75" s="1"/>
      <c r="C75" s="1"/>
      <c r="D75" s="1"/>
      <c r="E75" s="3">
        <v>16001</v>
      </c>
      <c r="F75" s="12">
        <v>43196</v>
      </c>
      <c r="G75" s="43">
        <v>5665.18</v>
      </c>
      <c r="H75" s="28">
        <v>1462</v>
      </c>
      <c r="I75" s="4">
        <v>43224</v>
      </c>
      <c r="J75" s="40">
        <v>5665.18</v>
      </c>
      <c r="K75" s="5" t="s">
        <v>287</v>
      </c>
      <c r="L75" s="12">
        <v>43256</v>
      </c>
      <c r="M75" s="7">
        <v>4801</v>
      </c>
      <c r="N75" s="6">
        <f t="shared" si="2"/>
        <v>5665.1799999999994</v>
      </c>
      <c r="O75" s="1"/>
      <c r="P75" s="16"/>
      <c r="Q75" s="18">
        <v>43282</v>
      </c>
      <c r="R75" s="16"/>
      <c r="S75" s="3" t="s">
        <v>13</v>
      </c>
      <c r="T75" s="13"/>
      <c r="U75" s="26" t="s">
        <v>295</v>
      </c>
    </row>
    <row r="76" spans="1:22" ht="45">
      <c r="A76" s="42" t="s">
        <v>184</v>
      </c>
      <c r="B76" s="1"/>
      <c r="C76" s="1"/>
      <c r="D76" s="1"/>
      <c r="E76" s="3">
        <v>16002</v>
      </c>
      <c r="F76" s="12">
        <v>43196</v>
      </c>
      <c r="G76" s="43">
        <v>5404.4</v>
      </c>
      <c r="H76" s="28">
        <v>1462</v>
      </c>
      <c r="I76" s="4">
        <v>43224</v>
      </c>
      <c r="J76" s="40">
        <v>5404.4</v>
      </c>
      <c r="K76" s="5" t="s">
        <v>262</v>
      </c>
      <c r="L76" s="12">
        <v>43256</v>
      </c>
      <c r="M76" s="7">
        <v>4580</v>
      </c>
      <c r="N76" s="6">
        <f>M76*1.18</f>
        <v>5404.4</v>
      </c>
      <c r="O76" s="1"/>
      <c r="P76" s="1">
        <v>3034</v>
      </c>
      <c r="Q76" s="12">
        <v>43273</v>
      </c>
      <c r="R76" s="1" t="s">
        <v>212</v>
      </c>
      <c r="S76" s="3" t="s">
        <v>13</v>
      </c>
      <c r="T76" s="45"/>
      <c r="U76" s="45"/>
    </row>
    <row r="77" spans="1:22" ht="30">
      <c r="A77" s="42" t="s">
        <v>185</v>
      </c>
      <c r="B77" s="1"/>
      <c r="C77" s="1"/>
      <c r="D77" s="1"/>
      <c r="E77" s="3">
        <v>16003</v>
      </c>
      <c r="F77" s="12">
        <v>43196</v>
      </c>
      <c r="G77" s="43">
        <v>5884.66</v>
      </c>
      <c r="H77" s="28"/>
      <c r="I77" s="4"/>
      <c r="J77" s="40"/>
      <c r="K77" s="5"/>
      <c r="L77" s="12"/>
      <c r="M77" s="7"/>
      <c r="N77" s="6"/>
      <c r="O77" s="1"/>
      <c r="P77" s="1"/>
      <c r="Q77" s="1"/>
      <c r="R77" s="1"/>
      <c r="S77" s="3"/>
      <c r="T77" s="45"/>
      <c r="U77" s="45"/>
    </row>
    <row r="78" spans="1:22" ht="30">
      <c r="A78" s="42" t="s">
        <v>186</v>
      </c>
      <c r="B78" s="1"/>
      <c r="C78" s="1"/>
      <c r="D78" s="1"/>
      <c r="E78" s="3">
        <v>16004</v>
      </c>
      <c r="F78" s="12">
        <v>43196</v>
      </c>
      <c r="G78" s="43">
        <v>3508.14</v>
      </c>
      <c r="H78" s="28">
        <v>1462</v>
      </c>
      <c r="I78" s="4">
        <v>43224</v>
      </c>
      <c r="J78" s="40">
        <v>3508.14</v>
      </c>
      <c r="K78" s="5" t="s">
        <v>231</v>
      </c>
      <c r="L78" s="12">
        <v>43235</v>
      </c>
      <c r="M78" s="7">
        <v>2973</v>
      </c>
      <c r="N78" s="6">
        <f>M78*1.18</f>
        <v>3508.14</v>
      </c>
      <c r="O78" s="1"/>
      <c r="P78" s="16">
        <v>3027</v>
      </c>
      <c r="Q78" s="12">
        <v>43238</v>
      </c>
      <c r="R78" s="1" t="s">
        <v>18</v>
      </c>
      <c r="S78" s="3" t="s">
        <v>17</v>
      </c>
      <c r="T78" s="45"/>
      <c r="U78" s="45"/>
    </row>
    <row r="79" spans="1:22" ht="45">
      <c r="A79" s="42" t="s">
        <v>187</v>
      </c>
      <c r="B79" s="1"/>
      <c r="C79" s="1"/>
      <c r="D79" s="1"/>
      <c r="E79" s="3">
        <v>16005</v>
      </c>
      <c r="F79" s="12">
        <v>43196</v>
      </c>
      <c r="G79" s="43">
        <v>856.68</v>
      </c>
      <c r="H79" s="28">
        <v>1462</v>
      </c>
      <c r="I79" s="4">
        <v>43224</v>
      </c>
      <c r="J79" s="40">
        <v>856.68</v>
      </c>
      <c r="K79" s="5" t="s">
        <v>230</v>
      </c>
      <c r="L79" s="12">
        <v>43235</v>
      </c>
      <c r="M79" s="7">
        <v>726</v>
      </c>
      <c r="N79" s="6">
        <f>M79*1.18</f>
        <v>856.68</v>
      </c>
      <c r="O79" s="1"/>
      <c r="P79" s="16">
        <v>3027</v>
      </c>
      <c r="Q79" s="12">
        <v>43238</v>
      </c>
      <c r="R79" s="1" t="s">
        <v>18</v>
      </c>
      <c r="S79" s="3" t="s">
        <v>17</v>
      </c>
      <c r="T79" s="45"/>
      <c r="U79" s="45"/>
    </row>
    <row r="80" spans="1:22" ht="30">
      <c r="A80" s="42" t="s">
        <v>188</v>
      </c>
      <c r="B80" s="1"/>
      <c r="C80" s="1"/>
      <c r="D80" s="1"/>
      <c r="E80" s="3">
        <v>16006</v>
      </c>
      <c r="F80" s="12">
        <v>43196</v>
      </c>
      <c r="G80" s="43">
        <v>1452.58</v>
      </c>
      <c r="H80" s="28">
        <v>1462</v>
      </c>
      <c r="I80" s="4">
        <v>43224</v>
      </c>
      <c r="J80" s="40">
        <v>1452.58</v>
      </c>
      <c r="K80" s="5" t="s">
        <v>284</v>
      </c>
      <c r="L80" s="12">
        <v>43256</v>
      </c>
      <c r="M80" s="7">
        <v>1231</v>
      </c>
      <c r="N80" s="6">
        <f>M80*1.18</f>
        <v>1452.58</v>
      </c>
      <c r="O80" s="1"/>
      <c r="P80" s="1"/>
      <c r="Q80" s="1"/>
      <c r="R80" s="1"/>
      <c r="S80" s="3" t="s">
        <v>57</v>
      </c>
      <c r="T80" s="45"/>
      <c r="U80" s="50">
        <v>44697</v>
      </c>
    </row>
    <row r="81" spans="1:21" ht="45">
      <c r="A81" s="48" t="s">
        <v>267</v>
      </c>
      <c r="B81" s="1"/>
      <c r="C81" s="1"/>
      <c r="D81" s="1"/>
      <c r="E81" s="3">
        <v>16007</v>
      </c>
      <c r="F81" s="12">
        <v>43196</v>
      </c>
      <c r="G81" s="43">
        <f>11127.4/2</f>
        <v>5563.7</v>
      </c>
      <c r="H81" s="28">
        <v>1463</v>
      </c>
      <c r="I81" s="4">
        <v>43224</v>
      </c>
      <c r="J81" s="40">
        <f>11127.4/2</f>
        <v>5563.7</v>
      </c>
      <c r="K81" s="5" t="s">
        <v>266</v>
      </c>
      <c r="L81" s="12">
        <v>43256</v>
      </c>
      <c r="M81" s="7">
        <v>4715</v>
      </c>
      <c r="N81" s="6">
        <f t="shared" ref="N81:N82" si="3">M81*1.18</f>
        <v>5563.7</v>
      </c>
      <c r="O81" s="1"/>
      <c r="P81" s="1">
        <v>3032</v>
      </c>
      <c r="Q81" s="12">
        <v>43273</v>
      </c>
      <c r="R81" s="1" t="s">
        <v>212</v>
      </c>
      <c r="S81" s="3" t="s">
        <v>13</v>
      </c>
      <c r="T81" s="45"/>
      <c r="U81" s="45"/>
    </row>
    <row r="82" spans="1:21" ht="45">
      <c r="A82" s="48" t="s">
        <v>268</v>
      </c>
      <c r="B82" s="1"/>
      <c r="C82" s="1"/>
      <c r="D82" s="1"/>
      <c r="E82" s="3">
        <v>16007</v>
      </c>
      <c r="F82" s="12">
        <v>43196</v>
      </c>
      <c r="G82" s="43">
        <f>11127.4/2</f>
        <v>5563.7</v>
      </c>
      <c r="H82" s="28">
        <v>1463</v>
      </c>
      <c r="I82" s="4">
        <v>43224</v>
      </c>
      <c r="J82" s="40">
        <f>11127.4/2</f>
        <v>5563.7</v>
      </c>
      <c r="K82" s="5" t="s">
        <v>266</v>
      </c>
      <c r="L82" s="12">
        <v>43256</v>
      </c>
      <c r="M82" s="7">
        <v>4715</v>
      </c>
      <c r="N82" s="6">
        <f t="shared" si="3"/>
        <v>5563.7</v>
      </c>
      <c r="O82" s="1"/>
      <c r="P82" s="1">
        <v>3036</v>
      </c>
      <c r="Q82" s="12">
        <v>43271</v>
      </c>
      <c r="R82" s="1" t="s">
        <v>18</v>
      </c>
      <c r="S82" s="3" t="s">
        <v>17</v>
      </c>
      <c r="T82" s="45"/>
      <c r="U82" s="45"/>
    </row>
    <row r="83" spans="1:21" ht="30">
      <c r="A83" s="42" t="s">
        <v>189</v>
      </c>
      <c r="B83" s="1"/>
      <c r="C83" s="1"/>
      <c r="D83" s="1"/>
      <c r="E83" s="3">
        <v>16008</v>
      </c>
      <c r="F83" s="12">
        <v>43196</v>
      </c>
      <c r="G83" s="43">
        <v>21936.2</v>
      </c>
      <c r="H83" s="28"/>
      <c r="I83" s="4"/>
      <c r="J83" s="40"/>
      <c r="K83" s="5"/>
      <c r="L83" s="12"/>
      <c r="M83" s="7"/>
      <c r="N83" s="6"/>
      <c r="O83" s="1"/>
      <c r="P83" s="1"/>
      <c r="Q83" s="1"/>
      <c r="R83" s="1"/>
      <c r="S83" s="3"/>
      <c r="T83" s="45"/>
      <c r="U83" s="45"/>
    </row>
    <row r="84" spans="1:21" ht="30">
      <c r="A84" s="42" t="s">
        <v>190</v>
      </c>
      <c r="B84" s="1"/>
      <c r="C84" s="1"/>
      <c r="D84" s="1"/>
      <c r="E84" s="3">
        <v>16009</v>
      </c>
      <c r="F84" s="12">
        <v>43196</v>
      </c>
      <c r="G84" s="43">
        <v>25847.9</v>
      </c>
      <c r="H84" s="28"/>
      <c r="I84" s="4"/>
      <c r="J84" s="40"/>
      <c r="K84" s="5"/>
      <c r="L84" s="12"/>
      <c r="M84" s="7"/>
      <c r="N84" s="6"/>
      <c r="O84" s="1"/>
      <c r="P84" s="1"/>
      <c r="Q84" s="1"/>
      <c r="R84" s="1"/>
      <c r="S84" s="3"/>
      <c r="T84" s="45"/>
      <c r="U84" s="45"/>
    </row>
    <row r="85" spans="1:21" ht="45">
      <c r="A85" s="42" t="s">
        <v>191</v>
      </c>
      <c r="B85" s="1"/>
      <c r="C85" s="1"/>
      <c r="D85" s="1"/>
      <c r="E85" s="3">
        <v>16010</v>
      </c>
      <c r="F85" s="12">
        <v>43196</v>
      </c>
      <c r="G85" s="43">
        <v>14980.1</v>
      </c>
      <c r="H85" s="28">
        <v>1463</v>
      </c>
      <c r="I85" s="4">
        <v>43224</v>
      </c>
      <c r="J85" s="40">
        <v>14980.1</v>
      </c>
      <c r="K85" s="5" t="s">
        <v>279</v>
      </c>
      <c r="L85" s="12">
        <v>43259</v>
      </c>
      <c r="M85" s="7">
        <v>12695</v>
      </c>
      <c r="N85" s="6">
        <f t="shared" ref="N85" si="4">M85*1.18</f>
        <v>14980.099999999999</v>
      </c>
      <c r="O85" s="1"/>
      <c r="P85" s="1"/>
      <c r="Q85" s="1"/>
      <c r="R85" s="1"/>
      <c r="S85" s="3" t="s">
        <v>57</v>
      </c>
      <c r="T85" s="45"/>
      <c r="U85" s="50">
        <v>44360</v>
      </c>
    </row>
    <row r="86" spans="1:21" ht="45">
      <c r="A86" s="42" t="s">
        <v>192</v>
      </c>
      <c r="B86" s="1"/>
      <c r="C86" s="1"/>
      <c r="D86" s="1"/>
      <c r="E86" s="3">
        <v>16013</v>
      </c>
      <c r="F86" s="12">
        <v>43196</v>
      </c>
      <c r="G86" s="43">
        <v>39298.720000000001</v>
      </c>
      <c r="H86" s="28">
        <v>1463</v>
      </c>
      <c r="I86" s="4">
        <v>43224</v>
      </c>
      <c r="J86" s="40">
        <v>39298.720000000001</v>
      </c>
      <c r="K86" s="5" t="s">
        <v>227</v>
      </c>
      <c r="L86" s="12">
        <v>43248</v>
      </c>
      <c r="M86" s="7">
        <v>33304</v>
      </c>
      <c r="N86" s="6">
        <f>M86*1.18</f>
        <v>39298.720000000001</v>
      </c>
      <c r="O86" s="1"/>
      <c r="P86" s="1"/>
      <c r="Q86" s="1"/>
      <c r="R86" s="1"/>
      <c r="S86" s="3" t="s">
        <v>57</v>
      </c>
      <c r="T86" s="45"/>
      <c r="U86" s="50">
        <v>43623</v>
      </c>
    </row>
    <row r="87" spans="1:21" ht="30">
      <c r="A87" s="42" t="s">
        <v>193</v>
      </c>
      <c r="B87" s="1"/>
      <c r="C87" s="1"/>
      <c r="D87" s="1"/>
      <c r="E87" s="3">
        <v>15996</v>
      </c>
      <c r="F87" s="12">
        <v>43196</v>
      </c>
      <c r="G87" s="43">
        <v>5823.3</v>
      </c>
      <c r="H87" s="28"/>
      <c r="I87" s="4"/>
      <c r="J87" s="40"/>
      <c r="K87" s="5"/>
      <c r="L87" s="12"/>
      <c r="M87" s="7"/>
      <c r="N87" s="6"/>
      <c r="O87" s="1"/>
      <c r="P87" s="1"/>
      <c r="Q87" s="1"/>
      <c r="R87" s="1"/>
      <c r="S87" s="3"/>
      <c r="T87" s="45"/>
      <c r="U87" s="45"/>
    </row>
    <row r="88" spans="1:21" ht="45">
      <c r="A88" s="42" t="s">
        <v>194</v>
      </c>
      <c r="B88" s="1"/>
      <c r="C88" s="1"/>
      <c r="D88" s="1"/>
      <c r="E88" s="3">
        <v>15990</v>
      </c>
      <c r="F88" s="12">
        <v>43196</v>
      </c>
      <c r="G88" s="43">
        <v>11871.98</v>
      </c>
      <c r="H88" s="28">
        <v>1464</v>
      </c>
      <c r="I88" s="4">
        <v>43224</v>
      </c>
      <c r="J88" s="40">
        <v>11871.98</v>
      </c>
      <c r="K88" s="5" t="s">
        <v>226</v>
      </c>
      <c r="L88" s="12">
        <v>43235</v>
      </c>
      <c r="M88" s="7">
        <v>10061</v>
      </c>
      <c r="N88" s="6">
        <f>M88*1.18</f>
        <v>11871.98</v>
      </c>
      <c r="O88" s="1"/>
      <c r="P88" s="1">
        <v>3028</v>
      </c>
      <c r="Q88" s="12">
        <v>43238</v>
      </c>
      <c r="R88" s="1" t="s">
        <v>18</v>
      </c>
      <c r="S88" s="3" t="s">
        <v>17</v>
      </c>
      <c r="T88" s="45"/>
      <c r="U88" s="45"/>
    </row>
    <row r="89" spans="1:21" ht="45">
      <c r="A89" s="42" t="s">
        <v>195</v>
      </c>
      <c r="B89" s="1"/>
      <c r="C89" s="1"/>
      <c r="D89" s="1"/>
      <c r="E89" s="3">
        <v>15991</v>
      </c>
      <c r="F89" s="12">
        <v>43196</v>
      </c>
      <c r="G89" s="43">
        <v>5561.34</v>
      </c>
      <c r="H89" s="28"/>
      <c r="I89" s="4"/>
      <c r="J89" s="40"/>
      <c r="K89" s="5"/>
      <c r="L89" s="12"/>
      <c r="M89" s="7"/>
      <c r="N89" s="6"/>
      <c r="O89" s="1"/>
      <c r="P89" s="1"/>
      <c r="Q89" s="1"/>
      <c r="R89" s="1"/>
      <c r="S89" s="3"/>
      <c r="T89" s="45"/>
      <c r="U89" s="45"/>
    </row>
    <row r="90" spans="1:21" ht="30">
      <c r="A90" s="42" t="s">
        <v>196</v>
      </c>
      <c r="B90" s="1"/>
      <c r="C90" s="1"/>
      <c r="D90" s="1"/>
      <c r="E90" s="3">
        <v>15991</v>
      </c>
      <c r="F90" s="12">
        <v>43196</v>
      </c>
      <c r="G90" s="43">
        <v>900.34</v>
      </c>
      <c r="H90" s="28"/>
      <c r="I90" s="4"/>
      <c r="J90" s="40"/>
      <c r="K90" s="5"/>
      <c r="L90" s="12"/>
      <c r="M90" s="7"/>
      <c r="N90" s="6"/>
      <c r="O90" s="1"/>
      <c r="P90" s="1"/>
      <c r="Q90" s="1"/>
      <c r="R90" s="1"/>
      <c r="S90" s="3"/>
      <c r="T90" s="45"/>
      <c r="U90" s="45"/>
    </row>
    <row r="91" spans="1:21" ht="30">
      <c r="A91" s="42" t="s">
        <v>197</v>
      </c>
      <c r="B91" s="1"/>
      <c r="C91" s="1"/>
      <c r="D91" s="1"/>
      <c r="E91" s="3">
        <v>15993</v>
      </c>
      <c r="F91" s="12">
        <v>43196</v>
      </c>
      <c r="G91" s="43">
        <v>3508.14</v>
      </c>
      <c r="H91" s="28">
        <v>1464</v>
      </c>
      <c r="I91" s="4">
        <v>43224</v>
      </c>
      <c r="J91" s="40">
        <v>3508.14</v>
      </c>
      <c r="K91" s="5" t="s">
        <v>225</v>
      </c>
      <c r="L91" s="12">
        <v>43235</v>
      </c>
      <c r="M91" s="7">
        <v>2973</v>
      </c>
      <c r="N91" s="6">
        <f>M91*1.18</f>
        <v>3508.14</v>
      </c>
      <c r="O91" s="1"/>
      <c r="P91" s="1">
        <v>3028</v>
      </c>
      <c r="Q91" s="12">
        <v>43238</v>
      </c>
      <c r="R91" s="1" t="s">
        <v>18</v>
      </c>
      <c r="S91" s="3" t="s">
        <v>17</v>
      </c>
      <c r="T91" s="45"/>
      <c r="U91" s="45"/>
    </row>
    <row r="92" spans="1:21" ht="30">
      <c r="A92" s="42" t="s">
        <v>198</v>
      </c>
      <c r="B92" s="1"/>
      <c r="C92" s="1"/>
      <c r="D92" s="1"/>
      <c r="E92" s="3">
        <v>15994</v>
      </c>
      <c r="F92" s="12">
        <v>43196</v>
      </c>
      <c r="G92" s="43">
        <v>1026.5999999999999</v>
      </c>
      <c r="H92" s="28">
        <v>1464</v>
      </c>
      <c r="I92" s="4">
        <v>43224</v>
      </c>
      <c r="J92" s="40">
        <v>1026.5999999999999</v>
      </c>
      <c r="K92" s="5" t="s">
        <v>285</v>
      </c>
      <c r="L92" s="12">
        <v>43256</v>
      </c>
      <c r="M92" s="7">
        <v>870</v>
      </c>
      <c r="N92" s="6">
        <f>M92*1.18</f>
        <v>1026.5999999999999</v>
      </c>
      <c r="O92" s="1"/>
      <c r="P92" s="1"/>
      <c r="Q92" s="1"/>
      <c r="R92" s="1"/>
      <c r="S92" s="3" t="s">
        <v>57</v>
      </c>
      <c r="T92" s="45"/>
      <c r="U92" s="50">
        <v>43612</v>
      </c>
    </row>
    <row r="93" spans="1:21" ht="30">
      <c r="A93" s="42" t="s">
        <v>199</v>
      </c>
      <c r="B93" s="1"/>
      <c r="C93" s="1"/>
      <c r="D93" s="1"/>
      <c r="E93" s="3">
        <v>15995</v>
      </c>
      <c r="F93" s="12">
        <v>43196</v>
      </c>
      <c r="G93" s="43">
        <v>6027.44</v>
      </c>
      <c r="H93" s="28">
        <v>1464</v>
      </c>
      <c r="I93" s="4">
        <v>43224</v>
      </c>
      <c r="J93" s="40">
        <v>6027.44</v>
      </c>
      <c r="K93" s="5" t="s">
        <v>229</v>
      </c>
      <c r="L93" s="12">
        <v>43238</v>
      </c>
      <c r="M93" s="7">
        <v>5108</v>
      </c>
      <c r="N93" s="6">
        <f t="shared" ref="N93:N98" si="5">M93*1.18</f>
        <v>6027.44</v>
      </c>
      <c r="O93" s="1"/>
      <c r="P93" s="1"/>
      <c r="Q93" s="1"/>
      <c r="R93" s="1"/>
      <c r="S93" s="3" t="s">
        <v>57</v>
      </c>
      <c r="T93" s="45"/>
      <c r="U93" s="50">
        <v>43602</v>
      </c>
    </row>
    <row r="94" spans="1:21" ht="30">
      <c r="A94" s="42" t="s">
        <v>200</v>
      </c>
      <c r="B94" s="1"/>
      <c r="C94" s="1"/>
      <c r="D94" s="1"/>
      <c r="E94" s="3">
        <v>15995</v>
      </c>
      <c r="F94" s="12">
        <v>43196</v>
      </c>
      <c r="G94" s="43">
        <v>5499.98</v>
      </c>
      <c r="H94" s="28">
        <v>1464</v>
      </c>
      <c r="I94" s="4">
        <v>43224</v>
      </c>
      <c r="J94" s="40">
        <v>5499.98</v>
      </c>
      <c r="K94" s="5" t="s">
        <v>229</v>
      </c>
      <c r="L94" s="12">
        <v>43238</v>
      </c>
      <c r="M94" s="7">
        <v>4661</v>
      </c>
      <c r="N94" s="6">
        <f t="shared" si="5"/>
        <v>5499.98</v>
      </c>
      <c r="O94" s="1"/>
      <c r="P94" s="1"/>
      <c r="Q94" s="1"/>
      <c r="R94" s="1"/>
      <c r="S94" s="3" t="s">
        <v>57</v>
      </c>
      <c r="T94" s="45"/>
      <c r="U94" s="50">
        <v>43602</v>
      </c>
    </row>
    <row r="95" spans="1:21" ht="30">
      <c r="A95" s="42" t="s">
        <v>201</v>
      </c>
      <c r="B95" s="1"/>
      <c r="C95" s="1"/>
      <c r="D95" s="1"/>
      <c r="E95" s="3">
        <v>15995</v>
      </c>
      <c r="F95" s="12">
        <v>43196</v>
      </c>
      <c r="G95" s="43">
        <v>3508.14</v>
      </c>
      <c r="H95" s="28">
        <v>1464</v>
      </c>
      <c r="I95" s="4">
        <v>43224</v>
      </c>
      <c r="J95" s="40">
        <v>3508.14</v>
      </c>
      <c r="K95" s="5" t="s">
        <v>229</v>
      </c>
      <c r="L95" s="12">
        <v>43238</v>
      </c>
      <c r="M95" s="7">
        <v>2973</v>
      </c>
      <c r="N95" s="6">
        <f t="shared" si="5"/>
        <v>3508.14</v>
      </c>
      <c r="O95" s="1"/>
      <c r="P95" s="1"/>
      <c r="Q95" s="1"/>
      <c r="R95" s="1"/>
      <c r="S95" s="3" t="s">
        <v>57</v>
      </c>
      <c r="T95" s="45"/>
      <c r="U95" s="50">
        <v>43598</v>
      </c>
    </row>
    <row r="96" spans="1:21" ht="45">
      <c r="A96" s="42" t="s">
        <v>202</v>
      </c>
      <c r="B96" s="1"/>
      <c r="C96" s="1"/>
      <c r="D96" s="1"/>
      <c r="E96" s="3">
        <v>15995</v>
      </c>
      <c r="F96" s="12">
        <v>43196</v>
      </c>
      <c r="G96" s="43">
        <v>3508.14</v>
      </c>
      <c r="H96" s="28">
        <v>1464</v>
      </c>
      <c r="I96" s="4">
        <v>43224</v>
      </c>
      <c r="J96" s="40">
        <v>3508.14</v>
      </c>
      <c r="K96" s="5" t="s">
        <v>229</v>
      </c>
      <c r="L96" s="12">
        <v>43238</v>
      </c>
      <c r="M96" s="7">
        <v>2973</v>
      </c>
      <c r="N96" s="6">
        <f t="shared" si="5"/>
        <v>3508.14</v>
      </c>
      <c r="O96" s="1"/>
      <c r="P96" s="1"/>
      <c r="Q96" s="1"/>
      <c r="R96" s="1"/>
      <c r="S96" s="3" t="s">
        <v>57</v>
      </c>
      <c r="T96" s="45"/>
      <c r="U96" s="50">
        <v>43598</v>
      </c>
    </row>
    <row r="97" spans="1:21" ht="30">
      <c r="A97" s="42" t="s">
        <v>203</v>
      </c>
      <c r="B97" s="1"/>
      <c r="C97" s="1"/>
      <c r="D97" s="1"/>
      <c r="E97" s="3">
        <v>15995</v>
      </c>
      <c r="F97" s="12">
        <v>43196</v>
      </c>
      <c r="G97" s="43">
        <v>2594.8200000000002</v>
      </c>
      <c r="H97" s="28">
        <v>1464</v>
      </c>
      <c r="I97" s="4">
        <v>43224</v>
      </c>
      <c r="J97" s="40">
        <v>2594.8200000000002</v>
      </c>
      <c r="K97" s="5" t="s">
        <v>229</v>
      </c>
      <c r="L97" s="12">
        <v>43238</v>
      </c>
      <c r="M97" s="7">
        <v>2199</v>
      </c>
      <c r="N97" s="6">
        <f t="shared" si="5"/>
        <v>2594.8199999999997</v>
      </c>
      <c r="O97" s="1"/>
      <c r="P97" s="1"/>
      <c r="Q97" s="1"/>
      <c r="R97" s="1"/>
      <c r="S97" s="3" t="s">
        <v>57</v>
      </c>
      <c r="T97" s="45"/>
      <c r="U97" s="50">
        <v>43602</v>
      </c>
    </row>
    <row r="98" spans="1:21" ht="30">
      <c r="A98" s="42" t="s">
        <v>204</v>
      </c>
      <c r="B98" s="1"/>
      <c r="C98" s="1"/>
      <c r="D98" s="1"/>
      <c r="E98" s="3">
        <v>15998</v>
      </c>
      <c r="F98" s="12">
        <v>43196</v>
      </c>
      <c r="G98" s="43">
        <v>6498.26</v>
      </c>
      <c r="H98" s="28">
        <v>1464</v>
      </c>
      <c r="I98" s="4">
        <v>43224</v>
      </c>
      <c r="J98" s="40">
        <v>6498.26</v>
      </c>
      <c r="K98" s="5" t="s">
        <v>286</v>
      </c>
      <c r="L98" s="12">
        <v>43265</v>
      </c>
      <c r="M98" s="7">
        <v>5507</v>
      </c>
      <c r="N98" s="6">
        <f t="shared" si="5"/>
        <v>6498.2599999999993</v>
      </c>
      <c r="O98" s="1"/>
      <c r="P98" s="1"/>
      <c r="Q98" s="1"/>
      <c r="R98" s="1"/>
      <c r="S98" s="3" t="s">
        <v>57</v>
      </c>
      <c r="T98" s="45"/>
      <c r="U98" s="50">
        <v>43629</v>
      </c>
    </row>
    <row r="99" spans="1:21" ht="30">
      <c r="A99" s="42" t="s">
        <v>205</v>
      </c>
      <c r="B99" s="1"/>
      <c r="C99" s="1"/>
      <c r="D99" s="1"/>
      <c r="E99" s="3">
        <v>15999</v>
      </c>
      <c r="F99" s="12">
        <v>43196</v>
      </c>
      <c r="G99" s="43">
        <v>7804.52</v>
      </c>
      <c r="H99" s="28">
        <v>1464</v>
      </c>
      <c r="I99" s="4">
        <v>43224</v>
      </c>
      <c r="J99" s="40">
        <v>7804.52</v>
      </c>
      <c r="K99" s="5" t="s">
        <v>228</v>
      </c>
      <c r="L99" s="12">
        <v>43248</v>
      </c>
      <c r="M99" s="7">
        <v>6614</v>
      </c>
      <c r="N99" s="6">
        <f t="shared" ref="N99:N107" si="6">M99*1.18</f>
        <v>7804.5199999999995</v>
      </c>
      <c r="O99" s="1"/>
      <c r="P99" s="1"/>
      <c r="Q99" s="1"/>
      <c r="R99" s="1"/>
      <c r="S99" s="3" t="s">
        <v>57</v>
      </c>
      <c r="T99" s="45"/>
      <c r="U99" s="50">
        <v>43607</v>
      </c>
    </row>
    <row r="100" spans="1:21" ht="30">
      <c r="A100" s="44" t="s">
        <v>206</v>
      </c>
      <c r="B100" s="1"/>
      <c r="C100" s="1"/>
      <c r="D100" s="1"/>
      <c r="E100" s="3">
        <v>10170</v>
      </c>
      <c r="F100" s="12">
        <v>43171</v>
      </c>
      <c r="G100" s="43"/>
      <c r="H100" s="28">
        <v>2155</v>
      </c>
      <c r="I100" s="4">
        <v>43012</v>
      </c>
      <c r="J100" s="40"/>
      <c r="K100" s="5" t="s">
        <v>207</v>
      </c>
      <c r="L100" s="12">
        <v>43235</v>
      </c>
      <c r="M100" s="7">
        <v>4713</v>
      </c>
      <c r="N100" s="6">
        <f t="shared" si="6"/>
        <v>5561.34</v>
      </c>
      <c r="O100" s="1"/>
      <c r="P100" s="1">
        <v>3028</v>
      </c>
      <c r="Q100" s="12">
        <v>43238</v>
      </c>
      <c r="R100" s="1" t="s">
        <v>18</v>
      </c>
      <c r="S100" s="3" t="s">
        <v>17</v>
      </c>
      <c r="T100" s="45"/>
      <c r="U100" s="45"/>
    </row>
    <row r="101" spans="1:21" ht="30">
      <c r="A101" s="44" t="s">
        <v>206</v>
      </c>
      <c r="B101" s="1"/>
      <c r="C101" s="1"/>
      <c r="D101" s="1"/>
      <c r="E101" s="3">
        <v>10170</v>
      </c>
      <c r="F101" s="12">
        <v>43171</v>
      </c>
      <c r="G101" s="43"/>
      <c r="H101" s="28">
        <v>2784</v>
      </c>
      <c r="I101" s="4">
        <v>43090</v>
      </c>
      <c r="J101" s="40"/>
      <c r="K101" s="5" t="s">
        <v>207</v>
      </c>
      <c r="L101" s="12">
        <v>43235</v>
      </c>
      <c r="M101" s="7">
        <v>763</v>
      </c>
      <c r="N101" s="6">
        <f t="shared" si="6"/>
        <v>900.33999999999992</v>
      </c>
      <c r="O101" s="1"/>
      <c r="P101" s="1">
        <v>3028</v>
      </c>
      <c r="Q101" s="12">
        <v>43238</v>
      </c>
      <c r="R101" s="1" t="s">
        <v>18</v>
      </c>
      <c r="S101" s="3" t="s">
        <v>17</v>
      </c>
      <c r="T101" s="45"/>
      <c r="U101" s="45"/>
    </row>
    <row r="102" spans="1:21">
      <c r="A102" s="44" t="s">
        <v>208</v>
      </c>
      <c r="B102" s="1"/>
      <c r="C102" s="1"/>
      <c r="D102" s="1"/>
      <c r="E102" s="3">
        <v>10234</v>
      </c>
      <c r="F102" s="12">
        <v>43171</v>
      </c>
      <c r="G102" s="43"/>
      <c r="H102" s="28"/>
      <c r="I102" s="4"/>
      <c r="J102" s="40"/>
      <c r="K102" s="5" t="s">
        <v>209</v>
      </c>
      <c r="L102" s="12">
        <v>43235</v>
      </c>
      <c r="M102" s="7">
        <v>5932</v>
      </c>
      <c r="N102" s="6">
        <f t="shared" si="6"/>
        <v>6999.7599999999993</v>
      </c>
      <c r="O102" s="1"/>
      <c r="P102" s="1">
        <v>3027</v>
      </c>
      <c r="Q102" s="12">
        <v>43238</v>
      </c>
      <c r="R102" s="1" t="s">
        <v>18</v>
      </c>
      <c r="S102" s="3" t="s">
        <v>17</v>
      </c>
      <c r="T102" s="45"/>
      <c r="U102" s="45"/>
    </row>
    <row r="103" spans="1:21" ht="30">
      <c r="A103" s="44" t="s">
        <v>211</v>
      </c>
      <c r="B103" s="1"/>
      <c r="C103" s="1"/>
      <c r="D103" s="1"/>
      <c r="E103" s="3">
        <v>10245</v>
      </c>
      <c r="F103" s="12">
        <v>43171</v>
      </c>
      <c r="G103" s="43"/>
      <c r="H103" s="28"/>
      <c r="I103" s="4"/>
      <c r="J103" s="40"/>
      <c r="K103" s="5" t="s">
        <v>210</v>
      </c>
      <c r="L103" s="12">
        <v>43235</v>
      </c>
      <c r="M103" s="7">
        <v>4801</v>
      </c>
      <c r="N103" s="6">
        <f t="shared" si="6"/>
        <v>5665.1799999999994</v>
      </c>
      <c r="O103" s="1"/>
      <c r="P103" s="1">
        <v>3021</v>
      </c>
      <c r="Q103" s="12">
        <v>43238</v>
      </c>
      <c r="R103" s="1" t="s">
        <v>212</v>
      </c>
      <c r="S103" s="3" t="s">
        <v>13</v>
      </c>
      <c r="T103" s="45"/>
      <c r="U103" s="45"/>
    </row>
    <row r="104" spans="1:21">
      <c r="A104" s="44" t="s">
        <v>104</v>
      </c>
      <c r="B104" s="1"/>
      <c r="C104" s="1"/>
      <c r="D104" s="1"/>
      <c r="E104" s="3">
        <v>1042</v>
      </c>
      <c r="F104" s="12">
        <v>42752</v>
      </c>
      <c r="G104" s="43"/>
      <c r="H104" s="28">
        <v>211</v>
      </c>
      <c r="I104" s="4">
        <v>42768</v>
      </c>
      <c r="J104" s="40"/>
      <c r="K104" s="5" t="s">
        <v>213</v>
      </c>
      <c r="L104" s="12">
        <v>43235</v>
      </c>
      <c r="M104" s="7">
        <v>5882</v>
      </c>
      <c r="N104" s="6">
        <f t="shared" si="6"/>
        <v>6940.7599999999993</v>
      </c>
      <c r="O104" s="1"/>
      <c r="P104" s="1">
        <v>10143492</v>
      </c>
      <c r="Q104" s="12">
        <v>43236</v>
      </c>
      <c r="R104" s="1" t="s">
        <v>214</v>
      </c>
      <c r="S104" s="3" t="s">
        <v>215</v>
      </c>
      <c r="T104" s="45"/>
      <c r="U104" s="45"/>
    </row>
    <row r="105" spans="1:21">
      <c r="A105" s="44" t="s">
        <v>104</v>
      </c>
      <c r="B105" s="1"/>
      <c r="C105" s="1"/>
      <c r="D105" s="1"/>
      <c r="E105" s="3">
        <v>44577</v>
      </c>
      <c r="F105" s="12">
        <v>42998</v>
      </c>
      <c r="G105" s="43"/>
      <c r="H105" s="28">
        <v>2650</v>
      </c>
      <c r="I105" s="4">
        <v>43075</v>
      </c>
      <c r="J105" s="40"/>
      <c r="K105" s="5" t="s">
        <v>216</v>
      </c>
      <c r="L105" s="12">
        <v>43133</v>
      </c>
      <c r="M105" s="7">
        <v>5882</v>
      </c>
      <c r="N105" s="6">
        <f t="shared" si="6"/>
        <v>6940.7599999999993</v>
      </c>
      <c r="O105" s="1"/>
      <c r="P105" s="1">
        <v>10143456</v>
      </c>
      <c r="Q105" s="12">
        <v>43235</v>
      </c>
      <c r="R105" s="1" t="s">
        <v>217</v>
      </c>
      <c r="S105" s="3" t="s">
        <v>218</v>
      </c>
      <c r="T105" s="45"/>
      <c r="U105" s="45"/>
    </row>
    <row r="106" spans="1:21" ht="30">
      <c r="A106" s="44" t="s">
        <v>219</v>
      </c>
      <c r="B106" s="1"/>
      <c r="C106" s="1"/>
      <c r="D106" s="1"/>
      <c r="E106" s="3">
        <v>10752</v>
      </c>
      <c r="F106" s="12">
        <v>43173</v>
      </c>
      <c r="G106" s="43"/>
      <c r="H106" s="28"/>
      <c r="I106" s="4"/>
      <c r="J106" s="40"/>
      <c r="K106" s="5" t="s">
        <v>220</v>
      </c>
      <c r="L106" s="12">
        <v>43243</v>
      </c>
      <c r="M106" s="7">
        <v>6636</v>
      </c>
      <c r="N106" s="6">
        <f t="shared" si="6"/>
        <v>7830.48</v>
      </c>
      <c r="O106" s="1"/>
      <c r="P106" s="1">
        <v>10143499</v>
      </c>
      <c r="Q106" s="12">
        <v>43236</v>
      </c>
      <c r="R106" s="1" t="s">
        <v>221</v>
      </c>
      <c r="S106" s="3" t="s">
        <v>222</v>
      </c>
      <c r="T106" s="45"/>
      <c r="U106" s="45"/>
    </row>
    <row r="107" spans="1:21" ht="30">
      <c r="A107" s="44" t="s">
        <v>223</v>
      </c>
      <c r="B107" s="1"/>
      <c r="C107" s="1"/>
      <c r="D107" s="1"/>
      <c r="E107" s="3">
        <v>10228</v>
      </c>
      <c r="F107" s="12">
        <v>43171</v>
      </c>
      <c r="G107" s="43"/>
      <c r="H107" s="28"/>
      <c r="I107" s="4"/>
      <c r="J107" s="40"/>
      <c r="K107" s="5" t="s">
        <v>224</v>
      </c>
      <c r="L107" s="12">
        <v>43243</v>
      </c>
      <c r="M107" s="7">
        <v>1864</v>
      </c>
      <c r="N107" s="6">
        <f t="shared" si="6"/>
        <v>2199.52</v>
      </c>
      <c r="O107" s="1"/>
      <c r="P107" s="1">
        <v>10143456</v>
      </c>
      <c r="Q107" s="12">
        <v>43235</v>
      </c>
      <c r="R107" s="1" t="s">
        <v>217</v>
      </c>
      <c r="S107" s="3" t="s">
        <v>218</v>
      </c>
      <c r="T107" s="45"/>
      <c r="U107" s="45"/>
    </row>
    <row r="108" spans="1:21" ht="30">
      <c r="A108" s="46" t="s">
        <v>232</v>
      </c>
      <c r="B108" s="1"/>
      <c r="C108" s="1"/>
      <c r="D108" s="1"/>
      <c r="E108" s="3">
        <v>25034</v>
      </c>
      <c r="F108" s="12">
        <v>43248</v>
      </c>
      <c r="G108" s="43">
        <v>7287.68</v>
      </c>
      <c r="H108" s="28">
        <v>2239</v>
      </c>
      <c r="I108" s="4">
        <v>43285</v>
      </c>
      <c r="J108" s="40">
        <v>7287.68</v>
      </c>
      <c r="K108" s="5"/>
      <c r="L108" s="12"/>
      <c r="M108" s="7"/>
      <c r="N108" s="6"/>
      <c r="O108" s="1"/>
      <c r="P108" s="1"/>
      <c r="Q108" s="1"/>
      <c r="R108" s="1"/>
      <c r="S108" s="3"/>
      <c r="T108" s="45"/>
      <c r="U108" s="45"/>
    </row>
    <row r="109" spans="1:21" ht="45">
      <c r="A109" s="46" t="s">
        <v>233</v>
      </c>
      <c r="B109" s="1"/>
      <c r="C109" s="1"/>
      <c r="D109" s="1"/>
      <c r="E109" s="3">
        <v>25026</v>
      </c>
      <c r="F109" s="12">
        <v>43248</v>
      </c>
      <c r="G109" s="43">
        <v>5753.68</v>
      </c>
      <c r="H109" s="28">
        <v>2239</v>
      </c>
      <c r="I109" s="4">
        <v>43285</v>
      </c>
      <c r="J109" s="40">
        <v>5753.68</v>
      </c>
      <c r="K109" s="5"/>
      <c r="L109" s="12"/>
      <c r="M109" s="7"/>
      <c r="N109" s="6"/>
      <c r="O109" s="1"/>
      <c r="P109" s="1"/>
      <c r="Q109" s="1"/>
      <c r="R109" s="1"/>
      <c r="S109" s="3"/>
      <c r="T109" s="45"/>
      <c r="U109" s="45"/>
    </row>
    <row r="110" spans="1:21" ht="30">
      <c r="A110" s="46" t="s">
        <v>234</v>
      </c>
      <c r="B110" s="1"/>
      <c r="C110" s="1"/>
      <c r="D110" s="1"/>
      <c r="E110" s="3">
        <v>25032</v>
      </c>
      <c r="F110" s="12">
        <v>43248</v>
      </c>
      <c r="G110" s="43">
        <v>3375.98</v>
      </c>
      <c r="H110" s="28">
        <v>2239</v>
      </c>
      <c r="I110" s="4">
        <v>43285</v>
      </c>
      <c r="J110" s="40">
        <v>3375.98</v>
      </c>
      <c r="K110" s="5"/>
      <c r="L110" s="12"/>
      <c r="M110" s="7"/>
      <c r="N110" s="6"/>
      <c r="O110" s="1"/>
      <c r="P110" s="1"/>
      <c r="Q110" s="1"/>
      <c r="R110" s="1"/>
      <c r="S110" s="3"/>
      <c r="T110" s="45"/>
      <c r="U110" s="45"/>
    </row>
    <row r="111" spans="1:21" ht="60">
      <c r="A111" s="46" t="s">
        <v>235</v>
      </c>
      <c r="B111" s="1"/>
      <c r="C111" s="1"/>
      <c r="D111" s="1"/>
      <c r="E111" s="3">
        <v>25030</v>
      </c>
      <c r="F111" s="12">
        <v>43248</v>
      </c>
      <c r="G111" s="43">
        <v>15802.56</v>
      </c>
      <c r="H111" s="28">
        <v>2239</v>
      </c>
      <c r="I111" s="4">
        <v>43285</v>
      </c>
      <c r="J111" s="40">
        <v>15802.56</v>
      </c>
      <c r="K111" s="5"/>
      <c r="L111" s="12"/>
      <c r="M111" s="7"/>
      <c r="N111" s="6"/>
      <c r="O111" s="1"/>
      <c r="P111" s="1"/>
      <c r="Q111" s="1"/>
      <c r="R111" s="1"/>
      <c r="S111" s="3"/>
      <c r="T111" s="45"/>
      <c r="U111" s="45"/>
    </row>
    <row r="112" spans="1:21" ht="30">
      <c r="A112" s="46" t="s">
        <v>236</v>
      </c>
      <c r="B112" s="1"/>
      <c r="C112" s="1"/>
      <c r="D112" s="1"/>
      <c r="E112" s="3">
        <v>26620</v>
      </c>
      <c r="F112" s="12">
        <v>43256</v>
      </c>
      <c r="G112" s="43">
        <v>7287.68</v>
      </c>
      <c r="H112" s="28">
        <v>2239</v>
      </c>
      <c r="I112" s="4">
        <v>43285</v>
      </c>
      <c r="J112" s="40">
        <v>7287.68</v>
      </c>
      <c r="K112" s="5"/>
      <c r="L112" s="12"/>
      <c r="M112" s="7"/>
      <c r="N112" s="6"/>
      <c r="O112" s="1"/>
      <c r="P112" s="1"/>
      <c r="Q112" s="1"/>
      <c r="R112" s="1"/>
      <c r="S112" s="3" t="s">
        <v>241</v>
      </c>
      <c r="T112" s="45"/>
      <c r="U112" s="45"/>
    </row>
    <row r="113" spans="1:21" ht="45">
      <c r="A113" s="46" t="s">
        <v>237</v>
      </c>
      <c r="B113" s="1"/>
      <c r="C113" s="1"/>
      <c r="D113" s="1"/>
      <c r="E113" s="3">
        <v>26607</v>
      </c>
      <c r="F113" s="12">
        <v>43256</v>
      </c>
      <c r="G113" s="43">
        <v>13777.68</v>
      </c>
      <c r="H113" s="28">
        <v>2239</v>
      </c>
      <c r="I113" s="4">
        <v>43285</v>
      </c>
      <c r="J113" s="40">
        <v>13777.68</v>
      </c>
      <c r="K113" s="5"/>
      <c r="L113" s="12"/>
      <c r="M113" s="7"/>
      <c r="N113" s="6"/>
      <c r="O113" s="1"/>
      <c r="P113" s="1"/>
      <c r="Q113" s="1"/>
      <c r="R113" s="1"/>
      <c r="S113" s="3" t="s">
        <v>240</v>
      </c>
      <c r="T113" s="45"/>
      <c r="U113" s="45"/>
    </row>
    <row r="114" spans="1:21" ht="30">
      <c r="A114" s="46" t="s">
        <v>238</v>
      </c>
      <c r="B114" s="1"/>
      <c r="C114" s="1"/>
      <c r="D114" s="1"/>
      <c r="E114" s="3">
        <v>28284</v>
      </c>
      <c r="F114" s="12">
        <v>43265</v>
      </c>
      <c r="G114" s="43">
        <v>3375.98</v>
      </c>
      <c r="H114" s="28">
        <v>2239</v>
      </c>
      <c r="I114" s="4">
        <v>43285</v>
      </c>
      <c r="J114" s="40">
        <v>3375.98</v>
      </c>
      <c r="K114" s="5"/>
      <c r="L114" s="12"/>
      <c r="M114" s="7"/>
      <c r="N114" s="6"/>
      <c r="O114" s="1"/>
      <c r="P114" s="1"/>
      <c r="Q114" s="1"/>
      <c r="R114" s="1"/>
      <c r="S114" s="3" t="s">
        <v>239</v>
      </c>
      <c r="T114" s="45"/>
      <c r="U114" s="45"/>
    </row>
    <row r="115" spans="1:21" ht="30">
      <c r="A115" s="46" t="s">
        <v>242</v>
      </c>
      <c r="B115" s="1"/>
      <c r="C115" s="1"/>
      <c r="D115" s="1"/>
      <c r="E115" s="3">
        <v>28281</v>
      </c>
      <c r="F115" s="12">
        <v>43265</v>
      </c>
      <c r="G115" s="43">
        <v>702.1</v>
      </c>
      <c r="H115" s="28">
        <v>2240</v>
      </c>
      <c r="I115" s="4">
        <v>43285</v>
      </c>
      <c r="J115" s="40">
        <v>702.1</v>
      </c>
      <c r="K115" s="5"/>
      <c r="L115" s="12"/>
      <c r="M115" s="7"/>
      <c r="N115" s="6"/>
      <c r="O115" s="1"/>
      <c r="P115" s="1"/>
      <c r="Q115" s="1"/>
      <c r="R115" s="1"/>
      <c r="S115" s="3" t="s">
        <v>239</v>
      </c>
      <c r="T115" s="45"/>
      <c r="U115" s="45"/>
    </row>
    <row r="116" spans="1:21" ht="30">
      <c r="A116" s="46" t="s">
        <v>243</v>
      </c>
      <c r="B116" s="1"/>
      <c r="C116" s="1"/>
      <c r="D116" s="1"/>
      <c r="E116" s="3">
        <v>27858</v>
      </c>
      <c r="F116" s="12">
        <v>43260</v>
      </c>
      <c r="G116" s="43">
        <v>2594.8200000000002</v>
      </c>
      <c r="H116" s="28">
        <v>2240</v>
      </c>
      <c r="I116" s="4">
        <v>43285</v>
      </c>
      <c r="J116" s="40">
        <v>2594.8200000000002</v>
      </c>
      <c r="K116" s="5"/>
      <c r="L116" s="12"/>
      <c r="M116" s="7"/>
      <c r="N116" s="6"/>
      <c r="O116" s="1"/>
      <c r="P116" s="1"/>
      <c r="Q116" s="1"/>
      <c r="R116" s="1"/>
      <c r="S116" s="3"/>
      <c r="T116" s="45"/>
      <c r="U116" s="45"/>
    </row>
    <row r="117" spans="1:21" ht="30">
      <c r="A117" s="46" t="s">
        <v>244</v>
      </c>
      <c r="B117" s="1"/>
      <c r="C117" s="1"/>
      <c r="D117" s="1"/>
      <c r="E117" s="3">
        <v>27845</v>
      </c>
      <c r="F117" s="12">
        <v>43260</v>
      </c>
      <c r="G117" s="43">
        <v>13062.6</v>
      </c>
      <c r="H117" s="28">
        <v>2240</v>
      </c>
      <c r="I117" s="4">
        <v>43285</v>
      </c>
      <c r="J117" s="40">
        <v>13062.6</v>
      </c>
      <c r="K117" s="5"/>
      <c r="L117" s="12"/>
      <c r="M117" s="7"/>
      <c r="N117" s="6"/>
      <c r="O117" s="1"/>
      <c r="P117" s="1"/>
      <c r="Q117" s="1"/>
      <c r="R117" s="1"/>
      <c r="S117" s="3"/>
      <c r="T117" s="45"/>
      <c r="U117" s="45"/>
    </row>
    <row r="118" spans="1:21" ht="30">
      <c r="A118" s="46" t="s">
        <v>245</v>
      </c>
      <c r="B118" s="1"/>
      <c r="C118" s="1"/>
      <c r="D118" s="1"/>
      <c r="E118" s="3">
        <v>27850</v>
      </c>
      <c r="F118" s="12">
        <v>43260</v>
      </c>
      <c r="G118" s="43">
        <v>5561.34</v>
      </c>
      <c r="H118" s="28">
        <v>2240</v>
      </c>
      <c r="I118" s="4">
        <v>43285</v>
      </c>
      <c r="J118" s="40">
        <v>5561.34</v>
      </c>
      <c r="K118" s="5"/>
      <c r="L118" s="12"/>
      <c r="M118" s="7"/>
      <c r="N118" s="6"/>
      <c r="O118" s="1"/>
      <c r="P118" s="1"/>
      <c r="Q118" s="1"/>
      <c r="R118" s="1"/>
      <c r="S118" s="3"/>
      <c r="T118" s="45"/>
      <c r="U118" s="45"/>
    </row>
    <row r="119" spans="1:21" ht="30">
      <c r="A119" s="46" t="s">
        <v>246</v>
      </c>
      <c r="B119" s="1"/>
      <c r="C119" s="1"/>
      <c r="D119" s="1"/>
      <c r="E119" s="3">
        <v>27850</v>
      </c>
      <c r="F119" s="12">
        <v>43260</v>
      </c>
      <c r="G119" s="43">
        <v>900.34</v>
      </c>
      <c r="H119" s="28">
        <v>2240</v>
      </c>
      <c r="I119" s="4">
        <v>43285</v>
      </c>
      <c r="J119" s="40">
        <v>900.34</v>
      </c>
      <c r="K119" s="5"/>
      <c r="L119" s="12"/>
      <c r="M119" s="7"/>
      <c r="N119" s="6"/>
      <c r="O119" s="1"/>
      <c r="P119" s="1"/>
      <c r="Q119" s="1"/>
      <c r="R119" s="1"/>
      <c r="S119" s="3"/>
      <c r="T119" s="45"/>
      <c r="U119" s="45"/>
    </row>
    <row r="120" spans="1:21" ht="30">
      <c r="A120" s="46" t="s">
        <v>247</v>
      </c>
      <c r="B120" s="1"/>
      <c r="C120" s="1"/>
      <c r="D120" s="1"/>
      <c r="E120" s="3">
        <v>27854</v>
      </c>
      <c r="F120" s="12">
        <v>43260</v>
      </c>
      <c r="G120" s="43">
        <v>5561.34</v>
      </c>
      <c r="H120" s="28">
        <v>2240</v>
      </c>
      <c r="I120" s="4">
        <v>43285</v>
      </c>
      <c r="J120" s="40">
        <v>5561.34</v>
      </c>
      <c r="K120" s="5"/>
      <c r="L120" s="12"/>
      <c r="M120" s="7"/>
      <c r="N120" s="6"/>
      <c r="O120" s="1"/>
      <c r="P120" s="1"/>
      <c r="Q120" s="1"/>
      <c r="R120" s="1"/>
      <c r="S120" s="3"/>
      <c r="T120" s="45"/>
      <c r="U120" s="45"/>
    </row>
    <row r="121" spans="1:21" ht="30">
      <c r="A121" s="46" t="s">
        <v>248</v>
      </c>
      <c r="B121" s="1"/>
      <c r="C121" s="1"/>
      <c r="D121" s="1"/>
      <c r="E121" s="3">
        <v>27854</v>
      </c>
      <c r="F121" s="12">
        <v>43260</v>
      </c>
      <c r="G121" s="43">
        <v>900.34</v>
      </c>
      <c r="H121" s="28">
        <v>2240</v>
      </c>
      <c r="I121" s="4">
        <v>43285</v>
      </c>
      <c r="J121" s="40">
        <v>900.34</v>
      </c>
      <c r="K121" s="5"/>
      <c r="L121" s="12"/>
      <c r="M121" s="7"/>
      <c r="N121" s="6"/>
      <c r="O121" s="1"/>
      <c r="P121" s="1"/>
      <c r="Q121" s="1"/>
      <c r="R121" s="1"/>
      <c r="S121" s="3"/>
      <c r="T121" s="45"/>
      <c r="U121" s="45"/>
    </row>
    <row r="122" spans="1:21" ht="30">
      <c r="A122" s="46" t="s">
        <v>249</v>
      </c>
      <c r="B122" s="1"/>
      <c r="C122" s="1"/>
      <c r="D122" s="1"/>
      <c r="E122" s="3">
        <v>27857</v>
      </c>
      <c r="F122" s="12">
        <v>43260</v>
      </c>
      <c r="G122" s="43">
        <v>10524.42</v>
      </c>
      <c r="H122" s="28">
        <v>2240</v>
      </c>
      <c r="I122" s="4">
        <v>43285</v>
      </c>
      <c r="J122" s="40">
        <v>10524.42</v>
      </c>
      <c r="K122" s="5"/>
      <c r="L122" s="12"/>
      <c r="M122" s="7"/>
      <c r="N122" s="6"/>
      <c r="O122" s="1"/>
      <c r="P122" s="1"/>
      <c r="Q122" s="1"/>
      <c r="R122" s="1"/>
      <c r="S122" s="3"/>
      <c r="T122" s="45"/>
      <c r="U122" s="45"/>
    </row>
    <row r="123" spans="1:21" ht="30">
      <c r="A123" s="47" t="s">
        <v>250</v>
      </c>
      <c r="B123" s="1"/>
      <c r="C123" s="1"/>
      <c r="D123" s="1"/>
      <c r="E123" s="3">
        <v>27842</v>
      </c>
      <c r="F123" s="12">
        <v>43260</v>
      </c>
      <c r="G123" s="43">
        <v>14242.6</v>
      </c>
      <c r="H123" s="28">
        <v>2241</v>
      </c>
      <c r="I123" s="4">
        <v>43285</v>
      </c>
      <c r="J123" s="40">
        <v>14242.6</v>
      </c>
      <c r="K123" s="5"/>
      <c r="L123" s="12"/>
      <c r="M123" s="7"/>
      <c r="N123" s="6"/>
      <c r="O123" s="1"/>
      <c r="P123" s="1"/>
      <c r="Q123" s="1"/>
      <c r="R123" s="1"/>
      <c r="S123" s="3"/>
      <c r="T123" s="45"/>
      <c r="U123" s="45"/>
    </row>
    <row r="124" spans="1:21" ht="30">
      <c r="A124" s="47" t="s">
        <v>251</v>
      </c>
      <c r="B124" s="1"/>
      <c r="C124" s="1"/>
      <c r="D124" s="1"/>
      <c r="E124" s="3">
        <v>27840</v>
      </c>
      <c r="F124" s="12">
        <v>43260</v>
      </c>
      <c r="G124" s="43">
        <v>12512.72</v>
      </c>
      <c r="H124" s="28">
        <v>2241</v>
      </c>
      <c r="I124" s="4">
        <v>43285</v>
      </c>
      <c r="J124" s="40">
        <v>12512.72</v>
      </c>
      <c r="K124" s="5"/>
      <c r="L124" s="12"/>
      <c r="M124" s="7"/>
      <c r="N124" s="6"/>
      <c r="O124" s="1"/>
      <c r="P124" s="1"/>
      <c r="Q124" s="1"/>
      <c r="R124" s="1"/>
      <c r="S124" s="3"/>
      <c r="T124" s="45"/>
      <c r="U124" s="45"/>
    </row>
    <row r="125" spans="1:21" ht="30">
      <c r="A125" s="47" t="s">
        <v>252</v>
      </c>
      <c r="B125" s="1"/>
      <c r="C125" s="1"/>
      <c r="D125" s="1"/>
      <c r="E125" s="3">
        <v>27852</v>
      </c>
      <c r="F125" s="12">
        <v>43260</v>
      </c>
      <c r="G125" s="43">
        <v>5665.18</v>
      </c>
      <c r="H125" s="28">
        <v>2241</v>
      </c>
      <c r="I125" s="4">
        <v>43285</v>
      </c>
      <c r="J125" s="40">
        <v>5665.18</v>
      </c>
      <c r="K125" s="5"/>
      <c r="L125" s="12"/>
      <c r="M125" s="7"/>
      <c r="N125" s="6"/>
      <c r="O125" s="1"/>
      <c r="P125" s="1"/>
      <c r="Q125" s="1"/>
      <c r="R125" s="1"/>
      <c r="S125" s="3"/>
      <c r="T125" s="45"/>
      <c r="U125" s="45"/>
    </row>
    <row r="126" spans="1:21" ht="30">
      <c r="A126" s="47" t="s">
        <v>253</v>
      </c>
      <c r="B126" s="1"/>
      <c r="C126" s="1"/>
      <c r="D126" s="1"/>
      <c r="E126" s="3">
        <v>27844</v>
      </c>
      <c r="F126" s="12">
        <v>43260</v>
      </c>
      <c r="G126" s="43">
        <v>13062.6</v>
      </c>
      <c r="H126" s="28">
        <v>2241</v>
      </c>
      <c r="I126" s="4">
        <v>43285</v>
      </c>
      <c r="J126" s="40">
        <v>13062.6</v>
      </c>
      <c r="K126" s="5"/>
      <c r="L126" s="12"/>
      <c r="M126" s="7"/>
      <c r="N126" s="6"/>
      <c r="O126" s="1"/>
      <c r="P126" s="1"/>
      <c r="Q126" s="1"/>
      <c r="R126" s="1"/>
      <c r="S126" s="3"/>
      <c r="T126" s="45"/>
      <c r="U126" s="45"/>
    </row>
    <row r="127" spans="1:21">
      <c r="A127" s="48" t="s">
        <v>254</v>
      </c>
      <c r="B127" s="1"/>
      <c r="C127" s="1"/>
      <c r="D127" s="1"/>
      <c r="E127" s="3"/>
      <c r="F127" s="12"/>
      <c r="G127" s="43"/>
      <c r="H127" s="28">
        <v>218</v>
      </c>
      <c r="I127" s="4">
        <v>42229</v>
      </c>
      <c r="J127" s="40"/>
      <c r="K127" s="5" t="s">
        <v>255</v>
      </c>
      <c r="L127" s="12">
        <v>43256</v>
      </c>
      <c r="M127" s="7">
        <v>3177</v>
      </c>
      <c r="N127" s="6">
        <f>M127*1.18</f>
        <v>3748.8599999999997</v>
      </c>
      <c r="O127" s="1"/>
      <c r="P127" s="1">
        <v>3031</v>
      </c>
      <c r="Q127" s="12">
        <v>43273</v>
      </c>
      <c r="R127" s="1" t="s">
        <v>212</v>
      </c>
      <c r="S127" s="3" t="s">
        <v>13</v>
      </c>
      <c r="T127" s="45"/>
      <c r="U127" s="45"/>
    </row>
    <row r="128" spans="1:21" ht="30">
      <c r="A128" s="48" t="s">
        <v>256</v>
      </c>
      <c r="B128" s="1"/>
      <c r="C128" s="1"/>
      <c r="D128" s="1"/>
      <c r="E128" s="3"/>
      <c r="F128" s="12"/>
      <c r="G128" s="43"/>
      <c r="H128" s="28">
        <v>2784</v>
      </c>
      <c r="I128" s="4">
        <v>43090</v>
      </c>
      <c r="J128" s="40"/>
      <c r="K128" s="5" t="s">
        <v>257</v>
      </c>
      <c r="L128" s="12">
        <v>43256</v>
      </c>
      <c r="M128" s="7">
        <v>4801</v>
      </c>
      <c r="N128" s="6">
        <f>M128*1.18</f>
        <v>5665.1799999999994</v>
      </c>
      <c r="O128" s="1"/>
      <c r="P128" s="1">
        <v>3031</v>
      </c>
      <c r="Q128" s="12">
        <v>43273</v>
      </c>
      <c r="R128" s="1" t="s">
        <v>212</v>
      </c>
      <c r="S128" s="3" t="s">
        <v>13</v>
      </c>
      <c r="T128" s="45"/>
      <c r="U128" s="45"/>
    </row>
    <row r="129" spans="1:21">
      <c r="A129" s="48" t="s">
        <v>258</v>
      </c>
      <c r="B129" s="1"/>
      <c r="C129" s="1"/>
      <c r="D129" s="1"/>
      <c r="E129" s="3"/>
      <c r="F129" s="12"/>
      <c r="G129" s="43"/>
      <c r="H129" s="28">
        <v>420</v>
      </c>
      <c r="I129" s="4">
        <v>42801</v>
      </c>
      <c r="J129" s="40"/>
      <c r="K129" s="5" t="s">
        <v>259</v>
      </c>
      <c r="L129" s="12">
        <v>43256</v>
      </c>
      <c r="M129" s="7">
        <v>6978</v>
      </c>
      <c r="N129" s="6">
        <f>M129*1.18</f>
        <v>8234.0399999999991</v>
      </c>
      <c r="O129" s="1"/>
      <c r="P129" s="1">
        <v>3032</v>
      </c>
      <c r="Q129" s="12">
        <v>43273</v>
      </c>
      <c r="R129" s="1" t="s">
        <v>212</v>
      </c>
      <c r="S129" s="3" t="s">
        <v>13</v>
      </c>
      <c r="T129" s="45"/>
      <c r="U129" s="45"/>
    </row>
    <row r="130" spans="1:21" ht="30">
      <c r="A130" s="48" t="s">
        <v>260</v>
      </c>
      <c r="B130" s="1"/>
      <c r="C130" s="1"/>
      <c r="D130" s="1"/>
      <c r="E130" s="3"/>
      <c r="F130" s="12"/>
      <c r="G130" s="43"/>
      <c r="H130" s="28"/>
      <c r="I130" s="4"/>
      <c r="J130" s="40"/>
      <c r="K130" s="5" t="s">
        <v>263</v>
      </c>
      <c r="L130" s="12">
        <v>43256</v>
      </c>
      <c r="M130" s="7">
        <v>4713</v>
      </c>
      <c r="N130" s="6">
        <f t="shared" ref="N130:N140" si="7">M130*1.18</f>
        <v>5561.34</v>
      </c>
      <c r="O130" s="1"/>
      <c r="P130" s="1">
        <v>3035</v>
      </c>
      <c r="Q130" s="12">
        <v>43271</v>
      </c>
      <c r="R130" s="1" t="s">
        <v>18</v>
      </c>
      <c r="S130" s="3" t="s">
        <v>17</v>
      </c>
      <c r="T130" s="45"/>
      <c r="U130" s="45"/>
    </row>
    <row r="131" spans="1:21" ht="30">
      <c r="A131" s="48" t="s">
        <v>261</v>
      </c>
      <c r="B131" s="1"/>
      <c r="C131" s="1"/>
      <c r="D131" s="1"/>
      <c r="E131" s="3"/>
      <c r="F131" s="12"/>
      <c r="G131" s="43"/>
      <c r="H131" s="28"/>
      <c r="I131" s="4"/>
      <c r="J131" s="40"/>
      <c r="K131" s="5" t="s">
        <v>263</v>
      </c>
      <c r="L131" s="12">
        <v>43256</v>
      </c>
      <c r="M131" s="7">
        <v>763</v>
      </c>
      <c r="N131" s="6">
        <f t="shared" si="7"/>
        <v>900.33999999999992</v>
      </c>
      <c r="O131" s="1"/>
      <c r="P131" s="1">
        <v>3035</v>
      </c>
      <c r="Q131" s="12">
        <v>43271</v>
      </c>
      <c r="R131" s="1" t="s">
        <v>18</v>
      </c>
      <c r="S131" s="3" t="s">
        <v>17</v>
      </c>
      <c r="T131" s="45"/>
      <c r="U131" s="45"/>
    </row>
    <row r="132" spans="1:21" ht="30">
      <c r="A132" s="48" t="s">
        <v>264</v>
      </c>
      <c r="B132" s="1"/>
      <c r="C132" s="1"/>
      <c r="D132" s="1"/>
      <c r="E132" s="3">
        <v>22168</v>
      </c>
      <c r="F132" s="12">
        <v>43235</v>
      </c>
      <c r="G132" s="43">
        <v>10524.42</v>
      </c>
      <c r="H132" s="28">
        <v>1884</v>
      </c>
      <c r="I132" s="4">
        <v>43257</v>
      </c>
      <c r="J132" s="40">
        <v>10524.42</v>
      </c>
      <c r="K132" s="5" t="s">
        <v>265</v>
      </c>
      <c r="L132" s="12">
        <v>43259</v>
      </c>
      <c r="M132" s="7">
        <v>8919</v>
      </c>
      <c r="N132" s="6">
        <f t="shared" si="7"/>
        <v>10524.42</v>
      </c>
      <c r="O132" s="1"/>
      <c r="P132" s="1">
        <v>3035</v>
      </c>
      <c r="Q132" s="12">
        <v>43271</v>
      </c>
      <c r="R132" s="1" t="s">
        <v>18</v>
      </c>
      <c r="S132" s="3" t="s">
        <v>17</v>
      </c>
      <c r="T132" s="45"/>
      <c r="U132" s="45"/>
    </row>
    <row r="133" spans="1:21" ht="30">
      <c r="A133" s="48" t="s">
        <v>269</v>
      </c>
      <c r="B133" s="1"/>
      <c r="C133" s="1"/>
      <c r="D133" s="1"/>
      <c r="E133" s="3">
        <v>19378</v>
      </c>
      <c r="F133" s="12">
        <v>43215</v>
      </c>
      <c r="G133" s="43">
        <v>7287.68</v>
      </c>
      <c r="H133" s="28">
        <v>1883</v>
      </c>
      <c r="I133" s="4">
        <v>43257</v>
      </c>
      <c r="J133" s="40">
        <v>7287.68</v>
      </c>
      <c r="K133" s="5" t="s">
        <v>270</v>
      </c>
      <c r="L133" s="12">
        <v>43265</v>
      </c>
      <c r="M133" s="7">
        <v>6176</v>
      </c>
      <c r="N133" s="6">
        <f t="shared" si="7"/>
        <v>7287.6799999999994</v>
      </c>
      <c r="O133" s="1"/>
      <c r="P133" s="1">
        <v>3036</v>
      </c>
      <c r="Q133" s="12">
        <v>43271</v>
      </c>
      <c r="R133" s="1" t="s">
        <v>18</v>
      </c>
      <c r="S133" s="3" t="s">
        <v>17</v>
      </c>
      <c r="T133" s="45"/>
      <c r="U133" s="45"/>
    </row>
    <row r="134" spans="1:21" ht="30">
      <c r="A134" s="48" t="s">
        <v>271</v>
      </c>
      <c r="B134" s="1"/>
      <c r="C134" s="1"/>
      <c r="D134" s="1"/>
      <c r="E134" s="3">
        <v>22027</v>
      </c>
      <c r="F134" s="12">
        <v>43235</v>
      </c>
      <c r="G134" s="43">
        <v>11755.16</v>
      </c>
      <c r="H134" s="28">
        <v>1883</v>
      </c>
      <c r="I134" s="4">
        <v>43257</v>
      </c>
      <c r="J134" s="40">
        <v>11755.16</v>
      </c>
      <c r="K134" s="5" t="s">
        <v>272</v>
      </c>
      <c r="L134" s="12">
        <v>43265</v>
      </c>
      <c r="M134" s="7">
        <v>9962</v>
      </c>
      <c r="N134" s="6">
        <f t="shared" si="7"/>
        <v>11755.16</v>
      </c>
      <c r="O134" s="1"/>
      <c r="P134" s="1">
        <v>3031</v>
      </c>
      <c r="Q134" s="12">
        <v>43273</v>
      </c>
      <c r="R134" s="1" t="s">
        <v>212</v>
      </c>
      <c r="S134" s="3" t="s">
        <v>13</v>
      </c>
      <c r="T134" s="45"/>
      <c r="U134" s="45"/>
    </row>
    <row r="135" spans="1:21" ht="30">
      <c r="A135" s="48" t="s">
        <v>273</v>
      </c>
      <c r="B135" s="1"/>
      <c r="C135" s="1"/>
      <c r="D135" s="1"/>
      <c r="E135" s="3">
        <v>22096</v>
      </c>
      <c r="F135" s="12">
        <v>43235</v>
      </c>
      <c r="G135" s="43">
        <v>11755.16</v>
      </c>
      <c r="H135" s="28">
        <v>1883</v>
      </c>
      <c r="I135" s="4">
        <v>43257</v>
      </c>
      <c r="J135" s="40">
        <v>11755.16</v>
      </c>
      <c r="K135" s="5" t="s">
        <v>274</v>
      </c>
      <c r="L135" s="12">
        <v>43265</v>
      </c>
      <c r="M135" s="7">
        <v>9962</v>
      </c>
      <c r="N135" s="6">
        <f t="shared" si="7"/>
        <v>11755.16</v>
      </c>
      <c r="O135" s="1"/>
      <c r="P135" s="1">
        <v>3031</v>
      </c>
      <c r="Q135" s="12">
        <v>43273</v>
      </c>
      <c r="R135" s="1" t="s">
        <v>212</v>
      </c>
      <c r="S135" s="3" t="s">
        <v>13</v>
      </c>
      <c r="T135" s="45"/>
      <c r="U135" s="45"/>
    </row>
    <row r="136" spans="1:21" ht="30">
      <c r="A136" s="48" t="s">
        <v>275</v>
      </c>
      <c r="B136" s="1"/>
      <c r="C136" s="1"/>
      <c r="D136" s="1"/>
      <c r="E136" s="3">
        <v>22028</v>
      </c>
      <c r="F136" s="12">
        <v>43235</v>
      </c>
      <c r="G136" s="43">
        <v>11755.16</v>
      </c>
      <c r="H136" s="28">
        <v>1883</v>
      </c>
      <c r="I136" s="4">
        <v>43257</v>
      </c>
      <c r="J136" s="40">
        <v>11755.16</v>
      </c>
      <c r="K136" s="5" t="s">
        <v>276</v>
      </c>
      <c r="L136" s="12">
        <v>43265</v>
      </c>
      <c r="M136" s="7">
        <v>9962</v>
      </c>
      <c r="N136" s="6">
        <f t="shared" si="7"/>
        <v>11755.16</v>
      </c>
      <c r="O136" s="1"/>
      <c r="P136" s="1">
        <v>3031</v>
      </c>
      <c r="Q136" s="12">
        <v>43273</v>
      </c>
      <c r="R136" s="1" t="s">
        <v>212</v>
      </c>
      <c r="S136" s="3" t="s">
        <v>13</v>
      </c>
      <c r="T136" s="45"/>
      <c r="U136" s="45"/>
    </row>
    <row r="137" spans="1:21" ht="30">
      <c r="A137" s="49" t="s">
        <v>277</v>
      </c>
      <c r="B137" s="1"/>
      <c r="C137" s="1"/>
      <c r="D137" s="1"/>
      <c r="E137" s="3">
        <v>22138</v>
      </c>
      <c r="F137" s="12">
        <v>43259</v>
      </c>
      <c r="G137" s="43">
        <v>6027.44</v>
      </c>
      <c r="H137" s="28">
        <v>1884</v>
      </c>
      <c r="I137" s="4">
        <v>43257</v>
      </c>
      <c r="J137" s="40">
        <v>6027.44</v>
      </c>
      <c r="K137" s="5" t="s">
        <v>278</v>
      </c>
      <c r="L137" s="12">
        <v>43259</v>
      </c>
      <c r="M137" s="7">
        <v>5108</v>
      </c>
      <c r="N137" s="6">
        <f t="shared" si="7"/>
        <v>6027.44</v>
      </c>
      <c r="O137" s="1"/>
      <c r="P137" s="1"/>
      <c r="Q137" s="1"/>
      <c r="R137" s="1"/>
      <c r="S137" s="3" t="s">
        <v>57</v>
      </c>
      <c r="T137" s="45"/>
      <c r="U137" s="50">
        <v>43624</v>
      </c>
    </row>
    <row r="138" spans="1:21" ht="30">
      <c r="A138" s="49" t="s">
        <v>282</v>
      </c>
      <c r="B138" s="1"/>
      <c r="C138" s="1"/>
      <c r="D138" s="1"/>
      <c r="E138" s="3">
        <v>22098</v>
      </c>
      <c r="F138" s="12">
        <v>43235</v>
      </c>
      <c r="G138" s="43">
        <f>5753.68*2</f>
        <v>11507.36</v>
      </c>
      <c r="H138" s="28">
        <v>1884</v>
      </c>
      <c r="I138" s="4">
        <v>43257</v>
      </c>
      <c r="J138" s="40">
        <v>11507.36</v>
      </c>
      <c r="K138" s="5" t="s">
        <v>281</v>
      </c>
      <c r="L138" s="12">
        <v>43259</v>
      </c>
      <c r="M138" s="7">
        <v>9752</v>
      </c>
      <c r="N138" s="6">
        <f t="shared" si="7"/>
        <v>11507.359999999999</v>
      </c>
      <c r="O138" s="1"/>
      <c r="P138" s="1"/>
      <c r="Q138" s="1"/>
      <c r="R138" s="1"/>
      <c r="S138" s="3" t="s">
        <v>57</v>
      </c>
      <c r="T138" s="45"/>
      <c r="U138" s="50">
        <v>43621</v>
      </c>
    </row>
    <row r="139" spans="1:21" ht="30">
      <c r="A139" s="49" t="s">
        <v>283</v>
      </c>
      <c r="B139" s="1"/>
      <c r="C139" s="1"/>
      <c r="D139" s="1"/>
      <c r="E139" s="3">
        <v>22106</v>
      </c>
      <c r="F139" s="12">
        <v>43235</v>
      </c>
      <c r="G139" s="43">
        <v>5499.98</v>
      </c>
      <c r="H139" s="28">
        <v>1884</v>
      </c>
      <c r="I139" s="4">
        <v>43257</v>
      </c>
      <c r="J139" s="40">
        <v>5499.98</v>
      </c>
      <c r="K139" s="5" t="s">
        <v>280</v>
      </c>
      <c r="L139" s="12">
        <v>43259</v>
      </c>
      <c r="M139" s="7">
        <v>4661</v>
      </c>
      <c r="N139" s="6">
        <f t="shared" si="7"/>
        <v>5499.98</v>
      </c>
      <c r="O139" s="1"/>
      <c r="P139" s="1"/>
      <c r="Q139" s="1"/>
      <c r="R139" s="1"/>
      <c r="S139" s="3" t="s">
        <v>57</v>
      </c>
      <c r="T139" s="45"/>
      <c r="U139" s="50">
        <v>43621</v>
      </c>
    </row>
    <row r="140" spans="1:21" ht="60">
      <c r="A140" s="51" t="s">
        <v>291</v>
      </c>
      <c r="B140" s="1"/>
      <c r="C140" s="1"/>
      <c r="D140" s="1"/>
      <c r="E140" s="3">
        <v>22095</v>
      </c>
      <c r="F140" s="12">
        <v>43265</v>
      </c>
      <c r="G140" s="43">
        <v>5653.38</v>
      </c>
      <c r="H140" s="28">
        <v>1884</v>
      </c>
      <c r="I140" s="4">
        <v>43257</v>
      </c>
      <c r="J140" s="40">
        <v>5653.38</v>
      </c>
      <c r="K140" s="5" t="s">
        <v>292</v>
      </c>
      <c r="L140" s="12">
        <v>43265</v>
      </c>
      <c r="M140" s="7">
        <v>4791</v>
      </c>
      <c r="N140" s="6">
        <f t="shared" si="7"/>
        <v>5653.38</v>
      </c>
      <c r="O140" s="1"/>
      <c r="P140" s="1"/>
      <c r="Q140" s="18"/>
      <c r="R140" s="1" t="s">
        <v>212</v>
      </c>
      <c r="S140" s="3" t="s">
        <v>13</v>
      </c>
      <c r="T140" s="13"/>
      <c r="U140" s="26" t="s">
        <v>295</v>
      </c>
    </row>
    <row r="141" spans="1:21">
      <c r="A141" s="39"/>
      <c r="B141" s="1"/>
      <c r="C141" s="1"/>
      <c r="D141" s="1"/>
      <c r="E141" s="3"/>
      <c r="F141" s="12"/>
      <c r="G141" s="43"/>
      <c r="H141" s="28"/>
      <c r="I141" s="4"/>
      <c r="J141" s="40"/>
      <c r="K141" s="5"/>
      <c r="L141" s="12"/>
      <c r="M141" s="7"/>
      <c r="N141" s="6"/>
      <c r="O141" s="1"/>
      <c r="P141" s="1"/>
      <c r="Q141" s="1"/>
      <c r="R141" s="1"/>
      <c r="S141" s="3"/>
      <c r="T141" s="45"/>
      <c r="U141" s="45"/>
    </row>
    <row r="142" spans="1:21">
      <c r="A142" s="39"/>
      <c r="B142" s="1"/>
      <c r="C142" s="1"/>
      <c r="D142" s="1"/>
      <c r="E142" s="3"/>
      <c r="F142" s="12"/>
      <c r="G142" s="43"/>
      <c r="H142" s="28"/>
      <c r="I142" s="4"/>
      <c r="J142" s="40"/>
      <c r="K142" s="5"/>
      <c r="L142" s="12"/>
      <c r="M142" s="7"/>
      <c r="N142" s="6"/>
      <c r="O142" s="1"/>
      <c r="P142" s="1"/>
      <c r="Q142" s="1"/>
      <c r="R142" s="1"/>
      <c r="S142" s="3"/>
      <c r="T142" s="45"/>
      <c r="U142" s="45"/>
    </row>
    <row r="143" spans="1:21">
      <c r="A143" s="39"/>
      <c r="B143" s="1"/>
      <c r="C143" s="1"/>
      <c r="D143" s="1"/>
      <c r="E143" s="3"/>
      <c r="F143" s="12"/>
      <c r="G143" s="43"/>
      <c r="H143" s="28"/>
      <c r="I143" s="4"/>
      <c r="J143" s="40"/>
      <c r="K143" s="5"/>
      <c r="L143" s="12"/>
      <c r="M143" s="7"/>
      <c r="N143" s="6"/>
      <c r="O143" s="1"/>
      <c r="P143" s="1"/>
      <c r="Q143" s="1"/>
      <c r="R143" s="1"/>
      <c r="S143" s="3"/>
      <c r="T143" s="45"/>
      <c r="U143" s="45"/>
    </row>
    <row r="144" spans="1:21">
      <c r="A144" s="39"/>
      <c r="B144" s="1"/>
      <c r="C144" s="1"/>
      <c r="D144" s="1"/>
      <c r="E144" s="3"/>
      <c r="F144" s="12"/>
      <c r="G144" s="43"/>
      <c r="H144" s="28"/>
      <c r="I144" s="4"/>
      <c r="J144" s="40"/>
      <c r="K144" s="5"/>
      <c r="L144" s="12"/>
      <c r="M144" s="7"/>
      <c r="N144" s="6"/>
      <c r="O144" s="1"/>
      <c r="P144" s="1"/>
      <c r="Q144" s="1"/>
      <c r="R144" s="1"/>
      <c r="S144" s="3"/>
      <c r="T144" s="45"/>
      <c r="U144" s="45"/>
    </row>
    <row r="145" spans="1:21">
      <c r="A145" s="39"/>
      <c r="B145" s="1"/>
      <c r="C145" s="1"/>
      <c r="D145" s="1"/>
      <c r="E145" s="3"/>
      <c r="F145" s="12"/>
      <c r="G145" s="43"/>
      <c r="H145" s="28"/>
      <c r="I145" s="4"/>
      <c r="J145" s="40"/>
      <c r="K145" s="5"/>
      <c r="L145" s="12"/>
      <c r="M145" s="7"/>
      <c r="N145" s="6"/>
      <c r="O145" s="1"/>
      <c r="P145" s="1"/>
      <c r="Q145" s="1"/>
      <c r="R145" s="1"/>
      <c r="S145" s="3"/>
      <c r="T145" s="45"/>
      <c r="U145" s="45"/>
    </row>
    <row r="146" spans="1:21">
      <c r="A146" s="39"/>
      <c r="B146" s="1"/>
      <c r="C146" s="1"/>
      <c r="D146" s="1"/>
      <c r="E146" s="3"/>
      <c r="F146" s="12"/>
      <c r="G146" s="43"/>
      <c r="H146" s="28"/>
      <c r="I146" s="4"/>
      <c r="J146" s="40"/>
      <c r="K146" s="5"/>
      <c r="L146" s="12"/>
      <c r="M146" s="7"/>
      <c r="N146" s="6"/>
      <c r="O146" s="1"/>
      <c r="P146" s="1"/>
      <c r="Q146" s="1"/>
      <c r="R146" s="1"/>
      <c r="S146" s="3"/>
      <c r="T146" s="45"/>
      <c r="U146" s="45"/>
    </row>
    <row r="147" spans="1:21">
      <c r="A147" s="39"/>
      <c r="B147" s="1"/>
      <c r="C147" s="1"/>
      <c r="D147" s="1"/>
      <c r="E147" s="3"/>
      <c r="F147" s="12"/>
      <c r="G147" s="43"/>
      <c r="H147" s="28"/>
      <c r="I147" s="4"/>
      <c r="J147" s="40"/>
      <c r="K147" s="5"/>
      <c r="L147" s="12"/>
      <c r="M147" s="7"/>
      <c r="N147" s="6"/>
      <c r="O147" s="1"/>
      <c r="P147" s="1"/>
      <c r="Q147" s="1"/>
      <c r="R147" s="1"/>
      <c r="S147" s="3"/>
      <c r="T147" s="45"/>
      <c r="U147" s="45"/>
    </row>
    <row r="148" spans="1:21">
      <c r="A148" s="39"/>
      <c r="B148" s="1"/>
      <c r="C148" s="1"/>
      <c r="D148" s="1"/>
      <c r="E148" s="3"/>
      <c r="F148" s="12"/>
      <c r="G148" s="43"/>
      <c r="H148" s="28"/>
      <c r="I148" s="4"/>
      <c r="J148" s="40"/>
      <c r="K148" s="5"/>
      <c r="L148" s="12"/>
      <c r="M148" s="7"/>
      <c r="N148" s="6"/>
      <c r="O148" s="1"/>
      <c r="P148" s="1"/>
      <c r="Q148" s="1"/>
      <c r="R148" s="1"/>
      <c r="S148" s="3"/>
      <c r="T148" s="45"/>
      <c r="U148" s="45"/>
    </row>
    <row r="149" spans="1:21">
      <c r="A149" s="39"/>
      <c r="B149" s="1"/>
      <c r="C149" s="1"/>
      <c r="D149" s="1"/>
      <c r="E149" s="3"/>
      <c r="F149" s="12"/>
      <c r="G149" s="43"/>
      <c r="H149" s="28"/>
      <c r="I149" s="4"/>
      <c r="J149" s="40"/>
      <c r="K149" s="5"/>
      <c r="L149" s="12"/>
      <c r="M149" s="7"/>
      <c r="N149" s="6"/>
      <c r="O149" s="1"/>
      <c r="P149" s="1"/>
      <c r="Q149" s="1"/>
      <c r="R149" s="1"/>
      <c r="S149" s="3"/>
      <c r="T149" s="45"/>
      <c r="U149" s="45"/>
    </row>
    <row r="150" spans="1:21">
      <c r="A150" s="39"/>
      <c r="B150" s="1"/>
      <c r="C150" s="1"/>
      <c r="D150" s="1"/>
      <c r="E150" s="3"/>
      <c r="F150" s="12"/>
      <c r="G150" s="43"/>
      <c r="H150" s="28"/>
      <c r="I150" s="4"/>
      <c r="J150" s="40"/>
      <c r="K150" s="5"/>
      <c r="L150" s="12"/>
      <c r="M150" s="7"/>
      <c r="N150" s="6"/>
      <c r="O150" s="1"/>
      <c r="P150" s="1"/>
      <c r="Q150" s="1"/>
      <c r="R150" s="1"/>
      <c r="S150" s="3"/>
      <c r="T150" s="45"/>
      <c r="U150" s="45"/>
    </row>
    <row r="151" spans="1:21">
      <c r="A151" s="39"/>
      <c r="B151" s="1"/>
      <c r="C151" s="1"/>
      <c r="D151" s="1"/>
      <c r="E151" s="3"/>
      <c r="F151" s="12"/>
      <c r="G151" s="43"/>
      <c r="H151" s="28"/>
      <c r="I151" s="4"/>
      <c r="J151" s="40"/>
      <c r="K151" s="5"/>
      <c r="L151" s="12"/>
      <c r="M151" s="7"/>
      <c r="N151" s="6"/>
      <c r="O151" s="1"/>
      <c r="P151" s="1"/>
      <c r="Q151" s="1"/>
      <c r="R151" s="1"/>
      <c r="S151" s="3"/>
      <c r="T151" s="45"/>
      <c r="U151" s="45"/>
    </row>
    <row r="152" spans="1:21">
      <c r="A152" s="39"/>
      <c r="B152" s="1"/>
      <c r="C152" s="1"/>
      <c r="D152" s="1"/>
      <c r="E152" s="3"/>
      <c r="F152" s="12"/>
      <c r="G152" s="43"/>
      <c r="H152" s="28"/>
      <c r="I152" s="4"/>
      <c r="J152" s="40"/>
      <c r="K152" s="5"/>
      <c r="L152" s="12"/>
      <c r="M152" s="7"/>
      <c r="N152" s="6"/>
      <c r="O152" s="1"/>
      <c r="P152" s="1"/>
      <c r="Q152" s="1"/>
      <c r="R152" s="1"/>
      <c r="S152" s="3"/>
      <c r="T152" s="45"/>
      <c r="U152" s="45"/>
    </row>
  </sheetData>
  <autoFilter ref="A3:V140"/>
  <sortState ref="A4:V67">
    <sortCondition ref="H4:H67"/>
  </sortState>
  <mergeCells count="11">
    <mergeCell ref="A1:A2"/>
    <mergeCell ref="K1:N1"/>
    <mergeCell ref="T1:T2"/>
    <mergeCell ref="U1:U2"/>
    <mergeCell ref="V1:V2"/>
    <mergeCell ref="P1:S1"/>
    <mergeCell ref="B1:B2"/>
    <mergeCell ref="C1:C2"/>
    <mergeCell ref="D1:D2"/>
    <mergeCell ref="E1:G1"/>
    <mergeCell ref="H1:J1"/>
  </mergeCells>
  <pageMargins left="0.70866141732283472" right="0.70866141732283472" top="0.74803149606299213" bottom="0.74803149606299213" header="0.31496062992125984" footer="0.31496062992125984"/>
  <pageSetup paperSize="9" scale="46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L3" sqref="L3"/>
    </sheetView>
  </sheetViews>
  <sheetFormatPr defaultRowHeight="15"/>
  <cols>
    <col min="1" max="1" width="59.7109375" customWidth="1"/>
    <col min="2" max="2" width="31.42578125" customWidth="1"/>
    <col min="4" max="4" width="12.85546875" customWidth="1"/>
    <col min="5" max="5" width="11.28515625" customWidth="1"/>
    <col min="6" max="6" width="10.140625" bestFit="1" customWidth="1"/>
  </cols>
  <sheetData>
    <row r="1" spans="1:12">
      <c r="A1" t="s">
        <v>160</v>
      </c>
      <c r="B1" t="s">
        <v>161</v>
      </c>
      <c r="C1" t="s">
        <v>162</v>
      </c>
      <c r="D1" t="s">
        <v>163</v>
      </c>
      <c r="E1" t="s">
        <v>164</v>
      </c>
      <c r="F1" t="s">
        <v>0</v>
      </c>
      <c r="G1" t="s">
        <v>165</v>
      </c>
      <c r="H1" t="s">
        <v>0</v>
      </c>
      <c r="I1" t="s">
        <v>166</v>
      </c>
    </row>
    <row r="2" spans="1:12" ht="46.5" customHeight="1">
      <c r="A2" s="20" t="s">
        <v>150</v>
      </c>
      <c r="B2" t="s">
        <v>151</v>
      </c>
      <c r="C2">
        <v>82800</v>
      </c>
      <c r="D2">
        <f>C2*1.18</f>
        <v>97704</v>
      </c>
      <c r="E2">
        <v>2647</v>
      </c>
      <c r="F2" s="8">
        <v>43075</v>
      </c>
      <c r="G2">
        <v>7874</v>
      </c>
      <c r="K2" t="s">
        <v>43</v>
      </c>
      <c r="L2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Уралтест</vt:lpstr>
      <vt:lpstr>УНИИМ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2018-08-10T16:38:40Z</dcterms:modified>
</cp:coreProperties>
</file>