
<file path=[Content_Types].xml><?xml version="1.0" encoding="utf-8"?>
<Types xmlns="http://schemas.openxmlformats.org/package/2006/content-types">
  <Default Extension="png" ContentType="image/png"/>
  <Default Extension="gif" ContentType="image/gif"/>
  <Default Extension="jp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styles.xml" ContentType="application/vnd.openxmlformats-officedocument.spreadsheetml.styles+xml"/>
  <Override PartName="/xl/sharedStrings.xml" ContentType="application/vnd.openxmlformats-officedocument.spreadsheetml.sharedStrings+xml"/>
  <Override PartName="/xl/worksheets/sheet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
               <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40" yWindow="45" windowWidth="18195" windowHeight="7995"/>
  </bookViews>
  <sheets>
    <sheet name="Sheet1" sheetId="1" r:id="rId1"/>
  </sheets>
  <calcPr fullCalcOnLoad="1" calcId="145621"/>
</workbook>
</file>

<file path=xl/sharedStrings.xml><?xml version="1.0" encoding="utf-8"?>
<sst xmlns="http://schemas.openxmlformats.org/spreadsheetml/2006/main" count="354" uniqueCount="128">
  <si>
    <t xml:space="preserve">Available for download</t>
  </si>
  <si>
    <t xml:space="preserve">Well Id</t>
  </si>
  <si>
    <t xml:space="preserve">Well</t>
  </si>
  <si>
    <t xml:space="preserve">Boreholes</t>
  </si>
  <si>
    <t xml:space="preserve">Title</t>
  </si>
  <si>
    <t xml:space="preserve">Type</t>
  </si>
  <si>
    <t xml:space="preserve">Archive id</t>
  </si>
  <si>
    <t xml:space="preserve">Company</t>
  </si>
  <si>
    <t xml:space="preserve">Primary relation</t>
  </si>
  <si>
    <t xml:space="preserve"/>
  </si>
  <si>
    <t xml:space="preserve">ENO0016958</t>
  </si>
  <si>
    <t xml:space="preserve">Whimbrel 1</t>
  </si>
  <si>
    <t xml:space="preserve">Seismogram;Synthetic Seismogram</t>
  </si>
  <si>
    <t xml:space="preserve">Seismogram</t>
  </si>
  <si>
    <t xml:space="preserve">I00043736</t>
  </si>
  <si>
    <t xml:space="preserve">Yes</t>
  </si>
  <si>
    <t xml:space="preserve">Well log;ED 616. Tape image only is stored on the NAS</t>
  </si>
  <si>
    <t xml:space="preserve">Well log</t>
  </si>
  <si>
    <t xml:space="preserve">P00259981</t>
  </si>
  <si>
    <t xml:space="preserve">Well log;HDT. Tape image only is stored on the NAS</t>
  </si>
  <si>
    <t xml:space="preserve">P00260010</t>
  </si>
  <si>
    <t xml:space="preserve">P00260012</t>
  </si>
  <si>
    <t xml:space="preserve">Well log;Log run 1. ED 606. Tape image only is stored on the NAS</t>
  </si>
  <si>
    <t xml:space="preserve">P00260007</t>
  </si>
  <si>
    <t xml:space="preserve">Well log;ED 607. Tape image only is stored on the NAS</t>
  </si>
  <si>
    <t xml:space="preserve">P00260009</t>
  </si>
  <si>
    <t xml:space="preserve">Well log;Log run 1Suite 2. Tape image only is stored on the NAS</t>
  </si>
  <si>
    <t xml:space="preserve">P00260008</t>
  </si>
  <si>
    <t xml:space="preserve">Well log;HDT.E. Tape image only is stored on the NAS</t>
  </si>
  <si>
    <t xml:space="preserve">P00260011</t>
  </si>
  <si>
    <t xml:space="preserve">Ascalon 1A,Brown Gannet 1,Dillon Shoals 1,Osprey 1,Prometheus 1,Sleeper 1,Whimbrel 1,Anderdon 1A</t>
  </si>
  <si>
    <t xml:space="preserve">Destructive Analysis;Chemostratigraphy and Dispositional Envonment of the Late Permian Early Triassic in the Bonaparte Basin</t>
  </si>
  <si>
    <t xml:space="preserve">Destructive Analysis</t>
  </si>
  <si>
    <t xml:space="preserve">D00019682</t>
  </si>
  <si>
    <t xml:space="preserve">Finder Energy Ltd</t>
  </si>
  <si>
    <t xml:space="preserve">DAR1965</t>
  </si>
  <si>
    <t xml:space="preserve">Eider 1,Flamingo 1,Whimbrel 1</t>
  </si>
  <si>
    <t xml:space="preserve">Destructive Analysis;Biomarker Geochemistry on Samples from Eider 1, Flamingo 1 and Whimbrel 1</t>
  </si>
  <si>
    <t xml:space="preserve">I00024129</t>
  </si>
  <si>
    <t xml:space="preserve">BHP Petroleum</t>
  </si>
  <si>
    <t xml:space="preserve">G3534A1</t>
  </si>
  <si>
    <t xml:space="preserve">Bassett 1A,Brecknock 1,Brewster 1A,Brown Gannet 1,Buffon 1,Caswell 2,Dillon Shoals 1,East Swan 1,Echuca Shoals 1,Eclipse 1,Eider 1,Grebe 1,Heywood 1,Lombardina 1,North Scott Reef 1,Osprey 1,Pollard 1,Prion 1,Prudhoe 1,Puffin 1,Rainbow 1,Sahul Shoals 1,Scott Reef 1,Skua 1,Skua 2,Swan 1,Swift 1,Turnstone 1,Vulcan 1B,Whimbrel 1,Woodbine 1,Yampi 1,Anderdon 1</t>
  </si>
  <si>
    <t xml:space="preserve">Destructive Analysis;Northern Browse Basin and Ashmore-Cartier Area Palynological Study</t>
  </si>
  <si>
    <t xml:space="preserve">I00021570</t>
  </si>
  <si>
    <t xml:space="preserve">Phillip D. Connard Pty Ltd</t>
  </si>
  <si>
    <t xml:space="preserve">G3340 A1</t>
  </si>
  <si>
    <t xml:space="preserve">Elder 1,Gull 1,Osprey 1,Penguin 1,Petrel 1,Petrel 2,Plover 1,Puffin 1,Tern 1,Turnstone 1,Whimbrel 1</t>
  </si>
  <si>
    <t xml:space="preserve">Destructive Analysis;A Palynological Study of the Cambridge Gulf Group (Triassic - Early Jurassic))</t>
  </si>
  <si>
    <t xml:space="preserve">I00023728</t>
  </si>
  <si>
    <t xml:space="preserve">G1124A2</t>
  </si>
  <si>
    <t xml:space="preserve">Ascalon 1A,Crane 1,Cygnet 1,Garganey 1,Ibis 1,Kite 1,Peewit 1,Plover 1,Rambler 1,Tamar 1,Torrens 1,Whimbrel 1</t>
  </si>
  <si>
    <t xml:space="preserve">Destructive Analysis;Apatite Fission Track and Vitrinite Reflectance Analysis</t>
  </si>
  <si>
    <t xml:space="preserve">D00016496</t>
  </si>
  <si>
    <t xml:space="preserve">Geotrack</t>
  </si>
  <si>
    <t xml:space="preserve">DAR1178</t>
  </si>
  <si>
    <t xml:space="preserve">Destructive Analysis;Biomarker geochemistry on samples from Whimbrel 1 well.</t>
  </si>
  <si>
    <t xml:space="preserve">D00016045</t>
  </si>
  <si>
    <t xml:space="preserve">DAR0721</t>
  </si>
  <si>
    <t xml:space="preserve">Avocet 1A,Avocet 2,Barita 1,Bedout 1,Chinook 1,Delambre 1,Depuch 1,Drake 1,East Mermaid 1,Eider 1,Finucane 1,Fulica 1,Garganey 1,Griffin 1,Griffin 3,Griffin 4,Hauy 1,Keraudren 1,La Grange 1,Macedon 1,Macedon 3,Macedon 4,Nebo 1,North Turtle 1,Pearl 1,Peewit 1,Perindi 1,Phoenix 1,Picard 1,Plover 1,Plover 2,Plover 3,Poissonnier 1,Pyrenees 2,Scindian 1A,Stork 1,Torrens 1,West Muiron 3,West Muiron 4,West Muiron 5,Whimbrel 1</t>
  </si>
  <si>
    <t xml:space="preserve">Destructive Analysis;Hydrocarbon Petrography Results of the Beagle, Vulcan, Barrow, Exmouth Sub-Basins, Australia</t>
  </si>
  <si>
    <t xml:space="preserve">D00016749</t>
  </si>
  <si>
    <t xml:space="preserve">CSIRO</t>
  </si>
  <si>
    <t xml:space="preserve">DAR1438</t>
  </si>
  <si>
    <t xml:space="preserve">Destructive Analysis;Micropalaeontological Analysis Bathurst Island Formation Whimbrel 1</t>
  </si>
  <si>
    <t xml:space="preserve">I00024111</t>
  </si>
  <si>
    <t xml:space="preserve">G3475A1</t>
  </si>
  <si>
    <t xml:space="preserve">Bonaparte 2,Cambridge 1,Fishburn 1,Garimala 1,Lacrosse 1,Lesueur 1,Plover 1,Plover 2,Tern 1,Torrens 1,Whimbrel 1</t>
  </si>
  <si>
    <t xml:space="preserve">Destructive Analysis;Geochem study of samples in the Londonderry High Area</t>
  </si>
  <si>
    <t xml:space="preserve">D00016513</t>
  </si>
  <si>
    <t xml:space="preserve">Japan National Oil Corp</t>
  </si>
  <si>
    <t xml:space="preserve">DAR1195</t>
  </si>
  <si>
    <t xml:space="preserve">Anderdon 1A ST1,Ashmore Reef 1,Barcoo 1,Bougainville 1,Brewster 1A,Brown Gannet 1,Buffon 1,Caswell 1,East Swan 1,Eider 1,Flamingo 1,Flat Top 1,Gull 1,Heron 1,Kinmore 1,Lacrosse 1,Leveque 1,Lombardina 1,Lynher 1,North Hibernia 1,Osprey 1,Penguin 1,Petrel 2,Plover 1,Prudhoe 1,Puffin 1,Rainbow 1,Rob Roy 1,Sahul Shoals 1,Scott Reef 1,Skua 1,Swan 1,Tamar 1,Tern 1,Troubadour 1,Whimbrel 1,Yampi 1</t>
  </si>
  <si>
    <t xml:space="preserve">Destructive Analysis;Petroleum Geology and Geochem - NW shelf WA - Phase 2 Vol 3 Part 6c.</t>
  </si>
  <si>
    <t xml:space="preserve">D00015981</t>
  </si>
  <si>
    <t xml:space="preserve">Robertson Research (Aust) Pty</t>
  </si>
  <si>
    <t xml:space="preserve">DAR0650</t>
  </si>
  <si>
    <t xml:space="preserve">Crane 1,Curlew 1,Darwinia 1,Eider 1,Flamingo 1,Frigate 1,Gull 1,Heron 1,Ibis 1,Jacaranda 1,Lynedoch 1,Peewit 1,Penguin 1,Petrel 1,Petrel 3,Plover 1,Plover 2,Plover 3,Sandpiper 1,Shearwater 1,Sunrise 1,Tamar 1,Tern 1,Tern 2,Tern 3,Turnstone 1,Whimbrel 1</t>
  </si>
  <si>
    <t xml:space="preserve">Destructive Analysis;Palynological Review of The Northern Bonaparte Basin NorthWestern Australia</t>
  </si>
  <si>
    <t xml:space="preserve">I00024106</t>
  </si>
  <si>
    <t xml:space="preserve">Santos Ltd</t>
  </si>
  <si>
    <t xml:space="preserve">G3598A1</t>
  </si>
  <si>
    <t xml:space="preserve">Avocet 1,Avocet 1A,Eider 1,Flamingo 1,La Grange 1,Lombardina 1,Lynher 1,Phoenix 1,Rob Roy 1,Whimbrel 1,Yampi 1</t>
  </si>
  <si>
    <t xml:space="preserve">Destructive Analysis;Results of TOC, Rock_Eval pyrolysis, Pyrolysis GC from ten offshore well</t>
  </si>
  <si>
    <t xml:space="preserve">D00016355</t>
  </si>
  <si>
    <t xml:space="preserve">PGA Consultants</t>
  </si>
  <si>
    <t xml:space="preserve">DAR1035</t>
  </si>
  <si>
    <t xml:space="preserve">Bougainville 1,Flat Top 1,Kinmore 1,Kulshill 1,Kulshill 2,Lacrosse 1,Lesueur 1,Osprey 1,Penguin 1,Petrel 1,Petrel 2,Plover 1,Plover 2,Sahul Shoals 1,Tern 1,Troubadour 1,Whimbrel 1,Yampi 1</t>
  </si>
  <si>
    <t xml:space="preserve">Destructive Analysis;The Permian sediments of the NW shelf of Australia and Timor Indonesia.</t>
  </si>
  <si>
    <t xml:space="preserve">D00015864</t>
  </si>
  <si>
    <t xml:space="preserve">University of London</t>
  </si>
  <si>
    <t xml:space="preserve">DAR0529</t>
  </si>
  <si>
    <t xml:space="preserve">Other report;Geochemical Well Summary No. 46.</t>
  </si>
  <si>
    <t xml:space="preserve">Other report</t>
  </si>
  <si>
    <t xml:space="preserve">I00022035</t>
  </si>
  <si>
    <t xml:space="preserve">Other report;Organic Matter Laboratory Studies.</t>
  </si>
  <si>
    <t xml:space="preserve">I00022034</t>
  </si>
  <si>
    <t xml:space="preserve">Ashmore Reef 1,Brown Gannet 1,Curlew 1,Eider 1,Flamingo 1,Gull 1,Heron 1,Kulshill 1,Lacrosse 1,Osprey 1,Penguin 1,Petrel 1,Petrel 2,Plover 1,Plover 2,Prion 1,Puffin 1,Puffin 2,Sahul Shoals 1,Sandpiper 1,Shearwater 1,Skua 1,Swan 1,Tern 1,Turnstone 1,Whimbrel 1</t>
  </si>
  <si>
    <t xml:space="preserve">Other report;A Source Rock Evaluation of the Bonaparte Gulf - Timor Sea Region</t>
  </si>
  <si>
    <t xml:space="preserve">I00023028</t>
  </si>
  <si>
    <t xml:space="preserve">ARCO Australia Limited</t>
  </si>
  <si>
    <t xml:space="preserve">Progress report;Daily and Weekly Drilling and Geological Reports</t>
  </si>
  <si>
    <t xml:space="preserve">Progress report</t>
  </si>
  <si>
    <t xml:space="preserve">I00030224</t>
  </si>
  <si>
    <t xml:space="preserve">VSP data;Well Velocity Survey; includes enclosures.</t>
  </si>
  <si>
    <t xml:space="preserve">VSP data</t>
  </si>
  <si>
    <t xml:space="preserve">I00030223</t>
  </si>
  <si>
    <t xml:space="preserve">WCR-Basic and Interpretive;Includes enclosures.</t>
  </si>
  <si>
    <t xml:space="preserve">WCR-Basic and Interpretive</t>
  </si>
  <si>
    <t xml:space="preserve">I00030221</t>
  </si>
  <si>
    <t xml:space="preserve">Well log;Various</t>
  </si>
  <si>
    <t xml:space="preserve">I00030225</t>
  </si>
  <si>
    <t xml:space="preserve">Brown Gannet 1,Eider 1,Flamingo 1,Gull 1,Heron 1,Osprey 1,Pelican Island 1,Penguin 1,Petrel 1,Plover 1,Plover 2,Prion 1,Puffin 1,Puffin 2,Puffin 3,Sandpiper 1,Skua 1,Swan 1,Tern 1,Whimbrel 1</t>
  </si>
  <si>
    <t xml:space="preserve">Other report;Interpretation of Dipmeters of Wells Drilled in the Timor Sea Area</t>
  </si>
  <si>
    <t xml:space="preserve">I00024402</t>
  </si>
  <si>
    <t xml:space="preserve">Eider 1,Flamingo 1,Gull 1,Plover 1,Plover 2,Whimbrel 1</t>
  </si>
  <si>
    <t xml:space="preserve">Destructive Analysis;Palynological Correlations Within the Petrel Formation in the Vicinity of WA-70-P</t>
  </si>
  <si>
    <t xml:space="preserve">I00024163</t>
  </si>
  <si>
    <t xml:space="preserve">Getty Oil Development Co Ltd</t>
  </si>
  <si>
    <t xml:space="preserve">Cygnet 1,Eider 1,Flamingo 1,Flinders Shoal 1,Whimbrel 1</t>
  </si>
  <si>
    <t xml:space="preserve">Other report;Bathurst Island Formation Overpressure Study WA-199-P</t>
  </si>
  <si>
    <t xml:space="preserve">I00024164</t>
  </si>
  <si>
    <t xml:space="preserve">Flamingo 1,Goodwyn 1,Gull 1,Heron 1,Keraudren 1,Lacepede 1A,Legendre 1,Leveque 1,Lynher 1,Madeleine 1,Malus 1,North Rankin 1,North Tryal Rocks 1,Osprey 1,Penguin 1,Petrel 2,Picard 1,Poissonnier 1,Puffin 1,Ronsard 1,Rosemary 1,Sable 1,Sahul Shoals 1,Scott Reef 1,Sholl Island 1,Swan 1,Turnstone 1,West Tryal Rocks 1,Whimbrel 1,Yampi 1,Angel 1,Angel 2,Ashmore Reef 1,Barrow L54J,Barrow F24J,Bedout 1,Brown Gannet 1,Dampier 1,Depuch 1,Eaglehawk 1,East Mermaid 1,Egret 1,Eider 1,Flag 1</t>
  </si>
  <si>
    <t xml:space="preserve">Other report;Petroleum Geochemistry of the Australian Northwest Shelf</t>
  </si>
  <si>
    <t xml:space="preserve">I00023873</t>
  </si>
  <si>
    <t xml:space="preserve">Eider 1,Flamingo 1,Gull 1,Lacrosse 1,Osprey 1,Penguin 1,Plover 1,Tamar 1,Tern 1,Whimbrel 1</t>
  </si>
  <si>
    <t xml:space="preserve">Destructive Analysis;Section I - Petroleum Geochemistry Well Reports Bonaparte Basin</t>
  </si>
  <si>
    <t xml:space="preserve">I00024415</t>
  </si>
  <si>
    <t xml:space="preserve">Robertson Research Australia</t>
  </si>
</sst>
</file>

<file path=xl/styles.xml><?xml version="1.0" encoding="utf-8"?>
<styleSheet xmlns="http://schemas.openxmlformats.org/spreadsheetml/2006/main" xmlns:mc="http://schemas.openxmlformats.org/markup-compatibility/2006" xmlns:x14ac="http://schemas.microsoft.com/office/spreadsheetml/2009/9/ac" mc:Ignorable="x14ac">
  <numFmts count="0">
  </numFmts>
  <fonts count="3" x14ac:knownFonts="1">
    <font>
      <sz val="11"/>
      <color theme="1"/>
      <name val="Calibri"/>
      <family val="2"/>
      <scheme val="minor"/>
    </font>
    <font>
      <sz val="11"/>
      <color rgb="FFFFFFFF"/>
      <name val="Calibri"/>
      <family val="2"/>
      <scheme val="minor"/>
    </font>
    <font>
      <sz val="11"/>
      <u/>
      <color rgb="FF0000EE"/>
      <name val="Calibri"/>
      <family val="2"/>
      <scheme val="minor"/>
    </font>
  </fonts>
  <fills count="3">
    <fill>
      <patternFill patternType="none"/>
    </fill>
    <fill>
      <patternFill patternType="gray125"/>
    </fill>
    <fill>
      <patternFill patternType="solid">
        <fgColor rgb="FF7A7A7A"/>
      </patternFill>
    </fill>
  </fills>
  <borders count="1">
    <border>
      <left/>
      <right/>
      <top/>
      <bottom/>
      <diagonal/>
    </border>
  </borders>
  <cellStyleXfs count="1">
    <xf borderId="0" fillId="0" fontId="0"/>
  </cellStyleXfs>
  <cellXfs count="3">
    <xf numFmtId="0" fontId="0" fillId="0" borderId="0" xfId="0"/>
    <xf xfId="0" fontId="1" applyFont="1" fillId="2" applyFill="1">
      </xf>
    <xf xfId="0" fontId="2" applyFont="1" applyAlignment="1">
      <alignment horizontal="center"/>
    </xf>
  </cellXfs>
  <cellStyles count="1">
    <cellStyle name="Normal" xfId="0" builtinId="0"/>
  </cellStyles>
  <dxfs count="0"/>
  <tableStyles count="0" defaultTableStyle="TableStyleMedium2" defaultPivotStyle="PivotStyleMedium9"/>
</styleSheet>
</file>

<file path=xl/_rels/workbook.xml.rels><?xml version="1.0" encoding="UTF-8" standalone="yes"?>
<Relationships xmlns="http://schemas.openxmlformats.org/package/2006/relationships">
  
    <Relationship Id="rId1" Type="http://schemas.openxmlformats.org/officeDocument/2006/relationships/worksheet" Target="worksheets/sheet1.xml" />
  <Relationship Id="rId2" Type="http://schemas.openxmlformats.org/officeDocument/2006/relationships/styles" Target="styles.xml" />
  <Relationship Id="rId3" Type="http://schemas.openxmlformats.org/officeDocument/2006/relationships/sharedStrings" Target="sharedStrings.xml" />
</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A34"/>
  <sheetViews>
    <sheetView tabSelected="1" workbookViewId="0">
      <pane state="frozen" ySplit="1" topLeftCell="A2"/>
    </sheetView>
  </sheetViews>
  <sheetFormatPr x14ac:dyDescent="0.25" customHeight="1" defaultRowHeight="15"/>
  <cols>
    <col min="1" max="1" customWidth="1" width="27.072544642857142"/>
    <col min="2" max="2" customWidth="1" width="13.501116071428571"/>
    <col min="3" max="3" customWidth="1" width="25.643973214285715"/>
    <col min="4" max="4" customWidth="1" width="25.643973214285715"/>
    <col min="5" max="5" customWidth="1" width="85.64397321428571"/>
    <col min="6" max="6" customWidth="1" width="21.358258928571427"/>
    <col min="7" max="7" customWidth="1" width="14.215401785714286"/>
    <col min="8" max="8" customWidth="1" width="24.9296875"/>
    <col min="9" max="9" customWidth="1" width="64.21540178571429"/>
    <col min="10" max="10" customWidth="1" width="14.215401785714286"/>
    <col min="11" max="11" customWidth="1" width="17.072544642857142"/>
  </cols>
  <sheetData>
    <row r="1" x14ac:dyDescent="0.25">
      <c r="A1" s="1" t="s">
        <v>0</v>
      </c>
      <c r="B1" s="1" t="s">
        <v>1</v>
      </c>
      <c r="C1" s="1" t="s">
        <v>2</v>
      </c>
      <c r="D1" s="1" t="s">
        <v>3</v>
      </c>
      <c r="E1" s="1" t="s">
        <v>4</v>
      </c>
      <c r="F1" s="1" t="s">
        <v>5</v>
      </c>
      <c r="G1" s="1" t="s">
        <v>6</v>
      </c>
      <c r="H1" s="1" t="s">
        <v>7</v>
      </c>
      <c r="I1" s="1" t="s">
        <v>8</v>
      </c>
      <c r="J1" s="1" t="s">
        <v>9</v>
      </c>
      <c r="K1" s="1" t="s">
        <v>9</v>
      </c>
    </row>
    <row r="2" x14ac:dyDescent="0.25">
      <c r="A2" t="s">
        <v>9</v>
      </c>
      <c r="B2" t="s">
        <v>10</v>
      </c>
      <c r="C2" t="s">
        <v>11</v>
      </c>
      <c r="D2" t="s">
        <v>11</v>
      </c>
      <c r="E2" t="s">
        <v>12</v>
      </c>
      <c r="F2" t="s">
        <v>13</v>
      </c>
      <c r="G2" t="s">
        <v>14</v>
      </c>
      <c r="H2" t="s">
        <v>9</v>
      </c>
      <c r="I2">
             </c>
      <c r="J2" t="s">
        <v>9</v>
      </c>
      <c r="K2" t="s">
        <v>9</v>
      </c>
    </row>
    <row r="3" x14ac:dyDescent="0.25">
      <c r="A3" s="2" t="s">
        <f>=HYPERLINK("https://nopims.dmp.wa.gov.au/Nopims/Search/WellDetails/Index?id=ENO0016958&amp;currentEntityId=31724&amp;isRedirectFromExcel=true&amp;typeOfDataToExport=Well reports","Yes")</f>
        <v>15</v>
      </c>
      <c r="B3" t="s">
        <v>10</v>
      </c>
      <c r="C3" t="s">
        <v>11</v>
      </c>
      <c r="D3" t="s">
        <v>11</v>
      </c>
      <c r="E3" t="s">
        <v>16</v>
      </c>
      <c r="F3" t="s">
        <v>17</v>
      </c>
      <c r="G3" t="s">
        <v>18</v>
      </c>
      <c r="H3" t="s">
        <v>9</v>
      </c>
      <c r="I3">
             </c>
      <c r="J3" t="s">
        <v>9</v>
      </c>
      <c r="K3" t="s">
        <v>9</v>
      </c>
    </row>
    <row r="4" x14ac:dyDescent="0.25">
      <c r="A4" s="2" t="s">
        <f>=HYPERLINK("https://nopims.dmp.wa.gov.au/Nopims/Search/WellDetails/Index?id=ENO0016958&amp;currentEntityId=31785&amp;isRedirectFromExcel=true&amp;typeOfDataToExport=Well reports","Yes")</f>
        <v>15</v>
      </c>
      <c r="B4" t="s">
        <v>10</v>
      </c>
      <c r="C4" t="s">
        <v>11</v>
      </c>
      <c r="D4" t="s">
        <v>11</v>
      </c>
      <c r="E4" t="s">
        <v>19</v>
      </c>
      <c r="F4" t="s">
        <v>17</v>
      </c>
      <c r="G4" t="s">
        <v>20</v>
      </c>
      <c r="H4" t="s">
        <v>9</v>
      </c>
      <c r="I4">
             </c>
      <c r="J4" t="s">
        <v>9</v>
      </c>
      <c r="K4" t="s">
        <v>9</v>
      </c>
    </row>
    <row r="5" x14ac:dyDescent="0.25">
      <c r="A5" s="2" t="s">
        <f>=HYPERLINK("https://nopims.dmp.wa.gov.au/Nopims/Search/WellDetails/Index?id=ENO0016958&amp;currentEntityId=31786&amp;isRedirectFromExcel=true&amp;typeOfDataToExport=Well reports","Yes")</f>
        <v>15</v>
      </c>
      <c r="B5" t="s">
        <v>10</v>
      </c>
      <c r="C5" t="s">
        <v>11</v>
      </c>
      <c r="D5" t="s">
        <v>11</v>
      </c>
      <c r="E5" t="s">
        <v>19</v>
      </c>
      <c r="F5" t="s">
        <v>17</v>
      </c>
      <c r="G5" t="s">
        <v>21</v>
      </c>
      <c r="H5" t="s">
        <v>9</v>
      </c>
      <c r="I5">
             </c>
      <c r="J5" t="s">
        <v>9</v>
      </c>
      <c r="K5" t="s">
        <v>9</v>
      </c>
    </row>
    <row r="6" x14ac:dyDescent="0.25">
      <c r="A6" s="2" t="s">
        <f>=HYPERLINK("https://nopims.dmp.wa.gov.au/Nopims/Search/WellDetails/Index?id=ENO0016958&amp;currentEntityId=33977&amp;isRedirectFromExcel=true&amp;typeOfDataToExport=Well reports","Yes")</f>
        <v>15</v>
      </c>
      <c r="B6" t="s">
        <v>10</v>
      </c>
      <c r="C6" t="s">
        <v>11</v>
      </c>
      <c r="D6" t="s">
        <v>11</v>
      </c>
      <c r="E6" t="s">
        <v>22</v>
      </c>
      <c r="F6" t="s">
        <v>17</v>
      </c>
      <c r="G6" t="s">
        <v>23</v>
      </c>
      <c r="H6" t="s">
        <v>9</v>
      </c>
      <c r="I6">
             </c>
      <c r="J6" t="s">
        <v>9</v>
      </c>
      <c r="K6" t="s">
        <v>9</v>
      </c>
    </row>
    <row r="7" x14ac:dyDescent="0.25">
      <c r="A7" s="2" t="s">
        <f>=HYPERLINK("https://nopims.dmp.wa.gov.au/Nopims/Search/WellDetails/Index?id=ENO0016958&amp;currentEntityId=35639&amp;isRedirectFromExcel=true&amp;typeOfDataToExport=Well reports","Yes")</f>
        <v>15</v>
      </c>
      <c r="B7" t="s">
        <v>10</v>
      </c>
      <c r="C7" t="s">
        <v>11</v>
      </c>
      <c r="D7" t="s">
        <v>11</v>
      </c>
      <c r="E7" t="s">
        <v>24</v>
      </c>
      <c r="F7" t="s">
        <v>17</v>
      </c>
      <c r="G7" t="s">
        <v>25</v>
      </c>
      <c r="H7" t="s">
        <v>9</v>
      </c>
      <c r="I7">
             </c>
      <c r="J7" t="s">
        <v>9</v>
      </c>
      <c r="K7" t="s">
        <v>9</v>
      </c>
    </row>
    <row r="8" x14ac:dyDescent="0.25">
      <c r="A8" s="2" t="s">
        <f>=HYPERLINK("https://nopims.dmp.wa.gov.au/Nopims/Search/WellDetails/Index?id=ENO0016958&amp;currentEntityId=36731&amp;isRedirectFromExcel=true&amp;typeOfDataToExport=Well reports","Yes")</f>
        <v>15</v>
      </c>
      <c r="B8" t="s">
        <v>10</v>
      </c>
      <c r="C8" t="s">
        <v>11</v>
      </c>
      <c r="D8" t="s">
        <v>11</v>
      </c>
      <c r="E8" t="s">
        <v>26</v>
      </c>
      <c r="F8" t="s">
        <v>17</v>
      </c>
      <c r="G8" t="s">
        <v>27</v>
      </c>
      <c r="H8" t="s">
        <v>9</v>
      </c>
      <c r="I8">
             </c>
      <c r="J8" t="s">
        <v>9</v>
      </c>
      <c r="K8" t="s">
        <v>9</v>
      </c>
    </row>
    <row r="9" x14ac:dyDescent="0.25">
      <c r="A9" s="2" t="s">
        <f>=HYPERLINK("https://nopims.dmp.wa.gov.au/Nopims/Search/WellDetails/Index?id=ENO0016958&amp;currentEntityId=37748&amp;isRedirectFromExcel=true&amp;typeOfDataToExport=Well reports","Yes")</f>
        <v>15</v>
      </c>
      <c r="B9" t="s">
        <v>10</v>
      </c>
      <c r="C9" t="s">
        <v>11</v>
      </c>
      <c r="D9" t="s">
        <v>11</v>
      </c>
      <c r="E9" t="s">
        <v>28</v>
      </c>
      <c r="F9" t="s">
        <v>17</v>
      </c>
      <c r="G9" t="s">
        <v>29</v>
      </c>
      <c r="H9" t="s">
        <v>9</v>
      </c>
      <c r="I9">
             </c>
      <c r="J9" t="s">
        <v>9</v>
      </c>
      <c r="K9" t="s">
        <v>9</v>
      </c>
    </row>
    <row r="10" x14ac:dyDescent="0.25">
      <c r="A10" t="s">
        <v>9</v>
      </c>
      <c r="B10" t="s">
        <v>10</v>
      </c>
      <c r="C10" t="s">
        <v>11</v>
      </c>
      <c r="D10" t="s">
        <v>30</v>
      </c>
      <c r="E10" t="s">
        <v>31</v>
      </c>
      <c r="F10" t="s">
        <v>32</v>
      </c>
      <c r="G10" t="s">
        <v>33</v>
      </c>
      <c r="H10" t="s">
        <v>34</v>
      </c>
      <c r="I10" t="s">
        <v>35</v>
      </c>
      <c r="J10" t="s">
        <v>9</v>
      </c>
      <c r="K10" t="s">
        <v>9</v>
      </c>
    </row>
    <row r="11" x14ac:dyDescent="0.25">
      <c r="A11" s="2" t="s">
        <f>=HYPERLINK("https://nopims.dmp.wa.gov.au/Nopims/Search/WellDetails/Index?id=ENO0016958&amp;currentEntityId=1007&amp;isRedirectFromExcel=true&amp;typeOfDataToExport=Well reports","Yes")</f>
        <v>15</v>
      </c>
      <c r="B11" t="s">
        <v>10</v>
      </c>
      <c r="C11" t="s">
        <v>11</v>
      </c>
      <c r="D11" t="s">
        <v>36</v>
      </c>
      <c r="E11" t="s">
        <v>37</v>
      </c>
      <c r="F11" t="s">
        <v>32</v>
      </c>
      <c r="G11" t="s">
        <v>38</v>
      </c>
      <c r="H11" t="s">
        <v>39</v>
      </c>
      <c r="I11" t="s">
        <v>40</v>
      </c>
      <c r="J11" t="s">
        <v>9</v>
      </c>
      <c r="K11" t="s">
        <v>9</v>
      </c>
    </row>
    <row r="12" x14ac:dyDescent="0.25">
      <c r="A12" s="2" t="s">
        <f>=HYPERLINK("https://nopims.dmp.wa.gov.au/Nopims/Search/WellDetails/Index?id=ENO0016958&amp;currentEntityId=1498&amp;isRedirectFromExcel=true&amp;typeOfDataToExport=Well reports","Yes")</f>
        <v>15</v>
      </c>
      <c r="B12" t="s">
        <v>10</v>
      </c>
      <c r="C12" t="s">
        <v>11</v>
      </c>
      <c r="D12" t="s">
        <v>41</v>
      </c>
      <c r="E12" t="s">
        <v>42</v>
      </c>
      <c r="F12" t="s">
        <v>32</v>
      </c>
      <c r="G12" t="s">
        <v>43</v>
      </c>
      <c r="H12" t="s">
        <v>44</v>
      </c>
      <c r="I12" t="s">
        <v>45</v>
      </c>
      <c r="J12" t="s">
        <v>9</v>
      </c>
      <c r="K12" t="s">
        <v>9</v>
      </c>
    </row>
    <row r="13" x14ac:dyDescent="0.25">
      <c r="A13" s="2" t="s">
        <f>=HYPERLINK("https://nopims.dmp.wa.gov.au/Nopims/Search/WellDetails/Index?id=ENO0016958&amp;currentEntityId=1990&amp;isRedirectFromExcel=true&amp;typeOfDataToExport=Well reports","Yes")</f>
        <v>15</v>
      </c>
      <c r="B13" t="s">
        <v>10</v>
      </c>
      <c r="C13" t="s">
        <v>11</v>
      </c>
      <c r="D13" t="s">
        <v>46</v>
      </c>
      <c r="E13" t="s">
        <v>47</v>
      </c>
      <c r="F13" t="s">
        <v>32</v>
      </c>
      <c r="G13" t="s">
        <v>48</v>
      </c>
      <c r="H13" t="s">
        <v>9</v>
      </c>
      <c r="I13" t="s">
        <v>49</v>
      </c>
      <c r="J13" t="s">
        <v>9</v>
      </c>
      <c r="K13" t="s">
        <v>9</v>
      </c>
    </row>
    <row r="14" x14ac:dyDescent="0.25">
      <c r="A14" s="2" t="s">
        <f>=HYPERLINK("https://nopims.dmp.wa.gov.au/Nopims/Search/WellDetails/Index?id=ENO0016958&amp;currentEntityId=2102&amp;isRedirectFromExcel=true&amp;typeOfDataToExport=Well reports","Yes")</f>
        <v>15</v>
      </c>
      <c r="B14" t="s">
        <v>10</v>
      </c>
      <c r="C14" t="s">
        <v>11</v>
      </c>
      <c r="D14" t="s">
        <v>50</v>
      </c>
      <c r="E14" t="s">
        <v>51</v>
      </c>
      <c r="F14" t="s">
        <v>32</v>
      </c>
      <c r="G14" t="s">
        <v>52</v>
      </c>
      <c r="H14" t="s">
        <v>53</v>
      </c>
      <c r="I14" t="s">
        <v>54</v>
      </c>
      <c r="J14" t="s">
        <v>9</v>
      </c>
      <c r="K14" t="s">
        <v>9</v>
      </c>
    </row>
    <row r="15" x14ac:dyDescent="0.25">
      <c r="A15" s="2" t="s">
        <f>=HYPERLINK("https://nopims.dmp.wa.gov.au/Nopims/Search/WellDetails/Index?id=ENO0016958&amp;currentEntityId=2153&amp;isRedirectFromExcel=true&amp;typeOfDataToExport=Well reports","Yes")</f>
        <v>15</v>
      </c>
      <c r="B15" t="s">
        <v>10</v>
      </c>
      <c r="C15" t="s">
        <v>11</v>
      </c>
      <c r="D15" t="s">
        <v>11</v>
      </c>
      <c r="E15" t="s">
        <v>55</v>
      </c>
      <c r="F15" t="s">
        <v>32</v>
      </c>
      <c r="G15" t="s">
        <v>56</v>
      </c>
      <c r="H15" t="s">
        <v>39</v>
      </c>
      <c r="I15" t="s">
        <v>57</v>
      </c>
      <c r="J15" t="s">
        <v>9</v>
      </c>
      <c r="K15" t="s">
        <v>9</v>
      </c>
    </row>
    <row r="16" x14ac:dyDescent="0.25">
      <c r="A16" s="2" t="s">
        <f>=HYPERLINK("https://nopims.dmp.wa.gov.au/Nopims/Search/WellDetails/Index?id=ENO0016958&amp;currentEntityId=2302&amp;isRedirectFromExcel=true&amp;typeOfDataToExport=Well reports","Yes")</f>
        <v>15</v>
      </c>
      <c r="B16" t="s">
        <v>10</v>
      </c>
      <c r="C16" t="s">
        <v>11</v>
      </c>
      <c r="D16" t="s">
        <v>58</v>
      </c>
      <c r="E16" t="s">
        <v>59</v>
      </c>
      <c r="F16" t="s">
        <v>32</v>
      </c>
      <c r="G16" t="s">
        <v>60</v>
      </c>
      <c r="H16" t="s">
        <v>61</v>
      </c>
      <c r="I16" t="s">
        <v>62</v>
      </c>
      <c r="J16" t="s">
        <v>9</v>
      </c>
      <c r="K16" t="s">
        <v>9</v>
      </c>
    </row>
    <row r="17" x14ac:dyDescent="0.25">
      <c r="A17" s="2" t="s">
        <f>=HYPERLINK("https://nopims.dmp.wa.gov.au/Nopims/Search/WellDetails/Index?id=ENO0016958&amp;currentEntityId=2421&amp;isRedirectFromExcel=true&amp;typeOfDataToExport=Well reports","Yes")</f>
        <v>15</v>
      </c>
      <c r="B17" t="s">
        <v>10</v>
      </c>
      <c r="C17" t="s">
        <v>11</v>
      </c>
      <c r="D17" t="s">
        <v>11</v>
      </c>
      <c r="E17" t="s">
        <v>63</v>
      </c>
      <c r="F17" t="s">
        <v>32</v>
      </c>
      <c r="G17" t="s">
        <v>64</v>
      </c>
      <c r="H17" t="s">
        <v>9</v>
      </c>
      <c r="I17" t="s">
        <v>65</v>
      </c>
      <c r="J17" t="s">
        <v>9</v>
      </c>
      <c r="K17" t="s">
        <v>9</v>
      </c>
    </row>
    <row r="18" x14ac:dyDescent="0.25">
      <c r="A18" s="2" t="s">
        <f>=HYPERLINK("https://nopims.dmp.wa.gov.au/Nopims/Search/WellDetails/Index?id=ENO0016958&amp;currentEntityId=2731&amp;isRedirectFromExcel=true&amp;typeOfDataToExport=Well reports","Yes")</f>
        <v>15</v>
      </c>
      <c r="B18" t="s">
        <v>10</v>
      </c>
      <c r="C18" t="s">
        <v>11</v>
      </c>
      <c r="D18" t="s">
        <v>66</v>
      </c>
      <c r="E18" t="s">
        <v>67</v>
      </c>
      <c r="F18" t="s">
        <v>32</v>
      </c>
      <c r="G18" t="s">
        <v>68</v>
      </c>
      <c r="H18" t="s">
        <v>69</v>
      </c>
      <c r="I18" t="s">
        <v>70</v>
      </c>
      <c r="J18" t="s">
        <v>9</v>
      </c>
      <c r="K18" t="s">
        <v>9</v>
      </c>
    </row>
    <row r="19" x14ac:dyDescent="0.25">
      <c r="A19" s="2" t="s">
        <f>=HYPERLINK("https://nopims.dmp.wa.gov.au/Nopims/Search/WellDetails/Index?id=ENO0016958&amp;currentEntityId=2958&amp;isRedirectFromExcel=true&amp;typeOfDataToExport=Well reports","Yes")</f>
        <v>15</v>
      </c>
      <c r="B19" t="s">
        <v>10</v>
      </c>
      <c r="C19" t="s">
        <v>11</v>
      </c>
      <c r="D19" t="s">
        <v>71</v>
      </c>
      <c r="E19" t="s">
        <v>72</v>
      </c>
      <c r="F19" t="s">
        <v>32</v>
      </c>
      <c r="G19" t="s">
        <v>73</v>
      </c>
      <c r="H19" t="s">
        <v>74</v>
      </c>
      <c r="I19" t="s">
        <v>75</v>
      </c>
      <c r="J19" t="s">
        <v>9</v>
      </c>
      <c r="K19" t="s">
        <v>9</v>
      </c>
    </row>
    <row r="20" x14ac:dyDescent="0.25">
      <c r="A20" s="2" t="s">
        <f>=HYPERLINK("https://nopims.dmp.wa.gov.au/Nopims/Search/WellDetails/Index?id=ENO0016958&amp;currentEntityId=3286&amp;isRedirectFromExcel=true&amp;typeOfDataToExport=Well reports","Yes")</f>
        <v>15</v>
      </c>
      <c r="B20" t="s">
        <v>10</v>
      </c>
      <c r="C20" t="s">
        <v>11</v>
      </c>
      <c r="D20" t="s">
        <v>76</v>
      </c>
      <c r="E20" t="s">
        <v>77</v>
      </c>
      <c r="F20" t="s">
        <v>32</v>
      </c>
      <c r="G20" t="s">
        <v>78</v>
      </c>
      <c r="H20" t="s">
        <v>79</v>
      </c>
      <c r="I20" t="s">
        <v>80</v>
      </c>
      <c r="J20" t="s">
        <v>9</v>
      </c>
      <c r="K20" t="s">
        <v>9</v>
      </c>
    </row>
    <row r="21" x14ac:dyDescent="0.25">
      <c r="A21" s="2" t="s">
        <f>=HYPERLINK("https://nopims.dmp.wa.gov.au/Nopims/Search/WellDetails/Index?id=ENO0016958&amp;currentEntityId=3519&amp;isRedirectFromExcel=true&amp;typeOfDataToExport=Well reports","Yes")</f>
        <v>15</v>
      </c>
      <c r="B21" t="s">
        <v>10</v>
      </c>
      <c r="C21" t="s">
        <v>11</v>
      </c>
      <c r="D21" t="s">
        <v>81</v>
      </c>
      <c r="E21" t="s">
        <v>82</v>
      </c>
      <c r="F21" t="s">
        <v>32</v>
      </c>
      <c r="G21" t="s">
        <v>83</v>
      </c>
      <c r="H21" t="s">
        <v>84</v>
      </c>
      <c r="I21" t="s">
        <v>85</v>
      </c>
      <c r="J21" t="s">
        <v>9</v>
      </c>
      <c r="K21" t="s">
        <v>9</v>
      </c>
    </row>
    <row r="22" x14ac:dyDescent="0.25">
      <c r="A22" s="2" t="s">
        <f>=HYPERLINK("https://nopims.dmp.wa.gov.au/Nopims/Search/WellDetails/Index?id=ENO0016958&amp;currentEntityId=4134&amp;isRedirectFromExcel=true&amp;typeOfDataToExport=Well reports","Yes")</f>
        <v>15</v>
      </c>
      <c r="B22" t="s">
        <v>10</v>
      </c>
      <c r="C22" t="s">
        <v>11</v>
      </c>
      <c r="D22" t="s">
        <v>86</v>
      </c>
      <c r="E22" t="s">
        <v>87</v>
      </c>
      <c r="F22" t="s">
        <v>32</v>
      </c>
      <c r="G22" t="s">
        <v>88</v>
      </c>
      <c r="H22" t="s">
        <v>89</v>
      </c>
      <c r="I22" t="s">
        <v>90</v>
      </c>
      <c r="J22" t="s">
        <v>9</v>
      </c>
      <c r="K22" t="s">
        <v>9</v>
      </c>
    </row>
    <row r="23" x14ac:dyDescent="0.25">
      <c r="A23" s="2" t="s">
        <f>=HYPERLINK("https://nopims.dmp.wa.gov.au/Nopims/Search/WellDetails/Index?id=ENO0016958&amp;currentEntityId=13853&amp;isRedirectFromExcel=true&amp;typeOfDataToExport=Well reports","Yes")</f>
        <v>15</v>
      </c>
      <c r="B23" t="s">
        <v>10</v>
      </c>
      <c r="C23" t="s">
        <v>11</v>
      </c>
      <c r="D23" t="s">
        <v>11</v>
      </c>
      <c r="E23" t="s">
        <v>91</v>
      </c>
      <c r="F23" t="s">
        <v>92</v>
      </c>
      <c r="G23" t="s">
        <v>93</v>
      </c>
      <c r="H23" t="s">
        <v>9</v>
      </c>
      <c r="I23">
             </c>
      <c r="J23" t="s">
        <v>9</v>
      </c>
      <c r="K23" t="s">
        <v>9</v>
      </c>
    </row>
    <row r="24" x14ac:dyDescent="0.25">
      <c r="A24" s="2" t="s">
        <f>=HYPERLINK("https://nopims.dmp.wa.gov.au/Nopims/Search/WellDetails/Index?id=ENO0016958&amp;currentEntityId=14228&amp;isRedirectFromExcel=true&amp;typeOfDataToExport=Well reports","Yes")</f>
        <v>15</v>
      </c>
      <c r="B24" t="s">
        <v>10</v>
      </c>
      <c r="C24" t="s">
        <v>11</v>
      </c>
      <c r="D24" t="s">
        <v>11</v>
      </c>
      <c r="E24" t="s">
        <v>94</v>
      </c>
      <c r="F24" t="s">
        <v>92</v>
      </c>
      <c r="G24" t="s">
        <v>95</v>
      </c>
      <c r="H24" t="s">
        <v>9</v>
      </c>
      <c r="I24">
             </c>
      <c r="J24" t="s">
        <v>9</v>
      </c>
      <c r="K24" t="s">
        <v>9</v>
      </c>
    </row>
    <row r="25" x14ac:dyDescent="0.25">
      <c r="A25" s="2" t="s">
        <f>=HYPERLINK("https://nopims.dmp.wa.gov.au/Nopims/Search/WellDetails/Index?id=ENO0016958&amp;currentEntityId=14300&amp;isRedirectFromExcel=true&amp;typeOfDataToExport=Well reports","Yes")</f>
        <v>15</v>
      </c>
      <c r="B25" t="s">
        <v>10</v>
      </c>
      <c r="C25" t="s">
        <v>11</v>
      </c>
      <c r="D25" t="s">
        <v>96</v>
      </c>
      <c r="E25" t="s">
        <v>97</v>
      </c>
      <c r="F25" t="s">
        <v>92</v>
      </c>
      <c r="G25" t="s">
        <v>98</v>
      </c>
      <c r="H25" t="s">
        <v>99</v>
      </c>
      <c r="I25">
             </c>
      <c r="J25" t="s">
        <v>9</v>
      </c>
      <c r="K25" t="s">
        <v>9</v>
      </c>
    </row>
    <row r="26" x14ac:dyDescent="0.25">
      <c r="A26" s="2" t="s">
        <f>=HYPERLINK("https://nopims.dmp.wa.gov.au/Nopims/Search/WellDetails/Index?id=ENO0016958&amp;currentEntityId=16975&amp;isRedirectFromExcel=true&amp;typeOfDataToExport=Well reports","Yes")</f>
        <v>15</v>
      </c>
      <c r="B26" t="s">
        <v>10</v>
      </c>
      <c r="C26" t="s">
        <v>11</v>
      </c>
      <c r="D26" t="s">
        <v>11</v>
      </c>
      <c r="E26" t="s">
        <v>100</v>
      </c>
      <c r="F26" t="s">
        <v>101</v>
      </c>
      <c r="G26" t="s">
        <v>102</v>
      </c>
      <c r="H26" t="s">
        <v>9</v>
      </c>
      <c r="I26">
             </c>
      <c r="J26" t="s">
        <v>9</v>
      </c>
      <c r="K26" t="s">
        <v>9</v>
      </c>
    </row>
    <row r="27" x14ac:dyDescent="0.25">
      <c r="A27" s="2" t="s">
        <f>=HYPERLINK("https://nopims.dmp.wa.gov.au/Nopims/Search/WellDetails/Index?id=ENO0016958&amp;currentEntityId=25258&amp;isRedirectFromExcel=true&amp;typeOfDataToExport=Well reports","Yes")</f>
        <v>15</v>
      </c>
      <c r="B27" t="s">
        <v>10</v>
      </c>
      <c r="C27" t="s">
        <v>11</v>
      </c>
      <c r="D27" t="s">
        <v>11</v>
      </c>
      <c r="E27" t="s">
        <v>103</v>
      </c>
      <c r="F27" t="s">
        <v>104</v>
      </c>
      <c r="G27" t="s">
        <v>105</v>
      </c>
      <c r="H27" t="s">
        <v>9</v>
      </c>
      <c r="I27">
             </c>
      <c r="J27" t="s">
        <v>9</v>
      </c>
      <c r="K27" t="s">
        <v>9</v>
      </c>
    </row>
    <row r="28" x14ac:dyDescent="0.25">
      <c r="A28" s="2" t="s">
        <f>=HYPERLINK("https://nopims.dmp.wa.gov.au/Nopims/Search/WellDetails/Index?id=ENO0016958&amp;currentEntityId=31845&amp;isRedirectFromExcel=true&amp;typeOfDataToExport=Well reports","Yes")</f>
        <v>15</v>
      </c>
      <c r="B28" t="s">
        <v>10</v>
      </c>
      <c r="C28" t="s">
        <v>11</v>
      </c>
      <c r="D28" t="s">
        <v>11</v>
      </c>
      <c r="E28" t="s">
        <v>106</v>
      </c>
      <c r="F28" t="s">
        <v>107</v>
      </c>
      <c r="G28" t="s">
        <v>108</v>
      </c>
      <c r="H28" t="s">
        <v>9</v>
      </c>
      <c r="I28">
             </c>
      <c r="J28" t="s">
        <v>9</v>
      </c>
      <c r="K28" t="s">
        <v>9</v>
      </c>
    </row>
    <row r="29" x14ac:dyDescent="0.25">
      <c r="A29" s="2" t="s">
        <f>=HYPERLINK("https://nopims.dmp.wa.gov.au/Nopims/Search/WellDetails/Index?id=ENO0016958&amp;currentEntityId=38039&amp;isRedirectFromExcel=true&amp;typeOfDataToExport=Well reports","Yes")</f>
        <v>15</v>
      </c>
      <c r="B29" t="s">
        <v>10</v>
      </c>
      <c r="C29" t="s">
        <v>11</v>
      </c>
      <c r="D29" t="s">
        <v>11</v>
      </c>
      <c r="E29" t="s">
        <v>109</v>
      </c>
      <c r="F29" t="s">
        <v>17</v>
      </c>
      <c r="G29" t="s">
        <v>110</v>
      </c>
      <c r="H29" t="s">
        <v>9</v>
      </c>
      <c r="I29">
             </c>
      <c r="J29" t="s">
        <v>9</v>
      </c>
      <c r="K29" t="s">
        <v>9</v>
      </c>
    </row>
    <row r="30" x14ac:dyDescent="0.25">
      <c r="A30" s="2" t="s">
        <f>=HYPERLINK("https://nopims.dmp.wa.gov.au/Nopims/Search/WellDetails/Index?id=ENO0016958&amp;currentEntityId=41242&amp;isRedirectFromExcel=true&amp;typeOfDataToExport=Well reports","Yes")</f>
        <v>15</v>
      </c>
      <c r="B30" t="s">
        <v>10</v>
      </c>
      <c r="C30" t="s">
        <v>11</v>
      </c>
      <c r="D30" t="s">
        <v>111</v>
      </c>
      <c r="E30" t="s">
        <v>112</v>
      </c>
      <c r="F30" t="s">
        <v>92</v>
      </c>
      <c r="G30" t="s">
        <v>113</v>
      </c>
      <c r="H30" t="s">
        <v>9</v>
      </c>
      <c r="I30">
             </c>
      <c r="J30" t="s">
        <v>9</v>
      </c>
      <c r="K30" t="s">
        <v>9</v>
      </c>
    </row>
    <row r="31" x14ac:dyDescent="0.25">
      <c r="A31" s="2" t="s">
        <f>=HYPERLINK("https://nopims.dmp.wa.gov.au/Nopims/Search/WellDetails/Index?id=ENO0016958&amp;currentEntityId=41260&amp;isRedirectFromExcel=true&amp;typeOfDataToExport=Well reports","Yes")</f>
        <v>15</v>
      </c>
      <c r="B31" t="s">
        <v>10</v>
      </c>
      <c r="C31" t="s">
        <v>11</v>
      </c>
      <c r="D31" t="s">
        <v>114</v>
      </c>
      <c r="E31" t="s">
        <v>115</v>
      </c>
      <c r="F31" t="s">
        <v>32</v>
      </c>
      <c r="G31" t="s">
        <v>116</v>
      </c>
      <c r="H31" t="s">
        <v>117</v>
      </c>
      <c r="I31">
             </c>
      <c r="J31" t="s">
        <v>9</v>
      </c>
      <c r="K31" t="s">
        <v>9</v>
      </c>
    </row>
    <row r="32" x14ac:dyDescent="0.25">
      <c r="A32" s="2" t="s">
        <f>=HYPERLINK("https://nopims.dmp.wa.gov.au/Nopims/Search/WellDetails/Index?id=ENO0016958&amp;currentEntityId=41261&amp;isRedirectFromExcel=true&amp;typeOfDataToExport=Well reports","Yes")</f>
        <v>15</v>
      </c>
      <c r="B32" t="s">
        <v>10</v>
      </c>
      <c r="C32" t="s">
        <v>11</v>
      </c>
      <c r="D32" t="s">
        <v>118</v>
      </c>
      <c r="E32" t="s">
        <v>119</v>
      </c>
      <c r="F32" t="s">
        <v>92</v>
      </c>
      <c r="G32" t="s">
        <v>120</v>
      </c>
      <c r="H32" t="s">
        <v>9</v>
      </c>
      <c r="I32">
             </c>
      <c r="J32" t="s">
        <v>9</v>
      </c>
      <c r="K32" t="s">
        <v>9</v>
      </c>
    </row>
    <row r="33" x14ac:dyDescent="0.25">
      <c r="A33" s="2" t="s">
        <f>=HYPERLINK("https://nopims.dmp.wa.gov.au/Nopims/Search/WellDetails/Index?id=ENO0016958&amp;currentEntityId=41271&amp;isRedirectFromExcel=true&amp;typeOfDataToExport=Well reports","Yes")</f>
        <v>15</v>
      </c>
      <c r="B33" t="s">
        <v>10</v>
      </c>
      <c r="C33" t="s">
        <v>11</v>
      </c>
      <c r="D33" t="s">
        <v>121</v>
      </c>
      <c r="E33" t="s">
        <v>122</v>
      </c>
      <c r="F33" t="s">
        <v>92</v>
      </c>
      <c r="G33" t="s">
        <v>123</v>
      </c>
      <c r="H33" t="s">
        <v>9</v>
      </c>
      <c r="I33">
             </c>
      <c r="J33" t="s">
        <v>9</v>
      </c>
      <c r="K33" t="s">
        <v>9</v>
      </c>
    </row>
    <row r="34" x14ac:dyDescent="0.25">
      <c r="A34" s="2" t="s">
        <f>=HYPERLINK("https://nopims.dmp.wa.gov.au/Nopims/Search/WellDetails/Index?id=ENO0016958&amp;currentEntityId=41412&amp;isRedirectFromExcel=true&amp;typeOfDataToExport=Well reports","Yes")</f>
        <v>15</v>
      </c>
      <c r="B34" t="s">
        <v>10</v>
      </c>
      <c r="C34" t="s">
        <v>11</v>
      </c>
      <c r="D34" t="s">
        <v>124</v>
      </c>
      <c r="E34" t="s">
        <v>125</v>
      </c>
      <c r="F34" t="s">
        <v>32</v>
      </c>
      <c r="G34" t="s">
        <v>126</v>
      </c>
      <c r="H34" t="s">
        <v>127</v>
      </c>
      <c r="I34">
             </c>
      <c r="J34" t="s">
        <v>9</v>
      </c>
      <c r="K34" t="s">
        <v>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Kendo UI</dc:creator>
  <cp:lastModifiedBy>Kendo UI</cp:lastModifiedBy>
  <dcterms:created xsi:type="dcterms:W3CDTF">2021-06-08T08:05:31.988Z</dcterms:created>
  <dcterms:modified xsi:type="dcterms:W3CDTF">2021-06-08T08:05:31.988Z</dcterms:modified>
</cp:coreProperties>
</file>