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knech\Downloads\"/>
    </mc:Choice>
  </mc:AlternateContent>
  <xr:revisionPtr revIDLastSave="0" documentId="8_{179BFADE-7723-425E-B765-D2DFFC78DD2E}" xr6:coauthVersionLast="47" xr6:coauthVersionMax="47" xr10:uidLastSave="{00000000-0000-0000-0000-000000000000}"/>
  <bookViews>
    <workbookView xWindow="1545" yWindow="1860" windowWidth="28800" windowHeight="15555" xr2:uid="{00000000-000D-0000-FFFF-FFFF00000000}"/>
  </bookViews>
  <sheets>
    <sheet name="Use This For Inputs" sheetId="7" r:id="rId1"/>
    <sheet name="Data" sheetId="1" r:id="rId2"/>
    <sheet name="Charts" sheetId="6" r:id="rId3"/>
  </sheets>
  <definedNames>
    <definedName name="motorPrice">'Use This For Inputs'!$E$3</definedName>
    <definedName name="motorTorque">'Use This For Inputs'!$B$2</definedName>
    <definedName name="motorWeight">'Use This For Inputs'!$E$2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2" i="7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<sst xmlns="http://schemas.openxmlformats.org/spreadsheetml/2006/main" count="202" uniqueCount="85">
  <si>
    <t>Input</t>
  </si>
  <si>
    <t>Output</t>
  </si>
  <si>
    <t>motorTorque</t>
  </si>
  <si>
    <t>Nm</t>
  </si>
  <si>
    <t>motorWeight</t>
  </si>
  <si>
    <t>kg</t>
  </si>
  <si>
    <t>motorPrice</t>
  </si>
  <si>
    <t>$</t>
  </si>
  <si>
    <t>Manufacturer</t>
  </si>
  <si>
    <t>Model Number</t>
  </si>
  <si>
    <t>Volts (V)</t>
  </si>
  <si>
    <t>Power (W)</t>
  </si>
  <si>
    <t>Torque (Nm)</t>
  </si>
  <si>
    <t>Angular Velocity (rad/s)</t>
  </si>
  <si>
    <t>RPM (Rated)</t>
  </si>
  <si>
    <t>Weight (kg)</t>
  </si>
  <si>
    <t>Price ($)</t>
  </si>
  <si>
    <t>Length (mm)</t>
  </si>
  <si>
    <t>Sq or Rd</t>
  </si>
  <si>
    <t>Size (mm)</t>
  </si>
  <si>
    <t>Power/Weight</t>
  </si>
  <si>
    <t>Source</t>
  </si>
  <si>
    <t>42BLR53-12-01</t>
  </si>
  <si>
    <t>R</t>
  </si>
  <si>
    <t>stepperonline.com</t>
  </si>
  <si>
    <t>57BYA54-12-01</t>
  </si>
  <si>
    <t>57BYB54-12-01</t>
  </si>
  <si>
    <t>S</t>
  </si>
  <si>
    <t>36BLR65-24-01</t>
  </si>
  <si>
    <t>42BLR43-24-01</t>
  </si>
  <si>
    <t>42BLR63-24-01</t>
  </si>
  <si>
    <t>42BLR83-24-01</t>
  </si>
  <si>
    <t>42BLS40-24-01</t>
  </si>
  <si>
    <t>42BLS60-24-01</t>
  </si>
  <si>
    <t>42BLS80-24-01</t>
  </si>
  <si>
    <t>42BLS100-24-01</t>
  </si>
  <si>
    <t>42BSA46-24-01</t>
  </si>
  <si>
    <t>42BSA62-24-01</t>
  </si>
  <si>
    <t>42BSA78-24-01</t>
  </si>
  <si>
    <t>42BSB101-24-01</t>
  </si>
  <si>
    <t>42BSB41-24-01</t>
  </si>
  <si>
    <t>42BSB61-24-01</t>
  </si>
  <si>
    <t>42BSB81-24-01</t>
  </si>
  <si>
    <t>42BYA43-24-01</t>
  </si>
  <si>
    <t>42BYA51-24-01</t>
  </si>
  <si>
    <t>42BYA73-24-01</t>
  </si>
  <si>
    <t>57BLR50-24-01</t>
  </si>
  <si>
    <t>57BLR70-24-01</t>
  </si>
  <si>
    <t>57BLR70-24-02</t>
  </si>
  <si>
    <t>57BLR90-24-01</t>
  </si>
  <si>
    <t>57BLY54-24-01</t>
  </si>
  <si>
    <t>57BSA58-24-01</t>
  </si>
  <si>
    <t>57BSD76-24-01</t>
  </si>
  <si>
    <t>57BYA54-24-01</t>
  </si>
  <si>
    <t>57BYA74-24-01</t>
  </si>
  <si>
    <t>57BYB74-24-01</t>
  </si>
  <si>
    <t>57BYB54-24-01</t>
  </si>
  <si>
    <t>86BSA70-24-01</t>
  </si>
  <si>
    <t>42BSA62-36-01</t>
  </si>
  <si>
    <t>57BLR43-36-01</t>
  </si>
  <si>
    <t>57BLR50-36-01</t>
  </si>
  <si>
    <t>57BLR70-36-01</t>
  </si>
  <si>
    <t>57BLR90-36-01</t>
  </si>
  <si>
    <t>57BLR110-36-01</t>
  </si>
  <si>
    <t>57BSA100-36-01</t>
  </si>
  <si>
    <t>57BSA79-36-01</t>
  </si>
  <si>
    <t>57BSD116-36-01</t>
  </si>
  <si>
    <t>57BSD76-36-01</t>
  </si>
  <si>
    <t>57BSD96-36-01</t>
  </si>
  <si>
    <t>57BYA74-36-01</t>
  </si>
  <si>
    <t>57BYA94-36-01</t>
  </si>
  <si>
    <t>57BYB74-36-01</t>
  </si>
  <si>
    <t>57BYB94-36-01</t>
  </si>
  <si>
    <t>42BSA78-48-01</t>
  </si>
  <si>
    <t>42BSB101-48-01</t>
  </si>
  <si>
    <t>42BSB61-48-01</t>
  </si>
  <si>
    <t>42BSB81-48-01</t>
  </si>
  <si>
    <t>57BSA100-48-01</t>
  </si>
  <si>
    <t>57BSD116-48-01</t>
  </si>
  <si>
    <t>57BYA94-48-01</t>
  </si>
  <si>
    <t>57BYA114-48-01</t>
  </si>
  <si>
    <t>57BYB114-48-01</t>
  </si>
  <si>
    <t>57BYB94-48-01</t>
  </si>
  <si>
    <t>86BSA108-48-01</t>
  </si>
  <si>
    <t>86BSA135-48-01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</si>
</sst>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Data!$H$2:$H$61</c:f>
              <c:numCache>
                <c:formatCode>General</c:formatCode>
                <c:ptCount val="60"/>
                <c:pt idx="0">
                  <c:v>0.35</c:v>
                </c:pt>
                <c:pt idx="1">
                  <c:v>0.47</c:v>
                </c:pt>
                <c:pt idx="2">
                  <c:v>0.54</c:v>
                </c:pt>
                <c:pt idx="3">
                  <c:v>0.3</c:v>
                </c:pt>
                <c:pt idx="4">
                  <c:v>0.3</c:v>
                </c:pt>
                <c:pt idx="5">
                  <c:v>0.47</c:v>
                </c:pt>
                <c:pt idx="6">
                  <c:v>0.6</c:v>
                </c:pt>
                <c:pt idx="7">
                  <c:v>0.3</c:v>
                </c:pt>
                <c:pt idx="8">
                  <c:v>0.6</c:v>
                </c:pt>
                <c:pt idx="9">
                  <c:v>0.65</c:v>
                </c:pt>
                <c:pt idx="10">
                  <c:v>0.85</c:v>
                </c:pt>
                <c:pt idx="11">
                  <c:v>0.38</c:v>
                </c:pt>
                <c:pt idx="12">
                  <c:v>0.53</c:v>
                </c:pt>
                <c:pt idx="13">
                  <c:v>0.68</c:v>
                </c:pt>
                <c:pt idx="14">
                  <c:v>0.88</c:v>
                </c:pt>
                <c:pt idx="15">
                  <c:v>0.32</c:v>
                </c:pt>
                <c:pt idx="16">
                  <c:v>0.5</c:v>
                </c:pt>
                <c:pt idx="17">
                  <c:v>0.72</c:v>
                </c:pt>
                <c:pt idx="18">
                  <c:v>0.3</c:v>
                </c:pt>
                <c:pt idx="19">
                  <c:v>0.36</c:v>
                </c:pt>
                <c:pt idx="20">
                  <c:v>0.52</c:v>
                </c:pt>
                <c:pt idx="21">
                  <c:v>0.55000000000000004</c:v>
                </c:pt>
                <c:pt idx="22">
                  <c:v>0.82</c:v>
                </c:pt>
                <c:pt idx="23">
                  <c:v>0.81</c:v>
                </c:pt>
                <c:pt idx="24">
                  <c:v>1.18</c:v>
                </c:pt>
                <c:pt idx="25">
                  <c:v>0.52</c:v>
                </c:pt>
                <c:pt idx="26">
                  <c:v>0.7</c:v>
                </c:pt>
                <c:pt idx="27">
                  <c:v>0.9</c:v>
                </c:pt>
                <c:pt idx="28">
                  <c:v>0.56999999999999995</c:v>
                </c:pt>
                <c:pt idx="29">
                  <c:v>0.85</c:v>
                </c:pt>
                <c:pt idx="30">
                  <c:v>0.79</c:v>
                </c:pt>
                <c:pt idx="31">
                  <c:v>0.54</c:v>
                </c:pt>
                <c:pt idx="32">
                  <c:v>1.65</c:v>
                </c:pt>
                <c:pt idx="33">
                  <c:v>0.53</c:v>
                </c:pt>
                <c:pt idx="34">
                  <c:v>0.4</c:v>
                </c:pt>
                <c:pt idx="35">
                  <c:v>0.53</c:v>
                </c:pt>
                <c:pt idx="36">
                  <c:v>0.73</c:v>
                </c:pt>
                <c:pt idx="37">
                  <c:v>1.03</c:v>
                </c:pt>
                <c:pt idx="38">
                  <c:v>1.25</c:v>
                </c:pt>
                <c:pt idx="39">
                  <c:v>1.35</c:v>
                </c:pt>
                <c:pt idx="40">
                  <c:v>1.03</c:v>
                </c:pt>
                <c:pt idx="41">
                  <c:v>1.49</c:v>
                </c:pt>
                <c:pt idx="42">
                  <c:v>0.9</c:v>
                </c:pt>
                <c:pt idx="43">
                  <c:v>0.91</c:v>
                </c:pt>
                <c:pt idx="44">
                  <c:v>0.85</c:v>
                </c:pt>
                <c:pt idx="45">
                  <c:v>1.1299999999999999</c:v>
                </c:pt>
                <c:pt idx="46">
                  <c:v>0.79</c:v>
                </c:pt>
                <c:pt idx="47">
                  <c:v>1.04</c:v>
                </c:pt>
                <c:pt idx="48">
                  <c:v>0.68</c:v>
                </c:pt>
                <c:pt idx="49">
                  <c:v>0.88</c:v>
                </c:pt>
                <c:pt idx="50">
                  <c:v>0.5</c:v>
                </c:pt>
                <c:pt idx="51">
                  <c:v>0.72</c:v>
                </c:pt>
                <c:pt idx="52">
                  <c:v>1.35</c:v>
                </c:pt>
                <c:pt idx="53">
                  <c:v>1.49</c:v>
                </c:pt>
                <c:pt idx="54">
                  <c:v>1.1299999999999999</c:v>
                </c:pt>
                <c:pt idx="55">
                  <c:v>1.41</c:v>
                </c:pt>
                <c:pt idx="56">
                  <c:v>1.29</c:v>
                </c:pt>
                <c:pt idx="57">
                  <c:v>1.04</c:v>
                </c:pt>
                <c:pt idx="58">
                  <c:v>3.2</c:v>
                </c:pt>
                <c:pt idx="59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D-D74C-A29A-41158CF1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Data!$I$2:$I$61</c:f>
              <c:numCache>
                <c:formatCode>General</c:formatCode>
                <c:ptCount val="60"/>
                <c:pt idx="0">
                  <c:v>24.85</c:v>
                </c:pt>
                <c:pt idx="1">
                  <c:v>24.02</c:v>
                </c:pt>
                <c:pt idx="2">
                  <c:v>21.35</c:v>
                </c:pt>
                <c:pt idx="3">
                  <c:v>23.02</c:v>
                </c:pt>
                <c:pt idx="4">
                  <c:v>22.23</c:v>
                </c:pt>
                <c:pt idx="5">
                  <c:v>26.16</c:v>
                </c:pt>
                <c:pt idx="6">
                  <c:v>32.69</c:v>
                </c:pt>
                <c:pt idx="7">
                  <c:v>19.88</c:v>
                </c:pt>
                <c:pt idx="8">
                  <c:v>24.85</c:v>
                </c:pt>
                <c:pt idx="9">
                  <c:v>30.08</c:v>
                </c:pt>
                <c:pt idx="10">
                  <c:v>35.31</c:v>
                </c:pt>
                <c:pt idx="11">
                  <c:v>21.35</c:v>
                </c:pt>
                <c:pt idx="12">
                  <c:v>24.02</c:v>
                </c:pt>
                <c:pt idx="13">
                  <c:v>32.020000000000003</c:v>
                </c:pt>
                <c:pt idx="14">
                  <c:v>29.35</c:v>
                </c:pt>
                <c:pt idx="15">
                  <c:v>18.68</c:v>
                </c:pt>
                <c:pt idx="16">
                  <c:v>21.35</c:v>
                </c:pt>
                <c:pt idx="17">
                  <c:v>26.68</c:v>
                </c:pt>
                <c:pt idx="18">
                  <c:v>20.010000000000002</c:v>
                </c:pt>
                <c:pt idx="19">
                  <c:v>22.68</c:v>
                </c:pt>
                <c:pt idx="20">
                  <c:v>32.020000000000003</c:v>
                </c:pt>
                <c:pt idx="21">
                  <c:v>24.85</c:v>
                </c:pt>
                <c:pt idx="22">
                  <c:v>30.08</c:v>
                </c:pt>
                <c:pt idx="23">
                  <c:v>30.08</c:v>
                </c:pt>
                <c:pt idx="24">
                  <c:v>36.619999999999997</c:v>
                </c:pt>
                <c:pt idx="25">
                  <c:v>20.92</c:v>
                </c:pt>
                <c:pt idx="26">
                  <c:v>29.35</c:v>
                </c:pt>
                <c:pt idx="27">
                  <c:v>28.02</c:v>
                </c:pt>
                <c:pt idx="28">
                  <c:v>24.02</c:v>
                </c:pt>
                <c:pt idx="29">
                  <c:v>37.36</c:v>
                </c:pt>
                <c:pt idx="30">
                  <c:v>29.35</c:v>
                </c:pt>
                <c:pt idx="31">
                  <c:v>21.35</c:v>
                </c:pt>
                <c:pt idx="32">
                  <c:v>58.7</c:v>
                </c:pt>
                <c:pt idx="33">
                  <c:v>24.02</c:v>
                </c:pt>
                <c:pt idx="34">
                  <c:v>23.54</c:v>
                </c:pt>
                <c:pt idx="35">
                  <c:v>24.85</c:v>
                </c:pt>
                <c:pt idx="36">
                  <c:v>30.08</c:v>
                </c:pt>
                <c:pt idx="37">
                  <c:v>36.619999999999997</c:v>
                </c:pt>
                <c:pt idx="38">
                  <c:v>41.85</c:v>
                </c:pt>
                <c:pt idx="39">
                  <c:v>58.7</c:v>
                </c:pt>
                <c:pt idx="40">
                  <c:v>42.69</c:v>
                </c:pt>
                <c:pt idx="41">
                  <c:v>38.69</c:v>
                </c:pt>
                <c:pt idx="42">
                  <c:v>28.02</c:v>
                </c:pt>
                <c:pt idx="43">
                  <c:v>33.35</c:v>
                </c:pt>
                <c:pt idx="44">
                  <c:v>37.36</c:v>
                </c:pt>
                <c:pt idx="45">
                  <c:v>49.36</c:v>
                </c:pt>
                <c:pt idx="46">
                  <c:v>29.35</c:v>
                </c:pt>
                <c:pt idx="47">
                  <c:v>34.69</c:v>
                </c:pt>
                <c:pt idx="48">
                  <c:v>32.020000000000003</c:v>
                </c:pt>
                <c:pt idx="49">
                  <c:v>29.35</c:v>
                </c:pt>
                <c:pt idx="50">
                  <c:v>21.35</c:v>
                </c:pt>
                <c:pt idx="51">
                  <c:v>26.68</c:v>
                </c:pt>
                <c:pt idx="52">
                  <c:v>58.7</c:v>
                </c:pt>
                <c:pt idx="53">
                  <c:v>38.69</c:v>
                </c:pt>
                <c:pt idx="54">
                  <c:v>49.36</c:v>
                </c:pt>
                <c:pt idx="55">
                  <c:v>58.7</c:v>
                </c:pt>
                <c:pt idx="56">
                  <c:v>41.36</c:v>
                </c:pt>
                <c:pt idx="57">
                  <c:v>34.69</c:v>
                </c:pt>
                <c:pt idx="58">
                  <c:v>93.39</c:v>
                </c:pt>
                <c:pt idx="59">
                  <c:v>120.08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A-F34F-AA3B-76BECE66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4</xdr:row>
      <xdr:rowOff>38100</xdr:rowOff>
    </xdr:from>
    <xdr:to>
      <xdr:col>9</xdr:col>
      <xdr:colOff>533400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221E8-98F8-374A-AED3-6DFF99E1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4</xdr:row>
      <xdr:rowOff>25400</xdr:rowOff>
    </xdr:from>
    <xdr:to>
      <xdr:col>17</xdr:col>
      <xdr:colOff>508000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6233C-75BE-A444-9284-9A34768C2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2943-21B3-3F44-B730-245F2A5C383D}">
  <dimension ref="A1:F3"/>
  <sheetViews>
    <sheetView tabSelected="1" workbookViewId="0">
      <selection activeCell="E2" sqref="E2"/>
    </sheetView>
  </sheetViews>
  <sheetFormatPr defaultColWidth="11.42578125" defaultRowHeight="15" x14ac:dyDescent="0.25"/>
  <cols>
    <col min="1" max="1" width="12.42578125" bestFit="1" customWidth="1"/>
    <col min="4" max="4" width="12.28515625" bestFit="1" customWidth="1"/>
  </cols>
  <sheetData>
    <row r="1" spans="1:6" x14ac:dyDescent="0.25">
      <c r="A1" t="s">
        <v>0</v>
      </c>
      <c r="D1" t="s">
        <v>1</v>
      </c>
    </row>
    <row r="2" spans="1:6" x14ac:dyDescent="0.25">
      <c r="A2" t="s">
        <v>2</v>
      </c>
      <c r="B2">
        <v>0.3</v>
      </c>
      <c r="C2" t="s">
        <v>3</v>
      </c>
      <c r="D2" t="s">
        <v>4</v>
      </c>
      <c r="E2">
        <f>1.931*B2+0.2579</f>
        <v>0.83720000000000006</v>
      </c>
      <c r="F2" t="s">
        <v>5</v>
      </c>
    </row>
    <row r="3" spans="1:6" x14ac:dyDescent="0.25">
      <c r="D3" t="s">
        <v>6</v>
      </c>
      <c r="E3">
        <f>50.039*B2+18.089</f>
        <v>33.100699999999996</v>
      </c>
      <c r="F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workbookViewId="0">
      <pane ySplit="1" topLeftCell="A2" activePane="bottomLeft" state="frozen"/>
      <selection pane="bottomLeft" activeCell="A35" sqref="A35"/>
    </sheetView>
  </sheetViews>
  <sheetFormatPr defaultColWidth="8.85546875" defaultRowHeight="15" x14ac:dyDescent="0.25"/>
  <cols>
    <col min="1" max="1" width="12.140625" customWidth="1"/>
    <col min="2" max="2" width="19" customWidth="1"/>
    <col min="4" max="4" width="9.42578125" customWidth="1"/>
    <col min="5" max="5" width="14.42578125" customWidth="1"/>
    <col min="6" max="6" width="23.140625" customWidth="1"/>
    <col min="7" max="7" width="14.42578125" customWidth="1"/>
    <col min="8" max="8" width="12.85546875" customWidth="1"/>
    <col min="10" max="11" width="12.42578125" customWidth="1"/>
    <col min="12" max="13" width="18.140625" customWidth="1"/>
    <col min="14" max="14" width="31.8554687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s="2" customFormat="1" x14ac:dyDescent="0.25">
      <c r="B2" s="2" t="s">
        <v>22</v>
      </c>
      <c r="C2" s="2">
        <v>12</v>
      </c>
      <c r="D2" s="2">
        <v>15</v>
      </c>
      <c r="E2" s="2">
        <v>4.8000000000000001E-2</v>
      </c>
      <c r="F2" s="3">
        <f>D2/E2</f>
        <v>312.5</v>
      </c>
      <c r="G2" s="2">
        <v>3000</v>
      </c>
      <c r="H2" s="2">
        <v>0.35</v>
      </c>
      <c r="I2" s="2">
        <v>24.85</v>
      </c>
      <c r="J2" s="2">
        <v>53</v>
      </c>
      <c r="K2" s="2" t="s">
        <v>23</v>
      </c>
      <c r="L2" s="2">
        <v>42</v>
      </c>
      <c r="M2" s="2">
        <f>D2/H2</f>
        <v>42.857142857142861</v>
      </c>
      <c r="N2" s="2" t="s">
        <v>24</v>
      </c>
    </row>
    <row r="3" spans="1:14" s="2" customFormat="1" x14ac:dyDescent="0.25">
      <c r="B3" s="2" t="s">
        <v>25</v>
      </c>
      <c r="C3" s="2">
        <v>12</v>
      </c>
      <c r="D3" s="2">
        <v>50</v>
      </c>
      <c r="E3" s="2">
        <v>0.16</v>
      </c>
      <c r="F3" s="3">
        <f t="shared" ref="F3:F61" si="0">D3/E3</f>
        <v>312.5</v>
      </c>
      <c r="G3" s="2">
        <v>3000</v>
      </c>
      <c r="H3" s="2">
        <v>0.47</v>
      </c>
      <c r="I3" s="2">
        <v>24.02</v>
      </c>
      <c r="J3" s="2">
        <v>53.5</v>
      </c>
      <c r="K3" s="2" t="s">
        <v>23</v>
      </c>
      <c r="L3" s="2">
        <v>57</v>
      </c>
      <c r="M3" s="2">
        <f t="shared" ref="M3:M61" si="1">D3/H3</f>
        <v>106.38297872340426</v>
      </c>
      <c r="N3" s="2" t="s">
        <v>24</v>
      </c>
    </row>
    <row r="4" spans="1:14" s="2" customFormat="1" x14ac:dyDescent="0.25">
      <c r="B4" s="2" t="s">
        <v>26</v>
      </c>
      <c r="C4" s="2">
        <v>12</v>
      </c>
      <c r="D4" s="2">
        <v>50</v>
      </c>
      <c r="E4" s="2">
        <v>0.16</v>
      </c>
      <c r="F4" s="3">
        <f t="shared" si="0"/>
        <v>312.5</v>
      </c>
      <c r="G4" s="2">
        <v>3000</v>
      </c>
      <c r="H4" s="2">
        <v>0.54</v>
      </c>
      <c r="I4" s="2">
        <v>21.35</v>
      </c>
      <c r="J4" s="2">
        <v>53.5</v>
      </c>
      <c r="K4" s="2" t="s">
        <v>27</v>
      </c>
      <c r="L4" s="2">
        <v>57</v>
      </c>
      <c r="M4" s="2">
        <f t="shared" si="1"/>
        <v>92.592592592592581</v>
      </c>
      <c r="N4" s="2" t="s">
        <v>24</v>
      </c>
    </row>
    <row r="5" spans="1:14" x14ac:dyDescent="0.25">
      <c r="B5" t="s">
        <v>28</v>
      </c>
      <c r="C5">
        <v>24</v>
      </c>
      <c r="D5">
        <v>20</v>
      </c>
      <c r="E5">
        <v>6.4000000000000001E-2</v>
      </c>
      <c r="F5" s="1">
        <f t="shared" si="0"/>
        <v>312.5</v>
      </c>
      <c r="G5">
        <v>3000</v>
      </c>
      <c r="H5">
        <v>0.3</v>
      </c>
      <c r="I5">
        <v>23.02</v>
      </c>
      <c r="J5">
        <v>65.2</v>
      </c>
      <c r="K5" t="s">
        <v>23</v>
      </c>
      <c r="L5">
        <v>36</v>
      </c>
      <c r="M5">
        <f t="shared" si="1"/>
        <v>66.666666666666671</v>
      </c>
      <c r="N5" t="s">
        <v>24</v>
      </c>
    </row>
    <row r="6" spans="1:14" x14ac:dyDescent="0.25">
      <c r="B6" t="s">
        <v>29</v>
      </c>
      <c r="C6">
        <v>24</v>
      </c>
      <c r="D6">
        <v>13</v>
      </c>
      <c r="E6">
        <v>6.2E-2</v>
      </c>
      <c r="F6" s="1">
        <f t="shared" si="0"/>
        <v>209.67741935483872</v>
      </c>
      <c r="G6">
        <v>2000</v>
      </c>
      <c r="H6">
        <v>0.3</v>
      </c>
      <c r="I6">
        <v>22.23</v>
      </c>
      <c r="J6">
        <v>43</v>
      </c>
      <c r="K6" t="s">
        <v>23</v>
      </c>
      <c r="L6">
        <v>42</v>
      </c>
      <c r="M6">
        <f t="shared" si="1"/>
        <v>43.333333333333336</v>
      </c>
      <c r="N6" t="s">
        <v>24</v>
      </c>
    </row>
    <row r="7" spans="1:14" x14ac:dyDescent="0.25">
      <c r="B7" t="s">
        <v>30</v>
      </c>
      <c r="C7">
        <v>24</v>
      </c>
      <c r="D7">
        <v>55</v>
      </c>
      <c r="E7">
        <v>0.13100000000000001</v>
      </c>
      <c r="F7" s="1">
        <f t="shared" si="0"/>
        <v>419.84732824427482</v>
      </c>
      <c r="G7">
        <v>4000</v>
      </c>
      <c r="H7">
        <v>0.47</v>
      </c>
      <c r="I7">
        <v>26.16</v>
      </c>
      <c r="J7">
        <v>63</v>
      </c>
      <c r="K7" t="s">
        <v>23</v>
      </c>
      <c r="L7">
        <v>42</v>
      </c>
      <c r="M7">
        <f t="shared" si="1"/>
        <v>117.02127659574468</v>
      </c>
      <c r="N7" t="s">
        <v>24</v>
      </c>
    </row>
    <row r="8" spans="1:14" x14ac:dyDescent="0.25">
      <c r="B8" t="s">
        <v>31</v>
      </c>
      <c r="C8">
        <v>24</v>
      </c>
      <c r="D8">
        <v>75</v>
      </c>
      <c r="E8">
        <v>0.17899999999999999</v>
      </c>
      <c r="F8" s="1">
        <f t="shared" si="0"/>
        <v>418.99441340782124</v>
      </c>
      <c r="G8">
        <v>4000</v>
      </c>
      <c r="H8">
        <v>0.6</v>
      </c>
      <c r="I8">
        <v>32.69</v>
      </c>
      <c r="J8">
        <v>83</v>
      </c>
      <c r="K8" t="s">
        <v>23</v>
      </c>
      <c r="L8">
        <v>42</v>
      </c>
      <c r="M8">
        <f t="shared" si="1"/>
        <v>125</v>
      </c>
      <c r="N8" t="s">
        <v>24</v>
      </c>
    </row>
    <row r="9" spans="1:14" x14ac:dyDescent="0.25">
      <c r="B9" t="s">
        <v>32</v>
      </c>
      <c r="C9">
        <v>24</v>
      </c>
      <c r="D9">
        <v>26</v>
      </c>
      <c r="E9">
        <v>6.3E-2</v>
      </c>
      <c r="F9" s="1">
        <f t="shared" si="0"/>
        <v>412.69841269841271</v>
      </c>
      <c r="G9">
        <v>4000</v>
      </c>
      <c r="H9">
        <v>0.3</v>
      </c>
      <c r="I9">
        <v>19.88</v>
      </c>
      <c r="J9">
        <v>39</v>
      </c>
      <c r="K9" t="s">
        <v>27</v>
      </c>
      <c r="L9">
        <v>42</v>
      </c>
      <c r="M9">
        <f t="shared" si="1"/>
        <v>86.666666666666671</v>
      </c>
      <c r="N9" t="s">
        <v>24</v>
      </c>
    </row>
    <row r="10" spans="1:14" x14ac:dyDescent="0.25">
      <c r="B10" t="s">
        <v>33</v>
      </c>
      <c r="C10">
        <v>24</v>
      </c>
      <c r="D10">
        <v>52.5</v>
      </c>
      <c r="E10">
        <v>0.125</v>
      </c>
      <c r="F10" s="1">
        <f t="shared" si="0"/>
        <v>420</v>
      </c>
      <c r="G10">
        <v>4000</v>
      </c>
      <c r="H10">
        <v>0.6</v>
      </c>
      <c r="I10">
        <v>24.85</v>
      </c>
      <c r="J10">
        <v>59.2</v>
      </c>
      <c r="K10" t="s">
        <v>27</v>
      </c>
      <c r="L10">
        <v>42</v>
      </c>
      <c r="M10">
        <f t="shared" si="1"/>
        <v>87.5</v>
      </c>
      <c r="N10" t="s">
        <v>24</v>
      </c>
    </row>
    <row r="11" spans="1:14" x14ac:dyDescent="0.25">
      <c r="B11" t="s">
        <v>34</v>
      </c>
      <c r="C11">
        <v>24</v>
      </c>
      <c r="D11">
        <v>77.5</v>
      </c>
      <c r="E11">
        <v>0.185</v>
      </c>
      <c r="F11" s="1">
        <f t="shared" si="0"/>
        <v>418.91891891891891</v>
      </c>
      <c r="G11">
        <v>4000</v>
      </c>
      <c r="H11">
        <v>0.65</v>
      </c>
      <c r="I11">
        <v>30.08</v>
      </c>
      <c r="J11">
        <v>79</v>
      </c>
      <c r="K11" t="s">
        <v>27</v>
      </c>
      <c r="L11">
        <v>42</v>
      </c>
      <c r="M11">
        <f t="shared" si="1"/>
        <v>119.23076923076923</v>
      </c>
      <c r="N11" t="s">
        <v>24</v>
      </c>
    </row>
    <row r="12" spans="1:14" x14ac:dyDescent="0.25">
      <c r="B12" t="s">
        <v>35</v>
      </c>
      <c r="C12">
        <v>24</v>
      </c>
      <c r="D12">
        <v>105</v>
      </c>
      <c r="E12">
        <v>0.25</v>
      </c>
      <c r="F12" s="1">
        <f t="shared" si="0"/>
        <v>420</v>
      </c>
      <c r="G12">
        <v>4000</v>
      </c>
      <c r="H12">
        <v>0.85</v>
      </c>
      <c r="I12">
        <v>35.31</v>
      </c>
      <c r="J12">
        <v>99.2</v>
      </c>
      <c r="K12" t="s">
        <v>27</v>
      </c>
      <c r="L12">
        <v>42</v>
      </c>
      <c r="M12">
        <f t="shared" si="1"/>
        <v>123.52941176470588</v>
      </c>
      <c r="N12" t="s">
        <v>24</v>
      </c>
    </row>
    <row r="13" spans="1:14" x14ac:dyDescent="0.25">
      <c r="B13" t="s">
        <v>36</v>
      </c>
      <c r="C13">
        <v>24</v>
      </c>
      <c r="D13">
        <v>25</v>
      </c>
      <c r="E13">
        <v>0.08</v>
      </c>
      <c r="F13" s="1">
        <f t="shared" si="0"/>
        <v>312.5</v>
      </c>
      <c r="G13">
        <v>3000</v>
      </c>
      <c r="H13">
        <v>0.38</v>
      </c>
      <c r="I13">
        <v>21.35</v>
      </c>
      <c r="J13">
        <v>46</v>
      </c>
      <c r="K13" t="s">
        <v>27</v>
      </c>
      <c r="L13">
        <v>42</v>
      </c>
      <c r="M13">
        <f t="shared" si="1"/>
        <v>65.78947368421052</v>
      </c>
      <c r="N13" t="s">
        <v>24</v>
      </c>
    </row>
    <row r="14" spans="1:14" x14ac:dyDescent="0.25">
      <c r="B14" t="s">
        <v>37</v>
      </c>
      <c r="C14">
        <v>24</v>
      </c>
      <c r="D14">
        <v>50</v>
      </c>
      <c r="E14">
        <v>0.16</v>
      </c>
      <c r="F14" s="1">
        <f t="shared" si="0"/>
        <v>312.5</v>
      </c>
      <c r="G14">
        <v>3000</v>
      </c>
      <c r="H14">
        <v>0.53</v>
      </c>
      <c r="I14">
        <v>24.02</v>
      </c>
      <c r="J14">
        <v>62</v>
      </c>
      <c r="K14" t="s">
        <v>27</v>
      </c>
      <c r="L14">
        <v>42</v>
      </c>
      <c r="M14">
        <f t="shared" si="1"/>
        <v>94.339622641509436</v>
      </c>
      <c r="N14" t="s">
        <v>24</v>
      </c>
    </row>
    <row r="15" spans="1:14" x14ac:dyDescent="0.25">
      <c r="B15" t="s">
        <v>38</v>
      </c>
      <c r="C15">
        <v>24</v>
      </c>
      <c r="D15">
        <v>75</v>
      </c>
      <c r="E15">
        <v>0.24</v>
      </c>
      <c r="F15" s="1">
        <f t="shared" si="0"/>
        <v>312.5</v>
      </c>
      <c r="G15">
        <v>3000</v>
      </c>
      <c r="H15">
        <v>0.68</v>
      </c>
      <c r="I15">
        <v>32.020000000000003</v>
      </c>
      <c r="J15">
        <v>78</v>
      </c>
      <c r="K15" t="s">
        <v>27</v>
      </c>
      <c r="L15">
        <v>42</v>
      </c>
      <c r="M15">
        <f t="shared" si="1"/>
        <v>110.29411764705881</v>
      </c>
      <c r="N15" t="s">
        <v>24</v>
      </c>
    </row>
    <row r="16" spans="1:14" x14ac:dyDescent="0.25">
      <c r="B16" t="s">
        <v>39</v>
      </c>
      <c r="C16">
        <v>24</v>
      </c>
      <c r="D16">
        <v>79</v>
      </c>
      <c r="E16">
        <v>0.25</v>
      </c>
      <c r="F16" s="1">
        <f t="shared" si="0"/>
        <v>316</v>
      </c>
      <c r="G16">
        <v>3000</v>
      </c>
      <c r="H16">
        <v>0.88</v>
      </c>
      <c r="I16">
        <v>29.35</v>
      </c>
      <c r="J16">
        <v>101</v>
      </c>
      <c r="K16" t="s">
        <v>27</v>
      </c>
      <c r="L16">
        <v>42</v>
      </c>
      <c r="M16">
        <f t="shared" si="1"/>
        <v>89.772727272727266</v>
      </c>
      <c r="N16" t="s">
        <v>24</v>
      </c>
    </row>
    <row r="17" spans="2:14" x14ac:dyDescent="0.25">
      <c r="B17" t="s">
        <v>40</v>
      </c>
      <c r="C17">
        <v>24</v>
      </c>
      <c r="D17">
        <v>20</v>
      </c>
      <c r="E17">
        <v>6.3E-2</v>
      </c>
      <c r="F17" s="1">
        <f t="shared" si="0"/>
        <v>317.46031746031747</v>
      </c>
      <c r="G17">
        <v>3000</v>
      </c>
      <c r="H17">
        <v>0.32</v>
      </c>
      <c r="I17">
        <v>18.68</v>
      </c>
      <c r="J17">
        <v>41</v>
      </c>
      <c r="K17" t="s">
        <v>27</v>
      </c>
      <c r="L17">
        <v>42</v>
      </c>
      <c r="M17">
        <f t="shared" si="1"/>
        <v>62.5</v>
      </c>
      <c r="N17" t="s">
        <v>24</v>
      </c>
    </row>
    <row r="18" spans="2:14" x14ac:dyDescent="0.25">
      <c r="B18" t="s">
        <v>41</v>
      </c>
      <c r="C18">
        <v>24</v>
      </c>
      <c r="D18">
        <v>39</v>
      </c>
      <c r="E18">
        <v>0.125</v>
      </c>
      <c r="F18" s="1">
        <f t="shared" si="0"/>
        <v>312</v>
      </c>
      <c r="G18">
        <v>3000</v>
      </c>
      <c r="H18">
        <v>0.5</v>
      </c>
      <c r="I18">
        <v>21.35</v>
      </c>
      <c r="J18">
        <v>61</v>
      </c>
      <c r="K18" t="s">
        <v>27</v>
      </c>
      <c r="L18">
        <v>42</v>
      </c>
      <c r="M18">
        <f t="shared" si="1"/>
        <v>78</v>
      </c>
      <c r="N18" t="s">
        <v>24</v>
      </c>
    </row>
    <row r="19" spans="2:14" x14ac:dyDescent="0.25">
      <c r="B19" t="s">
        <v>42</v>
      </c>
      <c r="C19">
        <v>24</v>
      </c>
      <c r="D19">
        <v>60</v>
      </c>
      <c r="E19">
        <v>0.19</v>
      </c>
      <c r="F19" s="1">
        <f t="shared" si="0"/>
        <v>315.78947368421052</v>
      </c>
      <c r="G19">
        <v>3000</v>
      </c>
      <c r="H19">
        <v>0.72</v>
      </c>
      <c r="I19">
        <v>26.68</v>
      </c>
      <c r="J19">
        <v>81</v>
      </c>
      <c r="K19" t="s">
        <v>27</v>
      </c>
      <c r="L19">
        <v>42</v>
      </c>
      <c r="M19">
        <f t="shared" si="1"/>
        <v>83.333333333333343</v>
      </c>
      <c r="N19" t="s">
        <v>24</v>
      </c>
    </row>
    <row r="20" spans="2:14" x14ac:dyDescent="0.25">
      <c r="B20" t="s">
        <v>43</v>
      </c>
      <c r="C20">
        <v>24</v>
      </c>
      <c r="D20">
        <v>13</v>
      </c>
      <c r="E20">
        <v>0.04</v>
      </c>
      <c r="F20" s="1">
        <f t="shared" si="0"/>
        <v>325</v>
      </c>
      <c r="G20">
        <v>3000</v>
      </c>
      <c r="H20">
        <v>0.3</v>
      </c>
      <c r="I20">
        <v>20.010000000000002</v>
      </c>
      <c r="J20">
        <v>43</v>
      </c>
      <c r="K20" t="s">
        <v>23</v>
      </c>
      <c r="L20">
        <v>42</v>
      </c>
      <c r="M20">
        <f t="shared" si="1"/>
        <v>43.333333333333336</v>
      </c>
      <c r="N20" t="s">
        <v>24</v>
      </c>
    </row>
    <row r="21" spans="2:14" x14ac:dyDescent="0.25">
      <c r="B21" t="s">
        <v>44</v>
      </c>
      <c r="C21">
        <v>24</v>
      </c>
      <c r="D21">
        <v>25</v>
      </c>
      <c r="E21">
        <v>0.08</v>
      </c>
      <c r="F21" s="1">
        <f t="shared" si="0"/>
        <v>312.5</v>
      </c>
      <c r="G21">
        <v>3000</v>
      </c>
      <c r="H21">
        <v>0.36</v>
      </c>
      <c r="I21">
        <v>22.68</v>
      </c>
      <c r="J21">
        <v>51</v>
      </c>
      <c r="K21" t="s">
        <v>23</v>
      </c>
      <c r="L21">
        <v>42</v>
      </c>
      <c r="M21">
        <f t="shared" si="1"/>
        <v>69.444444444444443</v>
      </c>
      <c r="N21" t="s">
        <v>24</v>
      </c>
    </row>
    <row r="22" spans="2:14" x14ac:dyDescent="0.25">
      <c r="B22" t="s">
        <v>45</v>
      </c>
      <c r="C22">
        <v>24</v>
      </c>
      <c r="D22">
        <v>50</v>
      </c>
      <c r="E22">
        <v>0.16</v>
      </c>
      <c r="F22" s="1">
        <f t="shared" si="0"/>
        <v>312.5</v>
      </c>
      <c r="G22">
        <v>3000</v>
      </c>
      <c r="H22">
        <v>0.52</v>
      </c>
      <c r="I22">
        <v>32.020000000000003</v>
      </c>
      <c r="J22">
        <v>73</v>
      </c>
      <c r="K22" t="s">
        <v>23</v>
      </c>
      <c r="L22">
        <v>42</v>
      </c>
      <c r="M22">
        <f t="shared" si="1"/>
        <v>96.153846153846146</v>
      </c>
      <c r="N22" t="s">
        <v>24</v>
      </c>
    </row>
    <row r="23" spans="2:14" x14ac:dyDescent="0.25">
      <c r="B23" t="s">
        <v>46</v>
      </c>
      <c r="C23">
        <v>24</v>
      </c>
      <c r="D23">
        <v>84</v>
      </c>
      <c r="E23">
        <v>0.23</v>
      </c>
      <c r="F23" s="1">
        <f t="shared" si="0"/>
        <v>365.21739130434781</v>
      </c>
      <c r="G23">
        <v>3500</v>
      </c>
      <c r="H23">
        <v>0.55000000000000004</v>
      </c>
      <c r="I23">
        <v>24.85</v>
      </c>
      <c r="J23">
        <v>49</v>
      </c>
      <c r="K23" t="s">
        <v>23</v>
      </c>
      <c r="L23">
        <v>57</v>
      </c>
      <c r="M23">
        <f t="shared" si="1"/>
        <v>152.72727272727272</v>
      </c>
      <c r="N23" t="s">
        <v>24</v>
      </c>
    </row>
    <row r="24" spans="2:14" x14ac:dyDescent="0.25">
      <c r="B24" t="s">
        <v>47</v>
      </c>
      <c r="C24">
        <v>24</v>
      </c>
      <c r="D24">
        <v>134</v>
      </c>
      <c r="E24">
        <v>0.37</v>
      </c>
      <c r="F24" s="1">
        <f t="shared" si="0"/>
        <v>362.16216216216219</v>
      </c>
      <c r="G24">
        <v>3500</v>
      </c>
      <c r="H24">
        <v>0.82</v>
      </c>
      <c r="I24">
        <v>30.08</v>
      </c>
      <c r="J24">
        <v>69</v>
      </c>
      <c r="K24" t="s">
        <v>23</v>
      </c>
      <c r="L24">
        <v>57</v>
      </c>
      <c r="M24">
        <f t="shared" si="1"/>
        <v>163.41463414634148</v>
      </c>
      <c r="N24" t="s">
        <v>24</v>
      </c>
    </row>
    <row r="25" spans="2:14" x14ac:dyDescent="0.25">
      <c r="B25" t="s">
        <v>48</v>
      </c>
      <c r="C25">
        <v>24</v>
      </c>
      <c r="D25">
        <v>172</v>
      </c>
      <c r="E25">
        <v>0.47</v>
      </c>
      <c r="F25" s="1">
        <f t="shared" si="0"/>
        <v>365.95744680851067</v>
      </c>
      <c r="G25">
        <v>3500</v>
      </c>
      <c r="H25">
        <v>0.81</v>
      </c>
      <c r="I25">
        <v>30.08</v>
      </c>
      <c r="J25">
        <v>69</v>
      </c>
      <c r="K25" t="s">
        <v>23</v>
      </c>
      <c r="L25">
        <v>57</v>
      </c>
      <c r="M25">
        <f t="shared" si="1"/>
        <v>212.34567901234567</v>
      </c>
      <c r="N25" t="s">
        <v>24</v>
      </c>
    </row>
    <row r="26" spans="2:14" x14ac:dyDescent="0.25">
      <c r="B26" t="s">
        <v>49</v>
      </c>
      <c r="C26">
        <v>24</v>
      </c>
      <c r="D26">
        <v>220</v>
      </c>
      <c r="E26">
        <v>0.6</v>
      </c>
      <c r="F26" s="1">
        <f t="shared" si="0"/>
        <v>366.66666666666669</v>
      </c>
      <c r="G26">
        <v>3500</v>
      </c>
      <c r="H26">
        <v>1.18</v>
      </c>
      <c r="I26">
        <v>36.619999999999997</v>
      </c>
      <c r="J26">
        <v>89</v>
      </c>
      <c r="K26" t="s">
        <v>23</v>
      </c>
      <c r="L26">
        <v>57</v>
      </c>
      <c r="M26">
        <f t="shared" si="1"/>
        <v>186.4406779661017</v>
      </c>
      <c r="N26" t="s">
        <v>24</v>
      </c>
    </row>
    <row r="27" spans="2:14" x14ac:dyDescent="0.25">
      <c r="B27" t="s">
        <v>50</v>
      </c>
      <c r="C27">
        <v>24</v>
      </c>
      <c r="D27">
        <v>67</v>
      </c>
      <c r="E27">
        <v>0.16</v>
      </c>
      <c r="F27" s="1">
        <f t="shared" si="0"/>
        <v>418.75</v>
      </c>
      <c r="G27">
        <v>4000</v>
      </c>
      <c r="H27">
        <v>0.52</v>
      </c>
      <c r="I27">
        <v>20.92</v>
      </c>
      <c r="J27">
        <v>53.5</v>
      </c>
      <c r="K27" t="s">
        <v>23</v>
      </c>
      <c r="L27">
        <v>57</v>
      </c>
      <c r="M27">
        <f t="shared" si="1"/>
        <v>128.84615384615384</v>
      </c>
      <c r="N27" t="s">
        <v>24</v>
      </c>
    </row>
    <row r="28" spans="2:14" x14ac:dyDescent="0.25">
      <c r="B28" t="s">
        <v>51</v>
      </c>
      <c r="C28">
        <v>24</v>
      </c>
      <c r="D28">
        <v>63</v>
      </c>
      <c r="E28">
        <v>0.2</v>
      </c>
      <c r="F28" s="1">
        <f t="shared" si="0"/>
        <v>315</v>
      </c>
      <c r="G28">
        <v>3000</v>
      </c>
      <c r="H28">
        <v>0.7</v>
      </c>
      <c r="I28">
        <v>29.35</v>
      </c>
      <c r="J28">
        <v>58</v>
      </c>
      <c r="K28" t="s">
        <v>27</v>
      </c>
      <c r="L28">
        <v>57</v>
      </c>
      <c r="M28">
        <f t="shared" si="1"/>
        <v>90</v>
      </c>
      <c r="N28" t="s">
        <v>24</v>
      </c>
    </row>
    <row r="29" spans="2:14" x14ac:dyDescent="0.25">
      <c r="B29" t="s">
        <v>52</v>
      </c>
      <c r="C29">
        <v>24</v>
      </c>
      <c r="D29">
        <v>94</v>
      </c>
      <c r="E29">
        <v>0.3</v>
      </c>
      <c r="F29" s="1">
        <f t="shared" si="0"/>
        <v>313.33333333333337</v>
      </c>
      <c r="G29">
        <v>3000</v>
      </c>
      <c r="H29">
        <v>0.9</v>
      </c>
      <c r="I29">
        <v>28.02</v>
      </c>
      <c r="J29">
        <v>76</v>
      </c>
      <c r="K29" t="s">
        <v>27</v>
      </c>
      <c r="L29">
        <v>57</v>
      </c>
      <c r="M29">
        <f t="shared" si="1"/>
        <v>104.44444444444444</v>
      </c>
      <c r="N29" t="s">
        <v>24</v>
      </c>
    </row>
    <row r="30" spans="2:14" x14ac:dyDescent="0.25">
      <c r="B30" t="s">
        <v>53</v>
      </c>
      <c r="C30">
        <v>24</v>
      </c>
      <c r="D30">
        <v>50</v>
      </c>
      <c r="E30">
        <v>0.16</v>
      </c>
      <c r="F30" s="1">
        <f t="shared" si="0"/>
        <v>312.5</v>
      </c>
      <c r="G30">
        <v>3000</v>
      </c>
      <c r="H30">
        <v>0.56999999999999995</v>
      </c>
      <c r="I30">
        <v>24.02</v>
      </c>
      <c r="J30">
        <v>53.5</v>
      </c>
      <c r="K30" t="s">
        <v>23</v>
      </c>
      <c r="L30">
        <v>57</v>
      </c>
      <c r="M30">
        <f t="shared" si="1"/>
        <v>87.719298245614041</v>
      </c>
      <c r="N30" t="s">
        <v>24</v>
      </c>
    </row>
    <row r="31" spans="2:14" x14ac:dyDescent="0.25">
      <c r="B31" t="s">
        <v>54</v>
      </c>
      <c r="C31">
        <v>24</v>
      </c>
      <c r="D31">
        <v>101</v>
      </c>
      <c r="E31">
        <v>0.32</v>
      </c>
      <c r="F31" s="1">
        <f t="shared" si="0"/>
        <v>315.625</v>
      </c>
      <c r="G31">
        <v>3000</v>
      </c>
      <c r="H31">
        <v>0.85</v>
      </c>
      <c r="I31">
        <v>37.36</v>
      </c>
      <c r="J31">
        <v>73.5</v>
      </c>
      <c r="K31" t="s">
        <v>23</v>
      </c>
      <c r="L31">
        <v>57</v>
      </c>
      <c r="M31">
        <f t="shared" si="1"/>
        <v>118.82352941176471</v>
      </c>
      <c r="N31" t="s">
        <v>24</v>
      </c>
    </row>
    <row r="32" spans="2:14" x14ac:dyDescent="0.25">
      <c r="B32" t="s">
        <v>55</v>
      </c>
      <c r="C32">
        <v>24</v>
      </c>
      <c r="D32">
        <v>91</v>
      </c>
      <c r="E32">
        <v>0.28999999999999998</v>
      </c>
      <c r="F32" s="1">
        <f t="shared" si="0"/>
        <v>313.79310344827587</v>
      </c>
      <c r="G32">
        <v>3000</v>
      </c>
      <c r="H32">
        <v>0.79</v>
      </c>
      <c r="I32">
        <v>29.35</v>
      </c>
      <c r="J32">
        <v>73.5</v>
      </c>
      <c r="K32" t="s">
        <v>27</v>
      </c>
      <c r="L32">
        <v>57</v>
      </c>
      <c r="M32">
        <f t="shared" si="1"/>
        <v>115.18987341772151</v>
      </c>
      <c r="N32" t="s">
        <v>24</v>
      </c>
    </row>
    <row r="33" spans="2:14" x14ac:dyDescent="0.25">
      <c r="B33" t="s">
        <v>56</v>
      </c>
      <c r="C33">
        <v>24</v>
      </c>
      <c r="D33">
        <v>50</v>
      </c>
      <c r="E33">
        <v>0.16</v>
      </c>
      <c r="F33" s="1">
        <f t="shared" si="0"/>
        <v>312.5</v>
      </c>
      <c r="G33">
        <v>3000</v>
      </c>
      <c r="H33">
        <v>0.54</v>
      </c>
      <c r="I33">
        <v>21.35</v>
      </c>
      <c r="J33">
        <v>53.5</v>
      </c>
      <c r="K33" t="s">
        <v>27</v>
      </c>
      <c r="L33">
        <v>57</v>
      </c>
      <c r="M33">
        <f t="shared" si="1"/>
        <v>92.592592592592581</v>
      </c>
      <c r="N33" t="s">
        <v>24</v>
      </c>
    </row>
    <row r="34" spans="2:14" x14ac:dyDescent="0.25">
      <c r="B34" t="s">
        <v>57</v>
      </c>
      <c r="C34">
        <v>24</v>
      </c>
      <c r="D34">
        <v>110</v>
      </c>
      <c r="E34">
        <v>0.35</v>
      </c>
      <c r="F34" s="1">
        <f t="shared" si="0"/>
        <v>314.28571428571428</v>
      </c>
      <c r="G34">
        <v>3000</v>
      </c>
      <c r="H34">
        <v>1.65</v>
      </c>
      <c r="I34">
        <v>58.7</v>
      </c>
      <c r="J34">
        <v>70</v>
      </c>
      <c r="K34" t="s">
        <v>27</v>
      </c>
      <c r="L34">
        <v>86</v>
      </c>
      <c r="M34">
        <f t="shared" si="1"/>
        <v>66.666666666666671</v>
      </c>
      <c r="N34" t="s">
        <v>24</v>
      </c>
    </row>
    <row r="35" spans="2:14" s="2" customFormat="1" ht="14.1" customHeight="1" x14ac:dyDescent="0.25">
      <c r="B35" s="2" t="s">
        <v>58</v>
      </c>
      <c r="C35" s="2">
        <v>36</v>
      </c>
      <c r="D35" s="2">
        <v>50</v>
      </c>
      <c r="E35" s="2">
        <v>0.16</v>
      </c>
      <c r="F35" s="3">
        <f t="shared" si="0"/>
        <v>312.5</v>
      </c>
      <c r="G35" s="2">
        <v>3000</v>
      </c>
      <c r="H35" s="2">
        <v>0.53</v>
      </c>
      <c r="I35" s="2">
        <v>24.02</v>
      </c>
      <c r="J35" s="2">
        <v>62</v>
      </c>
      <c r="K35" s="2" t="s">
        <v>27</v>
      </c>
      <c r="L35" s="2">
        <v>42</v>
      </c>
      <c r="M35" s="2">
        <f t="shared" si="1"/>
        <v>94.339622641509436</v>
      </c>
      <c r="N35" s="2" t="s">
        <v>24</v>
      </c>
    </row>
    <row r="36" spans="2:14" s="2" customFormat="1" x14ac:dyDescent="0.25">
      <c r="B36" s="2" t="s">
        <v>59</v>
      </c>
      <c r="C36" s="2">
        <v>36</v>
      </c>
      <c r="D36" s="2">
        <v>25</v>
      </c>
      <c r="E36" s="2">
        <v>5.5E-2</v>
      </c>
      <c r="F36" s="3">
        <f t="shared" si="0"/>
        <v>454.54545454545456</v>
      </c>
      <c r="G36" s="2">
        <v>4400</v>
      </c>
      <c r="H36" s="2">
        <v>0.4</v>
      </c>
      <c r="I36" s="2">
        <v>23.54</v>
      </c>
      <c r="J36" s="2">
        <v>43</v>
      </c>
      <c r="K36" s="2" t="s">
        <v>23</v>
      </c>
      <c r="L36" s="2">
        <v>57</v>
      </c>
      <c r="M36" s="2">
        <f t="shared" si="1"/>
        <v>62.5</v>
      </c>
      <c r="N36" s="2" t="s">
        <v>24</v>
      </c>
    </row>
    <row r="37" spans="2:14" s="2" customFormat="1" x14ac:dyDescent="0.25">
      <c r="B37" s="2" t="s">
        <v>60</v>
      </c>
      <c r="C37" s="2">
        <v>36</v>
      </c>
      <c r="D37" s="2">
        <v>46</v>
      </c>
      <c r="E37" s="2">
        <v>0.11</v>
      </c>
      <c r="F37" s="3">
        <f t="shared" si="0"/>
        <v>418.18181818181819</v>
      </c>
      <c r="G37" s="2">
        <v>4000</v>
      </c>
      <c r="H37" s="2">
        <v>0.53</v>
      </c>
      <c r="I37" s="2">
        <v>24.85</v>
      </c>
      <c r="J37" s="2">
        <v>49</v>
      </c>
      <c r="K37" s="2" t="s">
        <v>23</v>
      </c>
      <c r="L37" s="2">
        <v>57</v>
      </c>
      <c r="M37" s="2">
        <f t="shared" si="1"/>
        <v>86.79245283018868</v>
      </c>
      <c r="N37" s="2" t="s">
        <v>24</v>
      </c>
    </row>
    <row r="38" spans="2:14" s="2" customFormat="1" x14ac:dyDescent="0.25">
      <c r="B38" s="2" t="s">
        <v>61</v>
      </c>
      <c r="C38" s="2">
        <v>36</v>
      </c>
      <c r="D38" s="2">
        <v>99</v>
      </c>
      <c r="E38" s="2">
        <v>0.22</v>
      </c>
      <c r="F38" s="3">
        <f t="shared" si="0"/>
        <v>450</v>
      </c>
      <c r="G38" s="2">
        <v>4300</v>
      </c>
      <c r="H38" s="2">
        <v>0.73</v>
      </c>
      <c r="I38" s="2">
        <v>30.08</v>
      </c>
      <c r="J38" s="2">
        <v>69</v>
      </c>
      <c r="K38" s="2" t="s">
        <v>23</v>
      </c>
      <c r="L38" s="2">
        <v>57</v>
      </c>
      <c r="M38" s="2">
        <f t="shared" si="1"/>
        <v>135.61643835616439</v>
      </c>
      <c r="N38" s="2" t="s">
        <v>24</v>
      </c>
    </row>
    <row r="39" spans="2:14" s="2" customFormat="1" x14ac:dyDescent="0.25">
      <c r="B39" s="2" t="s">
        <v>62</v>
      </c>
      <c r="C39" s="2">
        <v>36</v>
      </c>
      <c r="D39" s="2">
        <v>138</v>
      </c>
      <c r="E39" s="2">
        <v>0.33</v>
      </c>
      <c r="F39" s="3">
        <f t="shared" si="0"/>
        <v>418.18181818181819</v>
      </c>
      <c r="G39" s="2">
        <v>4000</v>
      </c>
      <c r="H39" s="2">
        <v>1.03</v>
      </c>
      <c r="I39" s="2">
        <v>36.619999999999997</v>
      </c>
      <c r="J39" s="2">
        <v>89</v>
      </c>
      <c r="K39" s="2" t="s">
        <v>23</v>
      </c>
      <c r="L39" s="2">
        <v>57</v>
      </c>
      <c r="M39" s="2">
        <f t="shared" si="1"/>
        <v>133.98058252427185</v>
      </c>
      <c r="N39" s="2" t="s">
        <v>24</v>
      </c>
    </row>
    <row r="40" spans="2:14" s="2" customFormat="1" x14ac:dyDescent="0.25">
      <c r="B40" s="2" t="s">
        <v>63</v>
      </c>
      <c r="C40" s="2">
        <v>36</v>
      </c>
      <c r="D40" s="2">
        <v>184</v>
      </c>
      <c r="E40" s="2">
        <v>0.44</v>
      </c>
      <c r="F40" s="3">
        <f t="shared" si="0"/>
        <v>418.18181818181819</v>
      </c>
      <c r="G40" s="2">
        <v>4000</v>
      </c>
      <c r="H40" s="2">
        <v>1.25</v>
      </c>
      <c r="I40" s="2">
        <v>41.85</v>
      </c>
      <c r="J40" s="2">
        <v>109</v>
      </c>
      <c r="K40" s="2" t="s">
        <v>23</v>
      </c>
      <c r="L40" s="2">
        <v>57</v>
      </c>
      <c r="M40" s="2">
        <f t="shared" si="1"/>
        <v>147.19999999999999</v>
      </c>
      <c r="N40" s="2" t="s">
        <v>24</v>
      </c>
    </row>
    <row r="41" spans="2:14" s="2" customFormat="1" x14ac:dyDescent="0.25">
      <c r="B41" s="2" t="s">
        <v>64</v>
      </c>
      <c r="C41" s="2">
        <v>36</v>
      </c>
      <c r="D41" s="2">
        <v>188</v>
      </c>
      <c r="E41" s="2">
        <v>0.6</v>
      </c>
      <c r="F41" s="3">
        <f t="shared" si="0"/>
        <v>313.33333333333337</v>
      </c>
      <c r="G41" s="2">
        <v>3000</v>
      </c>
      <c r="H41" s="2">
        <v>1.35</v>
      </c>
      <c r="I41" s="2">
        <v>58.7</v>
      </c>
      <c r="J41" s="2">
        <v>100</v>
      </c>
      <c r="K41" s="2" t="s">
        <v>27</v>
      </c>
      <c r="L41" s="2">
        <v>57</v>
      </c>
      <c r="M41" s="2">
        <f t="shared" si="1"/>
        <v>139.25925925925924</v>
      </c>
      <c r="N41" s="2" t="s">
        <v>24</v>
      </c>
    </row>
    <row r="42" spans="2:14" s="2" customFormat="1" x14ac:dyDescent="0.25">
      <c r="B42" s="2" t="s">
        <v>65</v>
      </c>
      <c r="C42" s="2">
        <v>36</v>
      </c>
      <c r="D42" s="2">
        <v>126</v>
      </c>
      <c r="E42" s="2">
        <v>0.4</v>
      </c>
      <c r="F42" s="3">
        <f t="shared" si="0"/>
        <v>315</v>
      </c>
      <c r="G42" s="2">
        <v>3000</v>
      </c>
      <c r="H42" s="2">
        <v>1.03</v>
      </c>
      <c r="I42" s="2">
        <v>42.69</v>
      </c>
      <c r="J42" s="2">
        <v>79</v>
      </c>
      <c r="K42" s="2" t="s">
        <v>27</v>
      </c>
      <c r="L42" s="2">
        <v>57</v>
      </c>
      <c r="M42" s="2">
        <f t="shared" si="1"/>
        <v>122.33009708737863</v>
      </c>
      <c r="N42" s="2" t="s">
        <v>24</v>
      </c>
    </row>
    <row r="43" spans="2:14" s="2" customFormat="1" x14ac:dyDescent="0.25">
      <c r="B43" s="2" t="s">
        <v>66</v>
      </c>
      <c r="C43" s="2">
        <v>36</v>
      </c>
      <c r="D43" s="2">
        <v>188</v>
      </c>
      <c r="E43" s="2">
        <v>0.6</v>
      </c>
      <c r="F43" s="3">
        <f t="shared" si="0"/>
        <v>313.33333333333337</v>
      </c>
      <c r="G43" s="2">
        <v>3000</v>
      </c>
      <c r="H43" s="2">
        <v>1.49</v>
      </c>
      <c r="I43" s="2">
        <v>38.69</v>
      </c>
      <c r="J43" s="2">
        <v>116</v>
      </c>
      <c r="K43" s="2" t="s">
        <v>27</v>
      </c>
      <c r="L43" s="2">
        <v>57</v>
      </c>
      <c r="M43" s="2">
        <f t="shared" si="1"/>
        <v>126.1744966442953</v>
      </c>
      <c r="N43" s="2" t="s">
        <v>24</v>
      </c>
    </row>
    <row r="44" spans="2:14" s="2" customFormat="1" x14ac:dyDescent="0.25">
      <c r="B44" s="2" t="s">
        <v>67</v>
      </c>
      <c r="C44" s="2">
        <v>36</v>
      </c>
      <c r="D44" s="2">
        <v>94</v>
      </c>
      <c r="E44" s="2">
        <v>0.3</v>
      </c>
      <c r="F44" s="3">
        <f t="shared" si="0"/>
        <v>313.33333333333337</v>
      </c>
      <c r="G44" s="2">
        <v>3000</v>
      </c>
      <c r="H44" s="2">
        <v>0.9</v>
      </c>
      <c r="I44" s="2">
        <v>28.02</v>
      </c>
      <c r="J44" s="2">
        <v>76</v>
      </c>
      <c r="K44" s="2" t="s">
        <v>27</v>
      </c>
      <c r="L44" s="2">
        <v>57</v>
      </c>
      <c r="M44" s="2">
        <f t="shared" si="1"/>
        <v>104.44444444444444</v>
      </c>
      <c r="N44" s="2" t="s">
        <v>24</v>
      </c>
    </row>
    <row r="45" spans="2:14" s="2" customFormat="1" x14ac:dyDescent="0.25">
      <c r="B45" s="2" t="s">
        <v>68</v>
      </c>
      <c r="C45" s="2">
        <v>36</v>
      </c>
      <c r="D45" s="2">
        <v>141</v>
      </c>
      <c r="E45" s="2">
        <v>0.45</v>
      </c>
      <c r="F45" s="3">
        <f t="shared" si="0"/>
        <v>313.33333333333331</v>
      </c>
      <c r="G45" s="2">
        <v>3000</v>
      </c>
      <c r="H45" s="2">
        <v>0.91</v>
      </c>
      <c r="I45" s="2">
        <v>33.35</v>
      </c>
      <c r="J45" s="2">
        <v>96</v>
      </c>
      <c r="K45" s="2" t="s">
        <v>27</v>
      </c>
      <c r="L45" s="2">
        <v>57</v>
      </c>
      <c r="M45" s="2">
        <f t="shared" si="1"/>
        <v>154.94505494505495</v>
      </c>
      <c r="N45" s="2" t="s">
        <v>24</v>
      </c>
    </row>
    <row r="46" spans="2:14" s="2" customFormat="1" x14ac:dyDescent="0.25">
      <c r="B46" s="2" t="s">
        <v>69</v>
      </c>
      <c r="C46" s="2">
        <v>36</v>
      </c>
      <c r="D46" s="2">
        <v>101</v>
      </c>
      <c r="E46" s="2">
        <v>0.32</v>
      </c>
      <c r="F46" s="3">
        <f t="shared" si="0"/>
        <v>315.625</v>
      </c>
      <c r="G46" s="2">
        <v>3000</v>
      </c>
      <c r="H46" s="2">
        <v>0.85</v>
      </c>
      <c r="I46" s="2">
        <v>37.36</v>
      </c>
      <c r="J46" s="2">
        <v>73.5</v>
      </c>
      <c r="K46" s="2" t="s">
        <v>23</v>
      </c>
      <c r="L46" s="2">
        <v>57</v>
      </c>
      <c r="M46" s="2">
        <f t="shared" si="1"/>
        <v>118.82352941176471</v>
      </c>
      <c r="N46" s="2" t="s">
        <v>24</v>
      </c>
    </row>
    <row r="47" spans="2:14" s="2" customFormat="1" x14ac:dyDescent="0.25">
      <c r="B47" s="2" t="s">
        <v>70</v>
      </c>
      <c r="C47" s="2">
        <v>36</v>
      </c>
      <c r="D47" s="2">
        <v>141</v>
      </c>
      <c r="E47" s="2">
        <v>0.45</v>
      </c>
      <c r="F47" s="3">
        <f t="shared" si="0"/>
        <v>313.33333333333331</v>
      </c>
      <c r="G47" s="2">
        <v>3000</v>
      </c>
      <c r="H47" s="2">
        <v>1.1299999999999999</v>
      </c>
      <c r="I47" s="2">
        <v>49.36</v>
      </c>
      <c r="J47" s="2">
        <v>93.5</v>
      </c>
      <c r="K47" s="2" t="s">
        <v>23</v>
      </c>
      <c r="L47" s="2">
        <v>57</v>
      </c>
      <c r="M47" s="2">
        <f t="shared" si="1"/>
        <v>124.77876106194691</v>
      </c>
      <c r="N47" s="2" t="s">
        <v>24</v>
      </c>
    </row>
    <row r="48" spans="2:14" s="2" customFormat="1" x14ac:dyDescent="0.25">
      <c r="B48" s="2" t="s">
        <v>71</v>
      </c>
      <c r="C48" s="2">
        <v>36</v>
      </c>
      <c r="D48" s="2">
        <v>91</v>
      </c>
      <c r="E48" s="2">
        <v>0.28999999999999998</v>
      </c>
      <c r="F48" s="3">
        <f t="shared" si="0"/>
        <v>313.79310344827587</v>
      </c>
      <c r="G48" s="2">
        <v>3000</v>
      </c>
      <c r="H48" s="2">
        <v>0.79</v>
      </c>
      <c r="I48" s="2">
        <v>29.35</v>
      </c>
      <c r="J48" s="2">
        <v>73.5</v>
      </c>
      <c r="K48" s="2" t="s">
        <v>23</v>
      </c>
      <c r="L48" s="2">
        <v>57</v>
      </c>
      <c r="M48" s="2">
        <f t="shared" si="1"/>
        <v>115.18987341772151</v>
      </c>
      <c r="N48" s="2" t="s">
        <v>24</v>
      </c>
    </row>
    <row r="49" spans="2:14" s="2" customFormat="1" x14ac:dyDescent="0.25">
      <c r="B49" s="2" t="s">
        <v>72</v>
      </c>
      <c r="C49" s="2">
        <v>36</v>
      </c>
      <c r="D49" s="2">
        <v>129</v>
      </c>
      <c r="E49" s="2">
        <v>0.41</v>
      </c>
      <c r="F49" s="3">
        <f t="shared" si="0"/>
        <v>314.63414634146341</v>
      </c>
      <c r="G49" s="2">
        <v>3000</v>
      </c>
      <c r="H49" s="2">
        <v>1.04</v>
      </c>
      <c r="I49" s="2">
        <v>34.69</v>
      </c>
      <c r="J49" s="2">
        <v>93.5</v>
      </c>
      <c r="K49" s="2" t="s">
        <v>23</v>
      </c>
      <c r="L49" s="2">
        <v>57</v>
      </c>
      <c r="M49" s="2">
        <f t="shared" si="1"/>
        <v>124.03846153846153</v>
      </c>
      <c r="N49" s="2" t="s">
        <v>24</v>
      </c>
    </row>
    <row r="50" spans="2:14" x14ac:dyDescent="0.25">
      <c r="B50" t="s">
        <v>73</v>
      </c>
      <c r="C50">
        <v>48</v>
      </c>
      <c r="D50">
        <v>75</v>
      </c>
      <c r="E50">
        <v>0.24</v>
      </c>
      <c r="F50" s="1">
        <f t="shared" si="0"/>
        <v>312.5</v>
      </c>
      <c r="G50">
        <v>3000</v>
      </c>
      <c r="H50">
        <v>0.68</v>
      </c>
      <c r="I50">
        <v>32.020000000000003</v>
      </c>
      <c r="J50">
        <v>78</v>
      </c>
      <c r="K50" t="s">
        <v>27</v>
      </c>
      <c r="L50">
        <v>42</v>
      </c>
      <c r="M50">
        <f t="shared" si="1"/>
        <v>110.29411764705881</v>
      </c>
      <c r="N50" t="s">
        <v>24</v>
      </c>
    </row>
    <row r="51" spans="2:14" x14ac:dyDescent="0.25">
      <c r="B51" t="s">
        <v>74</v>
      </c>
      <c r="C51">
        <v>48</v>
      </c>
      <c r="D51">
        <v>79</v>
      </c>
      <c r="E51">
        <v>0.25</v>
      </c>
      <c r="F51" s="1">
        <f t="shared" si="0"/>
        <v>316</v>
      </c>
      <c r="G51">
        <v>3000</v>
      </c>
      <c r="H51">
        <v>0.88</v>
      </c>
      <c r="I51">
        <v>29.35</v>
      </c>
      <c r="J51">
        <v>101</v>
      </c>
      <c r="K51" t="s">
        <v>27</v>
      </c>
      <c r="L51">
        <v>42</v>
      </c>
      <c r="M51">
        <f t="shared" si="1"/>
        <v>89.772727272727266</v>
      </c>
      <c r="N51" t="s">
        <v>24</v>
      </c>
    </row>
    <row r="52" spans="2:14" x14ac:dyDescent="0.25">
      <c r="B52" t="s">
        <v>75</v>
      </c>
      <c r="C52">
        <v>48</v>
      </c>
      <c r="D52">
        <v>39</v>
      </c>
      <c r="E52">
        <v>0.125</v>
      </c>
      <c r="F52" s="1">
        <f t="shared" si="0"/>
        <v>312</v>
      </c>
      <c r="G52">
        <v>3000</v>
      </c>
      <c r="H52">
        <v>0.5</v>
      </c>
      <c r="I52">
        <v>21.35</v>
      </c>
      <c r="J52">
        <v>61</v>
      </c>
      <c r="K52" t="s">
        <v>27</v>
      </c>
      <c r="L52">
        <v>42</v>
      </c>
      <c r="M52">
        <f t="shared" si="1"/>
        <v>78</v>
      </c>
      <c r="N52" t="s">
        <v>24</v>
      </c>
    </row>
    <row r="53" spans="2:14" x14ac:dyDescent="0.25">
      <c r="B53" t="s">
        <v>76</v>
      </c>
      <c r="C53">
        <v>48</v>
      </c>
      <c r="D53">
        <v>60</v>
      </c>
      <c r="E53">
        <v>0.19</v>
      </c>
      <c r="F53" s="1">
        <f t="shared" si="0"/>
        <v>315.78947368421052</v>
      </c>
      <c r="G53">
        <v>3000</v>
      </c>
      <c r="H53">
        <v>0.72</v>
      </c>
      <c r="I53">
        <v>26.68</v>
      </c>
      <c r="J53">
        <v>81</v>
      </c>
      <c r="K53" t="s">
        <v>27</v>
      </c>
      <c r="L53">
        <v>42</v>
      </c>
      <c r="M53">
        <f t="shared" si="1"/>
        <v>83.333333333333343</v>
      </c>
      <c r="N53" t="s">
        <v>24</v>
      </c>
    </row>
    <row r="54" spans="2:14" x14ac:dyDescent="0.25">
      <c r="B54" t="s">
        <v>77</v>
      </c>
      <c r="C54">
        <v>48</v>
      </c>
      <c r="D54">
        <v>188</v>
      </c>
      <c r="E54">
        <v>0.6</v>
      </c>
      <c r="F54" s="1">
        <f t="shared" si="0"/>
        <v>313.33333333333337</v>
      </c>
      <c r="G54">
        <v>3000</v>
      </c>
      <c r="H54">
        <v>1.35</v>
      </c>
      <c r="I54">
        <v>58.7</v>
      </c>
      <c r="J54">
        <v>100</v>
      </c>
      <c r="K54" t="s">
        <v>27</v>
      </c>
      <c r="L54">
        <v>57</v>
      </c>
      <c r="M54">
        <f t="shared" si="1"/>
        <v>139.25925925925924</v>
      </c>
      <c r="N54" t="s">
        <v>24</v>
      </c>
    </row>
    <row r="55" spans="2:14" x14ac:dyDescent="0.25">
      <c r="B55" t="s">
        <v>78</v>
      </c>
      <c r="C55">
        <v>48</v>
      </c>
      <c r="D55">
        <v>188</v>
      </c>
      <c r="E55">
        <v>0.6</v>
      </c>
      <c r="F55" s="1">
        <f t="shared" si="0"/>
        <v>313.33333333333337</v>
      </c>
      <c r="G55">
        <v>3000</v>
      </c>
      <c r="H55">
        <v>1.49</v>
      </c>
      <c r="I55">
        <v>38.69</v>
      </c>
      <c r="J55">
        <v>116</v>
      </c>
      <c r="K55" t="s">
        <v>27</v>
      </c>
      <c r="L55">
        <v>57</v>
      </c>
      <c r="M55">
        <f t="shared" si="1"/>
        <v>126.1744966442953</v>
      </c>
      <c r="N55" t="s">
        <v>24</v>
      </c>
    </row>
    <row r="56" spans="2:14" x14ac:dyDescent="0.25">
      <c r="B56" t="s">
        <v>79</v>
      </c>
      <c r="C56">
        <v>48</v>
      </c>
      <c r="D56">
        <v>141</v>
      </c>
      <c r="E56">
        <v>0.45</v>
      </c>
      <c r="F56" s="1">
        <f t="shared" si="0"/>
        <v>313.33333333333331</v>
      </c>
      <c r="G56">
        <v>3000</v>
      </c>
      <c r="H56">
        <v>1.1299999999999999</v>
      </c>
      <c r="I56">
        <v>49.36</v>
      </c>
      <c r="J56">
        <v>93.5</v>
      </c>
      <c r="K56" t="s">
        <v>23</v>
      </c>
      <c r="L56">
        <v>57</v>
      </c>
      <c r="M56">
        <f t="shared" si="1"/>
        <v>124.77876106194691</v>
      </c>
      <c r="N56" t="s">
        <v>24</v>
      </c>
    </row>
    <row r="57" spans="2:14" x14ac:dyDescent="0.25">
      <c r="B57" t="s">
        <v>80</v>
      </c>
      <c r="C57">
        <v>48</v>
      </c>
      <c r="D57">
        <v>188</v>
      </c>
      <c r="E57">
        <v>0.6</v>
      </c>
      <c r="F57" s="1">
        <f t="shared" si="0"/>
        <v>313.33333333333337</v>
      </c>
      <c r="G57">
        <v>3000</v>
      </c>
      <c r="H57">
        <v>1.41</v>
      </c>
      <c r="I57">
        <v>58.7</v>
      </c>
      <c r="J57">
        <v>113.5</v>
      </c>
      <c r="K57" t="s">
        <v>23</v>
      </c>
      <c r="L57">
        <v>57</v>
      </c>
      <c r="M57">
        <f t="shared" si="1"/>
        <v>133.33333333333334</v>
      </c>
      <c r="N57" t="s">
        <v>24</v>
      </c>
    </row>
    <row r="58" spans="2:14" x14ac:dyDescent="0.25">
      <c r="B58" t="s">
        <v>81</v>
      </c>
      <c r="C58">
        <v>48</v>
      </c>
      <c r="D58">
        <v>179</v>
      </c>
      <c r="E58">
        <v>0.56999999999999995</v>
      </c>
      <c r="F58" s="1">
        <f t="shared" si="0"/>
        <v>314.03508771929825</v>
      </c>
      <c r="G58">
        <v>3000</v>
      </c>
      <c r="H58">
        <v>1.29</v>
      </c>
      <c r="I58">
        <v>41.36</v>
      </c>
      <c r="J58">
        <v>113.5</v>
      </c>
      <c r="K58" t="s">
        <v>27</v>
      </c>
      <c r="L58">
        <v>57</v>
      </c>
      <c r="M58">
        <f t="shared" si="1"/>
        <v>138.75968992248062</v>
      </c>
      <c r="N58" t="s">
        <v>24</v>
      </c>
    </row>
    <row r="59" spans="2:14" x14ac:dyDescent="0.25">
      <c r="B59" t="s">
        <v>82</v>
      </c>
      <c r="C59">
        <v>48</v>
      </c>
      <c r="D59">
        <v>129</v>
      </c>
      <c r="E59">
        <v>0.41</v>
      </c>
      <c r="F59" s="1">
        <f t="shared" si="0"/>
        <v>314.63414634146341</v>
      </c>
      <c r="G59">
        <v>3000</v>
      </c>
      <c r="H59">
        <v>1.04</v>
      </c>
      <c r="I59">
        <v>34.69</v>
      </c>
      <c r="J59">
        <v>93.5</v>
      </c>
      <c r="K59" t="s">
        <v>27</v>
      </c>
      <c r="L59">
        <v>57</v>
      </c>
      <c r="M59">
        <f t="shared" si="1"/>
        <v>124.03846153846153</v>
      </c>
      <c r="N59" t="s">
        <v>24</v>
      </c>
    </row>
    <row r="60" spans="2:14" x14ac:dyDescent="0.25">
      <c r="B60" t="s">
        <v>83</v>
      </c>
      <c r="C60">
        <v>48</v>
      </c>
      <c r="D60">
        <v>440</v>
      </c>
      <c r="E60">
        <v>1.4</v>
      </c>
      <c r="F60" s="1">
        <f t="shared" si="0"/>
        <v>314.28571428571428</v>
      </c>
      <c r="G60">
        <v>3000</v>
      </c>
      <c r="H60">
        <v>3.2</v>
      </c>
      <c r="I60">
        <v>93.39</v>
      </c>
      <c r="J60">
        <v>108</v>
      </c>
      <c r="K60" t="s">
        <v>27</v>
      </c>
      <c r="L60">
        <v>86</v>
      </c>
      <c r="M60">
        <f t="shared" si="1"/>
        <v>137.5</v>
      </c>
      <c r="N60" t="s">
        <v>24</v>
      </c>
    </row>
    <row r="61" spans="2:14" x14ac:dyDescent="0.25">
      <c r="B61" t="s">
        <v>84</v>
      </c>
      <c r="C61">
        <v>48</v>
      </c>
      <c r="D61">
        <v>660</v>
      </c>
      <c r="E61">
        <v>2.1</v>
      </c>
      <c r="F61" s="1">
        <f t="shared" si="0"/>
        <v>314.28571428571428</v>
      </c>
      <c r="G61">
        <v>3000</v>
      </c>
      <c r="H61">
        <v>4.2</v>
      </c>
      <c r="I61">
        <v>120.08</v>
      </c>
      <c r="J61">
        <v>135</v>
      </c>
      <c r="K61" t="s">
        <v>27</v>
      </c>
      <c r="L61">
        <v>86</v>
      </c>
      <c r="M61">
        <f t="shared" si="1"/>
        <v>157.14285714285714</v>
      </c>
      <c r="N6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E6C8-72A3-4262-8BEC-7BF3EE53CAF4}">
  <dimension ref="A1"/>
  <sheetViews>
    <sheetView workbookViewId="0">
      <selection activeCell="N27" sqref="N27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83CA91-CC98-4A87-8B9D-6AC8DBBBE4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C5003-6107-4685-9980-36905063176B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2de6f903-a70b-4d4e-9d47-d88418a90129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C19D7C0-C926-4B68-A78D-9BF1D29370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Use This For Inputs</vt:lpstr>
      <vt:lpstr>Data</vt:lpstr>
      <vt:lpstr>Charts</vt:lpstr>
      <vt:lpstr>motorPrice</vt:lpstr>
      <vt:lpstr>motorTorque</vt:lpstr>
      <vt:lpstr>motorWeight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Trevor Knecht</dc:creator>
  <cp:keywords/>
  <dc:description/>
  <cp:lastModifiedBy>Knecht, Trevor B</cp:lastModifiedBy>
  <cp:revision/>
  <dcterms:created xsi:type="dcterms:W3CDTF">2024-10-30T01:21:49Z</dcterms:created>
  <dcterms:modified xsi:type="dcterms:W3CDTF">2024-11-01T15:25:47Z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