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ech\Documents\ASE6002\ModelProject\Weight\"/>
    </mc:Choice>
  </mc:AlternateContent>
  <xr:revisionPtr revIDLastSave="0" documentId="13_ncr:1_{3F7B2BF6-5716-4614-B35E-9DA45FD5B805}" xr6:coauthVersionLast="47" xr6:coauthVersionMax="47" xr10:uidLastSave="{00000000-0000-0000-0000-000000000000}"/>
  <bookViews>
    <workbookView xWindow="7440" yWindow="3645" windowWidth="25185" windowHeight="16755" xr2:uid="{00000000-000D-0000-FFFF-FFFF00000000}"/>
  </bookViews>
  <sheets>
    <sheet name="Sheet1" sheetId="1" r:id="rId1"/>
    <sheet name="Body Weight Calc" sheetId="2" r:id="rId2"/>
  </sheets>
  <definedNames>
    <definedName name="Bar_Length">Sheet1!$B$4</definedName>
    <definedName name="Battery_Weight">Sheet1!$B$2</definedName>
    <definedName name="Grip_Length">Sheet1!$B$3</definedName>
    <definedName name="Motor_Weight">Sheet1!$B$5</definedName>
    <definedName name="Sprocket_Weight">Sheet1!$B$6</definedName>
    <definedName name="Total_Weight">Sheet1!$F$2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0" i="2"/>
  <c r="B7" i="2"/>
  <c r="H11" i="2"/>
  <c r="H12" i="2"/>
  <c r="H13" i="2"/>
  <c r="H10" i="2"/>
  <c r="B2" i="2"/>
  <c r="B8" i="2" s="1"/>
  <c r="F2" i="1"/>
  <c r="B3" i="2" l="1"/>
</calcChain>
</file>

<file path=xl/sharedStrings.xml><?xml version="1.0" encoding="utf-8"?>
<sst xmlns="http://schemas.openxmlformats.org/spreadsheetml/2006/main" count="33" uniqueCount="27">
  <si>
    <t>Input</t>
  </si>
  <si>
    <t>Min</t>
  </si>
  <si>
    <t>Max</t>
  </si>
  <si>
    <t>Output</t>
  </si>
  <si>
    <t>Battery Weight</t>
  </si>
  <si>
    <t>Total Weight</t>
  </si>
  <si>
    <t>Grip Length</t>
  </si>
  <si>
    <t>Bar Length</t>
  </si>
  <si>
    <t>Motor Weight</t>
  </si>
  <si>
    <t>Sprocket Weight</t>
  </si>
  <si>
    <t>cm</t>
  </si>
  <si>
    <t>in</t>
  </si>
  <si>
    <t>Housing Height</t>
  </si>
  <si>
    <t>Housing Width</t>
  </si>
  <si>
    <t>Housing Thickness</t>
  </si>
  <si>
    <t>Grip Area</t>
  </si>
  <si>
    <t>in^2</t>
  </si>
  <si>
    <t>Grip Volume</t>
  </si>
  <si>
    <t>in^3</t>
  </si>
  <si>
    <t>Size</t>
  </si>
  <si>
    <t>Weight</t>
  </si>
  <si>
    <t>Tool Weight  (kg)</t>
  </si>
  <si>
    <t>Material Denstiy</t>
  </si>
  <si>
    <t>lb/in^3</t>
  </si>
  <si>
    <t>Weight Grip</t>
  </si>
  <si>
    <t>kg</t>
  </si>
  <si>
    <t>Housing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</si>
</sst>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Vs Bar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'Body Weight Calc'!$F$10:$F$13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xVal>
          <c:yVal>
            <c:numRef>
              <c:f>'Body Weight Calc'!$H$10:$H$13</c:f>
              <c:numCache>
                <c:formatCode>0.0</c:formatCode>
                <c:ptCount val="4"/>
                <c:pt idx="0">
                  <c:v>3.8181818181818179</c:v>
                </c:pt>
                <c:pt idx="1">
                  <c:v>4.1363636363636358</c:v>
                </c:pt>
                <c:pt idx="2">
                  <c:v>4.5909090909090899</c:v>
                </c:pt>
                <c:pt idx="3">
                  <c:v>5.3636363636363633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8-F946-910B-1C6B4156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99519"/>
        <c:axId val="2055743039"/>
      </c:scatterChart>
      <c:valAx>
        <c:axId val="20560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3039"/>
        <c:crosses val="autoZero"/>
        <c:crossBetween val="midCat"/>
      </c:valAx>
      <c:valAx>
        <c:axId val="20557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114300</xdr:rowOff>
    </xdr:from>
    <xdr:to>
      <xdr:col>14</xdr:col>
      <xdr:colOff>654050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06D67-7A08-5697-0D9D-DB8B5695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"/>
    </sheetView>
  </sheetViews>
  <sheetFormatPr defaultColWidth="8.85546875" defaultRowHeight="15" x14ac:dyDescent="0.25"/>
  <cols>
    <col min="1" max="1" width="13" bestFit="1" customWidth="1"/>
    <col min="5" max="5" width="10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4</v>
      </c>
      <c r="E2" t="s">
        <v>5</v>
      </c>
      <c r="F2">
        <f>B2+B5+B6+'Body Weight Calc'!B10+'Body Weight Calc'!B19</f>
        <v>5.8582091476245495</v>
      </c>
    </row>
    <row r="3" spans="1:6" x14ac:dyDescent="0.25">
      <c r="A3" t="s">
        <v>6</v>
      </c>
      <c r="B3">
        <v>2.54</v>
      </c>
    </row>
    <row r="4" spans="1:6" x14ac:dyDescent="0.25">
      <c r="A4" t="s">
        <v>7</v>
      </c>
      <c r="B4">
        <v>50</v>
      </c>
    </row>
    <row r="5" spans="1:6" x14ac:dyDescent="0.25">
      <c r="A5" t="s">
        <v>8</v>
      </c>
    </row>
    <row r="6" spans="1:6" x14ac:dyDescent="0.25">
      <c r="A6" t="s">
        <v>9</v>
      </c>
      <c r="B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47EE-1088-D642-A467-F46D61DACA37}">
  <dimension ref="A2:H19"/>
  <sheetViews>
    <sheetView workbookViewId="0">
      <selection activeCell="B19" sqref="B19"/>
    </sheetView>
  </sheetViews>
  <sheetFormatPr defaultColWidth="11.42578125" defaultRowHeight="15" x14ac:dyDescent="0.25"/>
  <cols>
    <col min="1" max="1" width="15" bestFit="1" customWidth="1"/>
    <col min="7" max="7" width="16" bestFit="1" customWidth="1"/>
    <col min="8" max="8" width="13.140625" bestFit="1" customWidth="1"/>
  </cols>
  <sheetData>
    <row r="2" spans="1:8" x14ac:dyDescent="0.25">
      <c r="A2" t="s">
        <v>6</v>
      </c>
      <c r="B2">
        <f>Sheet1!B3</f>
        <v>2.54</v>
      </c>
      <c r="C2" t="s">
        <v>10</v>
      </c>
    </row>
    <row r="3" spans="1:8" x14ac:dyDescent="0.25">
      <c r="A3" t="s">
        <v>6</v>
      </c>
      <c r="B3">
        <f>B2/2.54</f>
        <v>1</v>
      </c>
      <c r="C3" t="s">
        <v>11</v>
      </c>
    </row>
    <row r="4" spans="1:8" x14ac:dyDescent="0.25">
      <c r="A4" t="s">
        <v>12</v>
      </c>
      <c r="B4">
        <v>10</v>
      </c>
      <c r="C4" t="s">
        <v>11</v>
      </c>
    </row>
    <row r="5" spans="1:8" x14ac:dyDescent="0.25">
      <c r="A5" t="s">
        <v>13</v>
      </c>
      <c r="B5">
        <v>8</v>
      </c>
      <c r="C5" t="s">
        <v>11</v>
      </c>
    </row>
    <row r="6" spans="1:8" x14ac:dyDescent="0.25">
      <c r="A6" t="s">
        <v>14</v>
      </c>
      <c r="B6">
        <v>0.1</v>
      </c>
      <c r="C6" t="s">
        <v>11</v>
      </c>
    </row>
    <row r="7" spans="1:8" x14ac:dyDescent="0.25">
      <c r="A7" t="s">
        <v>15</v>
      </c>
      <c r="B7">
        <f>B4*B5-((B4-2*B6)*(B5-2*B6))</f>
        <v>3.5600000000000023</v>
      </c>
      <c r="C7" t="s">
        <v>16</v>
      </c>
    </row>
    <row r="8" spans="1:8" x14ac:dyDescent="0.25">
      <c r="A8" t="s">
        <v>17</v>
      </c>
      <c r="B8">
        <f>B7*B2</f>
        <v>9.042400000000006</v>
      </c>
      <c r="C8" t="s">
        <v>18</v>
      </c>
      <c r="F8" t="s">
        <v>19</v>
      </c>
      <c r="G8" t="s">
        <v>20</v>
      </c>
      <c r="H8" t="s">
        <v>21</v>
      </c>
    </row>
    <row r="9" spans="1:8" x14ac:dyDescent="0.25">
      <c r="A9" t="s">
        <v>22</v>
      </c>
      <c r="B9">
        <v>3.3799999999999997E-2</v>
      </c>
      <c r="C9" t="s">
        <v>23</v>
      </c>
    </row>
    <row r="10" spans="1:8" x14ac:dyDescent="0.25">
      <c r="A10" t="s">
        <v>24</v>
      </c>
      <c r="B10">
        <f>B9*B8/2.2</f>
        <v>0.13892414545454551</v>
      </c>
      <c r="C10" t="s">
        <v>25</v>
      </c>
      <c r="F10">
        <v>14</v>
      </c>
      <c r="G10">
        <v>8.4</v>
      </c>
      <c r="H10" s="1">
        <f>G10/2.2</f>
        <v>3.8181818181818179</v>
      </c>
    </row>
    <row r="11" spans="1:8" x14ac:dyDescent="0.25">
      <c r="F11">
        <v>16</v>
      </c>
      <c r="G11">
        <v>9.1</v>
      </c>
      <c r="H11" s="1">
        <f t="shared" ref="H11:H13" si="0">G11/2.2</f>
        <v>4.1363636363636358</v>
      </c>
    </row>
    <row r="12" spans="1:8" x14ac:dyDescent="0.25">
      <c r="F12">
        <v>18</v>
      </c>
      <c r="G12">
        <v>10.1</v>
      </c>
      <c r="H12" s="1">
        <f t="shared" si="0"/>
        <v>4.5909090909090899</v>
      </c>
    </row>
    <row r="13" spans="1:8" x14ac:dyDescent="0.25">
      <c r="F13">
        <v>20</v>
      </c>
      <c r="G13">
        <v>11.8</v>
      </c>
      <c r="H13" s="1">
        <f t="shared" si="0"/>
        <v>5.3636363636363633</v>
      </c>
    </row>
    <row r="19" spans="1:3" x14ac:dyDescent="0.25">
      <c r="A19" t="s">
        <v>26</v>
      </c>
      <c r="B19">
        <f>(0.0284*((Sheet1!B4/2.54)^2))-(0.7114*(Sheet1!B4/2.54))+8.2182</f>
        <v>5.2192850021700039</v>
      </c>
      <c r="C19" t="s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4449CD-1ABF-449B-B61F-7599D53285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F5870-8125-4311-B149-BC81D8B6C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69CD1-075E-4754-ABEE-D58AF516EA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Body Weight Calc</vt:lpstr>
      <vt:lpstr>Bar_Length</vt:lpstr>
      <vt:lpstr>Battery_Weight</vt:lpstr>
      <vt:lpstr>Grip_Length</vt:lpstr>
      <vt:lpstr>Motor_Weight</vt:lpstr>
      <vt:lpstr>Sprocket_Weight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Knecht, Trevor B</cp:lastModifiedBy>
  <cp:revision/>
  <dcterms:created xsi:type="dcterms:W3CDTF">2024-11-01T02:28:00Z</dcterms:created>
  <dcterms:modified xsi:type="dcterms:W3CDTF">2024-11-01T23:41:18Z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