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9"/>
  </bookViews>
  <sheets>
    <sheet name="t=1,85dias" sheetId="1" r:id="rId1"/>
    <sheet name="t=3,7dias" sheetId="4" r:id="rId2"/>
    <sheet name="t=5,55dias" sheetId="5" r:id="rId3"/>
    <sheet name="t=7,4dias" sheetId="7" r:id="rId4"/>
    <sheet name="t=9,25dias" sheetId="8" r:id="rId5"/>
    <sheet name="t=11,1dias" sheetId="9" r:id="rId6"/>
    <sheet name="t=12,95dias" sheetId="10" r:id="rId7"/>
    <sheet name="t=14,8dias" sheetId="11" r:id="rId8"/>
    <sheet name="t=16,65dias" sheetId="12" r:id="rId9"/>
    <sheet name="t=18.5dias" sheetId="13" r:id="rId10"/>
  </sheets>
  <definedNames/>
  <calcPr calcId="152511"/>
</workbook>
</file>

<file path=xl/sharedStrings.xml><?xml version="1.0" encoding="utf-8"?>
<sst xmlns="http://schemas.openxmlformats.org/spreadsheetml/2006/main" count="46" uniqueCount="46">
  <si>
    <r>
      <rPr>
        <sz val="11"/>
        <color theme="1"/>
        <rFont val="Times New Roman"/>
      </rPr>
      <t>▲T=</t>
    </r>
  </si>
  <si>
    <t>431301/30</t>
  </si>
  <si>
    <t xml:space="preserve"> </t>
  </si>
  <si>
    <t>+</t>
  </si>
  <si>
    <t>=</t>
  </si>
  <si>
    <t>,64*2,5</t>
  </si>
  <si>
    <t>50*50</t>
  </si>
  <si>
    <t>-</t>
  </si>
  <si>
    <t>e</t>
  </si>
  <si>
    <t>Sendo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</si>
  <si>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</si>
  <si>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</si>
  <si>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</si>
  <si>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</si>
  <si>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</si>
  <si>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</si>
  <si>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</si>
  <si>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</si>
  <si>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</si>
  <si>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Sendo no tempo t=0</t>
  </si>
  <si>
    <t>Então</t>
  </si>
  <si>
    <t>t*1,85</t>
  </si>
  <si>
    <t>*</t>
  </si>
  <si>
    <r>
      <rPr>
        <sz val="11"/>
        <color theme="1"/>
        <rFont val="Times New Roman"/>
      </rPr>
      <t>▲T=</t>
    </r>
  </si>
  <si>
    <t>hugo</t>
  </si>
  <si>
    <t xml:space="preserve">  </t>
  </si>
  <si>
    <t>t=3,7DIAS</t>
  </si>
  <si>
    <t>t=3,7 dias</t>
  </si>
  <si>
    <t>t=5,55 dias</t>
  </si>
  <si>
    <t>Sendo no tempo t=03,7 dias</t>
  </si>
  <si>
    <t>Sendo no tempo t=5,5 dias</t>
  </si>
  <si>
    <t>t=7,4dias</t>
  </si>
  <si>
    <t>t=7,4DIAS</t>
  </si>
  <si>
    <t>t=9,25dias</t>
  </si>
  <si>
    <t>Sendo no tempo t=5,57,4 dias</t>
  </si>
  <si>
    <t>Sendo no tempo t=7,4 dias</t>
  </si>
  <si>
    <t>t=11,1dias</t>
  </si>
  <si>
    <t>Sendo no tempo t=9,25 dias</t>
  </si>
  <si>
    <t>t=12,95dias</t>
  </si>
  <si>
    <t>Sendo no tempo t=11,1 dias</t>
  </si>
  <si>
    <t>t=14,8dias</t>
  </si>
  <si>
    <t>Sendo no tempo t=12,95 dias</t>
  </si>
  <si>
    <t>t=16,65dias</t>
  </si>
  <si>
    <t>Sendo no tempo t=14,8 dias</t>
  </si>
  <si>
    <t>t=18,5dias</t>
  </si>
  <si>
    <t>Sendo no tempo t=16,65 dias</t>
  </si>
</sst>
</file>

<file path=xl/styles.xml><?xml version="1.0" encoding="utf-8"?>
<styleSheet xmlns="http://schemas.openxmlformats.org/spreadsheetml/2006/main">
  <numFmts count="5">
    <numFmt numFmtId="64" formatCode="0.00_ "/>
    <numFmt numFmtId="65" formatCode="0.0_ "/>
    <numFmt numFmtId="66" formatCode="0_ "/>
    <numFmt numFmtId="67" formatCode="0.000"/>
    <numFmt numFmtId="68" formatCode="0.0"/>
  </numFmts>
  <fonts count="21">
    <font>
      <sz val="11.0"/>
      <name val="Times New Roman"/>
      <color theme="1"/>
    </font>
    <font>
      <sz val="8.0"/>
      <name val="Times New Roman"/>
      <color rgb="FF000000"/>
    </font>
    <font>
      <u/>
      <sz val="11.0"/>
      <name val="Times New Roman"/>
      <color theme="10"/>
    </font>
    <font>
      <u/>
      <sz val="11.0"/>
      <name val="Times New Roman"/>
      <color theme="11"/>
    </font>
    <font>
      <sz val="11.0"/>
      <name val="Times New Roman"/>
      <color rgb="FFFF0000"/>
    </font>
    <font>
      <sz val="18.0"/>
      <name val="Times New Roman"/>
      <color theme="3"/>
    </font>
    <font>
      <b/>
      <sz val="15.0"/>
      <name val="Times New Roman"/>
      <color theme="3"/>
    </font>
    <font>
      <b/>
      <sz val="13.0"/>
      <name val="Times New Roman"/>
      <color theme="3"/>
    </font>
    <font>
      <b/>
      <sz val="11.0"/>
      <name val="Times New Roman"/>
      <color theme="3"/>
    </font>
    <font>
      <sz val="11.0"/>
      <name val="Times New Roman"/>
      <color rgb="FF3F3F76"/>
    </font>
    <font>
      <b/>
      <sz val="11.0"/>
      <name val="Times New Roman"/>
      <color rgb="FF3F3F3F"/>
    </font>
    <font>
      <b/>
      <sz val="11.0"/>
      <name val="Times New Roman"/>
      <color rgb="FFFA7D00"/>
    </font>
    <font>
      <b/>
      <sz val="11.0"/>
      <name val="Times New Roman"/>
      <color rgb="FFFFFFFF"/>
    </font>
    <font>
      <sz val="11.0"/>
      <name val="Times New Roman"/>
      <color rgb="FFFA7D00"/>
    </font>
    <font>
      <sz val="11.0"/>
      <name val="Times New Roman"/>
      <color theme="1"/>
    </font>
    <font>
      <sz val="11.0"/>
      <name val="Times New Roman"/>
      <color rgb="FF006100"/>
    </font>
    <font>
      <sz val="11.0"/>
      <name val="Times New Roman"/>
      <color rgb="FF9C0006"/>
    </font>
    <font>
      <sz val="11.0"/>
      <name val="Times New Roman"/>
      <color rgb="FF9C6500"/>
    </font>
    <font>
      <sz val="11.0"/>
      <name val="Times New Roman"/>
      <color theme="0"/>
    </font>
    <font>
      <i/>
      <sz val="11.0"/>
      <name val="Times New Roman"/>
      <color rgb="FF7F7F7F"/>
    </font>
    <font>
      <sz val="12.0"/>
      <name val="Calibri"/>
      <color theme="1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1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16" fontId="0" fillId="0" borderId="0" xfId="0" applyNumberFormat="1">
      <alignment vertical="center"/>
    </xf>
    <xf numFmtId="64" fontId="0" fillId="0" borderId="0" xfId="0" applyNumberFormat="1">
      <alignment vertical="center"/>
    </xf>
    <xf numFmtId="12" fontId="0" fillId="0" borderId="0" xfId="0" applyNumberFormat="1">
      <alignment vertical="center"/>
    </xf>
    <xf numFmtId="12" fontId="0" fillId="0" borderId="0" xfId="0" applyNumberFormat="1" applyAlignment="1">
      <alignment horizontal="left" vertical="center" indent="1"/>
    </xf>
    <xf numFmtId="12" fontId="0" fillId="0" borderId="0" xfId="0" applyNumberFormat="1" applyAlignment="1">
      <alignment horizontal="left" vertical="center" indent="2"/>
    </xf>
    <xf numFmtId="12" fontId="0" fillId="0" borderId="0" xfId="0" applyNumberFormat="1" applyAlignment="1">
      <alignment horizontal="left" vertical="center" indent="3"/>
    </xf>
    <xf numFmtId="12" fontId="0" fillId="0" borderId="0" xfId="0" applyNumberFormat="1" applyAlignment="1">
      <alignment horizontal="left" vertical="center" indent="4"/>
    </xf>
    <xf numFmtId="12" fontId="0" fillId="0" borderId="0" xfId="0" applyNumberFormat="1" applyAlignment="1">
      <alignment horizontal="left" vertical="center" indent="5"/>
    </xf>
    <xf numFmtId="12" fontId="0" fillId="0" borderId="0" xfId="0" applyNumberFormat="1" applyAlignment="1">
      <alignment horizontal="left" vertical="center" indent="6"/>
    </xf>
    <xf numFmtId="12" fontId="0" fillId="0" borderId="0" xfId="0" applyNumberFormat="1" applyAlignment="1">
      <alignment horizontal="left" vertical="center" indent="7"/>
    </xf>
    <xf numFmtId="64" fontId="0" fillId="0" borderId="0" xfId="0" applyNumberFormat="1" applyAlignment="1">
      <alignment horizontal="left" vertical="center" indent="2"/>
    </xf>
    <xf numFmtId="16" fontId="0" fillId="0" borderId="0" xfId="0" applyNumberFormat="1" applyAlignment="1">
      <alignment horizontal="left" vertical="center" indent="2"/>
    </xf>
    <xf numFmtId="65" fontId="0" fillId="0" borderId="0" xfId="0" applyNumberFormat="1">
      <alignment vertical="center"/>
    </xf>
    <xf numFmtId="66" fontId="0" fillId="0" borderId="0" xfId="0" applyNumberFormat="1">
      <alignment vertical="center"/>
    </xf>
    <xf numFmtId="65" fontId="0" fillId="0" borderId="0" xfId="0" applyNumberFormat="1" applyAlignment="1">
      <alignment horizontal="left" vertical="center" indent="2"/>
    </xf>
    <xf numFmtId="66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66" fontId="0" fillId="0" borderId="0" xfId="0" applyNumberFormat="1" applyAlignment="1">
      <alignment horizontal="center" vertical="center" indent="2"/>
    </xf>
    <xf numFmtId="66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67" fontId="0" fillId="0" borderId="0" xfId="0" applyNumberFormat="1">
      <alignment vertical="center"/>
    </xf>
    <xf numFmtId="68" fontId="0" fillId="0" borderId="0" xfId="0" applyNumberFormat="1">
      <alignment vertical="center"/>
    </xf>
    <xf numFmtId="0" fontId="20" fillId="0" borderId="10" xfId="0"/>
    <xf numFmtId="64" fontId="20" fillId="0" borderId="10" xfId="0" applyNumberFormat="1"/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theme" Target="theme/theme1.xml"></Relationship><Relationship Id="rId12" Type="http://schemas.openxmlformats.org/officeDocument/2006/relationships/styles" Target="styles.xml"></Relationship><Relationship Id="rId13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10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71"/>
  <sheetViews>
    <sheetView topLeftCell="C62" workbookViewId="0">
      <selection activeCell="D63" sqref="D63:F71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3.57642828" customWidth="1" outlineLevel="0"/>
    <col min="4" max="4" width="12.43357168" customWidth="1" outlineLevel="0"/>
    <col min="5" max="5" width="14.71928583" customWidth="1" outlineLevel="0"/>
    <col min="6" max="6" width="11.00499998" customWidth="1" outlineLevel="0"/>
    <col min="7" max="8" width="11.71928583" customWidth="1" outlineLevel="0"/>
    <col min="9" max="9" width="14.00499998" customWidth="1" outlineLevel="0"/>
    <col min="10" max="10" width="7.71928583" customWidth="1" outlineLevel="0"/>
    <col min="11" max="11" width="5.71928583" customWidth="1" outlineLevel="0"/>
    <col min="12" max="12" width="8.14785705" customWidth="1" outlineLevel="0"/>
    <col min="13" max="14" width="13.14785753" customWidth="1" outlineLevel="0"/>
    <col min="15" max="16" width="5.71928583" customWidth="1" outlineLevel="0"/>
    <col min="17" max="17" width="10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19</v>
      </c>
    </row>
    <row r="27" spans="1:33">
      <c r="D27" s="0" t="s">
        <v>10</v>
      </c>
      <c r="E27" s="0" t="s">
        <v>4</v>
      </c>
      <c r="F27" s="0">
        <v>100</v>
      </c>
    </row>
    <row r="28" spans="1:33">
      <c r="D28" s="0" t="s">
        <v>11</v>
      </c>
      <c r="E28" s="0" t="s">
        <v>4</v>
      </c>
      <c r="F28" s="0">
        <v>100</v>
      </c>
    </row>
    <row r="29" spans="1:33">
      <c r="D29" s="0" t="s">
        <v>12</v>
      </c>
      <c r="E29" s="0" t="s">
        <v>4</v>
      </c>
      <c r="F29" s="0">
        <v>100</v>
      </c>
    </row>
    <row r="30" spans="1:33">
      <c r="D30" s="0" t="s">
        <v>13</v>
      </c>
      <c r="E30" s="0" t="s">
        <v>4</v>
      </c>
      <c r="F30" s="0">
        <v>100</v>
      </c>
    </row>
    <row r="31" spans="1:33">
      <c r="D31" s="0" t="s">
        <v>14</v>
      </c>
      <c r="E31" s="0" t="s">
        <v>4</v>
      </c>
      <c r="F31" s="0">
        <v>100</v>
      </c>
    </row>
    <row r="32" spans="1:33">
      <c r="D32" s="0" t="s">
        <v>15</v>
      </c>
      <c r="E32" s="0" t="s">
        <v>4</v>
      </c>
      <c r="F32" s="0">
        <v>100</v>
      </c>
    </row>
    <row r="33" spans="2:18">
      <c r="D33" s="0" t="s">
        <v>16</v>
      </c>
      <c r="E33" s="0" t="s">
        <v>4</v>
      </c>
      <c r="F33" s="0">
        <v>100</v>
      </c>
    </row>
    <row r="34" spans="2:18">
      <c r="D34" s="0" t="s">
        <v>17</v>
      </c>
      <c r="E34" s="0" t="s">
        <v>4</v>
      </c>
      <c r="F34" s="0">
        <v>100</v>
      </c>
    </row>
    <row r="35" spans="2:18">
      <c r="D35" s="0" t="s">
        <v>18</v>
      </c>
      <c r="E35" s="0" t="s">
        <v>4</v>
      </c>
      <c r="F35" s="0">
        <v>100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+SUM(Y15:AG15)</f>
        <v>50000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+SUM(Y16:AG16)</f>
        <v>200000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+SUM(Y17:AG17)</f>
        <v>100000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+SUM(Y18:AG18)</f>
        <v>200000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+SUM(Y19:AG19)</f>
        <v>100000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>
        <v>100</v>
      </c>
      <c r="Q45" s="0" t="s">
        <v>22</v>
      </c>
      <c r="R45" s="0">
        <f>+SUM(Y20:AG20)</f>
        <v>200000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+SUM(Y21:AG21)</f>
        <v>100000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+SUM(Y22:AG22)</f>
        <v>200000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+SUM(Y23:AG23)</f>
        <v>50000</v>
      </c>
    </row>
    <row r="49" spans="2:18">
      <c r="M49" s="0" t="s">
        <v>21</v>
      </c>
    </row>
    <row r="52" spans="2:18">
      <c r="B52" s="0" t="s">
        <v>2</v>
      </c>
      <c r="C52" s="0">
        <v>671488</v>
      </c>
      <c r="D52" s="0">
        <v>-235744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L52" s="0" t="s">
        <v>11</v>
      </c>
      <c r="R52" s="0">
        <v>200000</v>
      </c>
    </row>
    <row r="53" spans="2:18">
      <c r="B53" s="0" t="s">
        <v>2</v>
      </c>
      <c r="C53" s="0">
        <v>-235744</v>
      </c>
      <c r="D53" s="0">
        <v>527552</v>
      </c>
      <c r="E53" s="0">
        <v>-235744</v>
      </c>
      <c r="F53" s="0">
        <v>21968</v>
      </c>
      <c r="G53" s="0">
        <v>0</v>
      </c>
      <c r="H53" s="0">
        <v>0</v>
      </c>
      <c r="I53" s="0">
        <v>0</v>
      </c>
      <c r="J53" s="0">
        <v>0</v>
      </c>
      <c r="L53" s="0" t="s">
        <v>12</v>
      </c>
      <c r="R53" s="0">
        <v>100000</v>
      </c>
    </row>
    <row r="54" spans="2:18">
      <c r="B54" s="0" t="s">
        <v>25</v>
      </c>
      <c r="C54" s="0">
        <v>0</v>
      </c>
      <c r="D54" s="0">
        <v>-235744</v>
      </c>
      <c r="E54" s="0">
        <v>671488</v>
      </c>
      <c r="F54" s="0">
        <v>-235744</v>
      </c>
      <c r="G54" s="0">
        <v>0</v>
      </c>
      <c r="H54" s="0">
        <v>0</v>
      </c>
      <c r="I54" s="0">
        <v>0</v>
      </c>
      <c r="J54" s="0">
        <v>0</v>
      </c>
      <c r="L54" s="0" t="s">
        <v>13</v>
      </c>
      <c r="R54" s="0">
        <v>200000</v>
      </c>
    </row>
    <row r="55" spans="2:18">
      <c r="B55" s="0" t="s">
        <v>2</v>
      </c>
      <c r="C55" s="0">
        <v>0</v>
      </c>
      <c r="D55" s="0">
        <v>21968</v>
      </c>
      <c r="E55" s="0">
        <v>-235744</v>
      </c>
      <c r="F55" s="0">
        <v>527552</v>
      </c>
      <c r="G55" s="0">
        <v>-235744</v>
      </c>
      <c r="H55" s="0">
        <v>21968</v>
      </c>
      <c r="I55" s="0">
        <v>0</v>
      </c>
      <c r="J55" s="0">
        <v>0</v>
      </c>
      <c r="L55" s="0" t="s">
        <v>14</v>
      </c>
      <c r="R55" s="0">
        <v>100000</v>
      </c>
    </row>
    <row r="56" spans="2:18">
      <c r="B56" s="0" t="s">
        <v>25</v>
      </c>
      <c r="C56" s="0">
        <v>0</v>
      </c>
      <c r="D56" s="0">
        <v>0</v>
      </c>
      <c r="E56" s="0">
        <v>0</v>
      </c>
      <c r="F56" s="0">
        <v>-235744</v>
      </c>
      <c r="G56" s="0">
        <v>671488</v>
      </c>
      <c r="H56" s="0">
        <v>-235744</v>
      </c>
      <c r="I56" s="0">
        <v>0</v>
      </c>
      <c r="J56" s="0">
        <v>0</v>
      </c>
      <c r="L56" s="0" t="s">
        <v>15</v>
      </c>
      <c r="O56" s="0" t="s">
        <v>4</v>
      </c>
      <c r="P56" s="0">
        <v>100</v>
      </c>
      <c r="Q56" s="0" t="s">
        <v>22</v>
      </c>
      <c r="R56" s="0">
        <v>200000</v>
      </c>
    </row>
    <row r="57" spans="2:18">
      <c r="B57" s="0" t="s">
        <v>2</v>
      </c>
      <c r="C57" s="0">
        <v>0</v>
      </c>
      <c r="D57" s="0">
        <v>0</v>
      </c>
      <c r="E57" s="0">
        <v>0</v>
      </c>
      <c r="F57" s="0">
        <v>21968</v>
      </c>
      <c r="G57" s="0">
        <v>-235744</v>
      </c>
      <c r="H57" s="0">
        <v>527552</v>
      </c>
      <c r="I57" s="0">
        <v>-235744</v>
      </c>
      <c r="J57" s="0">
        <v>21968</v>
      </c>
      <c r="L57" s="0" t="s">
        <v>16</v>
      </c>
      <c r="R57" s="0">
        <v>100000</v>
      </c>
    </row>
    <row r="58" spans="2:18">
      <c r="B58" s="0" t="s">
        <v>2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-235744</v>
      </c>
      <c r="I58" s="0">
        <v>671488</v>
      </c>
      <c r="J58" s="0">
        <v>-235744</v>
      </c>
      <c r="L58" s="0" t="s">
        <v>17</v>
      </c>
      <c r="R58" s="0">
        <v>200000</v>
      </c>
    </row>
    <row r="59" spans="2:18">
      <c r="B59" s="0" t="s">
        <v>2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21968</v>
      </c>
      <c r="I59" s="0">
        <v>-235744</v>
      </c>
      <c r="J59" s="0">
        <v>263776</v>
      </c>
      <c r="L59" s="0" t="s">
        <v>18</v>
      </c>
      <c r="R59" s="0">
        <v>50000</v>
      </c>
    </row>
    <row r="60" spans="2:18">
      <c r="M60" s="0" t="s">
        <v>21</v>
      </c>
    </row>
    <row r="63" spans="2:18">
      <c r="D63" s="0" t="s">
        <v>11</v>
      </c>
      <c r="F63" s="0">
        <v>58.82</v>
      </c>
    </row>
    <row r="64" spans="2:18">
      <c r="D64" s="0" t="s">
        <v>12</v>
      </c>
      <c r="F64" s="0">
        <v>82.7037</v>
      </c>
    </row>
    <row r="65" spans="4:6">
      <c r="D65" s="0" t="s">
        <v>13</v>
      </c>
      <c r="F65" s="0">
        <v>92.8765</v>
      </c>
    </row>
    <row r="66" spans="4:6">
      <c r="D66" s="0" t="s">
        <v>14</v>
      </c>
      <c r="F66" s="0">
        <v>97.0059</v>
      </c>
    </row>
    <row r="67" spans="4:6">
      <c r="D67" s="0" t="s">
        <v>15</v>
      </c>
      <c r="F67" s="0">
        <v>98.7617</v>
      </c>
    </row>
    <row r="68" spans="4:6">
      <c r="D68" s="0" t="s">
        <v>16</v>
      </c>
      <c r="F68" s="0">
        <v>99.4671</v>
      </c>
    </row>
    <row r="69" spans="4:6">
      <c r="D69" s="0" t="s">
        <v>17</v>
      </c>
      <c r="F69" s="0">
        <v>99.7501</v>
      </c>
    </row>
    <row r="70" spans="4:6">
      <c r="D70" s="0" t="s">
        <v>18</v>
      </c>
      <c r="F70" s="0">
        <v>99.821</v>
      </c>
    </row>
    <row r="71" spans="4:6">
      <c r="E71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G60"/>
  <sheetViews>
    <sheetView topLeftCell="A2" tabSelected="1" workbookViewId="0">
      <selection activeCell="I56" sqref="I56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45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11.042</v>
      </c>
    </row>
    <row r="29" spans="1:33">
      <c r="D29" s="0" t="s">
        <v>12</v>
      </c>
      <c r="E29" s="0" t="s">
        <v>4</v>
      </c>
      <c r="F29" s="0">
        <v>20.52</v>
      </c>
    </row>
    <row r="30" spans="1:33">
      <c r="D30" s="0" t="s">
        <v>13</v>
      </c>
      <c r="E30" s="0" t="s">
        <v>4</v>
      </c>
      <c r="F30" s="0">
        <v>30.8005</v>
      </c>
    </row>
    <row r="31" spans="1:33">
      <c r="D31" s="0" t="s">
        <v>14</v>
      </c>
      <c r="E31" s="0" t="s">
        <v>4</v>
      </c>
      <c r="F31" s="0">
        <v>38.9063</v>
      </c>
    </row>
    <row r="32" spans="1:33">
      <c r="D32" s="0" t="s">
        <v>15</v>
      </c>
      <c r="E32" s="0" t="s">
        <v>4</v>
      </c>
      <c r="F32" s="0">
        <v>45.7982</v>
      </c>
    </row>
    <row r="33" spans="2:18">
      <c r="D33" s="0" t="s">
        <v>16</v>
      </c>
      <c r="E33" s="0" t="s">
        <v>4</v>
      </c>
      <c r="F33" s="0">
        <v>50.9043</v>
      </c>
    </row>
    <row r="34" spans="2:18">
      <c r="D34" s="0" t="s">
        <v>17</v>
      </c>
      <c r="E34" s="0" t="s">
        <v>4</v>
      </c>
      <c r="F34" s="0">
        <v>54.037</v>
      </c>
    </row>
    <row r="35" spans="2:18">
      <c r="D35" s="0" t="s">
        <v>18</v>
      </c>
      <c r="E35" s="0" t="s">
        <v>4</v>
      </c>
      <c r="F35" s="0">
        <v>55.0915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2183581.888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1777136.384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2362831.6816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5560439.5232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3824008.5328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8667216.3648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4874080.4448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10234348.8192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2639531.3616</v>
      </c>
    </row>
    <row r="49" spans="3:13">
      <c r="M49" s="0" t="s">
        <v>44</v>
      </c>
    </row>
    <row r="52" spans="3:13">
      <c r="C52" s="0" t="s">
        <v>11</v>
      </c>
      <c r="E52" s="0">
        <v>9.5229</v>
      </c>
    </row>
    <row r="53" spans="3:13">
      <c r="C53" s="0" t="s">
        <v>12</v>
      </c>
      <c r="E53" s="0">
        <v>19.5865</v>
      </c>
    </row>
    <row r="54" spans="3:13">
      <c r="C54" s="0" t="s">
        <v>13</v>
      </c>
      <c r="E54" s="0">
        <v>27.5835</v>
      </c>
    </row>
    <row r="55" spans="3:13">
      <c r="C55" s="0" t="s">
        <v>14</v>
      </c>
      <c r="E55" s="0">
        <v>35.395</v>
      </c>
    </row>
    <row r="56" spans="3:13">
      <c r="C56" s="0" t="s">
        <v>15</v>
      </c>
      <c r="E56" s="0">
        <v>41.5259</v>
      </c>
    </row>
    <row r="57" spans="3:13">
      <c r="C57" s="0" t="s">
        <v>16</v>
      </c>
      <c r="E57" s="0">
        <v>46.1213</v>
      </c>
    </row>
    <row r="58" spans="3:13">
      <c r="C58" s="0" t="s">
        <v>17</v>
      </c>
      <c r="E58" s="0">
        <v>48.9601</v>
      </c>
    </row>
    <row r="59" spans="3:13">
      <c r="C59" s="0" t="s">
        <v>18</v>
      </c>
      <c r="E59" s="0">
        <v>49.9226</v>
      </c>
    </row>
    <row r="60" spans="3:13">
      <c r="D60" s="0" t="s">
        <v>44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60"/>
  <sheetViews>
    <sheetView topLeftCell="A43" workbookViewId="0">
      <selection activeCell="D61" sqref="D61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19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58.82</v>
      </c>
    </row>
    <row r="29" spans="1:33">
      <c r="D29" s="0" t="s">
        <v>12</v>
      </c>
      <c r="E29" s="0" t="s">
        <v>4</v>
      </c>
      <c r="F29" s="0">
        <v>82.7037</v>
      </c>
    </row>
    <row r="30" spans="1:33">
      <c r="D30" s="0" t="s">
        <v>13</v>
      </c>
      <c r="E30" s="0" t="s">
        <v>4</v>
      </c>
      <c r="F30" s="0">
        <v>92.8765</v>
      </c>
    </row>
    <row r="31" spans="1:33">
      <c r="D31" s="0" t="s">
        <v>14</v>
      </c>
      <c r="E31" s="0" t="s">
        <v>4</v>
      </c>
      <c r="F31" s="0">
        <v>97.0059</v>
      </c>
    </row>
    <row r="32" spans="1:33">
      <c r="D32" s="0" t="s">
        <v>15</v>
      </c>
      <c r="E32" s="0" t="s">
        <v>4</v>
      </c>
      <c r="F32" s="0">
        <v>98.7617</v>
      </c>
    </row>
    <row r="33" spans="2:18">
      <c r="D33" s="0" t="s">
        <v>16</v>
      </c>
      <c r="E33" s="0" t="s">
        <v>4</v>
      </c>
      <c r="F33" s="0">
        <v>99.4671</v>
      </c>
    </row>
    <row r="34" spans="2:18">
      <c r="D34" s="0" t="s">
        <v>17</v>
      </c>
      <c r="E34" s="0" t="s">
        <v>4</v>
      </c>
      <c r="F34" s="0">
        <v>99.7501</v>
      </c>
    </row>
    <row r="35" spans="2:18">
      <c r="D35" s="0" t="s">
        <v>18</v>
      </c>
      <c r="E35" s="0" t="s">
        <v>4</v>
      </c>
      <c r="F35" s="0">
        <v>99.821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12748353.1984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2130524.8928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7360345.7424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16908868.7104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9543027.1296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19462698.5024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9918674.9008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19891534.6976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4986352.2256</v>
      </c>
    </row>
    <row r="49" spans="3:13">
      <c r="M49" s="0" t="s">
        <v>26</v>
      </c>
    </row>
    <row r="52" spans="3:13">
      <c r="C52" s="0" t="s">
        <v>11</v>
      </c>
      <c r="E52" s="0">
        <v>21.9125</v>
      </c>
    </row>
    <row r="53" spans="3:13">
      <c r="C53" s="0" t="s">
        <v>12</v>
      </c>
      <c r="E53" s="0">
        <v>53.3776</v>
      </c>
    </row>
    <row r="54" spans="3:13">
      <c r="C54" s="0" t="s">
        <v>13</v>
      </c>
      <c r="E54" s="0">
        <v>74.407</v>
      </c>
    </row>
    <row r="55" spans="3:13">
      <c r="C55" s="0" t="s">
        <v>14</v>
      </c>
      <c r="E55" s="0">
        <v>86.8361</v>
      </c>
    </row>
    <row r="56" spans="3:13">
      <c r="C56" s="0" t="s">
        <v>15</v>
      </c>
      <c r="E56" s="0">
        <v>93.4213</v>
      </c>
    </row>
    <row r="57" spans="3:13">
      <c r="C57" s="0" t="s">
        <v>16</v>
      </c>
      <c r="E57" s="0">
        <v>96.7046</v>
      </c>
    </row>
    <row r="58" spans="3:13">
      <c r="C58" s="0" t="s">
        <v>17</v>
      </c>
      <c r="E58" s="0">
        <v>98.1926</v>
      </c>
    </row>
    <row r="59" spans="3:13">
      <c r="C59" s="0" t="s">
        <v>18</v>
      </c>
      <c r="E59" s="0">
        <v>98.6074</v>
      </c>
    </row>
    <row r="60" spans="3:13">
      <c r="D60" s="0" t="s">
        <v>27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AG60"/>
  <sheetViews>
    <sheetView topLeftCell="A43" workbookViewId="0">
      <selection activeCell="D58" sqref="D58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29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21.9125</v>
      </c>
    </row>
    <row r="29" spans="1:33">
      <c r="D29" s="0" t="s">
        <v>12</v>
      </c>
      <c r="E29" s="0" t="s">
        <v>4</v>
      </c>
      <c r="F29" s="0">
        <v>53.3776</v>
      </c>
    </row>
    <row r="30" spans="1:33">
      <c r="D30" s="0" t="s">
        <v>13</v>
      </c>
      <c r="E30" s="0" t="s">
        <v>4</v>
      </c>
      <c r="F30" s="0">
        <v>74.407</v>
      </c>
    </row>
    <row r="31" spans="1:33">
      <c r="D31" s="0" t="s">
        <v>14</v>
      </c>
      <c r="E31" s="0" t="s">
        <v>4</v>
      </c>
      <c r="F31" s="0">
        <v>86.8361</v>
      </c>
    </row>
    <row r="32" spans="1:33">
      <c r="D32" s="0" t="s">
        <v>15</v>
      </c>
      <c r="E32" s="0" t="s">
        <v>4</v>
      </c>
      <c r="F32" s="0">
        <v>93.4213</v>
      </c>
    </row>
    <row r="33" spans="2:18">
      <c r="D33" s="0" t="s">
        <v>16</v>
      </c>
      <c r="E33" s="0" t="s">
        <v>4</v>
      </c>
      <c r="F33" s="0">
        <v>96.7046</v>
      </c>
    </row>
    <row r="34" spans="2:18">
      <c r="D34" s="0" t="s">
        <v>17</v>
      </c>
      <c r="E34" s="0" t="s">
        <v>4</v>
      </c>
      <c r="F34" s="0">
        <v>98.1926</v>
      </c>
    </row>
    <row r="35" spans="2:18">
      <c r="D35" s="0" t="s">
        <v>18</v>
      </c>
      <c r="E35" s="0" t="s">
        <v>4</v>
      </c>
      <c r="F35" s="0">
        <v>98.6074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3802089.2832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7016572.1344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3296143.128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12509918.8768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8062214.7584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17773780.8864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9509721.2944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19342591.5392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4895848.0992</v>
      </c>
    </row>
    <row r="49" spans="3:13">
      <c r="M49" s="0" t="s">
        <v>26</v>
      </c>
    </row>
    <row r="52" spans="3:13">
      <c r="C52" s="0" t="s">
        <v>11</v>
      </c>
      <c r="E52" s="0">
        <v>24.6352</v>
      </c>
    </row>
    <row r="53" spans="3:13">
      <c r="C53" s="0" t="s">
        <v>12</v>
      </c>
      <c r="E53" s="0">
        <v>40.4067</v>
      </c>
    </row>
    <row r="54" spans="3:13">
      <c r="C54" s="0" t="s">
        <v>13</v>
      </c>
      <c r="E54" s="0">
        <v>58.6676</v>
      </c>
    </row>
    <row r="55" spans="3:13">
      <c r="C55" s="0" t="s">
        <v>14</v>
      </c>
      <c r="E55" s="0">
        <v>73.635</v>
      </c>
    </row>
    <row r="56" spans="3:13">
      <c r="C56" s="0" t="s">
        <v>15</v>
      </c>
      <c r="E56" s="0">
        <v>84.1212</v>
      </c>
    </row>
    <row r="57" spans="3:13">
      <c r="C57" s="0" t="s">
        <v>16</v>
      </c>
      <c r="E57" s="0">
        <v>90.5796</v>
      </c>
    </row>
    <row r="58" spans="3:13">
      <c r="C58" s="0" t="s">
        <v>17</v>
      </c>
      <c r="E58" s="0">
        <v>93.9532</v>
      </c>
    </row>
    <row r="59" spans="3:13">
      <c r="C59" s="0" t="s">
        <v>18</v>
      </c>
      <c r="E59" s="0">
        <v>94.9855</v>
      </c>
    </row>
    <row r="60" spans="3:13">
      <c r="D60" s="0" t="s">
        <v>28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G54" sqref="G54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30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24.6352</v>
      </c>
    </row>
    <row r="29" spans="1:33">
      <c r="D29" s="0" t="s">
        <v>12</v>
      </c>
      <c r="E29" s="0" t="s">
        <v>4</v>
      </c>
      <c r="F29" s="0">
        <v>40.4067</v>
      </c>
    </row>
    <row r="30" spans="1:33">
      <c r="D30" s="0" t="s">
        <v>13</v>
      </c>
      <c r="E30" s="0" t="s">
        <v>4</v>
      </c>
      <c r="F30" s="0">
        <v>58.6676</v>
      </c>
    </row>
    <row r="31" spans="1:33">
      <c r="D31" s="0" t="s">
        <v>14</v>
      </c>
      <c r="E31" s="0" t="s">
        <v>4</v>
      </c>
      <c r="F31" s="0">
        <v>73.635</v>
      </c>
    </row>
    <row r="32" spans="1:33">
      <c r="D32" s="0" t="s">
        <v>15</v>
      </c>
      <c r="E32" s="0" t="s">
        <v>4</v>
      </c>
      <c r="F32" s="0">
        <v>84.1212</v>
      </c>
    </row>
    <row r="33" spans="2:18">
      <c r="D33" s="0" t="s">
        <v>16</v>
      </c>
      <c r="E33" s="0" t="s">
        <v>4</v>
      </c>
      <c r="F33" s="0">
        <v>90.5796</v>
      </c>
    </row>
    <row r="34" spans="2:18">
      <c r="D34" s="0" t="s">
        <v>17</v>
      </c>
      <c r="E34" s="0" t="s">
        <v>4</v>
      </c>
      <c r="F34" s="0">
        <v>93.9532</v>
      </c>
    </row>
    <row r="35" spans="2:18">
      <c r="D35" s="0" t="s">
        <v>18</v>
      </c>
      <c r="E35" s="0" t="s">
        <v>4</v>
      </c>
      <c r="F35" s="0">
        <v>94.9855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5097220.2032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2482927.9072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5028370.2048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10825357.136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6811230.3088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15713598.3168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8733569.0704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18145040.5728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4649531.28</v>
      </c>
    </row>
    <row r="49" spans="3:13">
      <c r="M49" s="0" t="s">
        <v>32</v>
      </c>
    </row>
    <row r="52" spans="3:13">
      <c r="C52" s="0" t="s">
        <v>11</v>
      </c>
      <c r="E52" s="0">
        <v>16.9236</v>
      </c>
    </row>
    <row r="53" spans="3:13">
      <c r="C53" s="0" t="s">
        <v>12</v>
      </c>
      <c r="E53" s="0">
        <v>37.6726</v>
      </c>
    </row>
    <row r="54" spans="3:13">
      <c r="C54" s="0" t="s">
        <v>13</v>
      </c>
      <c r="E54" s="0">
        <v>52.0867</v>
      </c>
    </row>
    <row r="55" spans="3:13">
      <c r="C55" s="0" t="s">
        <v>14</v>
      </c>
      <c r="E55" s="0">
        <v>64.77</v>
      </c>
    </row>
    <row r="56" spans="3:13">
      <c r="C56" s="0" t="s">
        <v>15</v>
      </c>
      <c r="E56" s="0">
        <v>75.1837</v>
      </c>
    </row>
    <row r="57" spans="3:13">
      <c r="C57" s="0" t="s">
        <v>16</v>
      </c>
      <c r="E57" s="0">
        <v>82.7261</v>
      </c>
    </row>
    <row r="58" spans="3:13">
      <c r="C58" s="0" t="s">
        <v>17</v>
      </c>
      <c r="E58" s="0">
        <v>87.1934</v>
      </c>
    </row>
    <row r="59" spans="3:13">
      <c r="C59" s="0" t="s">
        <v>18</v>
      </c>
      <c r="E59" s="0">
        <v>88.6643</v>
      </c>
    </row>
    <row r="60" spans="3:13">
      <c r="D60" s="0" t="s">
        <v>31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E60" sqref="E60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35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16.9236</v>
      </c>
    </row>
    <row r="29" spans="1:33">
      <c r="D29" s="0" t="s">
        <v>12</v>
      </c>
      <c r="E29" s="0" t="s">
        <v>4</v>
      </c>
      <c r="F29" s="0">
        <v>37.6726</v>
      </c>
    </row>
    <row r="30" spans="1:33">
      <c r="D30" s="0" t="s">
        <v>13</v>
      </c>
      <c r="E30" s="0" t="s">
        <v>4</v>
      </c>
      <c r="F30" s="0">
        <v>52.0867</v>
      </c>
    </row>
    <row r="31" spans="1:33">
      <c r="D31" s="0" t="s">
        <v>14</v>
      </c>
      <c r="E31" s="0" t="s">
        <v>4</v>
      </c>
      <c r="F31" s="0">
        <v>64.77</v>
      </c>
    </row>
    <row r="32" spans="1:33">
      <c r="D32" s="0" t="s">
        <v>15</v>
      </c>
      <c r="E32" s="0" t="s">
        <v>4</v>
      </c>
      <c r="F32" s="0">
        <v>75.1837</v>
      </c>
    </row>
    <row r="33" spans="2:18">
      <c r="D33" s="0" t="s">
        <v>16</v>
      </c>
      <c r="E33" s="0" t="s">
        <v>4</v>
      </c>
      <c r="F33" s="0">
        <v>82.7261</v>
      </c>
    </row>
    <row r="34" spans="2:18">
      <c r="D34" s="0" t="s">
        <v>17</v>
      </c>
      <c r="E34" s="0" t="s">
        <v>4</v>
      </c>
      <c r="F34" s="0">
        <v>87.1934</v>
      </c>
    </row>
    <row r="35" spans="2:18">
      <c r="D35" s="0" t="s">
        <v>18</v>
      </c>
      <c r="E35" s="0" t="s">
        <v>4</v>
      </c>
      <c r="F35" s="0">
        <v>88.6643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3085537.4816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4439551.0976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2464269.328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9940082.2848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6234813.496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14244996.2528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7929036.8528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16612440.6784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4276837.528</v>
      </c>
    </row>
    <row r="49" spans="3:13">
      <c r="M49" s="0" t="s">
        <v>33</v>
      </c>
    </row>
    <row r="52" spans="3:13">
      <c r="C52" s="0" t="s">
        <v>11</v>
      </c>
      <c r="E52" s="0">
        <v>17.343</v>
      </c>
    </row>
    <row r="53" spans="3:13">
      <c r="C53" s="0" t="s">
        <v>12</v>
      </c>
      <c r="E53" s="0">
        <v>30.5674</v>
      </c>
    </row>
    <row r="54" spans="3:13">
      <c r="C54" s="0" t="s">
        <v>13</v>
      </c>
      <c r="E54" s="0">
        <v>46.0547</v>
      </c>
    </row>
    <row r="55" spans="3:13">
      <c r="C55" s="0" t="s">
        <v>14</v>
      </c>
      <c r="E55" s="0">
        <v>58.4491</v>
      </c>
    </row>
    <row r="56" spans="3:13">
      <c r="C56" s="0" t="s">
        <v>15</v>
      </c>
      <c r="E56" s="0">
        <v>68.1584</v>
      </c>
    </row>
    <row r="57" spans="3:13">
      <c r="C57" s="0" t="s">
        <v>16</v>
      </c>
      <c r="E57" s="0">
        <v>75.2661</v>
      </c>
    </row>
    <row r="58" spans="3:13">
      <c r="C58" s="0" t="s">
        <v>17</v>
      </c>
      <c r="E58" s="0">
        <v>79.6459</v>
      </c>
    </row>
    <row r="59" spans="3:13">
      <c r="C59" s="0" t="s">
        <v>18</v>
      </c>
      <c r="E59" s="0">
        <v>81.1273</v>
      </c>
    </row>
    <row r="60" spans="3:13">
      <c r="D60" s="0" t="s">
        <v>33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N61" sqref="N61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37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17.343</v>
      </c>
    </row>
    <row r="29" spans="1:33">
      <c r="D29" s="0" t="s">
        <v>12</v>
      </c>
      <c r="E29" s="0" t="s">
        <v>4</v>
      </c>
      <c r="F29" s="0">
        <v>30.5674</v>
      </c>
    </row>
    <row r="30" spans="1:33">
      <c r="D30" s="0" t="s">
        <v>13</v>
      </c>
      <c r="E30" s="0" t="s">
        <v>4</v>
      </c>
      <c r="F30" s="0">
        <v>46.0547</v>
      </c>
    </row>
    <row r="31" spans="1:33">
      <c r="D31" s="0" t="s">
        <v>14</v>
      </c>
      <c r="E31" s="0" t="s">
        <v>4</v>
      </c>
      <c r="F31" s="0">
        <v>58.4491</v>
      </c>
    </row>
    <row r="32" spans="1:33">
      <c r="D32" s="0" t="s">
        <v>15</v>
      </c>
      <c r="E32" s="0" t="s">
        <v>4</v>
      </c>
      <c r="F32" s="0">
        <v>68.1584</v>
      </c>
    </row>
    <row r="33" spans="2:18">
      <c r="D33" s="0" t="s">
        <v>16</v>
      </c>
      <c r="E33" s="0" t="s">
        <v>4</v>
      </c>
      <c r="F33" s="0">
        <v>75.2661</v>
      </c>
    </row>
    <row r="34" spans="2:18">
      <c r="D34" s="0" t="s">
        <v>17</v>
      </c>
      <c r="E34" s="0" t="s">
        <v>4</v>
      </c>
      <c r="F34" s="0">
        <v>79.6459</v>
      </c>
    </row>
    <row r="35" spans="2:18">
      <c r="D35" s="0" t="s">
        <v>18</v>
      </c>
      <c r="E35" s="0" t="s">
        <v>4</v>
      </c>
      <c r="F35" s="0">
        <v>81.1273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3499375.5488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2332920.7616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3793434.5552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8358091.3824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5568873.1152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12914304.4096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7234200.9568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15129963.5904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3893860.68</v>
      </c>
    </row>
    <row r="49" spans="3:13">
      <c r="M49" s="0" t="s">
        <v>36</v>
      </c>
    </row>
    <row r="52" spans="3:13">
      <c r="C52" s="0" t="s">
        <v>11</v>
      </c>
      <c r="E52" s="0">
        <v>13.8868</v>
      </c>
    </row>
    <row r="53" spans="3:13">
      <c r="C53" s="0" t="s">
        <v>12</v>
      </c>
      <c r="E53" s="0">
        <v>29.659</v>
      </c>
    </row>
    <row r="54" spans="3:13">
      <c r="C54" s="0" t="s">
        <v>13</v>
      </c>
      <c r="E54" s="0">
        <v>41.2834</v>
      </c>
    </row>
    <row r="55" spans="3:13">
      <c r="C55" s="0" t="s">
        <v>14</v>
      </c>
      <c r="E55" s="0">
        <v>52.4776</v>
      </c>
    </row>
    <row r="56" spans="3:13">
      <c r="C56" s="0" t="s">
        <v>15</v>
      </c>
      <c r="E56" s="0">
        <v>61.6662</v>
      </c>
    </row>
    <row r="57" spans="3:13">
      <c r="C57" s="0" t="s">
        <v>16</v>
      </c>
      <c r="E57" s="0">
        <v>68.3899</v>
      </c>
    </row>
    <row r="58" spans="3:13">
      <c r="C58" s="0" t="s">
        <v>17</v>
      </c>
      <c r="E58" s="0">
        <v>72.461</v>
      </c>
    </row>
    <row r="59" spans="3:13">
      <c r="C59" s="0" t="s">
        <v>18</v>
      </c>
      <c r="E59" s="0">
        <v>73.8267</v>
      </c>
    </row>
    <row r="60" spans="3:13">
      <c r="D60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L58" sqref="L58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39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13.8868</v>
      </c>
    </row>
    <row r="29" spans="1:33">
      <c r="D29" s="0" t="s">
        <v>12</v>
      </c>
      <c r="E29" s="0" t="s">
        <v>4</v>
      </c>
      <c r="F29" s="0">
        <v>29.659</v>
      </c>
    </row>
    <row r="30" spans="1:33">
      <c r="D30" s="0" t="s">
        <v>13</v>
      </c>
      <c r="E30" s="0" t="s">
        <v>4</v>
      </c>
      <c r="F30" s="0">
        <v>41.2834</v>
      </c>
    </row>
    <row r="31" spans="1:33">
      <c r="D31" s="0" t="s">
        <v>14</v>
      </c>
      <c r="E31" s="0" t="s">
        <v>4</v>
      </c>
      <c r="F31" s="0">
        <v>52.4776</v>
      </c>
    </row>
    <row r="32" spans="1:33">
      <c r="D32" s="0" t="s">
        <v>15</v>
      </c>
      <c r="E32" s="0" t="s">
        <v>4</v>
      </c>
      <c r="F32" s="0">
        <v>61.6662</v>
      </c>
    </row>
    <row r="33" spans="2:18">
      <c r="D33" s="0" t="s">
        <v>16</v>
      </c>
      <c r="E33" s="0" t="s">
        <v>4</v>
      </c>
      <c r="F33" s="0">
        <v>68.3899</v>
      </c>
    </row>
    <row r="34" spans="2:18">
      <c r="D34" s="0" t="s">
        <v>17</v>
      </c>
      <c r="E34" s="0" t="s">
        <v>4</v>
      </c>
      <c r="F34" s="0">
        <v>72.461</v>
      </c>
    </row>
    <row r="35" spans="2:18">
      <c r="D35" s="0" t="s">
        <v>18</v>
      </c>
      <c r="E35" s="0" t="s">
        <v>4</v>
      </c>
      <c r="F35" s="0">
        <v>73.8267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2584472.8672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3297247.7376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2109246.944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8138054.9312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4984571.432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11653558.6144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6547187.2496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13746202.1824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3542923.0416</v>
      </c>
    </row>
    <row r="49" spans="3:13">
      <c r="M49" s="0" t="s">
        <v>38</v>
      </c>
    </row>
    <row r="52" spans="3:13">
      <c r="C52" s="0" t="s">
        <v>11</v>
      </c>
      <c r="E52" s="0">
        <v>13.6525</v>
      </c>
    </row>
    <row r="53" spans="3:13">
      <c r="C53" s="0" t="s">
        <v>12</v>
      </c>
      <c r="E53" s="0">
        <v>24.9009</v>
      </c>
    </row>
    <row r="54" spans="3:13">
      <c r="C54" s="0" t="s">
        <v>13</v>
      </c>
      <c r="E54" s="0">
        <v>37.5549</v>
      </c>
    </row>
    <row r="55" spans="3:13">
      <c r="C55" s="0" t="s">
        <v>14</v>
      </c>
      <c r="E55" s="0">
        <v>47.549</v>
      </c>
    </row>
    <row r="56" spans="3:13">
      <c r="C56" s="0" t="s">
        <v>15</v>
      </c>
      <c r="E56" s="0">
        <v>55.8013</v>
      </c>
    </row>
    <row r="57" spans="3:13">
      <c r="C57" s="0" t="s">
        <v>16</v>
      </c>
      <c r="E57" s="0">
        <v>61.961</v>
      </c>
    </row>
    <row r="58" spans="3:13">
      <c r="C58" s="0" t="s">
        <v>17</v>
      </c>
      <c r="E58" s="0">
        <v>65.7622</v>
      </c>
    </row>
    <row r="59" spans="3:13">
      <c r="C59" s="0" t="s">
        <v>18</v>
      </c>
      <c r="E59" s="0">
        <v>67.0448</v>
      </c>
    </row>
    <row r="60" spans="3:13">
      <c r="D60" s="0" t="s">
        <v>38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V67" sqref="V67"/>
    </sheetView>
  </sheetViews>
  <sheetFormatPr defaultRowHeight="15.000000" customHeight="1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41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13.6525</v>
      </c>
    </row>
    <row r="29" spans="1:33">
      <c r="D29" s="0" t="s">
        <v>12</v>
      </c>
      <c r="E29" s="0" t="s">
        <v>4</v>
      </c>
      <c r="F29" s="0">
        <v>24.9009</v>
      </c>
    </row>
    <row r="30" spans="1:33">
      <c r="D30" s="0" t="s">
        <v>13</v>
      </c>
      <c r="E30" s="0" t="s">
        <v>4</v>
      </c>
      <c r="F30" s="0">
        <v>37.5549</v>
      </c>
    </row>
    <row r="31" spans="1:33">
      <c r="D31" s="0" t="s">
        <v>14</v>
      </c>
      <c r="E31" s="0" t="s">
        <v>4</v>
      </c>
      <c r="F31" s="0">
        <v>47.549</v>
      </c>
    </row>
    <row r="32" spans="1:33">
      <c r="D32" s="0" t="s">
        <v>15</v>
      </c>
      <c r="E32" s="0" t="s">
        <v>4</v>
      </c>
      <c r="F32" s="0">
        <v>55.8013</v>
      </c>
    </row>
    <row r="33" spans="2:18">
      <c r="D33" s="0" t="s">
        <v>16</v>
      </c>
      <c r="E33" s="0" t="s">
        <v>4</v>
      </c>
      <c r="F33" s="0">
        <v>61.961</v>
      </c>
    </row>
    <row r="34" spans="2:18">
      <c r="D34" s="0" t="s">
        <v>17</v>
      </c>
      <c r="E34" s="0" t="s">
        <v>4</v>
      </c>
      <c r="F34" s="0">
        <v>65.7622</v>
      </c>
    </row>
    <row r="35" spans="2:18">
      <c r="D35" s="0" t="s">
        <v>18</v>
      </c>
      <c r="E35" s="0" t="s">
        <v>4</v>
      </c>
      <c r="F35" s="0">
        <v>67.0448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2719553.9888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2067583.8496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2972221.2768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6777528.5344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4620261.7456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10583238.1056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5937243.6736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12457951.1616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3211927.664</v>
      </c>
    </row>
    <row r="49" spans="3:13">
      <c r="M49" s="0" t="s">
        <v>40</v>
      </c>
    </row>
    <row r="52" spans="3:13">
      <c r="C52" s="0" t="s">
        <v>11</v>
      </c>
      <c r="E52" s="0">
        <v>11.512</v>
      </c>
    </row>
    <row r="53" spans="3:13">
      <c r="C53" s="0" t="s">
        <v>12</v>
      </c>
      <c r="E53" s="0">
        <v>24.0202</v>
      </c>
    </row>
    <row r="54" spans="3:13">
      <c r="C54" s="0" t="s">
        <v>13</v>
      </c>
      <c r="E54" s="0">
        <v>33.6461</v>
      </c>
    </row>
    <row r="55" spans="3:13">
      <c r="C55" s="0" t="s">
        <v>14</v>
      </c>
      <c r="E55" s="0">
        <v>43.0672</v>
      </c>
    </row>
    <row r="56" spans="3:13">
      <c r="C56" s="0" t="s">
        <v>15</v>
      </c>
      <c r="E56" s="0">
        <v>50.6056</v>
      </c>
    </row>
    <row r="57" spans="3:13">
      <c r="C57" s="0" t="s">
        <v>16</v>
      </c>
      <c r="E57" s="0">
        <v>56.1838</v>
      </c>
    </row>
    <row r="58" spans="3:13">
      <c r="C58" s="0" t="s">
        <v>17</v>
      </c>
      <c r="E58" s="0">
        <v>59.6151</v>
      </c>
    </row>
    <row r="59" spans="3:13">
      <c r="C59" s="0" t="s">
        <v>18</v>
      </c>
      <c r="E59" s="0">
        <v>60.7772</v>
      </c>
    </row>
    <row r="60" spans="3:13">
      <c r="D60" s="0" t="s">
        <v>40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2:AG60"/>
  <sheetViews>
    <sheetView topLeftCell="A35" workbookViewId="0">
      <selection activeCell="K50" sqref="K50"/>
    </sheetView>
  </sheetViews>
  <sheetFormatPr defaultRowHeight="15.000000"/>
  <cols>
    <col min="1" max="1" width="5.71928583" customWidth="1" outlineLevel="0"/>
    <col min="2" max="2" width="7.43357120" customWidth="1" outlineLevel="0"/>
    <col min="3" max="3" width="11.00499998" customWidth="1" outlineLevel="0"/>
    <col min="4" max="4" width="7.86214290" customWidth="1" outlineLevel="0"/>
    <col min="5" max="5" width="8.57642875" customWidth="1" outlineLevel="0"/>
    <col min="6" max="6" width="8.14785705" customWidth="1" outlineLevel="0"/>
    <col min="7" max="7" width="7.43357120" customWidth="1" outlineLevel="0"/>
    <col min="8" max="9" width="8.14785705" customWidth="1" outlineLevel="0"/>
    <col min="10" max="10" width="7.71928583" customWidth="1" outlineLevel="0"/>
    <col min="11" max="11" width="5.71928583" customWidth="1" outlineLevel="0"/>
    <col min="12" max="13" width="8.14785705" customWidth="1" outlineLevel="0"/>
    <col min="14" max="17" width="5.71928583" customWidth="1" outlineLevel="0"/>
    <col min="18" max="18" width="10.00499998" customWidth="1" outlineLevel="0"/>
    <col min="19" max="23" width="5.71928583" customWidth="1" outlineLevel="0"/>
    <col min="24" max="24" width="8.57642875" customWidth="1" outlineLevel="0"/>
    <col min="25" max="25" width="9.71928583" customWidth="1" outlineLevel="0"/>
    <col min="26" max="26" width="8.43357120" customWidth="1" outlineLevel="0"/>
    <col min="27" max="27" width="7.86214290" customWidth="1" outlineLevel="0"/>
    <col min="28" max="28" width="9.29071413" customWidth="1" outlineLevel="0"/>
    <col min="29" max="29" width="9.14785753" customWidth="1" outlineLevel="0"/>
    <col min="33" max="33" width="11.00499998" customWidth="1" outlineLevel="0"/>
  </cols>
  <sheetData>
    <row r="2" spans="1:33">
      <c r="B2" s="1" t="s">
        <v>23</v>
      </c>
      <c r="C2" s="23">
        <f>0.01*1.85*24*60*60</f>
        <v>1598.4</v>
      </c>
    </row>
    <row r="3" spans="1:33">
      <c r="C3" s="0">
        <f>50*50</f>
        <v>2500</v>
      </c>
    </row>
    <row r="5" spans="1:33">
      <c r="B5" s="18">
        <v>4</v>
      </c>
      <c r="C5" s="18">
        <v>2</v>
      </c>
      <c r="D5" s="18">
        <v>-1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M5" s="18">
        <v>14</v>
      </c>
      <c r="N5" s="18">
        <v>-16</v>
      </c>
      <c r="O5" s="18">
        <v>2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Y5" s="0">
        <f>+B5*10000+$L$9*M5</f>
        <v>263776</v>
      </c>
      <c r="Z5" s="0">
        <f>+C5*10000+$L$9*N5</f>
        <v>-235744</v>
      </c>
      <c r="AA5" s="0">
        <f>+D5*10000+$L$9*O5</f>
        <v>21968</v>
      </c>
      <c r="AB5" s="0">
        <f>+E5*10000+$L$9*P5</f>
        <v>0</v>
      </c>
      <c r="AC5" s="0">
        <f>+F5*10000+$L$9*Q5</f>
        <v>0</v>
      </c>
      <c r="AD5" s="0">
        <f>+G5*10000+$L$9*R5</f>
        <v>0</v>
      </c>
      <c r="AE5" s="0">
        <f>+H5*10000+$L$9*S5</f>
        <v>0</v>
      </c>
      <c r="AF5" s="0">
        <f>+I5*10000+$L$9*T5</f>
        <v>0</v>
      </c>
      <c r="AG5" s="0">
        <f>+J5*10000+$L$9*U5</f>
        <v>0</v>
      </c>
    </row>
    <row r="6" spans="1:33">
      <c r="B6" s="18">
        <v>2</v>
      </c>
      <c r="C6" s="18">
        <v>16</v>
      </c>
      <c r="D6" s="18">
        <v>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M6" s="18">
        <v>-16</v>
      </c>
      <c r="N6" s="18">
        <v>32</v>
      </c>
      <c r="O6" s="18">
        <v>-16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Y6" s="0">
        <f>+B6*10000+$L$9*M6</f>
        <v>-235744</v>
      </c>
      <c r="Z6" s="0">
        <f>+C6*10000+$L$9*N6</f>
        <v>671488</v>
      </c>
      <c r="AA6" s="0">
        <f>+D6*10000+$L$9*O6</f>
        <v>-235744</v>
      </c>
      <c r="AB6" s="0">
        <f>+E6*10000+$L$9*P6</f>
        <v>0</v>
      </c>
      <c r="AC6" s="0">
        <f>+F6*10000+$L$9*Q6</f>
        <v>0</v>
      </c>
      <c r="AD6" s="0">
        <f>+G6*10000+$L$9*R6</f>
        <v>0</v>
      </c>
      <c r="AE6" s="0">
        <f>+H6*10000+$L$9*S6</f>
        <v>0</v>
      </c>
      <c r="AF6" s="0">
        <f>+I6*10000+$L$9*T6</f>
        <v>0</v>
      </c>
      <c r="AG6" s="0">
        <f>+J6*10000+$L$9*U6</f>
        <v>0</v>
      </c>
    </row>
    <row r="7" spans="1:33">
      <c r="B7" s="18">
        <v>-1</v>
      </c>
      <c r="C7" s="18">
        <v>2</v>
      </c>
      <c r="D7" s="18">
        <v>8</v>
      </c>
      <c r="E7" s="18">
        <v>2</v>
      </c>
      <c r="F7" s="18">
        <v>-1</v>
      </c>
      <c r="G7" s="18">
        <v>0</v>
      </c>
      <c r="H7" s="18">
        <v>0</v>
      </c>
      <c r="I7" s="18">
        <v>0</v>
      </c>
      <c r="J7" s="18">
        <v>0</v>
      </c>
      <c r="M7" s="18">
        <v>2</v>
      </c>
      <c r="N7" s="18">
        <v>-16</v>
      </c>
      <c r="O7" s="18">
        <v>28</v>
      </c>
      <c r="P7" s="18">
        <v>-16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Y7" s="0">
        <f>+B7*10000+$L$9*M7</f>
        <v>21968</v>
      </c>
      <c r="Z7" s="0">
        <f>+C7*10000+$L$9*N7</f>
        <v>-235744</v>
      </c>
      <c r="AA7" s="0">
        <f>+D7*10000+$L$9*O7</f>
        <v>527552</v>
      </c>
      <c r="AB7" s="0">
        <f>+E7*10000+$L$9*P7</f>
        <v>-235744</v>
      </c>
      <c r="AC7" s="0">
        <f>+F7*10000+$L$9*Q7</f>
        <v>21968</v>
      </c>
      <c r="AD7" s="0">
        <f>+G7*10000+$L$9*R7</f>
        <v>0</v>
      </c>
      <c r="AE7" s="0">
        <f>+H7*10000+$L$9*S7</f>
        <v>0</v>
      </c>
      <c r="AF7" s="0">
        <f>+I7*10000+$L$9*T7</f>
        <v>0</v>
      </c>
      <c r="AG7" s="0">
        <f>+J7*10000+$L$9*U7</f>
        <v>0</v>
      </c>
    </row>
    <row r="8" spans="1:33">
      <c r="B8" s="18">
        <v>0</v>
      </c>
      <c r="C8" s="18">
        <v>0</v>
      </c>
      <c r="D8" s="18">
        <v>2</v>
      </c>
      <c r="E8" s="18">
        <v>16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  <c r="M8" s="18">
        <v>0</v>
      </c>
      <c r="N8" s="18">
        <v>0</v>
      </c>
      <c r="O8" s="18">
        <v>-16</v>
      </c>
      <c r="P8" s="18">
        <v>32</v>
      </c>
      <c r="Q8" s="18">
        <v>-16</v>
      </c>
      <c r="R8" s="18">
        <v>0</v>
      </c>
      <c r="S8" s="18">
        <v>0</v>
      </c>
      <c r="T8" s="18">
        <v>0</v>
      </c>
      <c r="U8" s="18">
        <v>0</v>
      </c>
      <c r="Y8" s="0">
        <f>+B8*10000+$L$9*M8</f>
        <v>0</v>
      </c>
      <c r="Z8" s="0">
        <f>+C8*10000+$L$9*N8</f>
        <v>0</v>
      </c>
      <c r="AA8" s="0">
        <f>+D8*10000+$L$9*O8</f>
        <v>-235744</v>
      </c>
      <c r="AB8" s="0">
        <f>+E8*10000+$L$9*P8</f>
        <v>671488</v>
      </c>
      <c r="AC8" s="0">
        <f>+F8*10000+$L$9*Q8</f>
        <v>-235744</v>
      </c>
      <c r="AD8" s="0">
        <f>+G8*10000+$L$9*R8</f>
        <v>0</v>
      </c>
      <c r="AE8" s="0">
        <f>+H8*10000+$L$9*S8</f>
        <v>0</v>
      </c>
      <c r="AF8" s="0">
        <f>+I8*10000+$L$9*T8</f>
        <v>0</v>
      </c>
      <c r="AG8" s="0">
        <f>+J8*10000+$L$9*U8</f>
        <v>0</v>
      </c>
    </row>
    <row r="9" spans="1:33">
      <c r="A9" s="19">
        <v>1</v>
      </c>
      <c r="B9" s="19">
        <v>0</v>
      </c>
      <c r="C9" s="18">
        <v>0</v>
      </c>
      <c r="D9" s="18">
        <v>-1</v>
      </c>
      <c r="E9" s="18">
        <v>2</v>
      </c>
      <c r="F9" s="18">
        <v>8</v>
      </c>
      <c r="G9" s="18">
        <v>2</v>
      </c>
      <c r="H9" s="18">
        <v>-1</v>
      </c>
      <c r="I9" s="18">
        <v>0</v>
      </c>
      <c r="J9" s="18">
        <v>0</v>
      </c>
      <c r="K9" s="0" t="s">
        <v>3</v>
      </c>
      <c r="L9" s="0">
        <f>+C2*10</f>
        <v>15984</v>
      </c>
      <c r="M9" s="18">
        <v>0</v>
      </c>
      <c r="N9" s="18">
        <v>0</v>
      </c>
      <c r="O9" s="18">
        <v>2</v>
      </c>
      <c r="P9" s="18">
        <v>-16</v>
      </c>
      <c r="Q9" s="18">
        <v>28</v>
      </c>
      <c r="R9" s="18">
        <v>-16</v>
      </c>
      <c r="S9" s="18">
        <v>2</v>
      </c>
      <c r="T9" s="18">
        <v>0</v>
      </c>
      <c r="U9" s="18">
        <v>0</v>
      </c>
      <c r="W9" s="0" t="s">
        <v>4</v>
      </c>
      <c r="X9" s="0">
        <v>1</v>
      </c>
      <c r="Y9" s="0">
        <f>+B9*10000+$L$9*M9</f>
        <v>0</v>
      </c>
      <c r="Z9" s="0">
        <f>+C9*10000+$L$9*N9</f>
        <v>0</v>
      </c>
      <c r="AA9" s="0">
        <f>+D9*10000+$L$9*O9</f>
        <v>21968</v>
      </c>
      <c r="AB9" s="0">
        <f>+E9*10000+$L$9*P9</f>
        <v>-235744</v>
      </c>
      <c r="AC9" s="0">
        <f>+F9*10000+$L$9*Q9</f>
        <v>527552</v>
      </c>
      <c r="AD9" s="0">
        <f>+G9*10000+$L$9*R9</f>
        <v>-235744</v>
      </c>
      <c r="AE9" s="0">
        <f>+H9*10000+$L$9*S9</f>
        <v>21968</v>
      </c>
      <c r="AF9" s="0">
        <f>+I9*10000+$L$9*T9</f>
        <v>0</v>
      </c>
      <c r="AG9" s="0">
        <f>+J9*10000+$L$9*U9</f>
        <v>0</v>
      </c>
    </row>
    <row r="10" spans="1:33">
      <c r="A10" s="18">
        <v>30</v>
      </c>
      <c r="B10" s="18">
        <v>0</v>
      </c>
      <c r="C10" s="18">
        <v>0</v>
      </c>
      <c r="D10" s="18">
        <v>0</v>
      </c>
      <c r="E10" s="18">
        <v>0</v>
      </c>
      <c r="F10" s="20">
        <v>2</v>
      </c>
      <c r="G10" s="20">
        <v>16</v>
      </c>
      <c r="H10" s="18">
        <v>2</v>
      </c>
      <c r="I10" s="18">
        <v>0</v>
      </c>
      <c r="J10" s="18">
        <v>0</v>
      </c>
      <c r="L10" s="0">
        <f>12*C3*10</f>
        <v>300000</v>
      </c>
      <c r="M10" s="18">
        <v>0</v>
      </c>
      <c r="N10" s="18">
        <v>0</v>
      </c>
      <c r="O10" s="18">
        <v>0</v>
      </c>
      <c r="P10" s="18">
        <v>0</v>
      </c>
      <c r="Q10" s="18">
        <v>-16</v>
      </c>
      <c r="R10" s="18">
        <v>32</v>
      </c>
      <c r="S10" s="18">
        <v>-16</v>
      </c>
      <c r="T10" s="18">
        <v>0</v>
      </c>
      <c r="U10" s="18">
        <v>0</v>
      </c>
      <c r="X10" s="0">
        <f>+L10</f>
        <v>300000</v>
      </c>
      <c r="Y10" s="0">
        <f>+B10*10000+$L$9*M10</f>
        <v>0</v>
      </c>
      <c r="Z10" s="0">
        <f>+C10*10000+$L$9*N10</f>
        <v>0</v>
      </c>
      <c r="AA10" s="0">
        <f>+D10*10000+$L$9*O10</f>
        <v>0</v>
      </c>
      <c r="AB10" s="0">
        <f>+E10*10000+$L$9*P10</f>
        <v>0</v>
      </c>
      <c r="AC10" s="0">
        <f>+F10*10000+$L$9*Q10</f>
        <v>-235744</v>
      </c>
      <c r="AD10" s="0">
        <f>+G10*10000+$L$9*R10</f>
        <v>671488</v>
      </c>
      <c r="AE10" s="0">
        <f>+H10*10000+$L$9*S10</f>
        <v>-235744</v>
      </c>
      <c r="AF10" s="0">
        <f>+I10*10000+$L$9*T10</f>
        <v>0</v>
      </c>
      <c r="AG10" s="0">
        <f>+J10*10000+$L$9*U10</f>
        <v>0</v>
      </c>
    </row>
    <row r="11" spans="1:33">
      <c r="B11" s="18">
        <v>0</v>
      </c>
      <c r="C11" s="18">
        <v>0</v>
      </c>
      <c r="D11" s="18">
        <v>0</v>
      </c>
      <c r="E11" s="18">
        <v>0</v>
      </c>
      <c r="F11" s="18">
        <v>-1</v>
      </c>
      <c r="G11" s="18">
        <v>2</v>
      </c>
      <c r="H11" s="18">
        <v>8</v>
      </c>
      <c r="I11" s="18">
        <v>2</v>
      </c>
      <c r="J11" s="18">
        <v>-1</v>
      </c>
      <c r="M11" s="18">
        <v>0</v>
      </c>
      <c r="N11" s="18">
        <v>0</v>
      </c>
      <c r="O11" s="18">
        <v>0</v>
      </c>
      <c r="P11" s="18">
        <v>0</v>
      </c>
      <c r="Q11" s="18">
        <v>2</v>
      </c>
      <c r="R11" s="18">
        <v>-16</v>
      </c>
      <c r="S11" s="18">
        <v>28</v>
      </c>
      <c r="T11" s="18">
        <v>-16</v>
      </c>
      <c r="U11" s="18">
        <v>2</v>
      </c>
      <c r="Y11" s="0">
        <f>+B11*10000+$L$9*M11</f>
        <v>0</v>
      </c>
      <c r="Z11" s="0">
        <f>+C11*10000+$L$9*N11</f>
        <v>0</v>
      </c>
      <c r="AA11" s="0">
        <f>+D11*10000+$L$9*O11</f>
        <v>0</v>
      </c>
      <c r="AB11" s="0">
        <f>+E11*10000+$L$9*P11</f>
        <v>0</v>
      </c>
      <c r="AC11" s="0">
        <f>+F11*10000+$L$9*Q11</f>
        <v>21968</v>
      </c>
      <c r="AD11" s="0">
        <f>+G11*10000+$L$9*R11</f>
        <v>-235744</v>
      </c>
      <c r="AE11" s="0">
        <f>+H11*10000+$L$9*S11</f>
        <v>527552</v>
      </c>
      <c r="AF11" s="0">
        <f>+I11*10000+$L$9*T11</f>
        <v>-235744</v>
      </c>
      <c r="AG11" s="0">
        <f>+J11*10000+$L$9*U11</f>
        <v>21968</v>
      </c>
    </row>
    <row r="12" spans="1:33"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2</v>
      </c>
      <c r="I12" s="18">
        <v>16</v>
      </c>
      <c r="J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-16</v>
      </c>
      <c r="T12" s="18">
        <v>32</v>
      </c>
      <c r="U12" s="18">
        <v>-16</v>
      </c>
      <c r="Y12" s="0">
        <f>+B12*10000+$L$9*M12</f>
        <v>0</v>
      </c>
      <c r="Z12" s="0">
        <f>+C12*10000+$L$9*N12</f>
        <v>0</v>
      </c>
      <c r="AA12" s="0">
        <f>+D12*10000+$L$9*O12</f>
        <v>0</v>
      </c>
      <c r="AB12" s="0">
        <f>+E12*10000+$L$9*P12</f>
        <v>0</v>
      </c>
      <c r="AC12" s="0">
        <f>+F12*10000+$L$9*Q12</f>
        <v>0</v>
      </c>
      <c r="AD12" s="0">
        <f>+G12*10000+$L$9*R12</f>
        <v>0</v>
      </c>
      <c r="AE12" s="0">
        <f>+H12*10000+$L$9*S12</f>
        <v>-235744</v>
      </c>
      <c r="AF12" s="0">
        <f>+I12*10000+$L$9*T12</f>
        <v>671488</v>
      </c>
      <c r="AG12" s="0">
        <f>+J12*10000+$L$9*U12</f>
        <v>-235744</v>
      </c>
    </row>
    <row r="13" spans="1:33"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-1</v>
      </c>
      <c r="I13" s="18">
        <v>2</v>
      </c>
      <c r="J13" s="18">
        <v>4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2</v>
      </c>
      <c r="T13" s="18">
        <v>-16</v>
      </c>
      <c r="U13" s="18">
        <v>14</v>
      </c>
      <c r="Y13" s="0">
        <f>+B13*10000+$L$9*M13</f>
        <v>0</v>
      </c>
      <c r="Z13" s="0">
        <f>+C13*10000+$L$9*N13</f>
        <v>0</v>
      </c>
      <c r="AA13" s="0">
        <f>+D13*10000+$L$9*O13</f>
        <v>0</v>
      </c>
      <c r="AB13" s="0">
        <f>+E13*10000+$L$9*P13</f>
        <v>0</v>
      </c>
      <c r="AC13" s="0">
        <f>+F13*10000+$L$9*Q13</f>
        <v>0</v>
      </c>
      <c r="AD13" s="0">
        <f>+G13*10000+$L$9*R13</f>
        <v>0</v>
      </c>
      <c r="AE13" s="0">
        <f>+H13*10000+$L$9*S13</f>
        <v>21968</v>
      </c>
      <c r="AF13" s="0">
        <f>+I13*10000+$L$9*T13</f>
        <v>-235744</v>
      </c>
      <c r="AG13" s="0">
        <f>+J13*10000+$L$9*U13</f>
        <v>263776</v>
      </c>
    </row>
    <row r="14" spans="1:33">
      <c r="B14" s="0" t="s">
        <v>2</v>
      </c>
      <c r="AD14" s="0" t="s">
        <v>2</v>
      </c>
    </row>
    <row r="15" spans="1:33">
      <c r="B15" s="18">
        <v>4</v>
      </c>
      <c r="C15" s="18">
        <v>2</v>
      </c>
      <c r="D15" s="18">
        <v>-1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M15" s="18">
        <v>14</v>
      </c>
      <c r="N15" s="18">
        <v>-16</v>
      </c>
      <c r="O15" s="18">
        <v>2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Y15" s="0">
        <f>+B15*10000-$L$19*M15</f>
        <v>-183776</v>
      </c>
      <c r="Z15" s="0">
        <f>+C15*10000-$L$19*N15</f>
        <v>275744</v>
      </c>
      <c r="AA15" s="0">
        <f>+D15*10000-$L$19*O15</f>
        <v>-41968</v>
      </c>
      <c r="AB15" s="0">
        <f>+E15*10000-$L$19*P15</f>
        <v>0</v>
      </c>
      <c r="AC15" s="0">
        <f>+F15*10000-$L$19*Q15</f>
        <v>0</v>
      </c>
      <c r="AD15" s="0">
        <f>+G15*10000-$L$19*R15</f>
        <v>0</v>
      </c>
      <c r="AE15" s="0">
        <f>+H15*10000-$L$19*S15</f>
        <v>0</v>
      </c>
      <c r="AF15" s="0">
        <f>+I15*10000-$L$19*T15</f>
        <v>0</v>
      </c>
      <c r="AG15" s="0">
        <f>+J15*10000-$L$19*U15</f>
        <v>0</v>
      </c>
    </row>
    <row r="16" spans="1:33" ht="15.000000" customHeight="1">
      <c r="B16" s="18">
        <v>2</v>
      </c>
      <c r="C16" s="18">
        <v>16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M16" s="18">
        <v>-16</v>
      </c>
      <c r="N16" s="18">
        <v>32</v>
      </c>
      <c r="O16" s="18">
        <v>-16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Y16" s="0">
        <f>+B16*10000-$L$19*M16</f>
        <v>275744</v>
      </c>
      <c r="Z16" s="0">
        <f>+C16*10000-$L$19*N16</f>
        <v>-351488</v>
      </c>
      <c r="AA16" s="0">
        <f>+D16*10000-$L$19*O16</f>
        <v>275744</v>
      </c>
      <c r="AB16" s="0">
        <f>+E16*10000-$L$19*P16</f>
        <v>0</v>
      </c>
      <c r="AC16" s="0">
        <f>+F16*10000-$L$19*Q16</f>
        <v>0</v>
      </c>
      <c r="AD16" s="0">
        <f>+G16*10000-$L$19*R16</f>
        <v>0</v>
      </c>
      <c r="AE16" s="0">
        <f>+H16*10000-$L$19*S16</f>
        <v>0</v>
      </c>
      <c r="AF16" s="0">
        <f>+I16*10000-$L$19*T16</f>
        <v>0</v>
      </c>
      <c r="AG16" s="0">
        <f>+J16*10000-$L$19*U16</f>
        <v>0</v>
      </c>
    </row>
    <row r="17" spans="1:33" ht="15.000000" customHeight="1">
      <c r="B17" s="18">
        <v>-1</v>
      </c>
      <c r="C17" s="18">
        <v>2</v>
      </c>
      <c r="D17" s="18">
        <v>8</v>
      </c>
      <c r="E17" s="18">
        <v>2</v>
      </c>
      <c r="F17" s="18">
        <v>-1</v>
      </c>
      <c r="G17" s="18">
        <v>0</v>
      </c>
      <c r="H17" s="18">
        <v>0</v>
      </c>
      <c r="I17" s="18">
        <v>0</v>
      </c>
      <c r="J17" s="18">
        <v>0</v>
      </c>
      <c r="M17" s="18">
        <v>2</v>
      </c>
      <c r="N17" s="18">
        <v>-16</v>
      </c>
      <c r="O17" s="18">
        <v>28</v>
      </c>
      <c r="P17" s="18">
        <v>-16</v>
      </c>
      <c r="Q17" s="18">
        <v>2</v>
      </c>
      <c r="R17" s="18">
        <v>0</v>
      </c>
      <c r="S17" s="18">
        <v>0</v>
      </c>
      <c r="T17" s="18">
        <v>0</v>
      </c>
      <c r="U17" s="18">
        <v>0</v>
      </c>
      <c r="Y17" s="0">
        <f>+B17*10000-$L$19*M17</f>
        <v>-41968</v>
      </c>
      <c r="Z17" s="0">
        <f>+C17*10000-$L$19*N17</f>
        <v>275744</v>
      </c>
      <c r="AA17" s="0">
        <f>+D17*10000-$L$19*O17</f>
        <v>-367552</v>
      </c>
      <c r="AB17" s="0">
        <f>+E17*10000-$L$19*P17</f>
        <v>275744</v>
      </c>
      <c r="AC17" s="0">
        <f>+F17*10000-$L$19*Q17</f>
        <v>-41968</v>
      </c>
      <c r="AD17" s="0">
        <f>+G17*10000-$L$19*R17</f>
        <v>0</v>
      </c>
      <c r="AE17" s="0">
        <f>+H17*10000-$L$19*S17</f>
        <v>0</v>
      </c>
      <c r="AF17" s="0">
        <f>+I17*10000-$L$19*T17</f>
        <v>0</v>
      </c>
      <c r="AG17" s="0">
        <f>+J17*10000-$L$19*U17</f>
        <v>0</v>
      </c>
    </row>
    <row r="18" spans="1:33" ht="15.000000" customHeight="1">
      <c r="B18" s="18">
        <v>0</v>
      </c>
      <c r="C18" s="18">
        <v>0</v>
      </c>
      <c r="D18" s="18">
        <v>2</v>
      </c>
      <c r="E18" s="18">
        <v>16</v>
      </c>
      <c r="F18" s="18">
        <v>2</v>
      </c>
      <c r="G18" s="18">
        <v>0</v>
      </c>
      <c r="H18" s="18">
        <v>0</v>
      </c>
      <c r="I18" s="18">
        <v>0</v>
      </c>
      <c r="J18" s="18">
        <v>0</v>
      </c>
      <c r="M18" s="18">
        <v>0</v>
      </c>
      <c r="N18" s="18">
        <v>0</v>
      </c>
      <c r="O18" s="18">
        <v>-16</v>
      </c>
      <c r="P18" s="18">
        <v>32</v>
      </c>
      <c r="Q18" s="18">
        <v>-16</v>
      </c>
      <c r="R18" s="18">
        <v>0</v>
      </c>
      <c r="S18" s="18">
        <v>0</v>
      </c>
      <c r="T18" s="18">
        <v>0</v>
      </c>
      <c r="U18" s="18">
        <v>0</v>
      </c>
      <c r="Y18" s="0">
        <f>+B18*10000-$L$19*M18</f>
        <v>0</v>
      </c>
      <c r="Z18" s="0">
        <f>+C18*10000-$L$19*N18</f>
        <v>0</v>
      </c>
      <c r="AA18" s="0">
        <f>+D18*10000-$L$19*O18</f>
        <v>275744</v>
      </c>
      <c r="AB18" s="0">
        <f>+E18*10000-$L$19*P18</f>
        <v>-351488</v>
      </c>
      <c r="AC18" s="0">
        <f>+F18*10000-$L$19*Q18</f>
        <v>275744</v>
      </c>
      <c r="AD18" s="0">
        <f>+G18*10000-$L$19*R18</f>
        <v>0</v>
      </c>
      <c r="AE18" s="0">
        <f>+H18*10000-$L$19*S18</f>
        <v>0</v>
      </c>
      <c r="AF18" s="0">
        <f>+I18*10000-$L$19*T18</f>
        <v>0</v>
      </c>
      <c r="AG18" s="0">
        <f>+J18*10000-$L$19*U18</f>
        <v>0</v>
      </c>
    </row>
    <row r="19" spans="1:33" ht="15.000000" customHeight="1">
      <c r="A19" s="19">
        <v>1</v>
      </c>
      <c r="B19" s="19">
        <v>0</v>
      </c>
      <c r="C19" s="18">
        <v>0</v>
      </c>
      <c r="D19" s="18">
        <v>-1</v>
      </c>
      <c r="E19" s="18">
        <v>2</v>
      </c>
      <c r="F19" s="18">
        <v>8</v>
      </c>
      <c r="G19" s="18">
        <v>2</v>
      </c>
      <c r="H19" s="18">
        <v>-1</v>
      </c>
      <c r="I19" s="18">
        <v>0</v>
      </c>
      <c r="J19" s="18">
        <v>0</v>
      </c>
      <c r="K19" s="0" t="s">
        <v>7</v>
      </c>
      <c r="L19" s="0">
        <f>+C2*10</f>
        <v>15984</v>
      </c>
      <c r="M19" s="18">
        <v>0</v>
      </c>
      <c r="N19" s="18">
        <v>0</v>
      </c>
      <c r="O19" s="18">
        <v>2</v>
      </c>
      <c r="P19" s="18">
        <v>-16</v>
      </c>
      <c r="Q19" s="18">
        <v>28</v>
      </c>
      <c r="R19" s="18">
        <v>-16</v>
      </c>
      <c r="S19" s="18">
        <v>2</v>
      </c>
      <c r="T19" s="18">
        <v>0</v>
      </c>
      <c r="U19" s="18">
        <v>0</v>
      </c>
      <c r="W19" s="0" t="s">
        <v>4</v>
      </c>
      <c r="X19" s="0">
        <v>1</v>
      </c>
      <c r="Y19" s="0">
        <f>+B19*10000-$L$19*M19</f>
        <v>0</v>
      </c>
      <c r="Z19" s="0">
        <f>+C19*10000-$L$19*N19</f>
        <v>0</v>
      </c>
      <c r="AA19" s="0">
        <f>+D19*10000-$L$19*O19</f>
        <v>-41968</v>
      </c>
      <c r="AB19" s="0">
        <f>+E19*10000-$L$19*P19</f>
        <v>275744</v>
      </c>
      <c r="AC19" s="0">
        <f>+F19*10000-$L$19*Q19</f>
        <v>-367552</v>
      </c>
      <c r="AD19" s="0">
        <f>+G19*10000-$L$19*R19</f>
        <v>275744</v>
      </c>
      <c r="AE19" s="0">
        <f>+H19*10000-$L$19*S19</f>
        <v>-41968</v>
      </c>
      <c r="AF19" s="0">
        <f>+I19*10000-$L$19*T19</f>
        <v>0</v>
      </c>
      <c r="AG19" s="0">
        <f>+J19*10000-$L$19*U19</f>
        <v>0</v>
      </c>
    </row>
    <row r="20" spans="1:33" ht="15.000000" customHeight="1">
      <c r="A20" s="18">
        <v>30</v>
      </c>
      <c r="B20" s="18">
        <v>0</v>
      </c>
      <c r="C20" s="18">
        <v>0</v>
      </c>
      <c r="D20" s="18">
        <v>0</v>
      </c>
      <c r="E20" s="18">
        <v>0</v>
      </c>
      <c r="F20" s="20">
        <v>2</v>
      </c>
      <c r="G20" s="20">
        <v>16</v>
      </c>
      <c r="H20" s="18">
        <v>2</v>
      </c>
      <c r="I20" s="18">
        <v>0</v>
      </c>
      <c r="J20" s="18">
        <v>0</v>
      </c>
      <c r="L20" s="0">
        <f>12*C3*10</f>
        <v>300000</v>
      </c>
      <c r="M20" s="18">
        <v>0</v>
      </c>
      <c r="N20" s="18">
        <v>0</v>
      </c>
      <c r="O20" s="18">
        <v>0</v>
      </c>
      <c r="P20" s="18">
        <v>0</v>
      </c>
      <c r="Q20" s="18">
        <v>-16</v>
      </c>
      <c r="R20" s="18">
        <v>32</v>
      </c>
      <c r="S20" s="18">
        <v>-16</v>
      </c>
      <c r="T20" s="18">
        <v>0</v>
      </c>
      <c r="U20" s="18">
        <v>0</v>
      </c>
      <c r="X20" s="0">
        <f>+L20</f>
        <v>300000</v>
      </c>
      <c r="Y20" s="0">
        <f>+B20*10000-$L$19*M20</f>
        <v>0</v>
      </c>
      <c r="Z20" s="0">
        <f>+C20*10000-$L$19*N20</f>
        <v>0</v>
      </c>
      <c r="AA20" s="0">
        <f>+D20*10000-$L$19*O20</f>
        <v>0</v>
      </c>
      <c r="AB20" s="0">
        <f>+E20*10000-$L$19*P20</f>
        <v>0</v>
      </c>
      <c r="AC20" s="0">
        <f>+F20*10000-$L$19*Q20</f>
        <v>275744</v>
      </c>
      <c r="AD20" s="0">
        <f>+G20*10000-$L$19*R20</f>
        <v>-351488</v>
      </c>
      <c r="AE20" s="0">
        <f>+H20*10000-$L$19*S20</f>
        <v>275744</v>
      </c>
      <c r="AF20" s="0">
        <f>+I20*10000-$L$19*T20</f>
        <v>0</v>
      </c>
      <c r="AG20" s="0">
        <f>+J20*10000-$L$19*U20</f>
        <v>0</v>
      </c>
    </row>
    <row r="21" spans="1:33" ht="15.000000" customHeight="1">
      <c r="B21" s="18">
        <v>0</v>
      </c>
      <c r="C21" s="18">
        <v>0</v>
      </c>
      <c r="D21" s="18">
        <v>0</v>
      </c>
      <c r="E21" s="18">
        <v>0</v>
      </c>
      <c r="F21" s="18">
        <v>-1</v>
      </c>
      <c r="G21" s="18">
        <v>2</v>
      </c>
      <c r="H21" s="18">
        <v>8</v>
      </c>
      <c r="I21" s="18">
        <v>2</v>
      </c>
      <c r="J21" s="18">
        <v>-1</v>
      </c>
      <c r="M21" s="18">
        <v>0</v>
      </c>
      <c r="N21" s="18">
        <v>0</v>
      </c>
      <c r="O21" s="18">
        <v>0</v>
      </c>
      <c r="P21" s="18">
        <v>0</v>
      </c>
      <c r="Q21" s="18">
        <v>2</v>
      </c>
      <c r="R21" s="18">
        <v>-16</v>
      </c>
      <c r="S21" s="18">
        <v>28</v>
      </c>
      <c r="T21" s="18">
        <v>-16</v>
      </c>
      <c r="U21" s="18">
        <v>2</v>
      </c>
      <c r="Y21" s="0">
        <f>+B21*10000-$L$19*M21</f>
        <v>0</v>
      </c>
      <c r="Z21" s="0">
        <f>+C21*10000-$L$19*N21</f>
        <v>0</v>
      </c>
      <c r="AA21" s="0">
        <f>+D21*10000-$L$19*O21</f>
        <v>0</v>
      </c>
      <c r="AB21" s="0">
        <f>+E21*10000-$L$19*P21</f>
        <v>0</v>
      </c>
      <c r="AC21" s="0">
        <f>+F21*10000-$L$19*Q21</f>
        <v>-41968</v>
      </c>
      <c r="AD21" s="0">
        <f>+G21*10000-$L$19*R21</f>
        <v>275744</v>
      </c>
      <c r="AE21" s="0">
        <f>+H21*10000-$L$19*S21</f>
        <v>-367552</v>
      </c>
      <c r="AF21" s="0">
        <f>+I21*10000-$L$19*T21</f>
        <v>275744</v>
      </c>
      <c r="AG21" s="0">
        <f>+J21*10000-$L$19*U21</f>
        <v>-41968</v>
      </c>
    </row>
    <row r="22" spans="1:33" ht="15.000000" customHeight="1"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2</v>
      </c>
      <c r="I22" s="18">
        <v>16</v>
      </c>
      <c r="J22" s="18">
        <v>2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-16</v>
      </c>
      <c r="T22" s="18">
        <v>32</v>
      </c>
      <c r="U22" s="18">
        <v>-16</v>
      </c>
      <c r="Y22" s="0">
        <f>+B22*10000-$L$19*M22</f>
        <v>0</v>
      </c>
      <c r="Z22" s="0">
        <f>+C22*10000-$L$19*N22</f>
        <v>0</v>
      </c>
      <c r="AA22" s="0">
        <f>+D22*10000-$L$19*O22</f>
        <v>0</v>
      </c>
      <c r="AB22" s="0">
        <f>+E22*10000-$L$19*P22</f>
        <v>0</v>
      </c>
      <c r="AC22" s="0">
        <f>+F22*10000-$L$19*Q22</f>
        <v>0</v>
      </c>
      <c r="AD22" s="0">
        <f>+G22*10000-$L$19*R22</f>
        <v>0</v>
      </c>
      <c r="AE22" s="0">
        <f>+H22*10000-$L$19*S22</f>
        <v>275744</v>
      </c>
      <c r="AF22" s="0">
        <f>+I22*10000-$L$19*T22</f>
        <v>-351488</v>
      </c>
      <c r="AG22" s="0">
        <f>+J22*10000-$L$19*U22</f>
        <v>275744</v>
      </c>
    </row>
    <row r="23" spans="1:33" ht="15.000000" customHeight="1"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-1</v>
      </c>
      <c r="I23" s="18">
        <v>2</v>
      </c>
      <c r="J23" s="18">
        <v>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2</v>
      </c>
      <c r="T23" s="18">
        <v>-16</v>
      </c>
      <c r="U23" s="18">
        <v>14</v>
      </c>
      <c r="Y23" s="0">
        <f>+B23*10000-$L$19*M23</f>
        <v>0</v>
      </c>
      <c r="Z23" s="0">
        <f>+C23*10000-$L$19*N23</f>
        <v>0</v>
      </c>
      <c r="AA23" s="0">
        <f>+D23*10000-$L$19*O23</f>
        <v>0</v>
      </c>
      <c r="AB23" s="0">
        <f>+E23*10000-$L$19*P23</f>
        <v>0</v>
      </c>
      <c r="AC23" s="0">
        <f>+F23*10000-$L$19*Q23</f>
        <v>0</v>
      </c>
      <c r="AD23" s="0">
        <f>+G23*10000-$L$19*R23</f>
        <v>0</v>
      </c>
      <c r="AE23" s="0">
        <f>+H23*10000-$L$19*S23</f>
        <v>-41968</v>
      </c>
      <c r="AF23" s="0">
        <f>+I23*10000-$L$19*T23</f>
        <v>275744</v>
      </c>
      <c r="AG23" s="0">
        <f>+J23*10000-$L$19*U23</f>
        <v>-183776</v>
      </c>
    </row>
    <row r="25" spans="1:33">
      <c r="D25" s="0" t="s">
        <v>43</v>
      </c>
    </row>
    <row r="27" spans="1:33">
      <c r="D27" s="0" t="s">
        <v>10</v>
      </c>
      <c r="E27" s="0" t="s">
        <v>4</v>
      </c>
      <c r="F27" s="0">
        <v>0</v>
      </c>
    </row>
    <row r="28" spans="1:33">
      <c r="D28" s="0" t="s">
        <v>11</v>
      </c>
      <c r="E28" s="0" t="s">
        <v>4</v>
      </c>
      <c r="F28" s="0">
        <v>11.512</v>
      </c>
    </row>
    <row r="29" spans="1:33">
      <c r="D29" s="0" t="s">
        <v>12</v>
      </c>
      <c r="E29" s="0" t="s">
        <v>4</v>
      </c>
      <c r="F29" s="0">
        <v>24.0202</v>
      </c>
    </row>
    <row r="30" spans="1:33">
      <c r="D30" s="0" t="s">
        <v>13</v>
      </c>
      <c r="E30" s="0" t="s">
        <v>4</v>
      </c>
      <c r="F30" s="0">
        <v>33.6461</v>
      </c>
    </row>
    <row r="31" spans="1:33">
      <c r="D31" s="0" t="s">
        <v>14</v>
      </c>
      <c r="E31" s="0" t="s">
        <v>4</v>
      </c>
      <c r="F31" s="0">
        <v>43.0672</v>
      </c>
    </row>
    <row r="32" spans="1:33">
      <c r="D32" s="0" t="s">
        <v>15</v>
      </c>
      <c r="E32" s="0" t="s">
        <v>4</v>
      </c>
      <c r="F32" s="0">
        <v>50.6056</v>
      </c>
    </row>
    <row r="33" spans="2:18">
      <c r="D33" s="0" t="s">
        <v>16</v>
      </c>
      <c r="E33" s="0" t="s">
        <v>4</v>
      </c>
      <c r="F33" s="0">
        <v>56.1838</v>
      </c>
    </row>
    <row r="34" spans="2:18">
      <c r="D34" s="0" t="s">
        <v>17</v>
      </c>
      <c r="E34" s="0" t="s">
        <v>4</v>
      </c>
      <c r="F34" s="0">
        <v>59.6151</v>
      </c>
    </row>
    <row r="35" spans="2:18">
      <c r="D35" s="0" t="s">
        <v>18</v>
      </c>
      <c r="E35" s="0" t="s">
        <v>4</v>
      </c>
      <c r="F35" s="0">
        <v>60.7772</v>
      </c>
    </row>
    <row r="38" spans="2:18">
      <c r="D38" s="0" t="s">
        <v>20</v>
      </c>
    </row>
    <row r="40" spans="2:18">
      <c r="B40" s="0">
        <v>263776</v>
      </c>
      <c r="C40" s="0">
        <v>-235744</v>
      </c>
      <c r="D40" s="0">
        <v>21968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L40" s="0" t="s">
        <v>10</v>
      </c>
      <c r="R40" s="0">
        <f>+Y15*$F$27+Z15*$F$28+AA15*$F$29+AB15*$F$30+AC15*$F$31+AD15*$F$32+AE15*$F$33+AF15*$F$34+AG15*$F$35</f>
        <v>2166285.1744</v>
      </c>
    </row>
    <row r="41" spans="2:18">
      <c r="B41" s="0">
        <v>-235744</v>
      </c>
      <c r="C41" s="0">
        <v>671488</v>
      </c>
      <c r="D41" s="0">
        <v>-235744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L41" s="0" t="s">
        <v>11</v>
      </c>
      <c r="R41" s="0">
        <f>+Y16*$F$27+Z16*$F$28+AA16*$F$29+AB16*$F$30+AC16*$F$31+AD16*$F$32+AE16*$F$33+AF16*$F$34+AG16*$F$35</f>
        <v>2577096.1728</v>
      </c>
    </row>
    <row r="42" spans="2:18">
      <c r="B42" s="0">
        <v>21968</v>
      </c>
      <c r="C42" s="0">
        <v>-235744</v>
      </c>
      <c r="D42" s="0">
        <v>527552</v>
      </c>
      <c r="E42" s="0">
        <v>-235744</v>
      </c>
      <c r="F42" s="0">
        <v>21968</v>
      </c>
      <c r="G42" s="0">
        <v>0</v>
      </c>
      <c r="H42" s="0">
        <v>0</v>
      </c>
      <c r="I42" s="0">
        <v>0</v>
      </c>
      <c r="J42" s="0">
        <v>0</v>
      </c>
      <c r="L42" s="0" t="s">
        <v>12</v>
      </c>
      <c r="R42" s="0">
        <f>+Y17*$F$27+Z17*$F$28+AA17*$F$29+AB17*$F$30+AC17*$F$31+AD17*$F$32+AE17*$F$33+AF17*$F$34+AG17*$F$35</f>
        <v>1815958.3264</v>
      </c>
    </row>
    <row r="43" spans="2:18">
      <c r="B43" s="0">
        <v>0</v>
      </c>
      <c r="C43" s="0">
        <v>0</v>
      </c>
      <c r="D43" s="0">
        <v>-235744</v>
      </c>
      <c r="E43" s="0">
        <v>671488</v>
      </c>
      <c r="F43" s="0">
        <v>-235744</v>
      </c>
      <c r="G43" s="0">
        <v>0</v>
      </c>
      <c r="H43" s="0">
        <v>0</v>
      </c>
      <c r="I43" s="0">
        <v>0</v>
      </c>
      <c r="J43" s="0">
        <v>0</v>
      </c>
      <c r="L43" s="0" t="s">
        <v>13</v>
      </c>
      <c r="R43" s="0">
        <f>+Y18*$F$27+Z18*$F$28+AA18*$F$29+AB18*$F$30+AC18*$F$31+AD18*$F$32+AE18*$F$33+AF18*$F$34+AG18*$F$35</f>
        <v>6672747.6288</v>
      </c>
    </row>
    <row r="44" spans="2:18">
      <c r="B44" s="0">
        <v>0</v>
      </c>
      <c r="C44" s="0">
        <v>0</v>
      </c>
      <c r="D44" s="0">
        <v>21968</v>
      </c>
      <c r="E44" s="0">
        <v>-235744</v>
      </c>
      <c r="F44" s="0">
        <v>527552</v>
      </c>
      <c r="G44" s="0">
        <v>-235744</v>
      </c>
      <c r="H44" s="0">
        <v>21968</v>
      </c>
      <c r="I44" s="0">
        <v>0</v>
      </c>
      <c r="J44" s="0">
        <v>0</v>
      </c>
      <c r="L44" s="0" t="s">
        <v>14</v>
      </c>
      <c r="R44" s="0">
        <f>+Y19*$F$27+Z19*$F$28+AA19*$F$29+AB19*$F$30+AC19*$F$31+AD19*$F$32+AE19*$F$33+AF19*$F$34+AG19*$F$35</f>
        <v>4036463.7984</v>
      </c>
    </row>
    <row r="45" spans="2:18">
      <c r="B45" s="0">
        <v>0</v>
      </c>
      <c r="C45" s="0">
        <v>0</v>
      </c>
      <c r="D45" s="0">
        <v>0</v>
      </c>
      <c r="E45" s="0">
        <v>0</v>
      </c>
      <c r="F45" s="0">
        <v>-235744</v>
      </c>
      <c r="G45" s="0">
        <v>671488</v>
      </c>
      <c r="H45" s="0">
        <v>-235744</v>
      </c>
      <c r="I45" s="0">
        <v>0</v>
      </c>
      <c r="J45" s="0">
        <v>0</v>
      </c>
      <c r="L45" s="0" t="s">
        <v>15</v>
      </c>
      <c r="O45" s="0" t="s">
        <v>4</v>
      </c>
      <c r="P45" s="0" t="s">
        <v>2</v>
      </c>
      <c r="Q45" s="0" t="s">
        <v>22</v>
      </c>
      <c r="R45" s="0">
        <f>+Y20*$F$27+Z20*$F$28+AA20*$F$29+AB20*$F$30+AC20*$F$31+AD20*$F$32+AE20*$F$33+AF20*$F$34+AG20*$F$35</f>
        <v>9580606.6112</v>
      </c>
    </row>
    <row r="46" spans="2:18">
      <c r="B46" s="0">
        <v>0</v>
      </c>
      <c r="C46" s="0">
        <v>0</v>
      </c>
      <c r="D46" s="0">
        <v>0</v>
      </c>
      <c r="E46" s="0">
        <v>0</v>
      </c>
      <c r="F46" s="0">
        <v>21968</v>
      </c>
      <c r="G46" s="0">
        <v>-235744</v>
      </c>
      <c r="H46" s="0">
        <v>527552</v>
      </c>
      <c r="I46" s="0">
        <v>-235744</v>
      </c>
      <c r="J46" s="0">
        <v>21968</v>
      </c>
      <c r="L46" s="0" t="s">
        <v>16</v>
      </c>
      <c r="R46" s="0">
        <f>+Y21*$F$27+Z21*$F$28+AA21*$F$29+AB21*$F$30+AC21*$F$31+AD21*$F$32+AE21*$F$33+AF21*$F$34+AG21*$F$35</f>
        <v>5384086.864</v>
      </c>
    </row>
    <row r="47" spans="2:18"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-235744</v>
      </c>
      <c r="I47" s="0">
        <v>671488</v>
      </c>
      <c r="J47" s="0">
        <v>-235744</v>
      </c>
      <c r="L47" s="0" t="s">
        <v>17</v>
      </c>
      <c r="R47" s="0">
        <f>+Y22*$F$27+Z22*$F$28+AA22*$F$29+AB22*$F$30+AC22*$F$31+AD22*$F$32+AE22*$F$33+AF22*$F$34+AG22*$F$35</f>
        <v>11297301.7152</v>
      </c>
    </row>
    <row r="48" spans="2:18"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21968</v>
      </c>
      <c r="I48" s="0">
        <v>-235744</v>
      </c>
      <c r="J48" s="0">
        <v>263776</v>
      </c>
      <c r="L48" s="0" t="s">
        <v>18</v>
      </c>
      <c r="R48" s="0">
        <f>+Y23*$F$27+Z23*$F$28+AA23*$F$29+AB23*$F$30+AC23*$F$31+AD23*$F$32+AE23*$F$33+AF23*$F$34+AG23*$F$35</f>
        <v>2911193.7088</v>
      </c>
    </row>
    <row r="49" spans="3:13">
      <c r="M49" s="0" t="s">
        <v>42</v>
      </c>
    </row>
    <row r="52" spans="3:13">
      <c r="C52" s="0" t="s">
        <v>11</v>
      </c>
      <c r="E52" s="0">
        <v>11.042</v>
      </c>
    </row>
    <row r="53" spans="3:13">
      <c r="C53" s="0" t="s">
        <v>12</v>
      </c>
      <c r="E53" s="0">
        <v>20.52</v>
      </c>
    </row>
    <row r="54" spans="3:13">
      <c r="C54" s="0" t="s">
        <v>13</v>
      </c>
      <c r="E54" s="0">
        <v>30.8005</v>
      </c>
    </row>
    <row r="55" spans="3:13">
      <c r="C55" s="0" t="s">
        <v>14</v>
      </c>
      <c r="E55" s="0">
        <v>38.9063</v>
      </c>
    </row>
    <row r="56" spans="3:13">
      <c r="C56" s="0" t="s">
        <v>15</v>
      </c>
      <c r="E56" s="0">
        <v>45.7982</v>
      </c>
    </row>
    <row r="57" spans="3:13">
      <c r="C57" s="0" t="s">
        <v>16</v>
      </c>
      <c r="E57" s="0">
        <v>50.9043</v>
      </c>
    </row>
    <row r="58" spans="3:13">
      <c r="C58" s="0" t="s">
        <v>17</v>
      </c>
      <c r="E58" s="0">
        <v>54.037</v>
      </c>
    </row>
    <row r="59" spans="3:13">
      <c r="C59" s="0" t="s">
        <v>18</v>
      </c>
      <c r="E59" s="0">
        <v>55.0915</v>
      </c>
    </row>
    <row r="60" spans="3:13">
      <c r="D60" s="0" t="s">
        <v>42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10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Karen Ninanya</dc:creator>
  <cp:lastModifiedBy>Karen Ninanya</cp:lastModifiedBy>
</cp:coreProperties>
</file>