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imelines/timeline2.xml" ContentType="application/vnd.ms-excel.timelin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 codeName="ThisWorkbook"/>
  <xr:revisionPtr revIDLastSave="0" documentId="13_ncr:1_{8BEDFE58-8F8F-4545-8639-000C64A4A833}" xr6:coauthVersionLast="47" xr6:coauthVersionMax="47" xr10:uidLastSave="{00000000-0000-0000-0000-000000000000}"/>
  <bookViews>
    <workbookView xWindow="-108" yWindow="-108" windowWidth="23256" windowHeight="12576" tabRatio="437" activeTab="4" xr2:uid="{00000000-000D-0000-FFFF-FFFF00000000}"/>
  </bookViews>
  <sheets>
    <sheet name="ソース" sheetId="15" r:id="rId1"/>
    <sheet name="直近" sheetId="14" r:id="rId2"/>
    <sheet name="将来_パラ推計" sheetId="12" r:id="rId3"/>
    <sheet name="将来推計" sheetId="11" r:id="rId4"/>
    <sheet name="report" sheetId="10" r:id="rId5"/>
  </sheets>
  <definedNames>
    <definedName name="N.β">将来_パラ推計!$P$4</definedName>
    <definedName name="N.γ">将来_パラ推計!$Q$4</definedName>
    <definedName name="_xlnm.Print_Area" localSheetId="4">report!$C$1:$BJ$37</definedName>
    <definedName name="solver_adj" localSheetId="2" hidden="1">将来_パラ推計!$P$2:$Q$2</definedName>
    <definedName name="solver_cvg" localSheetId="2" hidden="1">0.0001</definedName>
    <definedName name="solver_drv" localSheetId="2" hidden="1">1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将来_パラ推計!$P$2</definedName>
    <definedName name="solver_lhs2" localSheetId="2" hidden="1">将来_パラ推計!$Q$2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将来_パラ推計!$V$7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100</definedName>
    <definedName name="solver_rhs2" localSheetId="2" hidden="1">100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タイムライン_日付">#N/A</definedName>
    <definedName name="タイムライン_日付1">#N/A</definedName>
  </definedNames>
  <calcPr calcId="191029"/>
  <pivotCaches>
    <pivotCache cacheId="26" r:id="rId6"/>
    <pivotCache cacheId="30" r:id="rId7"/>
    <pivotCache cacheId="33" r:id="rId8"/>
    <pivotCache cacheId="36" r:id="rId9"/>
    <pivotCache cacheId="39" r:id="rId10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4" r:id="rId11"/>
        <pivotCache cacheId="17" r:id="rId12"/>
        <pivotCache cacheId="20" r:id="rId13"/>
        <pivotCache cacheId="23" r:id="rId14"/>
      </x15:pivotCaches>
    </ext>
    <ext xmlns:x15="http://schemas.microsoft.com/office/spreadsheetml/2010/11/main" uri="{983426D0-5260-488c-9760-48F4B6AC55F4}">
      <x15:pivotTableReferences>
        <x15:pivotTableReference r:id="rId15"/>
        <x15:pivotTableReference r:id="rId16"/>
        <x15:pivotTableReference r:id="rId17"/>
        <x15:pivotTableReference r:id="rId18"/>
      </x15:pivotTableReferences>
    </ext>
    <ext xmlns:x15="http://schemas.microsoft.com/office/spreadsheetml/2010/11/main" uri="{A2CB5862-8E78-49c6-8D9D-AF26E26ADB89}">
      <x15:timelineCachePivotCaches>
        <pivotCache cacheId="13" r:id="rId19"/>
        <pivotCache cacheId="29" r:id="rId20"/>
      </x15:timelineCachePivotCaches>
    </ext>
    <ext xmlns:x15="http://schemas.microsoft.com/office/spreadsheetml/2010/11/main" uri="{D0CA8CA8-9F24-4464-BF8E-62219DCF47F9}">
      <x15:timelineCacheRefs>
        <x15:timelineCacheRef r:id="rId21"/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_カレンダー_05147aac-e972-4ffd-8882-2c0f1db5af31" name="C_カレンダー" connection="クエリ - C_カレンダー"/>
          <x15:modelTable id="D_状態_191dcd50-e9fd-461e-bf94-bfd63ee54fde" name="D_状態" connection="クエリ - D_状態"/>
          <x15:modelTable id="F_新規感染者予測_c493122c-ef0e-42d4-b8a2-a66ec84b9714" name="F_新規感染者予測" connection="クエリ - F_新規感染者予測"/>
          <x15:modelTable id="F_状態別感染者_654f26dd-7ff1-41ee-a375-84f918bde42a" name="F_状態別感染者" connection="クエリ - F_状態別感染者"/>
          <x15:modelTable id="F_新規補正_294e9c3f-96be-4178-92d1-261f518f1097" name="F_新規補正" connection="クエリ - F_新規補正"/>
        </x15:modelTables>
        <x15:modelRelationships>
          <x15:modelRelationship fromTable="F_新規感染者予測" fromColumn="日付" toTable="C_カレンダー" toColumn="日付"/>
          <x15:modelRelationship fromTable="F_状態別感染者" fromColumn="状態_詳細" toTable="D_状態" toColumn="状態_詳細"/>
          <x15:modelRelationship fromTable="F_状態別感染者" fromColumn="公表_年月日" toTable="C_カレンダー" toColumn="日付"/>
          <x15:modelRelationship fromTable="F_新規補正" fromColumn="日付" toTable="C_カレンダー" toColumn="日付"/>
          <x15:modelRelationship fromTable="F_新規補正" fromColumn="状態_詳細" toTable="D_状態" toColumn="状態_詳細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_カレンダー" columnName="日付" columnId="日付">
                <x16:calculatedTimeColumn columnName="日付 (年)" columnId="日付 (年)" contentType="years" isSelected="1"/>
                <x16:calculatedTimeColumn columnName="日付 (四半期)" columnId="日付 (四半期)" contentType="quarters" isSelected="1"/>
                <x16:calculatedTimeColumn columnName="日付 (月のインデックス)" columnId="日付 (月のインデックス)" contentType="monthsindex" isSelected="1"/>
                <x16:calculatedTimeColumn columnName="日付 (月)" columnId="日付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5" l="1"/>
  <c r="A1" i="15"/>
  <c r="D3" i="15" s="1"/>
  <c r="I14" i="11"/>
  <c r="H14" i="11"/>
  <c r="G14" i="11"/>
  <c r="F14" i="11"/>
  <c r="E14" i="11"/>
  <c r="D14" i="11"/>
  <c r="C14" i="11"/>
  <c r="D5" i="15" l="1"/>
  <c r="N6" i="11"/>
  <c r="Q4" i="12"/>
  <c r="Y3" i="11" s="1"/>
  <c r="P4" i="12"/>
  <c r="T3" i="11" s="1"/>
  <c r="U3" i="11" l="1"/>
  <c r="X3" i="11"/>
  <c r="B4" i="14"/>
  <c r="E7" i="14"/>
  <c r="E8" i="14"/>
  <c r="E9" i="14"/>
  <c r="E10" i="14"/>
  <c r="E11" i="14"/>
  <c r="E12" i="14"/>
  <c r="E13" i="14"/>
  <c r="E6" i="14"/>
  <c r="L11" i="11"/>
  <c r="L10" i="11"/>
  <c r="L9" i="11"/>
  <c r="L8" i="11"/>
  <c r="L6" i="11"/>
  <c r="AD6" i="11" s="1"/>
  <c r="L7" i="11"/>
  <c r="J13" i="1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6" i="11"/>
  <c r="K6" i="11" s="1"/>
  <c r="AA6" i="11"/>
  <c r="N7" i="11"/>
  <c r="AA7" i="11" s="1"/>
  <c r="Q3" i="11"/>
  <c r="P3" i="11"/>
  <c r="K13" i="11" l="1"/>
  <c r="J14" i="11"/>
  <c r="K14" i="11" s="1"/>
  <c r="G6" i="14"/>
  <c r="F6" i="14"/>
  <c r="G10" i="14"/>
  <c r="F10" i="14"/>
  <c r="F9" i="14"/>
  <c r="G9" i="14"/>
  <c r="F12" i="14"/>
  <c r="G12" i="14"/>
  <c r="F8" i="14"/>
  <c r="G8" i="14"/>
  <c r="F13" i="14"/>
  <c r="G13" i="14"/>
  <c r="G11" i="14"/>
  <c r="F11" i="14"/>
  <c r="G7" i="14"/>
  <c r="F7" i="14"/>
  <c r="E5" i="14"/>
  <c r="AB6" i="11"/>
  <c r="AC6" i="11"/>
  <c r="N8" i="11"/>
  <c r="AA8" i="11" s="1"/>
  <c r="Q7" i="12"/>
  <c r="K8" i="12"/>
  <c r="M8" i="12" s="1"/>
  <c r="K9" i="12"/>
  <c r="M9" i="12" s="1"/>
  <c r="K10" i="12"/>
  <c r="M10" i="12" s="1"/>
  <c r="K11" i="12"/>
  <c r="M11" i="12" s="1"/>
  <c r="K12" i="12"/>
  <c r="M12" i="12" s="1"/>
  <c r="K13" i="12"/>
  <c r="M13" i="12" s="1"/>
  <c r="K14" i="12"/>
  <c r="M14" i="12" s="1"/>
  <c r="K15" i="12"/>
  <c r="M15" i="12" s="1"/>
  <c r="K16" i="12"/>
  <c r="M16" i="12" s="1"/>
  <c r="K17" i="12"/>
  <c r="M17" i="12" s="1"/>
  <c r="K18" i="12"/>
  <c r="M18" i="12" s="1"/>
  <c r="K19" i="12"/>
  <c r="M19" i="12" s="1"/>
  <c r="K20" i="12"/>
  <c r="M20" i="12" s="1"/>
  <c r="K21" i="12"/>
  <c r="M21" i="12" s="1"/>
  <c r="K22" i="12"/>
  <c r="M22" i="12" s="1"/>
  <c r="K23" i="12"/>
  <c r="M23" i="12" s="1"/>
  <c r="K24" i="12"/>
  <c r="M24" i="12" s="1"/>
  <c r="K25" i="12"/>
  <c r="M25" i="12" s="1"/>
  <c r="K26" i="12"/>
  <c r="M26" i="12" s="1"/>
  <c r="K27" i="12"/>
  <c r="M27" i="12" s="1"/>
  <c r="K28" i="12"/>
  <c r="M28" i="12" s="1"/>
  <c r="K29" i="12"/>
  <c r="M29" i="12" s="1"/>
  <c r="K30" i="12"/>
  <c r="M30" i="12" s="1"/>
  <c r="K31" i="12"/>
  <c r="M31" i="12" s="1"/>
  <c r="K32" i="12"/>
  <c r="M32" i="12" s="1"/>
  <c r="K33" i="12"/>
  <c r="M33" i="12" s="1"/>
  <c r="K34" i="12"/>
  <c r="M34" i="12" s="1"/>
  <c r="K35" i="12"/>
  <c r="M35" i="12" s="1"/>
  <c r="K36" i="12"/>
  <c r="M36" i="12" s="1"/>
  <c r="K37" i="12"/>
  <c r="M37" i="12" s="1"/>
  <c r="K38" i="12"/>
  <c r="M38" i="12" s="1"/>
  <c r="K39" i="12"/>
  <c r="M39" i="12" s="1"/>
  <c r="K40" i="12"/>
  <c r="M40" i="12" s="1"/>
  <c r="K41" i="12"/>
  <c r="M41" i="12" s="1"/>
  <c r="K42" i="12"/>
  <c r="M42" i="12" s="1"/>
  <c r="K43" i="12"/>
  <c r="M43" i="12" s="1"/>
  <c r="K44" i="12"/>
  <c r="M44" i="12" s="1"/>
  <c r="K45" i="12"/>
  <c r="M45" i="12" s="1"/>
  <c r="K46" i="12"/>
  <c r="M46" i="12" s="1"/>
  <c r="K47" i="12"/>
  <c r="M47" i="12" s="1"/>
  <c r="K48" i="12"/>
  <c r="M48" i="12" s="1"/>
  <c r="K49" i="12"/>
  <c r="M49" i="12" s="1"/>
  <c r="K50" i="12"/>
  <c r="M50" i="12" s="1"/>
  <c r="K51" i="12"/>
  <c r="M51" i="12" s="1"/>
  <c r="K52" i="12"/>
  <c r="M52" i="12" s="1"/>
  <c r="K53" i="12"/>
  <c r="M53" i="12" s="1"/>
  <c r="K54" i="12"/>
  <c r="M54" i="12" s="1"/>
  <c r="K55" i="12"/>
  <c r="M55" i="12" s="1"/>
  <c r="K56" i="12"/>
  <c r="M56" i="12" s="1"/>
  <c r="K57" i="12"/>
  <c r="M57" i="12" s="1"/>
  <c r="K58" i="12"/>
  <c r="M58" i="12" s="1"/>
  <c r="K59" i="12"/>
  <c r="M59" i="12" s="1"/>
  <c r="K60" i="12"/>
  <c r="M60" i="12" s="1"/>
  <c r="K61" i="12"/>
  <c r="M61" i="12" s="1"/>
  <c r="K7" i="12"/>
  <c r="M7" i="12" s="1"/>
  <c r="O7" i="12" s="1"/>
  <c r="Y6" i="11" l="1"/>
  <c r="F5" i="14"/>
  <c r="G5" i="14" s="1"/>
  <c r="P6" i="11"/>
  <c r="Q6" i="11"/>
  <c r="U6" i="11"/>
  <c r="N9" i="11"/>
  <c r="AA9" i="11" s="1"/>
  <c r="P7" i="12"/>
  <c r="P8" i="12" s="1"/>
  <c r="X6" i="11" l="1"/>
  <c r="W6" i="11" s="1"/>
  <c r="W7" i="11" s="1"/>
  <c r="N10" i="11"/>
  <c r="N11" i="11" s="1"/>
  <c r="T6" i="11"/>
  <c r="O6" i="11"/>
  <c r="O7" i="11" s="1"/>
  <c r="AA10" i="11"/>
  <c r="Q7" i="11"/>
  <c r="Q8" i="12"/>
  <c r="O8" i="12"/>
  <c r="P9" i="12" s="1"/>
  <c r="S6" i="11" l="1"/>
  <c r="S7" i="11" s="1"/>
  <c r="X7" i="11"/>
  <c r="X8" i="11" s="1"/>
  <c r="Y7" i="11"/>
  <c r="U7" i="11"/>
  <c r="P7" i="11"/>
  <c r="AB7" i="11" s="1"/>
  <c r="AA11" i="11"/>
  <c r="N12" i="11"/>
  <c r="Y8" i="11" l="1"/>
  <c r="Y9" i="11" s="1"/>
  <c r="W8" i="11"/>
  <c r="W9" i="11" s="1"/>
  <c r="T7" i="11"/>
  <c r="U8" i="11" s="1"/>
  <c r="Q8" i="11"/>
  <c r="P8" i="11"/>
  <c r="O8" i="11"/>
  <c r="AD7" i="11"/>
  <c r="AA12" i="11"/>
  <c r="N13" i="11"/>
  <c r="O9" i="12"/>
  <c r="Q9" i="12"/>
  <c r="AC7" i="11" l="1"/>
  <c r="O9" i="11"/>
  <c r="S8" i="11"/>
  <c r="AB8" i="11"/>
  <c r="P9" i="11"/>
  <c r="O10" i="11" s="1"/>
  <c r="Q9" i="11"/>
  <c r="T8" i="11"/>
  <c r="X9" i="11"/>
  <c r="AD8" i="11"/>
  <c r="AA13" i="11"/>
  <c r="N14" i="11"/>
  <c r="P10" i="12"/>
  <c r="Q10" i="12"/>
  <c r="O10" i="12"/>
  <c r="Q10" i="11" l="1"/>
  <c r="P10" i="11"/>
  <c r="O11" i="11" s="1"/>
  <c r="AB9" i="11"/>
  <c r="S9" i="11"/>
  <c r="Y10" i="11"/>
  <c r="W10" i="11"/>
  <c r="T9" i="11"/>
  <c r="X10" i="11"/>
  <c r="Y11" i="11" s="1"/>
  <c r="AC8" i="11"/>
  <c r="U9" i="11"/>
  <c r="AD9" i="11"/>
  <c r="N15" i="11"/>
  <c r="AA14" i="11"/>
  <c r="P11" i="12"/>
  <c r="Q11" i="12"/>
  <c r="O11" i="12"/>
  <c r="P11" i="11" l="1"/>
  <c r="P12" i="11" s="1"/>
  <c r="AB10" i="11"/>
  <c r="Q11" i="11"/>
  <c r="S10" i="11"/>
  <c r="W11" i="11"/>
  <c r="U10" i="11"/>
  <c r="AC9" i="11"/>
  <c r="T10" i="11"/>
  <c r="X11" i="11"/>
  <c r="AD10" i="11"/>
  <c r="AA15" i="11"/>
  <c r="N16" i="11"/>
  <c r="O12" i="11"/>
  <c r="Q12" i="12"/>
  <c r="O12" i="12"/>
  <c r="P12" i="12"/>
  <c r="T11" i="11" l="1"/>
  <c r="AB11" i="11"/>
  <c r="Q12" i="11"/>
  <c r="Q13" i="11" s="1"/>
  <c r="W12" i="11"/>
  <c r="U11" i="11"/>
  <c r="U12" i="11" s="1"/>
  <c r="S11" i="11"/>
  <c r="S12" i="11" s="1"/>
  <c r="AC10" i="11"/>
  <c r="X12" i="11"/>
  <c r="Y12" i="11"/>
  <c r="AD11" i="11"/>
  <c r="P13" i="11"/>
  <c r="N17" i="11"/>
  <c r="AA16" i="11"/>
  <c r="O13" i="11"/>
  <c r="P13" i="12"/>
  <c r="Q13" i="12"/>
  <c r="O13" i="12"/>
  <c r="AB12" i="11" l="1"/>
  <c r="T12" i="11"/>
  <c r="T13" i="11" s="1"/>
  <c r="AC11" i="11"/>
  <c r="W13" i="11"/>
  <c r="Y13" i="11"/>
  <c r="X13" i="11"/>
  <c r="AB13" i="11"/>
  <c r="Q14" i="11"/>
  <c r="O14" i="11"/>
  <c r="AD12" i="11"/>
  <c r="P14" i="11"/>
  <c r="AA17" i="11"/>
  <c r="N18" i="11"/>
  <c r="Q14" i="12"/>
  <c r="P14" i="12"/>
  <c r="O14" i="12"/>
  <c r="AC12" i="11" l="1"/>
  <c r="S13" i="11"/>
  <c r="T14" i="11" s="1"/>
  <c r="U13" i="11"/>
  <c r="AC13" i="11" s="1"/>
  <c r="X14" i="11"/>
  <c r="W14" i="11"/>
  <c r="S14" i="11"/>
  <c r="U14" i="11"/>
  <c r="Y14" i="11"/>
  <c r="P15" i="11"/>
  <c r="AD13" i="11"/>
  <c r="O15" i="11"/>
  <c r="AB14" i="11"/>
  <c r="Q15" i="11"/>
  <c r="N19" i="11"/>
  <c r="AA18" i="11"/>
  <c r="Q15" i="12"/>
  <c r="P15" i="12"/>
  <c r="O15" i="12"/>
  <c r="Y15" i="11" l="1"/>
  <c r="W15" i="11"/>
  <c r="AC14" i="11"/>
  <c r="X15" i="11"/>
  <c r="W16" i="11" s="1"/>
  <c r="S15" i="11"/>
  <c r="O16" i="11"/>
  <c r="T15" i="11"/>
  <c r="U15" i="11"/>
  <c r="AB15" i="11"/>
  <c r="AD14" i="11"/>
  <c r="P16" i="11"/>
  <c r="Q16" i="11"/>
  <c r="AA19" i="11"/>
  <c r="N20" i="11"/>
  <c r="Q16" i="12"/>
  <c r="P16" i="12"/>
  <c r="O16" i="12"/>
  <c r="Y16" i="11" l="1"/>
  <c r="X16" i="11"/>
  <c r="W17" i="11" s="1"/>
  <c r="S16" i="11"/>
  <c r="U16" i="11"/>
  <c r="AC15" i="11"/>
  <c r="T16" i="11"/>
  <c r="AD15" i="11"/>
  <c r="AB16" i="11"/>
  <c r="Q17" i="11"/>
  <c r="P17" i="11"/>
  <c r="O17" i="11"/>
  <c r="AA20" i="11"/>
  <c r="N21" i="11"/>
  <c r="Q17" i="12"/>
  <c r="O17" i="12"/>
  <c r="P17" i="12"/>
  <c r="X17" i="11" l="1"/>
  <c r="X18" i="11" s="1"/>
  <c r="U17" i="11"/>
  <c r="Y17" i="11"/>
  <c r="Y18" i="11" s="1"/>
  <c r="S17" i="11"/>
  <c r="AC16" i="11"/>
  <c r="T17" i="11"/>
  <c r="O18" i="11"/>
  <c r="AD16" i="11"/>
  <c r="Q18" i="11"/>
  <c r="P18" i="11"/>
  <c r="AB17" i="11"/>
  <c r="AA21" i="11"/>
  <c r="N22" i="11"/>
  <c r="P18" i="12"/>
  <c r="O18" i="12"/>
  <c r="Q18" i="12"/>
  <c r="W18" i="11" l="1"/>
  <c r="W19" i="11" s="1"/>
  <c r="T18" i="11"/>
  <c r="S18" i="11"/>
  <c r="P19" i="11"/>
  <c r="Y19" i="11"/>
  <c r="AC17" i="11"/>
  <c r="U18" i="11"/>
  <c r="O19" i="11"/>
  <c r="AB18" i="11"/>
  <c r="AD17" i="11"/>
  <c r="Q19" i="11"/>
  <c r="N23" i="11"/>
  <c r="AA22" i="11"/>
  <c r="Q19" i="12"/>
  <c r="P19" i="12"/>
  <c r="O19" i="12"/>
  <c r="X19" i="11" l="1"/>
  <c r="W20" i="11" s="1"/>
  <c r="T19" i="11"/>
  <c r="U19" i="11"/>
  <c r="S19" i="11"/>
  <c r="P20" i="11"/>
  <c r="AB19" i="11"/>
  <c r="O20" i="11"/>
  <c r="Y20" i="11"/>
  <c r="AC18" i="11"/>
  <c r="Q20" i="11"/>
  <c r="X20" i="11"/>
  <c r="AD18" i="11"/>
  <c r="AA23" i="11"/>
  <c r="N24" i="11"/>
  <c r="Q20" i="12"/>
  <c r="O20" i="12"/>
  <c r="P20" i="12"/>
  <c r="W21" i="11" l="1"/>
  <c r="AC19" i="11"/>
  <c r="S20" i="11"/>
  <c r="T20" i="11"/>
  <c r="T21" i="11" s="1"/>
  <c r="U20" i="11"/>
  <c r="P21" i="11"/>
  <c r="AB20" i="11"/>
  <c r="O21" i="11"/>
  <c r="O22" i="11" s="1"/>
  <c r="Q21" i="11"/>
  <c r="Y21" i="11"/>
  <c r="AD19" i="11"/>
  <c r="X21" i="11"/>
  <c r="W22" i="11" s="1"/>
  <c r="AA24" i="11"/>
  <c r="N25" i="11"/>
  <c r="P21" i="12"/>
  <c r="O21" i="12"/>
  <c r="Q21" i="12"/>
  <c r="AB21" i="11" l="1"/>
  <c r="U21" i="11"/>
  <c r="AC21" i="11" s="1"/>
  <c r="AC20" i="11"/>
  <c r="S21" i="11"/>
  <c r="T22" i="11" s="1"/>
  <c r="Q22" i="11"/>
  <c r="P22" i="11"/>
  <c r="AB22" i="11" s="1"/>
  <c r="S22" i="11"/>
  <c r="Y22" i="11"/>
  <c r="X22" i="11"/>
  <c r="W23" i="11" s="1"/>
  <c r="AD20" i="11"/>
  <c r="AA25" i="11"/>
  <c r="N26" i="11"/>
  <c r="Q22" i="12"/>
  <c r="O22" i="12"/>
  <c r="P22" i="12"/>
  <c r="U22" i="11" l="1"/>
  <c r="Q23" i="11"/>
  <c r="O23" i="11"/>
  <c r="P23" i="11"/>
  <c r="Q24" i="11" s="1"/>
  <c r="S23" i="11"/>
  <c r="Y23" i="11"/>
  <c r="AD21" i="11"/>
  <c r="U23" i="11"/>
  <c r="T23" i="11"/>
  <c r="X23" i="11"/>
  <c r="W24" i="11" s="1"/>
  <c r="AC22" i="11"/>
  <c r="N27" i="11"/>
  <c r="AA26" i="11"/>
  <c r="P23" i="12"/>
  <c r="Q23" i="12"/>
  <c r="O23" i="12"/>
  <c r="O24" i="11" l="1"/>
  <c r="AB23" i="11"/>
  <c r="P24" i="11"/>
  <c r="O25" i="11" s="1"/>
  <c r="S24" i="11"/>
  <c r="Y24" i="11"/>
  <c r="U24" i="11"/>
  <c r="T24" i="11"/>
  <c r="X24" i="11"/>
  <c r="W25" i="11" s="1"/>
  <c r="AD22" i="11"/>
  <c r="AC23" i="11"/>
  <c r="AA27" i="11"/>
  <c r="N28" i="11"/>
  <c r="O24" i="12"/>
  <c r="Q24" i="12"/>
  <c r="P24" i="12"/>
  <c r="S25" i="11" l="1"/>
  <c r="Q25" i="11"/>
  <c r="P25" i="11"/>
  <c r="O26" i="11" s="1"/>
  <c r="AB24" i="11"/>
  <c r="Y25" i="11"/>
  <c r="X25" i="11"/>
  <c r="W26" i="11" s="1"/>
  <c r="AC24" i="11"/>
  <c r="U25" i="11"/>
  <c r="T25" i="11"/>
  <c r="S26" i="11" s="1"/>
  <c r="AD23" i="11"/>
  <c r="N29" i="11"/>
  <c r="AA28" i="11"/>
  <c r="P25" i="12"/>
  <c r="Q25" i="12"/>
  <c r="O25" i="12"/>
  <c r="Q26" i="11" l="1"/>
  <c r="AB25" i="11"/>
  <c r="P26" i="11"/>
  <c r="AB26" i="11" s="1"/>
  <c r="Y26" i="11"/>
  <c r="U26" i="11"/>
  <c r="T26" i="11"/>
  <c r="S27" i="11" s="1"/>
  <c r="AD24" i="11"/>
  <c r="X26" i="11"/>
  <c r="W27" i="11" s="1"/>
  <c r="AC25" i="11"/>
  <c r="AA29" i="11"/>
  <c r="N30" i="11"/>
  <c r="O26" i="12"/>
  <c r="Q26" i="12"/>
  <c r="P26" i="12"/>
  <c r="Q27" i="11" l="1"/>
  <c r="P27" i="11"/>
  <c r="AB27" i="11" s="1"/>
  <c r="O27" i="11"/>
  <c r="Y27" i="11"/>
  <c r="X27" i="11"/>
  <c r="W28" i="11" s="1"/>
  <c r="U27" i="11"/>
  <c r="T27" i="11"/>
  <c r="S28" i="11" s="1"/>
  <c r="AD25" i="11"/>
  <c r="AC26" i="11"/>
  <c r="N31" i="11"/>
  <c r="AA30" i="11"/>
  <c r="P27" i="12"/>
  <c r="O27" i="12"/>
  <c r="Q27" i="12"/>
  <c r="Q28" i="11" l="1"/>
  <c r="O28" i="11"/>
  <c r="P28" i="11"/>
  <c r="Q29" i="11" s="1"/>
  <c r="Y28" i="11"/>
  <c r="U28" i="11"/>
  <c r="AD26" i="11"/>
  <c r="X28" i="11"/>
  <c r="W29" i="11" s="1"/>
  <c r="AC27" i="11"/>
  <c r="AA31" i="11"/>
  <c r="N32" i="11"/>
  <c r="O28" i="12"/>
  <c r="Q28" i="12"/>
  <c r="P28" i="12"/>
  <c r="AB28" i="11" l="1"/>
  <c r="O29" i="11"/>
  <c r="P29" i="11"/>
  <c r="T28" i="11"/>
  <c r="T29" i="11" s="1"/>
  <c r="Y29" i="11"/>
  <c r="X29" i="11"/>
  <c r="W30" i="11" s="1"/>
  <c r="AD27" i="11"/>
  <c r="AB29" i="11"/>
  <c r="AA32" i="11"/>
  <c r="N33" i="11"/>
  <c r="P29" i="12"/>
  <c r="Q29" i="12"/>
  <c r="O29" i="12"/>
  <c r="O30" i="11" l="1"/>
  <c r="Q30" i="11"/>
  <c r="P30" i="11"/>
  <c r="AB30" i="11" s="1"/>
  <c r="U29" i="11"/>
  <c r="U30" i="11" s="1"/>
  <c r="S29" i="11"/>
  <c r="S30" i="11" s="1"/>
  <c r="AC28" i="11"/>
  <c r="Y30" i="11"/>
  <c r="AD28" i="11"/>
  <c r="X30" i="11"/>
  <c r="W31" i="11" s="1"/>
  <c r="AA33" i="11"/>
  <c r="N34" i="11"/>
  <c r="O30" i="12"/>
  <c r="Q30" i="12"/>
  <c r="P30" i="12"/>
  <c r="O31" i="11" l="1"/>
  <c r="P31" i="11"/>
  <c r="O32" i="11" s="1"/>
  <c r="Q31" i="11"/>
  <c r="AC29" i="11"/>
  <c r="T30" i="11"/>
  <c r="U31" i="11" s="1"/>
  <c r="Y31" i="11"/>
  <c r="X31" i="11"/>
  <c r="W32" i="11" s="1"/>
  <c r="AB31" i="11"/>
  <c r="AD29" i="11"/>
  <c r="N35" i="11"/>
  <c r="AA35" i="11" s="1"/>
  <c r="AA34" i="11"/>
  <c r="P31" i="12"/>
  <c r="O31" i="12"/>
  <c r="Q31" i="12"/>
  <c r="Q32" i="11" l="1"/>
  <c r="P32" i="11"/>
  <c r="P33" i="11" s="1"/>
  <c r="AC30" i="11"/>
  <c r="T31" i="11"/>
  <c r="U32" i="11" s="1"/>
  <c r="S31" i="11"/>
  <c r="Y32" i="11"/>
  <c r="AD30" i="11"/>
  <c r="X32" i="11"/>
  <c r="W33" i="11" s="1"/>
  <c r="O33" i="11"/>
  <c r="O32" i="12"/>
  <c r="Q32" i="12"/>
  <c r="P32" i="12"/>
  <c r="AC31" i="11" l="1"/>
  <c r="AB32" i="11"/>
  <c r="Q33" i="11"/>
  <c r="Q34" i="11" s="1"/>
  <c r="S32" i="11"/>
  <c r="T32" i="11"/>
  <c r="U33" i="11" s="1"/>
  <c r="Y33" i="11"/>
  <c r="X33" i="11"/>
  <c r="W34" i="11" s="1"/>
  <c r="AD31" i="11"/>
  <c r="O34" i="11"/>
  <c r="P34" i="11"/>
  <c r="P33" i="12"/>
  <c r="Q33" i="12"/>
  <c r="O33" i="12"/>
  <c r="AB33" i="11" l="1"/>
  <c r="T33" i="11"/>
  <c r="U34" i="11" s="1"/>
  <c r="AC32" i="11"/>
  <c r="S33" i="11"/>
  <c r="Y34" i="11"/>
  <c r="AD32" i="11"/>
  <c r="X34" i="11"/>
  <c r="W35" i="11" s="1"/>
  <c r="O35" i="11"/>
  <c r="AB34" i="11"/>
  <c r="P35" i="11"/>
  <c r="Q35" i="11"/>
  <c r="O34" i="12"/>
  <c r="Q34" i="12"/>
  <c r="P34" i="12"/>
  <c r="AC33" i="11" l="1"/>
  <c r="S34" i="11"/>
  <c r="T34" i="11"/>
  <c r="U35" i="11" s="1"/>
  <c r="Y35" i="11"/>
  <c r="X35" i="11"/>
  <c r="AD33" i="11"/>
  <c r="AB35" i="11"/>
  <c r="P35" i="12"/>
  <c r="Q35" i="12"/>
  <c r="O35" i="12"/>
  <c r="T35" i="11" l="1"/>
  <c r="AC35" i="11" s="1"/>
  <c r="AC34" i="11"/>
  <c r="S35" i="11"/>
  <c r="AD34" i="11"/>
  <c r="O36" i="12"/>
  <c r="Q36" i="12"/>
  <c r="P36" i="12"/>
  <c r="AD35" i="11" l="1"/>
  <c r="O37" i="12"/>
  <c r="Q37" i="12"/>
  <c r="P37" i="12"/>
  <c r="P38" i="12" l="1"/>
  <c r="Q38" i="12"/>
  <c r="O38" i="12"/>
  <c r="O39" i="12" l="1"/>
  <c r="Q39" i="12"/>
  <c r="P39" i="12"/>
  <c r="P40" i="12" l="1"/>
  <c r="Q40" i="12"/>
  <c r="O40" i="12"/>
  <c r="O41" i="12" l="1"/>
  <c r="Q41" i="12"/>
  <c r="P41" i="12"/>
  <c r="P42" i="12" l="1"/>
  <c r="O42" i="12"/>
  <c r="Q42" i="12"/>
  <c r="Q43" i="12" l="1"/>
  <c r="P43" i="12"/>
  <c r="O43" i="12"/>
  <c r="Q44" i="12" l="1"/>
  <c r="P44" i="12"/>
  <c r="O44" i="12"/>
  <c r="Q45" i="12" l="1"/>
  <c r="O45" i="12"/>
  <c r="P45" i="12"/>
  <c r="P46" i="12" l="1"/>
  <c r="Q46" i="12"/>
  <c r="O46" i="12"/>
  <c r="O47" i="12" l="1"/>
  <c r="Q47" i="12"/>
  <c r="P47" i="12"/>
  <c r="P48" i="12" l="1"/>
  <c r="Q48" i="12"/>
  <c r="O48" i="12"/>
  <c r="O49" i="12" l="1"/>
  <c r="Q49" i="12"/>
  <c r="P49" i="12"/>
  <c r="P50" i="12" l="1"/>
  <c r="Q50" i="12"/>
  <c r="O50" i="12"/>
  <c r="O51" i="12" l="1"/>
  <c r="Q51" i="12"/>
  <c r="P51" i="12"/>
  <c r="P52" i="12" l="1"/>
  <c r="Q52" i="12"/>
  <c r="O52" i="12"/>
  <c r="O53" i="12" l="1"/>
  <c r="Q53" i="12"/>
  <c r="P53" i="12"/>
  <c r="P54" i="12" l="1"/>
  <c r="Q54" i="12"/>
  <c r="O54" i="12"/>
  <c r="O55" i="12" l="1"/>
  <c r="Q55" i="12"/>
  <c r="P55" i="12"/>
  <c r="P56" i="12" l="1"/>
  <c r="Q56" i="12"/>
  <c r="O56" i="12"/>
  <c r="Q57" i="12" l="1"/>
  <c r="O57" i="12"/>
  <c r="P57" i="12"/>
  <c r="P58" i="12" l="1"/>
  <c r="Q58" i="12"/>
  <c r="O58" i="12"/>
  <c r="O59" i="12" l="1"/>
  <c r="Q59" i="12"/>
  <c r="P59" i="12"/>
  <c r="P60" i="12" l="1"/>
  <c r="Q60" i="12"/>
  <c r="O60" i="12"/>
  <c r="O61" i="12" l="1"/>
  <c r="Q61" i="12"/>
  <c r="U7" i="12" s="1"/>
  <c r="P61" i="12"/>
  <c r="T7" i="12" s="1"/>
  <c r="V7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Q2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ソルバー変数セル</t>
        </r>
      </text>
    </comment>
    <comment ref="V7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ソルバー目的セル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データ モデル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7CDAA0C-1494-4619-B8AF-5B025A711343}" keepAlive="1" name="クエリ - 130001_tokyo_covid19_details_testing_positive_cases" description="ブック内の '130001_tokyo_covid19_details_testing_positive_cases' クエリへの接続です。" type="5" refreshedVersion="0" background="1">
    <dbPr connection="Provider=Microsoft.Mashup.OleDb.1;Data Source=$Workbook$;Location=130001_tokyo_covid19_details_testing_positive_cases;Extended Properties=&quot;&quot;" command="SELECT * FROM [130001_tokyo_covid19_details_testing_positive_cases]"/>
  </connection>
  <connection id="3" xr16:uid="{00000000-0015-0000-FFFF-FFFF02000000}" name="クエリ - C_カレンダー" description="ブック内の 'C_カレンダー' クエリへの接続です。" type="100" refreshedVersion="7" minRefreshableVersion="5">
    <extLst>
      <ext xmlns:x15="http://schemas.microsoft.com/office/spreadsheetml/2010/11/main" uri="{DE250136-89BD-433C-8126-D09CA5730AF9}">
        <x15:connection id="62a6deda-b110-4e35-9f67-30e4b1454a44"/>
      </ext>
    </extLst>
  </connection>
  <connection id="4" xr16:uid="{00000000-0015-0000-FFFF-FFFF03000000}" name="クエリ - D_状態" description="ブック内の 'D_状態' クエリへの接続です。" type="100" refreshedVersion="7" minRefreshableVersion="5">
    <extLst>
      <ext xmlns:x15="http://schemas.microsoft.com/office/spreadsheetml/2010/11/main" uri="{DE250136-89BD-433C-8126-D09CA5730AF9}">
        <x15:connection id="d656673d-bb93-4ac2-9986-bf34774b8246"/>
      </ext>
    </extLst>
  </connection>
  <connection id="5" xr16:uid="{04A1D8AE-E8A3-4520-B976-04DB143BA585}" name="クエリ - F_状態別感染者" description="ブック内の 'F_状態別感染者' クエリへの接続です。" type="100" refreshedVersion="7" minRefreshableVersion="5">
    <extLst>
      <ext xmlns:x15="http://schemas.microsoft.com/office/spreadsheetml/2010/11/main" uri="{DE250136-89BD-433C-8126-D09CA5730AF9}">
        <x15:connection id="ff001119-3704-4bd3-865f-0a4cdca02dd8"/>
      </ext>
    </extLst>
  </connection>
  <connection id="6" xr16:uid="{00000000-0015-0000-FFFF-FFFF05000000}" name="クエリ - F_新規感染者予測" description="ブック内の 'F_新規感染者予測' クエリへの接続です。" type="100" refreshedVersion="7" minRefreshableVersion="5">
    <extLst>
      <ext xmlns:x15="http://schemas.microsoft.com/office/spreadsheetml/2010/11/main" uri="{DE250136-89BD-433C-8126-D09CA5730AF9}">
        <x15:connection id="da2d6d64-e2f5-4aa7-9b64-44c2edc30340"/>
      </ext>
    </extLst>
  </connection>
  <connection id="7" xr16:uid="{2C36E35C-40D4-410E-B76B-B6109DCC9CCC}" name="クエリ - F_新規補正" description="ブック内の 'F_新規補正' クエリへの接続です。" type="100" refreshedVersion="7" minRefreshableVersion="5">
    <extLst>
      <ext xmlns:x15="http://schemas.microsoft.com/office/spreadsheetml/2010/11/main" uri="{DE250136-89BD-433C-8126-D09CA5730AF9}">
        <x15:connection id="b123e950-b421-43b8-96c7-95c6ef9b3826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_状態].[状態_階層].[状態].&amp;[死亡],[D_状態].[状態_階層].[状態].&amp;[退院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<sst xmlns="http://schemas.openxmlformats.org/spreadsheetml/2006/main" count="139" uniqueCount="81">
  <si>
    <t>宿泊療養</t>
  </si>
  <si>
    <t>自宅療養</t>
  </si>
  <si>
    <t>調整中</t>
  </si>
  <si>
    <t>死亡</t>
  </si>
  <si>
    <t>退院</t>
  </si>
  <si>
    <t>入院</t>
  </si>
  <si>
    <t>合計 / 数</t>
  </si>
  <si>
    <t>行ラベル</t>
  </si>
  <si>
    <t>総計</t>
  </si>
  <si>
    <t>列ラベル</t>
  </si>
  <si>
    <t>軽症・中等症</t>
  </si>
  <si>
    <t>重症</t>
  </si>
  <si>
    <t>全体の 合計 / 数</t>
  </si>
  <si>
    <t>入院</t>
    <rPh sb="0" eb="2">
      <t>ニュウイン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</si>
  <si>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</si>
  <si>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</si>
  <si>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宿泊療養</t>
    <rPh sb="0" eb="2">
      <t>シュクハク</t>
    </rPh>
    <rPh sb="2" eb="4">
      <t>リョウヨウ</t>
    </rPh>
    <phoneticPr fontId="1"/>
  </si>
  <si>
    <t>自宅療養</t>
    <rPh sb="0" eb="2">
      <t>ジタク</t>
    </rPh>
    <rPh sb="2" eb="4">
      <t>リョウヨウ</t>
    </rPh>
    <phoneticPr fontId="1"/>
  </si>
  <si>
    <t>死亡</t>
    <rPh sb="0" eb="2">
      <t>シボウ</t>
    </rPh>
    <phoneticPr fontId="1"/>
  </si>
  <si>
    <t>退院</t>
    <rPh sb="0" eb="2">
      <t>タイイン</t>
    </rPh>
    <phoneticPr fontId="1"/>
  </si>
  <si>
    <t>最新</t>
    <rPh sb="0" eb="2">
      <t>サイシン</t>
    </rPh>
    <phoneticPr fontId="1"/>
  </si>
  <si>
    <t>前週比</t>
    <rPh sb="0" eb="2">
      <t>ゼンシュウ</t>
    </rPh>
    <rPh sb="2" eb="3">
      <t>ヒ</t>
    </rPh>
    <phoneticPr fontId="1"/>
  </si>
  <si>
    <t>日付</t>
    <rPh sb="0" eb="2">
      <t>ヒヅケ</t>
    </rPh>
    <phoneticPr fontId="1"/>
  </si>
  <si>
    <t>感受性保持者</t>
    <rPh sb="0" eb="3">
      <t>カンジュセイ</t>
    </rPh>
    <rPh sb="3" eb="6">
      <t>ホジシャ</t>
    </rPh>
    <phoneticPr fontId="1"/>
  </si>
  <si>
    <t>感染者</t>
    <rPh sb="0" eb="3">
      <t>カンセンシャ</t>
    </rPh>
    <phoneticPr fontId="1"/>
  </si>
  <si>
    <t>回復者</t>
    <rPh sb="0" eb="2">
      <t>カイフク</t>
    </rPh>
    <rPh sb="2" eb="3">
      <t>シャ</t>
    </rPh>
    <phoneticPr fontId="1"/>
  </si>
  <si>
    <t>状態_階層</t>
  </si>
  <si>
    <t>(複数のアイテム)</t>
  </si>
  <si>
    <t>感染者数</t>
    <rPh sb="0" eb="3">
      <t>カンセンシャ</t>
    </rPh>
    <rPh sb="3" eb="4">
      <t>スウ</t>
    </rPh>
    <phoneticPr fontId="1"/>
  </si>
  <si>
    <t>全人口</t>
    <rPh sb="0" eb="3">
      <t>ゼンジンコウ</t>
    </rPh>
    <phoneticPr fontId="1"/>
  </si>
  <si>
    <t>β</t>
    <phoneticPr fontId="1"/>
  </si>
  <si>
    <t>γ</t>
    <phoneticPr fontId="1"/>
  </si>
  <si>
    <t>誤差合計</t>
    <rPh sb="0" eb="2">
      <t>ゴサ</t>
    </rPh>
    <rPh sb="2" eb="4">
      <t>ゴウケイ</t>
    </rPh>
    <phoneticPr fontId="1"/>
  </si>
  <si>
    <t>新規感染者_中位</t>
    <rPh sb="0" eb="2">
      <t>シンキ</t>
    </rPh>
    <rPh sb="2" eb="5">
      <t>カンセンシャ</t>
    </rPh>
    <rPh sb="6" eb="8">
      <t>チュウイ</t>
    </rPh>
    <phoneticPr fontId="1"/>
  </si>
  <si>
    <t>新規感染者_高位</t>
    <rPh sb="0" eb="2">
      <t>シンキ</t>
    </rPh>
    <rPh sb="2" eb="5">
      <t>カンセンシャ</t>
    </rPh>
    <rPh sb="6" eb="8">
      <t>コウイ</t>
    </rPh>
    <phoneticPr fontId="1"/>
  </si>
  <si>
    <t>新規感染者_低位</t>
    <rPh sb="0" eb="2">
      <t>シンキ</t>
    </rPh>
    <rPh sb="2" eb="5">
      <t>カンセンシャ</t>
    </rPh>
    <rPh sb="6" eb="8">
      <t>テイイ</t>
    </rPh>
    <phoneticPr fontId="1"/>
  </si>
  <si>
    <t>新規感染者</t>
    <rPh sb="0" eb="2">
      <t>シンキ</t>
    </rPh>
    <rPh sb="2" eb="5">
      <t>カンセンシャ</t>
    </rPh>
    <phoneticPr fontId="1"/>
  </si>
  <si>
    <t>中位</t>
    <rPh sb="0" eb="2">
      <t>チュウイ</t>
    </rPh>
    <phoneticPr fontId="1"/>
  </si>
  <si>
    <t>高位</t>
    <rPh sb="0" eb="2">
      <t>コウイ</t>
    </rPh>
    <phoneticPr fontId="1"/>
  </si>
  <si>
    <t>低位</t>
    <rPh sb="0" eb="2">
      <t>テイイ</t>
    </rPh>
    <phoneticPr fontId="1"/>
  </si>
  <si>
    <t>東京都人口</t>
    <rPh sb="0" eb="3">
      <t>トウキョウト</t>
    </rPh>
    <rPh sb="3" eb="5">
      <t>ジンコウ</t>
    </rPh>
    <phoneticPr fontId="1"/>
  </si>
  <si>
    <t>直近の状況</t>
    <rPh sb="0" eb="2">
      <t>チョッキン</t>
    </rPh>
    <rPh sb="3" eb="5">
      <t>ジョウキョウ</t>
    </rPh>
    <phoneticPr fontId="1"/>
  </si>
  <si>
    <t>将来予測</t>
    <rPh sb="0" eb="2">
      <t>ショウライ</t>
    </rPh>
    <rPh sb="2" eb="4">
      <t>ヨソク</t>
    </rPh>
    <phoneticPr fontId="1"/>
  </si>
  <si>
    <t>過去の推移</t>
    <rPh sb="0" eb="2">
      <t>カコ</t>
    </rPh>
    <rPh sb="3" eb="5">
      <t>スイイ</t>
    </rPh>
    <phoneticPr fontId="1"/>
  </si>
  <si>
    <t>感染者数（累計）</t>
    <rPh sb="0" eb="3">
      <t>カンセンシャ</t>
    </rPh>
    <rPh sb="3" eb="4">
      <t>スウ</t>
    </rPh>
    <rPh sb="5" eb="7">
      <t>ルイケイ</t>
    </rPh>
    <phoneticPr fontId="1"/>
  </si>
  <si>
    <t>30日間推移</t>
    <rPh sb="2" eb="3">
      <t>ニチ</t>
    </rPh>
    <rPh sb="3" eb="4">
      <t>カン</t>
    </rPh>
    <rPh sb="4" eb="6">
      <t>スイイ</t>
    </rPh>
    <phoneticPr fontId="1"/>
  </si>
  <si>
    <t>新規→</t>
    <rPh sb="0" eb="2">
      <t>シンキ</t>
    </rPh>
    <phoneticPr fontId="1"/>
  </si>
  <si>
    <t>累計→</t>
    <rPh sb="0" eb="2">
      <t>ルイケイ</t>
    </rPh>
    <phoneticPr fontId="1"/>
  </si>
  <si>
    <t>前日比</t>
    <rPh sb="0" eb="2">
      <t>ゼンジツ</t>
    </rPh>
    <rPh sb="2" eb="3">
      <t>ヒ</t>
    </rPh>
    <phoneticPr fontId="1"/>
  </si>
  <si>
    <t>東京都内新型コロナウイルス感染症の状況</t>
    <rPh sb="0" eb="2">
      <t>トウキョウ</t>
    </rPh>
    <rPh sb="2" eb="4">
      <t>トナイ</t>
    </rPh>
    <rPh sb="4" eb="6">
      <t>シンガタ</t>
    </rPh>
    <rPh sb="13" eb="15">
      <t>カンセン</t>
    </rPh>
    <rPh sb="15" eb="16">
      <t>ショウ</t>
    </rPh>
    <rPh sb="17" eb="19">
      <t>ジョウキョウ</t>
    </rPh>
    <phoneticPr fontId="1"/>
  </si>
  <si>
    <t>重症者と新規感染者</t>
    <rPh sb="0" eb="2">
      <t>ジュウショウ</t>
    </rPh>
    <rPh sb="2" eb="3">
      <t>シャ</t>
    </rPh>
    <rPh sb="4" eb="6">
      <t>シンキ</t>
    </rPh>
    <rPh sb="6" eb="9">
      <t>カンセンシャ</t>
    </rPh>
    <phoneticPr fontId="1"/>
  </si>
  <si>
    <t>新規死者と新規感染者</t>
    <rPh sb="0" eb="2">
      <t>シンキ</t>
    </rPh>
    <rPh sb="2" eb="4">
      <t>シシャ</t>
    </rPh>
    <rPh sb="5" eb="7">
      <t>シンキ</t>
    </rPh>
    <rPh sb="7" eb="10">
      <t>カンセンシャ</t>
    </rPh>
    <phoneticPr fontId="1"/>
  </si>
  <si>
    <t>SIRモデルでは現実の感染収束状況（全員が回復者になる訳ではない）を表現できないため、感染拡大時のみのデータでパラメーターを推計する</t>
    <rPh sb="8" eb="10">
      <t>ゲンジツ</t>
    </rPh>
    <rPh sb="11" eb="13">
      <t>カンセン</t>
    </rPh>
    <rPh sb="13" eb="15">
      <t>シュウソク</t>
    </rPh>
    <rPh sb="15" eb="17">
      <t>ジョウキョウ</t>
    </rPh>
    <rPh sb="18" eb="20">
      <t>ゼンイン</t>
    </rPh>
    <rPh sb="21" eb="23">
      <t>カイフク</t>
    </rPh>
    <rPh sb="23" eb="24">
      <t>シャ</t>
    </rPh>
    <rPh sb="27" eb="28">
      <t>ワケ</t>
    </rPh>
    <rPh sb="34" eb="36">
      <t>ヒョウゲン</t>
    </rPh>
    <rPh sb="43" eb="45">
      <t>カンセン</t>
    </rPh>
    <rPh sb="45" eb="47">
      <t>カクダイ</t>
    </rPh>
    <rPh sb="47" eb="48">
      <t>ジ</t>
    </rPh>
    <rPh sb="62" eb="64">
      <t>スイケイ</t>
    </rPh>
    <phoneticPr fontId="1"/>
  </si>
  <si>
    <t>SIR推計値</t>
    <rPh sb="3" eb="6">
      <t>スイケイチ</t>
    </rPh>
    <phoneticPr fontId="1"/>
  </si>
  <si>
    <t>2乗誤差</t>
    <rPh sb="1" eb="2">
      <t>ジョウ</t>
    </rPh>
    <rPh sb="2" eb="4">
      <t>ゴサ</t>
    </rPh>
    <phoneticPr fontId="1"/>
  </si>
  <si>
    <t>https://catalog.data.metro.tokyo.lg.jp/dataset/t000010d0000000089</t>
    <phoneticPr fontId="1"/>
  </si>
  <si>
    <t xml:space="preserve">出所: </t>
    <rPh sb="0" eb="2">
      <t>シュッショ</t>
    </rPh>
    <phoneticPr fontId="1"/>
  </si>
  <si>
    <t>*: 新規感染者（前日比）の前週比</t>
    <rPh sb="3" eb="5">
      <t>シンキ</t>
    </rPh>
    <rPh sb="5" eb="8">
      <t>カンセンシャ</t>
    </rPh>
    <rPh sb="9" eb="11">
      <t>ゼンジツ</t>
    </rPh>
    <rPh sb="11" eb="12">
      <t>ヒ</t>
    </rPh>
    <rPh sb="14" eb="16">
      <t>ゼンシュウ</t>
    </rPh>
    <rPh sb="16" eb="17">
      <t>ヒ</t>
    </rPh>
    <phoneticPr fontId="1"/>
  </si>
  <si>
    <t>フォルダ―</t>
    <phoneticPr fontId="1"/>
  </si>
  <si>
    <t>ファイル</t>
    <phoneticPr fontId="1"/>
  </si>
  <si>
    <t>パス</t>
    <phoneticPr fontId="1"/>
  </si>
  <si>
    <t>ファイル形式</t>
    <rPh sb="4" eb="6">
      <t>ケイシキ</t>
    </rPh>
    <phoneticPr fontId="1"/>
  </si>
  <si>
    <t>種別</t>
    <rPh sb="0" eb="2">
      <t>シュベツ</t>
    </rPh>
    <phoneticPr fontId="1"/>
  </si>
  <si>
    <t>名前</t>
    <rPh sb="0" eb="2">
      <t>ナマエ</t>
    </rPh>
    <phoneticPr fontId="1"/>
  </si>
  <si>
    <t>備考</t>
    <rPh sb="0" eb="2">
      <t>ビコウ</t>
    </rPh>
    <phoneticPr fontId="1"/>
  </si>
  <si>
    <t>130001_tokyo_covid19_details_testing_positive_cases.csv</t>
  </si>
  <si>
    <t>CSV</t>
    <phoneticPr fontId="1"/>
  </si>
  <si>
    <t>クエリ名</t>
    <rPh sb="3" eb="4">
      <t>メイ</t>
    </rPh>
    <phoneticPr fontId="1"/>
  </si>
  <si>
    <t>130001_tokyo_covid19_details_testing_positive_cases</t>
    <phoneticPr fontId="1"/>
  </si>
  <si>
    <t>F_新規感染者予測</t>
    <rPh sb="2" eb="4">
      <t>シンキ</t>
    </rPh>
    <rPh sb="4" eb="7">
      <t>カンセンシャ</t>
    </rPh>
    <rPh sb="7" eb="9">
      <t>ヨソク</t>
    </rPh>
    <phoneticPr fontId="1"/>
  </si>
  <si>
    <t>テーブル</t>
    <phoneticPr fontId="1"/>
  </si>
  <si>
    <t>T.新規感染者予測</t>
  </si>
  <si>
    <t>EXCEL</t>
    <phoneticPr fontId="1"/>
  </si>
  <si>
    <t>CurrentWorkbook</t>
    <phoneticPr fontId="1"/>
  </si>
  <si>
    <t>新規感染者_移動平均</t>
  </si>
  <si>
    <t>新規</t>
  </si>
  <si>
    <t>全体の 新規</t>
  </si>
  <si>
    <t>.\source\</t>
    <phoneticPr fontId="1"/>
  </si>
  <si>
    <t>F_新規補正</t>
    <rPh sb="2" eb="4">
      <t>シンキ</t>
    </rPh>
    <rPh sb="4" eb="6">
      <t>ホセイ</t>
    </rPh>
    <phoneticPr fontId="1"/>
  </si>
  <si>
    <t>T.新規補正</t>
    <rPh sb="4" eb="6">
      <t>ホセイ</t>
    </rPh>
    <phoneticPr fontId="1"/>
  </si>
  <si>
    <t>新規補正.xlsx</t>
    <rPh sb="0" eb="2">
      <t>シンキ</t>
    </rPh>
    <rPh sb="2" eb="4">
      <t>ホセイ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</si>
</sst>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_ "/>
    <numFmt numFmtId="177" formatCode="0.000000000_);[Red]\(0.000000000\)"/>
    <numFmt numFmtId="178" formatCode="#,##0.00000;[Red]\-#,##0.00000"/>
    <numFmt numFmtId="179" formatCode="&quot;+ &quot;#,##0;&quot;▲ &quot;#,##0;\-"/>
    <numFmt numFmtId="180" formatCode="0.00_);[Red]\(0.00\)"/>
    <numFmt numFmtId="181" formatCode="0.00\ &quot;倍&quot;"/>
  </numFmts>
  <fonts count="18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4"/>
      <color theme="1"/>
      <name val="ＭＳ Ｐゴシック"/>
      <family val="2"/>
      <charset val="128"/>
    </font>
    <font>
      <sz val="20"/>
      <color theme="1"/>
      <name val="HGS創英角ｺﾞｼｯｸUB"/>
      <family val="3"/>
      <charset val="128"/>
    </font>
    <font>
      <sz val="14"/>
      <color theme="1"/>
      <name val="HGS創英角ｺﾞｼｯｸUB"/>
      <family val="3"/>
      <charset val="128"/>
    </font>
    <font>
      <i/>
      <sz val="22"/>
      <color theme="1"/>
      <name val="HGS創英角ｺﾞｼｯｸUB"/>
      <family val="3"/>
      <charset val="128"/>
    </font>
    <font>
      <sz val="11"/>
      <name val="メイリオ"/>
      <family val="3"/>
      <charset val="128"/>
    </font>
    <font>
      <sz val="10"/>
      <name val="メイリオ"/>
      <family val="3"/>
      <charset val="128"/>
    </font>
    <font>
      <sz val="7"/>
      <name val="メイリオ"/>
      <family val="3"/>
      <charset val="128"/>
    </font>
    <font>
      <u/>
      <sz val="11"/>
      <color theme="10"/>
      <name val="ＭＳ Ｐゴシック"/>
      <family val="2"/>
      <charset val="128"/>
    </font>
    <font>
      <b/>
      <sz val="9"/>
      <color indexed="81"/>
      <name val="MS P ゴシック"/>
      <family val="3"/>
      <charset val="128"/>
    </font>
    <font>
      <sz val="11"/>
      <color theme="0"/>
      <name val="ＭＳ Ｐゴシック"/>
      <family val="2"/>
      <charset val="128"/>
    </font>
    <font>
      <sz val="11"/>
      <color theme="0"/>
      <name val="ＭＳ Ｐゴシック"/>
      <family val="3"/>
      <charset val="128"/>
    </font>
    <font>
      <sz val="8"/>
      <color theme="1"/>
      <name val="ＭＳ Ｐゴシック"/>
      <family val="2"/>
      <charset val="128"/>
    </font>
    <font>
      <sz val="18"/>
      <color theme="1"/>
      <name val="HGS創英角ｺﾞｼｯｸUB"/>
      <family val="3"/>
      <charset val="128"/>
    </font>
    <font>
      <sz val="18"/>
      <color theme="1"/>
      <name val="ＭＳ Ｐゴシック"/>
      <family val="2"/>
      <charset val="128"/>
    </font>
    <font>
      <sz val="9"/>
      <color theme="1"/>
      <name val="ＭＳ Ｐ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0" fontId="0" fillId="6" borderId="0" xfId="0" applyFill="1">
      <alignment vertical="center"/>
    </xf>
    <xf numFmtId="176" fontId="0" fillId="6" borderId="0" xfId="0" applyNumberFormat="1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7" borderId="0" xfId="0" applyFill="1">
      <alignment vertical="center"/>
    </xf>
    <xf numFmtId="176" fontId="0" fillId="7" borderId="0" xfId="0" applyNumberFormat="1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>
      <alignment vertical="center"/>
    </xf>
    <xf numFmtId="178" fontId="0" fillId="0" borderId="0" xfId="1" applyNumberFormat="1" applyFont="1">
      <alignment vertical="center"/>
    </xf>
    <xf numFmtId="38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Continuous" vertical="center"/>
    </xf>
    <xf numFmtId="38" fontId="7" fillId="0" borderId="1" xfId="0" applyNumberFormat="1" applyFont="1" applyFill="1" applyBorder="1" applyAlignment="1">
      <alignment horizontal="centerContinuous" vertical="center"/>
    </xf>
    <xf numFmtId="0" fontId="7" fillId="0" borderId="0" xfId="0" applyFont="1" applyFill="1" applyBorder="1">
      <alignment vertical="center"/>
    </xf>
    <xf numFmtId="38" fontId="7" fillId="0" borderId="0" xfId="1" applyFont="1" applyFill="1" applyBorder="1">
      <alignment vertical="center"/>
    </xf>
    <xf numFmtId="179" fontId="7" fillId="0" borderId="0" xfId="1" applyNumberFormat="1" applyFont="1" applyFill="1" applyBorder="1">
      <alignment vertical="center"/>
    </xf>
    <xf numFmtId="179" fontId="9" fillId="0" borderId="0" xfId="1" applyNumberFormat="1" applyFont="1" applyFill="1" applyBorder="1" applyAlignment="1">
      <alignment horizontal="right" vertical="center"/>
    </xf>
    <xf numFmtId="0" fontId="7" fillId="0" borderId="2" xfId="0" applyFont="1" applyFill="1" applyBorder="1">
      <alignment vertical="center"/>
    </xf>
    <xf numFmtId="38" fontId="7" fillId="0" borderId="2" xfId="0" applyNumberFormat="1" applyFont="1" applyFill="1" applyBorder="1">
      <alignment vertical="center"/>
    </xf>
    <xf numFmtId="179" fontId="7" fillId="0" borderId="2" xfId="0" applyNumberFormat="1" applyFont="1" applyFill="1" applyBorder="1">
      <alignment vertical="center"/>
    </xf>
    <xf numFmtId="179" fontId="9" fillId="0" borderId="2" xfId="0" applyNumberFormat="1" applyFont="1" applyFill="1" applyBorder="1" applyAlignment="1">
      <alignment horizontal="right" vertical="center"/>
    </xf>
    <xf numFmtId="38" fontId="7" fillId="0" borderId="2" xfId="1" applyFont="1" applyFill="1" applyBorder="1">
      <alignment vertical="center"/>
    </xf>
    <xf numFmtId="0" fontId="7" fillId="0" borderId="3" xfId="0" applyFont="1" applyFill="1" applyBorder="1">
      <alignment vertical="center"/>
    </xf>
    <xf numFmtId="38" fontId="7" fillId="0" borderId="3" xfId="1" applyFont="1" applyFill="1" applyBorder="1">
      <alignment vertical="center"/>
    </xf>
    <xf numFmtId="179" fontId="7" fillId="0" borderId="3" xfId="1" applyNumberFormat="1" applyFont="1" applyFill="1" applyBorder="1">
      <alignment vertical="center"/>
    </xf>
    <xf numFmtId="179" fontId="9" fillId="0" borderId="3" xfId="1" applyNumberFormat="1" applyFont="1" applyFill="1" applyBorder="1" applyAlignment="1">
      <alignment horizontal="right" vertical="center"/>
    </xf>
    <xf numFmtId="0" fontId="7" fillId="0" borderId="5" xfId="0" applyFont="1" applyFill="1" applyBorder="1">
      <alignment vertical="center"/>
    </xf>
    <xf numFmtId="0" fontId="7" fillId="0" borderId="4" xfId="0" applyFont="1" applyFill="1" applyBorder="1">
      <alignment vertical="center"/>
    </xf>
    <xf numFmtId="38" fontId="7" fillId="0" borderId="4" xfId="1" applyFont="1" applyFill="1" applyBorder="1">
      <alignment vertical="center"/>
    </xf>
    <xf numFmtId="179" fontId="7" fillId="0" borderId="4" xfId="1" applyNumberFormat="1" applyFont="1" applyFill="1" applyBorder="1">
      <alignment vertical="center"/>
    </xf>
    <xf numFmtId="179" fontId="9" fillId="0" borderId="4" xfId="1" applyNumberFormat="1" applyFont="1" applyFill="1" applyBorder="1" applyAlignment="1">
      <alignment horizontal="right" vertical="center"/>
    </xf>
    <xf numFmtId="38" fontId="7" fillId="0" borderId="5" xfId="1" applyFont="1" applyFill="1" applyBorder="1">
      <alignment vertical="center"/>
    </xf>
    <xf numFmtId="179" fontId="7" fillId="0" borderId="5" xfId="1" applyNumberFormat="1" applyFont="1" applyFill="1" applyBorder="1">
      <alignment vertical="center"/>
    </xf>
    <xf numFmtId="179" fontId="9" fillId="0" borderId="5" xfId="1" applyNumberFormat="1" applyFont="1" applyFill="1" applyBorder="1" applyAlignment="1">
      <alignment horizontal="right" vertical="center"/>
    </xf>
    <xf numFmtId="14" fontId="8" fillId="0" borderId="1" xfId="0" applyNumberFormat="1" applyFont="1" applyFill="1" applyBorder="1" applyAlignment="1">
      <alignment horizontal="centerContinuous" vertical="center"/>
    </xf>
    <xf numFmtId="180" fontId="0" fillId="0" borderId="0" xfId="1" applyNumberFormat="1" applyFont="1">
      <alignment vertical="center"/>
    </xf>
    <xf numFmtId="180" fontId="12" fillId="9" borderId="0" xfId="1" applyNumberFormat="1" applyFont="1" applyFill="1">
      <alignment vertical="center"/>
    </xf>
    <xf numFmtId="0" fontId="12" fillId="9" borderId="0" xfId="0" applyFont="1" applyFill="1">
      <alignment vertical="center"/>
    </xf>
    <xf numFmtId="177" fontId="0" fillId="0" borderId="6" xfId="1" applyNumberFormat="1" applyFont="1" applyBorder="1">
      <alignment vertical="center"/>
    </xf>
    <xf numFmtId="177" fontId="0" fillId="0" borderId="7" xfId="1" applyNumberFormat="1" applyFont="1" applyBorder="1">
      <alignment vertical="center"/>
    </xf>
    <xf numFmtId="0" fontId="12" fillId="8" borderId="8" xfId="0" applyFont="1" applyFill="1" applyBorder="1" applyAlignment="1">
      <alignment horizontal="center" vertical="center"/>
    </xf>
    <xf numFmtId="0" fontId="13" fillId="8" borderId="9" xfId="0" applyFont="1" applyFill="1" applyBorder="1" applyAlignment="1">
      <alignment horizontal="center" vertical="center"/>
    </xf>
    <xf numFmtId="181" fontId="0" fillId="0" borderId="0" xfId="0" applyNumberFormat="1">
      <alignment vertical="center"/>
    </xf>
    <xf numFmtId="0" fontId="10" fillId="0" borderId="0" xfId="2">
      <alignment vertical="center"/>
    </xf>
    <xf numFmtId="0" fontId="14" fillId="0" borderId="0" xfId="0" applyFont="1" applyAlignment="1">
      <alignment horizontal="right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vertical="top"/>
    </xf>
  </cellXfs>
  <cellStyles count="3">
    <cellStyle name="ハイパーリンク" xfId="2" builtinId="8"/>
    <cellStyle name="桁区切り" xfId="1" builtinId="6"/>
    <cellStyle name="標準" xfId="0" builtinId="0"/>
  </cellStyles>
  <dxfs count="9">
    <dxf>
      <numFmt numFmtId="176" formatCode="#,##0_ "/>
    </dxf>
    <dxf>
      <numFmt numFmtId="176" formatCode="#,##0_ "/>
    </dxf>
    <dxf>
      <numFmt numFmtId="176" formatCode="#,##0_ "/>
    </dxf>
    <dxf>
      <numFmt numFmtId="19" formatCode="yyyy/m/d"/>
    </dxf>
    <dxf>
      <numFmt numFmtId="176" formatCode="#,##0_ 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pivotTable" Target="pivotTables/pivotTable4.xml"/><Relationship Id="rId26" Type="http://schemas.openxmlformats.org/officeDocument/2006/relationships/sharedStrings" Target="sharedStrings.xml"/><Relationship Id="rId39" Type="http://schemas.openxmlformats.org/officeDocument/2006/relationships/customXml" Target="../customXml/item10.xml"/><Relationship Id="rId21" Type="http://schemas.microsoft.com/office/2011/relationships/timelineCache" Target="timelineCaches/timelineCache1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50" Type="http://schemas.openxmlformats.org/officeDocument/2006/relationships/customXml" Target="../customXml/item21.xml"/><Relationship Id="rId55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2.xml"/><Relationship Id="rId20" Type="http://schemas.openxmlformats.org/officeDocument/2006/relationships/pivotCacheDefinition" Target="pivotCache/pivotCacheDefinition11.xml"/><Relationship Id="rId29" Type="http://schemas.openxmlformats.org/officeDocument/2006/relationships/calcChain" Target="calcChain.xml"/><Relationship Id="rId41" Type="http://schemas.openxmlformats.org/officeDocument/2006/relationships/customXml" Target="../customXml/item12.xml"/><Relationship Id="rId54" Type="http://schemas.openxmlformats.org/officeDocument/2006/relationships/customXml" Target="../customXml/item2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3" Type="http://schemas.openxmlformats.org/officeDocument/2006/relationships/customXml" Target="../customXml/item24.xml"/><Relationship Id="rId58" Type="http://schemas.openxmlformats.org/officeDocument/2006/relationships/customXml" Target="../customXml/item29.xml"/><Relationship Id="rId5" Type="http://schemas.openxmlformats.org/officeDocument/2006/relationships/worksheet" Target="worksheets/sheet5.xml"/><Relationship Id="rId15" Type="http://schemas.openxmlformats.org/officeDocument/2006/relationships/pivotTable" Target="pivotTables/pivotTable1.xml"/><Relationship Id="rId23" Type="http://schemas.openxmlformats.org/officeDocument/2006/relationships/theme" Target="theme/them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57" Type="http://schemas.openxmlformats.org/officeDocument/2006/relationships/customXml" Target="../customXml/item28.xml"/><Relationship Id="rId61" Type="http://schemas.openxmlformats.org/officeDocument/2006/relationships/customXml" Target="../customXml/item32.xml"/><Relationship Id="rId10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10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52" Type="http://schemas.openxmlformats.org/officeDocument/2006/relationships/customXml" Target="../customXml/item23.xml"/><Relationship Id="rId60" Type="http://schemas.openxmlformats.org/officeDocument/2006/relationships/customXml" Target="../customXml/item3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microsoft.com/office/2011/relationships/timelineCache" Target="timelineCaches/timelineCache2.xml"/><Relationship Id="rId27" Type="http://schemas.openxmlformats.org/officeDocument/2006/relationships/sheetMetadata" Target="metadata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56" Type="http://schemas.openxmlformats.org/officeDocument/2006/relationships/customXml" Target="../customXml/item27.xml"/><Relationship Id="rId8" Type="http://schemas.openxmlformats.org/officeDocument/2006/relationships/pivotCacheDefinition" Target="pivotCache/pivotCacheDefinition3.xml"/><Relationship Id="rId51" Type="http://schemas.openxmlformats.org/officeDocument/2006/relationships/customXml" Target="../customXml/item22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pivotTable" Target="pivotTables/pivotTable3.xml"/><Relationship Id="rId25" Type="http://schemas.openxmlformats.org/officeDocument/2006/relationships/styles" Target="styles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59" Type="http://schemas.openxmlformats.org/officeDocument/2006/relationships/customXml" Target="../customXml/item3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tokyo.xlsx]将来_パラ推計!ピボットテーブル4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将来_パラ推計!$D$6</c:f>
              <c:strCache>
                <c:ptCount val="1"/>
                <c:pt idx="0">
                  <c:v>集計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将来_パラ推計!$C$7:$C$61</c:f>
              <c:strCache>
                <c:ptCount val="55"/>
                <c:pt idx="0">
                  <c:v>2021/6/15</c:v>
                </c:pt>
                <c:pt idx="1">
                  <c:v>2021/6/16</c:v>
                </c:pt>
                <c:pt idx="2">
                  <c:v>2021/6/17</c:v>
                </c:pt>
                <c:pt idx="3">
                  <c:v>2021/6/18</c:v>
                </c:pt>
                <c:pt idx="4">
                  <c:v>2021/6/19</c:v>
                </c:pt>
                <c:pt idx="5">
                  <c:v>2021/6/20</c:v>
                </c:pt>
                <c:pt idx="6">
                  <c:v>2021/6/21</c:v>
                </c:pt>
                <c:pt idx="7">
                  <c:v>2021/6/22</c:v>
                </c:pt>
                <c:pt idx="8">
                  <c:v>2021/6/23</c:v>
                </c:pt>
                <c:pt idx="9">
                  <c:v>2021/6/24</c:v>
                </c:pt>
                <c:pt idx="10">
                  <c:v>2021/6/25</c:v>
                </c:pt>
                <c:pt idx="11">
                  <c:v>2021/6/26</c:v>
                </c:pt>
                <c:pt idx="12">
                  <c:v>2021/6/27</c:v>
                </c:pt>
                <c:pt idx="13">
                  <c:v>2021/6/28</c:v>
                </c:pt>
                <c:pt idx="14">
                  <c:v>2021/6/29</c:v>
                </c:pt>
                <c:pt idx="15">
                  <c:v>2021/6/30</c:v>
                </c:pt>
                <c:pt idx="16">
                  <c:v>2021/7/1</c:v>
                </c:pt>
                <c:pt idx="17">
                  <c:v>2021/7/2</c:v>
                </c:pt>
                <c:pt idx="18">
                  <c:v>2021/7/3</c:v>
                </c:pt>
                <c:pt idx="19">
                  <c:v>2021/7/4</c:v>
                </c:pt>
                <c:pt idx="20">
                  <c:v>2021/7/5</c:v>
                </c:pt>
                <c:pt idx="21">
                  <c:v>2021/7/6</c:v>
                </c:pt>
                <c:pt idx="22">
                  <c:v>2021/7/7</c:v>
                </c:pt>
                <c:pt idx="23">
                  <c:v>2021/7/8</c:v>
                </c:pt>
                <c:pt idx="24">
                  <c:v>2021/7/9</c:v>
                </c:pt>
                <c:pt idx="25">
                  <c:v>2021/7/10</c:v>
                </c:pt>
                <c:pt idx="26">
                  <c:v>2021/7/11</c:v>
                </c:pt>
                <c:pt idx="27">
                  <c:v>2021/7/12</c:v>
                </c:pt>
                <c:pt idx="28">
                  <c:v>2021/7/13</c:v>
                </c:pt>
                <c:pt idx="29">
                  <c:v>2021/7/14</c:v>
                </c:pt>
                <c:pt idx="30">
                  <c:v>2021/7/15</c:v>
                </c:pt>
                <c:pt idx="31">
                  <c:v>2021/7/16</c:v>
                </c:pt>
                <c:pt idx="32">
                  <c:v>2021/7/17</c:v>
                </c:pt>
                <c:pt idx="33">
                  <c:v>2021/7/18</c:v>
                </c:pt>
                <c:pt idx="34">
                  <c:v>2021/7/19</c:v>
                </c:pt>
                <c:pt idx="35">
                  <c:v>2021/7/20</c:v>
                </c:pt>
                <c:pt idx="36">
                  <c:v>2021/7/21</c:v>
                </c:pt>
                <c:pt idx="37">
                  <c:v>2021/7/22</c:v>
                </c:pt>
                <c:pt idx="38">
                  <c:v>2021/7/23</c:v>
                </c:pt>
                <c:pt idx="39">
                  <c:v>2021/7/24</c:v>
                </c:pt>
                <c:pt idx="40">
                  <c:v>2021/7/25</c:v>
                </c:pt>
                <c:pt idx="41">
                  <c:v>2021/7/26</c:v>
                </c:pt>
                <c:pt idx="42">
                  <c:v>2021/7/27</c:v>
                </c:pt>
                <c:pt idx="43">
                  <c:v>2021/7/28</c:v>
                </c:pt>
                <c:pt idx="44">
                  <c:v>2021/7/29</c:v>
                </c:pt>
                <c:pt idx="45">
                  <c:v>2021/7/30</c:v>
                </c:pt>
                <c:pt idx="46">
                  <c:v>2021/7/31</c:v>
                </c:pt>
                <c:pt idx="47">
                  <c:v>2021/8/1</c:v>
                </c:pt>
                <c:pt idx="48">
                  <c:v>2021/8/2</c:v>
                </c:pt>
                <c:pt idx="49">
                  <c:v>2021/8/3</c:v>
                </c:pt>
                <c:pt idx="50">
                  <c:v>2021/8/4</c:v>
                </c:pt>
                <c:pt idx="51">
                  <c:v>2021/8/5</c:v>
                </c:pt>
                <c:pt idx="52">
                  <c:v>2021/8/6</c:v>
                </c:pt>
                <c:pt idx="53">
                  <c:v>2021/8/7</c:v>
                </c:pt>
                <c:pt idx="54">
                  <c:v>2021/8/8</c:v>
                </c:pt>
              </c:strCache>
            </c:strRef>
          </c:cat>
          <c:val>
            <c:numRef>
              <c:f>将来_パラ推計!$D$7:$D$61</c:f>
              <c:numCache>
                <c:formatCode>#,##0_ </c:formatCode>
                <c:ptCount val="55"/>
                <c:pt idx="0">
                  <c:v>375.85714285714283</c:v>
                </c:pt>
                <c:pt idx="1">
                  <c:v>384.57142857142856</c:v>
                </c:pt>
                <c:pt idx="2">
                  <c:v>386.42857142857144</c:v>
                </c:pt>
                <c:pt idx="3">
                  <c:v>389</c:v>
                </c:pt>
                <c:pt idx="4">
                  <c:v>377.71428571428572</c:v>
                </c:pt>
                <c:pt idx="5">
                  <c:v>388</c:v>
                </c:pt>
                <c:pt idx="6">
                  <c:v>391.85714285714283</c:v>
                </c:pt>
                <c:pt idx="7">
                  <c:v>405.85714285714283</c:v>
                </c:pt>
                <c:pt idx="8">
                  <c:v>422.71428571428572</c:v>
                </c:pt>
                <c:pt idx="9">
                  <c:v>439.57142857142856</c:v>
                </c:pt>
                <c:pt idx="10">
                  <c:v>455.14285714285717</c:v>
                </c:pt>
                <c:pt idx="11">
                  <c:v>476</c:v>
                </c:pt>
                <c:pt idx="12">
                  <c:v>477.42857142857144</c:v>
                </c:pt>
                <c:pt idx="13">
                  <c:v>489</c:v>
                </c:pt>
                <c:pt idx="14">
                  <c:v>494.85714285714283</c:v>
                </c:pt>
                <c:pt idx="15">
                  <c:v>508.42857142857144</c:v>
                </c:pt>
                <c:pt idx="16">
                  <c:v>523.14285714285711</c:v>
                </c:pt>
                <c:pt idx="17">
                  <c:v>537.14285714285711</c:v>
                </c:pt>
                <c:pt idx="18">
                  <c:v>563.14285714285711</c:v>
                </c:pt>
                <c:pt idx="19">
                  <c:v>582</c:v>
                </c:pt>
                <c:pt idx="20">
                  <c:v>585.57142857142856</c:v>
                </c:pt>
                <c:pt idx="21">
                  <c:v>602.28571428571433</c:v>
                </c:pt>
                <c:pt idx="22">
                  <c:v>631.71428571428567</c:v>
                </c:pt>
                <c:pt idx="23">
                  <c:v>663.57142857142856</c:v>
                </c:pt>
                <c:pt idx="24">
                  <c:v>686.71428571428567</c:v>
                </c:pt>
                <c:pt idx="25">
                  <c:v>720.14285714285711</c:v>
                </c:pt>
                <c:pt idx="26">
                  <c:v>733.85714285714289</c:v>
                </c:pt>
                <c:pt idx="27">
                  <c:v>756.71428571428567</c:v>
                </c:pt>
                <c:pt idx="28">
                  <c:v>790.57142857142856</c:v>
                </c:pt>
                <c:pt idx="29">
                  <c:v>823.28571428571433</c:v>
                </c:pt>
                <c:pt idx="30">
                  <c:v>882.14285714285711</c:v>
                </c:pt>
                <c:pt idx="31">
                  <c:v>946.28571428571433</c:v>
                </c:pt>
                <c:pt idx="32">
                  <c:v>1012</c:v>
                </c:pt>
                <c:pt idx="33">
                  <c:v>1068.2857142857142</c:v>
                </c:pt>
                <c:pt idx="34">
                  <c:v>1100.4285714285713</c:v>
                </c:pt>
                <c:pt idx="35">
                  <c:v>1180</c:v>
                </c:pt>
                <c:pt idx="36">
                  <c:v>1277.5714285714287</c:v>
                </c:pt>
                <c:pt idx="37">
                  <c:v>1373.4285714285713</c:v>
                </c:pt>
                <c:pt idx="38">
                  <c:v>1386</c:v>
                </c:pt>
                <c:pt idx="39">
                  <c:v>1345.7142857142858</c:v>
                </c:pt>
                <c:pt idx="40">
                  <c:v>1453.5714285714287</c:v>
                </c:pt>
                <c:pt idx="41">
                  <c:v>1553.8571428571429</c:v>
                </c:pt>
                <c:pt idx="42">
                  <c:v>1762.5714285714287</c:v>
                </c:pt>
                <c:pt idx="43">
                  <c:v>1954.7142857142858</c:v>
                </c:pt>
                <c:pt idx="44">
                  <c:v>2224.1428571428573</c:v>
                </c:pt>
                <c:pt idx="45">
                  <c:v>2501.4285714285716</c:v>
                </c:pt>
                <c:pt idx="46">
                  <c:v>2920</c:v>
                </c:pt>
                <c:pt idx="47">
                  <c:v>3105</c:v>
                </c:pt>
                <c:pt idx="48">
                  <c:v>3214.4285714285716</c:v>
                </c:pt>
                <c:pt idx="49">
                  <c:v>3337.4285714285716</c:v>
                </c:pt>
                <c:pt idx="50">
                  <c:v>3478.7142857142858</c:v>
                </c:pt>
                <c:pt idx="51">
                  <c:v>3646.8571428571427</c:v>
                </c:pt>
                <c:pt idx="52">
                  <c:v>3820.4285714285716</c:v>
                </c:pt>
                <c:pt idx="53">
                  <c:v>3893</c:v>
                </c:pt>
                <c:pt idx="54">
                  <c:v>4037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1-470C-B81F-C18CAF21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91160"/>
        <c:axId val="879395424"/>
      </c:barChart>
      <c:catAx>
        <c:axId val="87939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395424"/>
        <c:crosses val="autoZero"/>
        <c:auto val="1"/>
        <c:lblAlgn val="ctr"/>
        <c:lblOffset val="100"/>
        <c:noMultiLvlLbl val="0"/>
      </c:catAx>
      <c:valAx>
        <c:axId val="8793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39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255905511811"/>
          <c:y val="6.4814814814814811E-2"/>
          <c:w val="0.8529744094488188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将来_パラ推計!$K$6</c:f>
              <c:strCache>
                <c:ptCount val="1"/>
                <c:pt idx="0">
                  <c:v>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将来_パラ推計!$C$7:$C$114</c:f>
              <c:numCache>
                <c:formatCode>m/d/yyyy</c:formatCode>
                <c:ptCount val="108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</c:numCache>
            </c:numRef>
          </c:cat>
          <c:val>
            <c:numRef>
              <c:f>将来_パラ推計!$K$7:$K$114</c:f>
              <c:numCache>
                <c:formatCode>#,##0_ </c:formatCode>
                <c:ptCount val="108"/>
                <c:pt idx="0">
                  <c:v>3287</c:v>
                </c:pt>
                <c:pt idx="1">
                  <c:v>3402</c:v>
                </c:pt>
                <c:pt idx="2">
                  <c:v>3463</c:v>
                </c:pt>
                <c:pt idx="3">
                  <c:v>3458</c:v>
                </c:pt>
                <c:pt idx="4">
                  <c:v>3456</c:v>
                </c:pt>
                <c:pt idx="5">
                  <c:v>3429</c:v>
                </c:pt>
                <c:pt idx="6">
                  <c:v>3269</c:v>
                </c:pt>
                <c:pt idx="7">
                  <c:v>3322</c:v>
                </c:pt>
                <c:pt idx="8">
                  <c:v>3590</c:v>
                </c:pt>
                <c:pt idx="9">
                  <c:v>3778</c:v>
                </c:pt>
                <c:pt idx="10">
                  <c:v>3970</c:v>
                </c:pt>
                <c:pt idx="11">
                  <c:v>4154</c:v>
                </c:pt>
                <c:pt idx="12">
                  <c:v>4135</c:v>
                </c:pt>
                <c:pt idx="13">
                  <c:v>4068</c:v>
                </c:pt>
                <c:pt idx="14">
                  <c:v>4148</c:v>
                </c:pt>
                <c:pt idx="15">
                  <c:v>4434</c:v>
                </c:pt>
                <c:pt idx="16">
                  <c:v>4605</c:v>
                </c:pt>
                <c:pt idx="17">
                  <c:v>4741</c:v>
                </c:pt>
                <c:pt idx="18">
                  <c:v>4981</c:v>
                </c:pt>
                <c:pt idx="19">
                  <c:v>5065</c:v>
                </c:pt>
                <c:pt idx="20">
                  <c:v>4878</c:v>
                </c:pt>
                <c:pt idx="21">
                  <c:v>4935</c:v>
                </c:pt>
                <c:pt idx="22">
                  <c:v>5360</c:v>
                </c:pt>
                <c:pt idx="23">
                  <c:v>5685</c:v>
                </c:pt>
                <c:pt idx="24">
                  <c:v>5885</c:v>
                </c:pt>
                <c:pt idx="25">
                  <c:v>6270</c:v>
                </c:pt>
                <c:pt idx="26">
                  <c:v>6246</c:v>
                </c:pt>
                <c:pt idx="27">
                  <c:v>6164</c:v>
                </c:pt>
                <c:pt idx="28">
                  <c:v>6366</c:v>
                </c:pt>
                <c:pt idx="29">
                  <c:v>6864</c:v>
                </c:pt>
                <c:pt idx="30">
                  <c:v>7466</c:v>
                </c:pt>
                <c:pt idx="31">
                  <c:v>8078</c:v>
                </c:pt>
                <c:pt idx="32">
                  <c:v>8764</c:v>
                </c:pt>
                <c:pt idx="33">
                  <c:v>8993</c:v>
                </c:pt>
                <c:pt idx="34">
                  <c:v>8881</c:v>
                </c:pt>
                <c:pt idx="35">
                  <c:v>9485</c:v>
                </c:pt>
                <c:pt idx="36">
                  <c:v>10396</c:v>
                </c:pt>
                <c:pt idx="37">
                  <c:v>11637</c:v>
                </c:pt>
                <c:pt idx="38">
                  <c:v>11957</c:v>
                </c:pt>
                <c:pt idx="39">
                  <c:v>11881</c:v>
                </c:pt>
                <c:pt idx="40">
                  <c:v>12635</c:v>
                </c:pt>
                <c:pt idx="41">
                  <c:v>12831</c:v>
                </c:pt>
                <c:pt idx="42">
                  <c:v>14372</c:v>
                </c:pt>
                <c:pt idx="43">
                  <c:v>16344</c:v>
                </c:pt>
                <c:pt idx="44">
                  <c:v>18910</c:v>
                </c:pt>
                <c:pt idx="45">
                  <c:v>20817</c:v>
                </c:pt>
                <c:pt idx="46">
                  <c:v>23319</c:v>
                </c:pt>
                <c:pt idx="47">
                  <c:v>24774</c:v>
                </c:pt>
                <c:pt idx="48">
                  <c:v>25431</c:v>
                </c:pt>
                <c:pt idx="49">
                  <c:v>27585</c:v>
                </c:pt>
                <c:pt idx="50">
                  <c:v>29703</c:v>
                </c:pt>
                <c:pt idx="51">
                  <c:v>32664</c:v>
                </c:pt>
                <c:pt idx="52">
                  <c:v>34235</c:v>
                </c:pt>
                <c:pt idx="53">
                  <c:v>35906</c:v>
                </c:pt>
                <c:pt idx="54">
                  <c:v>36481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1-4EC2-80E3-151500DD0796}"/>
            </c:ext>
          </c:extLst>
        </c:ser>
        <c:ser>
          <c:idx val="1"/>
          <c:order val="1"/>
          <c:tx>
            <c:strRef>
              <c:f>将来_パラ推計!$P$6</c:f>
              <c:strCache>
                <c:ptCount val="1"/>
                <c:pt idx="0">
                  <c:v>感染者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将来_パラ推計!$C$7:$C$114</c:f>
              <c:numCache>
                <c:formatCode>m/d/yyyy</c:formatCode>
                <c:ptCount val="108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</c:numCache>
            </c:numRef>
          </c:cat>
          <c:val>
            <c:numRef>
              <c:f>将来_パラ推計!$P$7:$P$114</c:f>
              <c:numCache>
                <c:formatCode>#,##0_ </c:formatCode>
                <c:ptCount val="108"/>
                <c:pt idx="0">
                  <c:v>3287</c:v>
                </c:pt>
                <c:pt idx="1">
                  <c:v>3426.9082572882758</c:v>
                </c:pt>
                <c:pt idx="2">
                  <c:v>3572.7608837192938</c:v>
                </c:pt>
                <c:pt idx="3">
                  <c:v>3724.8095104963472</c:v>
                </c:pt>
                <c:pt idx="4">
                  <c:v>3883.3163396417608</c:v>
                </c:pt>
                <c:pt idx="5">
                  <c:v>4048.5545810139461</c:v>
                </c:pt>
                <c:pt idx="6">
                  <c:v>4220.8089067746696</c:v>
                </c:pt>
                <c:pt idx="7">
                  <c:v>4400.3759239488327</c:v>
                </c:pt>
                <c:pt idx="8">
                  <c:v>4587.5646657377338</c:v>
                </c:pt>
                <c:pt idx="9">
                  <c:v>4782.6971022655616</c:v>
                </c:pt>
                <c:pt idx="10">
                  <c:v>4986.1086714576131</c:v>
                </c:pt>
                <c:pt idx="11">
                  <c:v>5198.1488307674554</c:v>
                </c:pt>
                <c:pt idx="12">
                  <c:v>5419.1816304887861</c:v>
                </c:pt>
                <c:pt idx="13">
                  <c:v>5649.5863094061287</c:v>
                </c:pt>
                <c:pt idx="14">
                  <c:v>5889.7579135565093</c:v>
                </c:pt>
                <c:pt idx="15">
                  <c:v>6140.1079388919161</c:v>
                </c:pt>
                <c:pt idx="16">
                  <c:v>6401.0649986494209</c:v>
                </c:pt>
                <c:pt idx="17">
                  <c:v>6673.0755162522955</c:v>
                </c:pt>
                <c:pt idx="18">
                  <c:v>6956.6044445811212</c:v>
                </c:pt>
                <c:pt idx="19">
                  <c:v>7252.136012468568</c:v>
                </c:pt>
                <c:pt idx="20">
                  <c:v>7560.17449928513</c:v>
                </c:pt>
                <c:pt idx="21">
                  <c:v>7881.245038495359</c:v>
                </c:pt>
                <c:pt idx="22">
                  <c:v>8215.8944510749134</c:v>
                </c:pt>
                <c:pt idx="23">
                  <c:v>8564.6921096877359</c:v>
                </c:pt>
                <c:pt idx="24">
                  <c:v>8928.2308345297279</c:v>
                </c:pt>
                <c:pt idx="25">
                  <c:v>9307.1278217500076</c:v>
                </c:pt>
                <c:pt idx="26">
                  <c:v>9702.0256053630728</c:v>
                </c:pt>
                <c:pt idx="27">
                  <c:v>10113.59305356446</c:v>
                </c:pt>
                <c:pt idx="28">
                  <c:v>10542.526400358549</c:v>
                </c:pt>
                <c:pt idx="29">
                  <c:v>10989.550313399604</c:v>
                </c:pt>
                <c:pt idx="30">
                  <c:v>11455.418998935484</c:v>
                </c:pt>
                <c:pt idx="31">
                  <c:v>11940.917344727277</c:v>
                </c:pt>
                <c:pt idx="32">
                  <c:v>12446.862101796987</c:v>
                </c:pt>
                <c:pt idx="33">
                  <c:v>12974.10310582861</c:v>
                </c:pt>
                <c:pt idx="34">
                  <c:v>13523.524539015092</c:v>
                </c:pt>
                <c:pt idx="35">
                  <c:v>14096.046233103989</c:v>
                </c:pt>
                <c:pt idx="36">
                  <c:v>14692.625014347492</c:v>
                </c:pt>
                <c:pt idx="37">
                  <c:v>15314.256091007168</c:v>
                </c:pt>
                <c:pt idx="38">
                  <c:v>15961.974483999398</c:v>
                </c:pt>
                <c:pt idx="39">
                  <c:v>16636.856501193233</c:v>
                </c:pt>
                <c:pt idx="40">
                  <c:v>17340.021255787393</c:v>
                </c:pt>
                <c:pt idx="41">
                  <c:v>18072.63222909626</c:v>
                </c:pt>
                <c:pt idx="42">
                  <c:v>18835.898877965032</c:v>
                </c:pt>
                <c:pt idx="43">
                  <c:v>19631.078286910408</c:v>
                </c:pt>
                <c:pt idx="44">
                  <c:v>20459.476864944249</c:v>
                </c:pt>
                <c:pt idx="45">
                  <c:v>21322.452086882015</c:v>
                </c:pt>
                <c:pt idx="46">
                  <c:v>22221.414278764336</c:v>
                </c:pt>
                <c:pt idx="47">
                  <c:v>23157.828446826927</c:v>
                </c:pt>
                <c:pt idx="48">
                  <c:v>24133.216149240077</c:v>
                </c:pt>
                <c:pt idx="49">
                  <c:v>25149.157409602063</c:v>
                </c:pt>
                <c:pt idx="50">
                  <c:v>26207.292670909414</c:v>
                </c:pt>
                <c:pt idx="51">
                  <c:v>27309.324788439109</c:v>
                </c:pt>
                <c:pt idx="52">
                  <c:v>28457.021059661489</c:v>
                </c:pt>
                <c:pt idx="53">
                  <c:v>29652.215288955744</c:v>
                </c:pt>
                <c:pt idx="54">
                  <c:v>30896.809884520117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1-4EC2-80E3-151500DD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80488"/>
        <c:axId val="585584752"/>
      </c:lineChart>
      <c:dateAx>
        <c:axId val="585580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584752"/>
        <c:crosses val="autoZero"/>
        <c:auto val="1"/>
        <c:lblOffset val="100"/>
        <c:baseTimeUnit val="days"/>
      </c:dateAx>
      <c:valAx>
        <c:axId val="58558475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58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0255905511811"/>
          <c:y val="6.4814814814814811E-2"/>
          <c:w val="0.85297440944881886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回復者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将来_パラ推計!$C$7:$C$114</c:f>
              <c:numCache>
                <c:formatCode>m/d/yyyy</c:formatCode>
                <c:ptCount val="108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</c:numCache>
            </c:numRef>
          </c:cat>
          <c:val>
            <c:numRef>
              <c:f>将来_パラ推計!$G$7:$G$114</c:f>
              <c:numCache>
                <c:formatCode>#,##0_ </c:formatCode>
                <c:ptCount val="108"/>
                <c:pt idx="0">
                  <c:v>163628</c:v>
                </c:pt>
                <c:pt idx="1">
                  <c:v>164014</c:v>
                </c:pt>
                <c:pt idx="2">
                  <c:v>164405</c:v>
                </c:pt>
                <c:pt idx="3">
                  <c:v>164863</c:v>
                </c:pt>
                <c:pt idx="4">
                  <c:v>165253</c:v>
                </c:pt>
                <c:pt idx="5">
                  <c:v>165656</c:v>
                </c:pt>
                <c:pt idx="6">
                  <c:v>166052</c:v>
                </c:pt>
                <c:pt idx="7">
                  <c:v>166434</c:v>
                </c:pt>
                <c:pt idx="8">
                  <c:v>166785</c:v>
                </c:pt>
                <c:pt idx="9">
                  <c:v>167167</c:v>
                </c:pt>
                <c:pt idx="10">
                  <c:v>167537</c:v>
                </c:pt>
                <c:pt idx="11">
                  <c:v>167887</c:v>
                </c:pt>
                <c:pt idx="12">
                  <c:v>168292</c:v>
                </c:pt>
                <c:pt idx="13">
                  <c:v>168676</c:v>
                </c:pt>
                <c:pt idx="14">
                  <c:v>169072</c:v>
                </c:pt>
                <c:pt idx="15">
                  <c:v>169500</c:v>
                </c:pt>
                <c:pt idx="16">
                  <c:v>170002</c:v>
                </c:pt>
                <c:pt idx="17">
                  <c:v>170526</c:v>
                </c:pt>
                <c:pt idx="18">
                  <c:v>171002</c:v>
                </c:pt>
                <c:pt idx="19">
                  <c:v>171436</c:v>
                </c:pt>
                <c:pt idx="20">
                  <c:v>171965</c:v>
                </c:pt>
                <c:pt idx="21">
                  <c:v>172501</c:v>
                </c:pt>
                <c:pt idx="22">
                  <c:v>172996</c:v>
                </c:pt>
                <c:pt idx="23">
                  <c:v>173567</c:v>
                </c:pt>
                <c:pt idx="24">
                  <c:v>174189</c:v>
                </c:pt>
                <c:pt idx="25">
                  <c:v>174754</c:v>
                </c:pt>
                <c:pt idx="26">
                  <c:v>175392</c:v>
                </c:pt>
                <c:pt idx="27">
                  <c:v>175976</c:v>
                </c:pt>
                <c:pt idx="28">
                  <c:v>176604</c:v>
                </c:pt>
                <c:pt idx="29">
                  <c:v>177255</c:v>
                </c:pt>
                <c:pt idx="30">
                  <c:v>177961</c:v>
                </c:pt>
                <c:pt idx="31">
                  <c:v>178620</c:v>
                </c:pt>
                <c:pt idx="32">
                  <c:v>179344</c:v>
                </c:pt>
                <c:pt idx="33">
                  <c:v>180123</c:v>
                </c:pt>
                <c:pt idx="34">
                  <c:v>180962</c:v>
                </c:pt>
                <c:pt idx="35">
                  <c:v>181745</c:v>
                </c:pt>
                <c:pt idx="36">
                  <c:v>182666</c:v>
                </c:pt>
                <c:pt idx="37">
                  <c:v>183404</c:v>
                </c:pt>
                <c:pt idx="38">
                  <c:v>184443</c:v>
                </c:pt>
                <c:pt idx="39">
                  <c:v>185647</c:v>
                </c:pt>
                <c:pt idx="40">
                  <c:v>186656</c:v>
                </c:pt>
                <c:pt idx="41">
                  <c:v>187889</c:v>
                </c:pt>
                <c:pt idx="42">
                  <c:v>189196</c:v>
                </c:pt>
                <c:pt idx="43">
                  <c:v>190401</c:v>
                </c:pt>
                <c:pt idx="44">
                  <c:v>191700</c:v>
                </c:pt>
                <c:pt idx="45">
                  <c:v>193093</c:v>
                </c:pt>
                <c:pt idx="46">
                  <c:v>194649</c:v>
                </c:pt>
                <c:pt idx="47">
                  <c:v>196252</c:v>
                </c:pt>
                <c:pt idx="48">
                  <c:v>197790</c:v>
                </c:pt>
                <c:pt idx="49">
                  <c:v>199345</c:v>
                </c:pt>
                <c:pt idx="50">
                  <c:v>201393</c:v>
                </c:pt>
                <c:pt idx="51">
                  <c:v>203474</c:v>
                </c:pt>
                <c:pt idx="52">
                  <c:v>206418</c:v>
                </c:pt>
                <c:pt idx="53">
                  <c:v>209313</c:v>
                </c:pt>
                <c:pt idx="54">
                  <c:v>212804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6-4538-A907-8C7F493EA85F}"/>
            </c:ext>
          </c:extLst>
        </c:ser>
        <c:ser>
          <c:idx val="1"/>
          <c:order val="1"/>
          <c:tx>
            <c:strRef>
              <c:f>将来_パラ推計!$Q$6</c:f>
              <c:strCache>
                <c:ptCount val="1"/>
                <c:pt idx="0">
                  <c:v>回復者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将来_パラ推計!$C$7:$C$114</c:f>
              <c:numCache>
                <c:formatCode>m/d/yyyy</c:formatCode>
                <c:ptCount val="108"/>
                <c:pt idx="0">
                  <c:v>44362</c:v>
                </c:pt>
                <c:pt idx="1">
                  <c:v>44363</c:v>
                </c:pt>
                <c:pt idx="2">
                  <c:v>44364</c:v>
                </c:pt>
                <c:pt idx="3">
                  <c:v>44365</c:v>
                </c:pt>
                <c:pt idx="4">
                  <c:v>44366</c:v>
                </c:pt>
                <c:pt idx="5">
                  <c:v>44367</c:v>
                </c:pt>
                <c:pt idx="6">
                  <c:v>44368</c:v>
                </c:pt>
                <c:pt idx="7">
                  <c:v>44369</c:v>
                </c:pt>
                <c:pt idx="8">
                  <c:v>44370</c:v>
                </c:pt>
                <c:pt idx="9">
                  <c:v>44371</c:v>
                </c:pt>
                <c:pt idx="10">
                  <c:v>44372</c:v>
                </c:pt>
                <c:pt idx="11">
                  <c:v>44373</c:v>
                </c:pt>
                <c:pt idx="12">
                  <c:v>44374</c:v>
                </c:pt>
                <c:pt idx="13">
                  <c:v>44375</c:v>
                </c:pt>
                <c:pt idx="14">
                  <c:v>44376</c:v>
                </c:pt>
                <c:pt idx="15">
                  <c:v>44377</c:v>
                </c:pt>
                <c:pt idx="16">
                  <c:v>44378</c:v>
                </c:pt>
                <c:pt idx="17">
                  <c:v>44379</c:v>
                </c:pt>
                <c:pt idx="18">
                  <c:v>44380</c:v>
                </c:pt>
                <c:pt idx="19">
                  <c:v>44381</c:v>
                </c:pt>
                <c:pt idx="20">
                  <c:v>44382</c:v>
                </c:pt>
                <c:pt idx="21">
                  <c:v>44383</c:v>
                </c:pt>
                <c:pt idx="22">
                  <c:v>44384</c:v>
                </c:pt>
                <c:pt idx="23">
                  <c:v>44385</c:v>
                </c:pt>
                <c:pt idx="24">
                  <c:v>44386</c:v>
                </c:pt>
                <c:pt idx="25">
                  <c:v>44387</c:v>
                </c:pt>
                <c:pt idx="26">
                  <c:v>44388</c:v>
                </c:pt>
                <c:pt idx="27">
                  <c:v>44389</c:v>
                </c:pt>
                <c:pt idx="28">
                  <c:v>44390</c:v>
                </c:pt>
                <c:pt idx="29">
                  <c:v>44391</c:v>
                </c:pt>
                <c:pt idx="30">
                  <c:v>44392</c:v>
                </c:pt>
                <c:pt idx="31">
                  <c:v>44393</c:v>
                </c:pt>
                <c:pt idx="32">
                  <c:v>44394</c:v>
                </c:pt>
                <c:pt idx="33">
                  <c:v>44395</c:v>
                </c:pt>
                <c:pt idx="34">
                  <c:v>44396</c:v>
                </c:pt>
                <c:pt idx="35">
                  <c:v>44397</c:v>
                </c:pt>
                <c:pt idx="36">
                  <c:v>44398</c:v>
                </c:pt>
                <c:pt idx="37">
                  <c:v>44399</c:v>
                </c:pt>
                <c:pt idx="38">
                  <c:v>44400</c:v>
                </c:pt>
                <c:pt idx="39">
                  <c:v>44401</c:v>
                </c:pt>
                <c:pt idx="40">
                  <c:v>44402</c:v>
                </c:pt>
                <c:pt idx="41">
                  <c:v>44403</c:v>
                </c:pt>
                <c:pt idx="42">
                  <c:v>44404</c:v>
                </c:pt>
                <c:pt idx="43">
                  <c:v>44405</c:v>
                </c:pt>
                <c:pt idx="44">
                  <c:v>44406</c:v>
                </c:pt>
                <c:pt idx="45">
                  <c:v>44407</c:v>
                </c:pt>
                <c:pt idx="46">
                  <c:v>44408</c:v>
                </c:pt>
                <c:pt idx="47">
                  <c:v>44409</c:v>
                </c:pt>
                <c:pt idx="48">
                  <c:v>44410</c:v>
                </c:pt>
                <c:pt idx="49">
                  <c:v>44411</c:v>
                </c:pt>
                <c:pt idx="50">
                  <c:v>44412</c:v>
                </c:pt>
                <c:pt idx="51">
                  <c:v>44413</c:v>
                </c:pt>
                <c:pt idx="52">
                  <c:v>44414</c:v>
                </c:pt>
                <c:pt idx="53">
                  <c:v>44415</c:v>
                </c:pt>
                <c:pt idx="54">
                  <c:v>44416</c:v>
                </c:pt>
              </c:numCache>
            </c:numRef>
          </c:cat>
          <c:val>
            <c:numRef>
              <c:f>将来_パラ推計!$Q$7:$Q$114</c:f>
              <c:numCache>
                <c:formatCode>#,##0_ </c:formatCode>
                <c:ptCount val="108"/>
                <c:pt idx="0">
                  <c:v>163628</c:v>
                </c:pt>
                <c:pt idx="1">
                  <c:v>163862.74049368058</c:v>
                </c:pt>
                <c:pt idx="2">
                  <c:v>164107.47250953512</c:v>
                </c:pt>
                <c:pt idx="3">
                  <c:v>164362.62056358042</c:v>
                </c:pt>
                <c:pt idx="4">
                  <c:v>164628.62714202885</c:v>
                </c:pt>
                <c:pt idx="5">
                  <c:v>164905.95345620147</c:v>
                </c:pt>
                <c:pt idx="6">
                  <c:v>165195.08022865051</c:v>
                </c:pt>
                <c:pt idx="7">
                  <c:v>165496.50851173772</c:v>
                </c:pt>
                <c:pt idx="8">
                  <c:v>165810.76053996038</c:v>
                </c:pt>
                <c:pt idx="9">
                  <c:v>166138.38061736434</c:v>
                </c:pt>
                <c:pt idx="10">
                  <c:v>166479.93604143203</c:v>
                </c:pt>
                <c:pt idx="11">
                  <c:v>166836.01806488287</c:v>
                </c:pt>
                <c:pt idx="12">
                  <c:v>167207.2428968754</c:v>
                </c:pt>
                <c:pt idx="13">
                  <c:v>167594.25274515213</c:v>
                </c:pt>
                <c:pt idx="14">
                  <c:v>167997.71690072288</c:v>
                </c:pt>
                <c:pt idx="15">
                  <c:v>168418.33286673669</c:v>
                </c:pt>
                <c:pt idx="16">
                  <c:v>168856.82753324948</c:v>
                </c:pt>
                <c:pt idx="17">
                  <c:v>169313.9583996518</c:v>
                </c:pt>
                <c:pt idx="18">
                  <c:v>169790.51484657996</c:v>
                </c:pt>
                <c:pt idx="19">
                  <c:v>170287.31945919374</c:v>
                </c:pt>
                <c:pt idx="20">
                  <c:v>170805.22940376494</c:v>
                </c:pt>
                <c:pt idx="21">
                  <c:v>171345.13785958287</c:v>
                </c:pt>
                <c:pt idx="22">
                  <c:v>171907.97550824549</c:v>
                </c:pt>
                <c:pt idx="23">
                  <c:v>172494.71208246905</c:v>
                </c:pt>
                <c:pt idx="24">
                  <c:v>173106.35797661272</c:v>
                </c:pt>
                <c:pt idx="25">
                  <c:v>173743.96592117971</c:v>
                </c:pt>
                <c:pt idx="26">
                  <c:v>174408.63272362141</c:v>
                </c:pt>
                <c:pt idx="27">
                  <c:v>175101.50107783635</c:v>
                </c:pt>
                <c:pt idx="28">
                  <c:v>175823.76144482088</c:v>
                </c:pt>
                <c:pt idx="29">
                  <c:v>176576.65400699328</c:v>
                </c:pt>
                <c:pt idx="30">
                  <c:v>177361.47069877759</c:v>
                </c:pt>
                <c:pt idx="31">
                  <c:v>178179.5573160967</c:v>
                </c:pt>
                <c:pt idx="32">
                  <c:v>179032.31570748711</c:v>
                </c:pt>
                <c:pt idx="33">
                  <c:v>179921.20604960754</c:v>
                </c:pt>
                <c:pt idx="34">
                  <c:v>180847.74920997411</c:v>
                </c:pt>
                <c:pt idx="35">
                  <c:v>181813.52919980977</c:v>
                </c:pt>
                <c:pt idx="36">
                  <c:v>182820.19571995066</c:v>
                </c:pt>
                <c:pt idx="37">
                  <c:v>183869.46680280173</c:v>
                </c:pt>
                <c:pt idx="38">
                  <c:v>184963.13155338092</c:v>
                </c:pt>
                <c:pt idx="39">
                  <c:v>186103.05299253238</c:v>
                </c:pt>
                <c:pt idx="40">
                  <c:v>187291.17100542653</c:v>
                </c:pt>
                <c:pt idx="41">
                  <c:v>188529.50539849474</c:v>
                </c:pt>
                <c:pt idx="42">
                  <c:v>189820.15906797012</c:v>
                </c:pt>
                <c:pt idx="43">
                  <c:v>191165.32128322139</c:v>
                </c:pt>
                <c:pt idx="44">
                  <c:v>192567.27108807428</c:v>
                </c:pt>
                <c:pt idx="45">
                  <c:v>194028.38082331108</c:v>
                </c:pt>
                <c:pt idx="46">
                  <c:v>195551.1197735256</c:v>
                </c:pt>
                <c:pt idx="47">
                  <c:v>197138.05794148354</c:v>
                </c:pt>
                <c:pt idx="48">
                  <c:v>198791.86995309847</c:v>
                </c:pt>
                <c:pt idx="49">
                  <c:v>200515.33909607769</c:v>
                </c:pt>
                <c:pt idx="50">
                  <c:v>202311.36149521993</c:v>
                </c:pt>
                <c:pt idx="51">
                  <c:v>204182.95042725542</c:v>
                </c:pt>
                <c:pt idx="52">
                  <c:v>206133.24077800731</c:v>
                </c:pt>
                <c:pt idx="53">
                  <c:v>208165.49364451889</c:v>
                </c:pt>
                <c:pt idx="54">
                  <c:v>210283.10108463213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36-4538-A907-8C7F493E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80488"/>
        <c:axId val="585584752"/>
      </c:lineChart>
      <c:dateAx>
        <c:axId val="5855804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584752"/>
        <c:crosses val="autoZero"/>
        <c:auto val="1"/>
        <c:lblOffset val="100"/>
        <c:baseTimeUnit val="days"/>
      </c:dateAx>
      <c:valAx>
        <c:axId val="585584752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580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新規_高位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0"/>
              <c:pt idx="0">
                <c:v>2021/12/1</c:v>
              </c:pt>
              <c:pt idx="1">
                <c:v>2021/12/2</c:v>
              </c:pt>
              <c:pt idx="2">
                <c:v>2021/12/3</c:v>
              </c:pt>
              <c:pt idx="3">
                <c:v>2021/12/4</c:v>
              </c:pt>
              <c:pt idx="4">
                <c:v>2021/12/5</c:v>
              </c:pt>
              <c:pt idx="5">
                <c:v>2021/12/6</c:v>
              </c:pt>
              <c:pt idx="6">
                <c:v>2021/12/7</c:v>
              </c:pt>
              <c:pt idx="7">
                <c:v>2021/12/8</c:v>
              </c:pt>
              <c:pt idx="8">
                <c:v>2021/12/9</c:v>
              </c:pt>
              <c:pt idx="9">
                <c:v>2021/12/10</c:v>
              </c:pt>
              <c:pt idx="10">
                <c:v>2021/12/11</c:v>
              </c:pt>
              <c:pt idx="11">
                <c:v>2021/12/12</c:v>
              </c:pt>
              <c:pt idx="12">
                <c:v>2021/12/13</c:v>
              </c:pt>
              <c:pt idx="13">
                <c:v>2021/12/14</c:v>
              </c:pt>
              <c:pt idx="14">
                <c:v>2021/12/15</c:v>
              </c:pt>
              <c:pt idx="15">
                <c:v>2021/12/16</c:v>
              </c:pt>
              <c:pt idx="16">
                <c:v>2021/12/17</c:v>
              </c:pt>
              <c:pt idx="17">
                <c:v>2021/12/18</c:v>
              </c:pt>
              <c:pt idx="18">
                <c:v>2021/12/19</c:v>
              </c:pt>
              <c:pt idx="19">
                <c:v>2021/12/20</c:v>
              </c:pt>
              <c:pt idx="20">
                <c:v>2021/12/21</c:v>
              </c:pt>
              <c:pt idx="21">
                <c:v>2021/12/22</c:v>
              </c:pt>
              <c:pt idx="22">
                <c:v>2021/12/23</c:v>
              </c:pt>
              <c:pt idx="23">
                <c:v>2021/12/24</c:v>
              </c:pt>
              <c:pt idx="24">
                <c:v>2021/12/25</c:v>
              </c:pt>
              <c:pt idx="25">
                <c:v>2021/12/26</c:v>
              </c:pt>
              <c:pt idx="26">
                <c:v>2021/12/27</c:v>
              </c:pt>
              <c:pt idx="27">
                <c:v>2021/12/28</c:v>
              </c:pt>
              <c:pt idx="28">
                <c:v>2021/12/29</c:v>
              </c:pt>
              <c:pt idx="29">
                <c:v>2021/12/30</c:v>
              </c:pt>
            </c:strLit>
          </c:cat>
          <c:val>
            <c:numLit>
              <c:formatCode>General</c:formatCode>
              <c:ptCount val="30"/>
              <c:pt idx="0">
                <c:v>21</c:v>
              </c:pt>
              <c:pt idx="1">
                <c:v>20.308600591146387</c:v>
              </c:pt>
              <c:pt idx="2">
                <c:v>21.50940801599063</c:v>
              </c:pt>
              <c:pt idx="3">
                <c:v>22.781210772751365</c:v>
              </c:pt>
              <c:pt idx="4">
                <c:v>24.128205583081581</c:v>
              </c:pt>
              <c:pt idx="5">
                <c:v>25.554837158299051</c:v>
              </c:pt>
              <c:pt idx="6">
                <c:v>27.065812842454761</c:v>
              </c:pt>
              <c:pt idx="7">
                <c:v>28.666118119144812</c:v>
              </c:pt>
              <c:pt idx="8">
                <c:v>30.361033031949773</c:v>
              </c:pt>
              <c:pt idx="9">
                <c:v>32.156149572110735</c:v>
              </c:pt>
              <c:pt idx="10">
                <c:v>34.057390092290007</c:v>
              </c:pt>
              <c:pt idx="11">
                <c:v>36.071026803401764</c:v>
              </c:pt>
              <c:pt idx="12">
                <c:v>38.203702420636546</c:v>
              </c:pt>
              <c:pt idx="13">
                <c:v>40.462452025385574</c:v>
              </c:pt>
              <c:pt idx="14">
                <c:v>42.854726213612594</c:v>
              </c:pt>
              <c:pt idx="15">
                <c:v>45.388415606692433</c:v>
              </c:pt>
              <c:pt idx="16">
                <c:v>48.071876804926433</c:v>
              </c:pt>
              <c:pt idx="17">
                <c:v>50.913959866855294</c:v>
              </c:pt>
              <c:pt idx="18">
                <c:v>53.924037405115087</c:v>
              </c:pt>
              <c:pt idx="19">
                <c:v>57.112035391910467</c:v>
              </c:pt>
              <c:pt idx="20">
                <c:v>60.48846577538643</c:v>
              </c:pt>
              <c:pt idx="21">
                <c:v>64.064461010682862</c:v>
              </c:pt>
              <c:pt idx="22">
                <c:v>67.851810620282777</c:v>
              </c:pt>
              <c:pt idx="23">
                <c:v>71.862999897857662</c:v>
              </c:pt>
              <c:pt idx="24">
                <c:v>76.111250884889159</c:v>
              </c:pt>
              <c:pt idx="25">
                <c:v>80.610565747774672</c:v>
              </c:pt>
              <c:pt idx="26">
                <c:v>85.375772699189838</c:v>
              </c:pt>
              <c:pt idx="27">
                <c:v>90.422574607946444</c:v>
              </c:pt>
              <c:pt idx="28">
                <c:v>95.767600454681087</c:v>
              </c:pt>
              <c:pt idx="29">
                <c:v>101.42845979891717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57F-4B08-A3C6-9D8200C748A9}"/>
            </c:ext>
          </c:extLst>
        </c:ser>
        <c:ser>
          <c:idx val="1"/>
          <c:order val="1"/>
          <c:tx>
            <c:v>新規_中位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0"/>
              <c:pt idx="0">
                <c:v>2021/12/1</c:v>
              </c:pt>
              <c:pt idx="1">
                <c:v>2021/12/2</c:v>
              </c:pt>
              <c:pt idx="2">
                <c:v>2021/12/3</c:v>
              </c:pt>
              <c:pt idx="3">
                <c:v>2021/12/4</c:v>
              </c:pt>
              <c:pt idx="4">
                <c:v>2021/12/5</c:v>
              </c:pt>
              <c:pt idx="5">
                <c:v>2021/12/6</c:v>
              </c:pt>
              <c:pt idx="6">
                <c:v>2021/12/7</c:v>
              </c:pt>
              <c:pt idx="7">
                <c:v>2021/12/8</c:v>
              </c:pt>
              <c:pt idx="8">
                <c:v>2021/12/9</c:v>
              </c:pt>
              <c:pt idx="9">
                <c:v>2021/12/10</c:v>
              </c:pt>
              <c:pt idx="10">
                <c:v>2021/12/11</c:v>
              </c:pt>
              <c:pt idx="11">
                <c:v>2021/12/12</c:v>
              </c:pt>
              <c:pt idx="12">
                <c:v>2021/12/13</c:v>
              </c:pt>
              <c:pt idx="13">
                <c:v>2021/12/14</c:v>
              </c:pt>
              <c:pt idx="14">
                <c:v>2021/12/15</c:v>
              </c:pt>
              <c:pt idx="15">
                <c:v>2021/12/16</c:v>
              </c:pt>
              <c:pt idx="16">
                <c:v>2021/12/17</c:v>
              </c:pt>
              <c:pt idx="17">
                <c:v>2021/12/18</c:v>
              </c:pt>
              <c:pt idx="18">
                <c:v>2021/12/19</c:v>
              </c:pt>
              <c:pt idx="19">
                <c:v>2021/12/20</c:v>
              </c:pt>
              <c:pt idx="20">
                <c:v>2021/12/21</c:v>
              </c:pt>
              <c:pt idx="21">
                <c:v>2021/12/22</c:v>
              </c:pt>
              <c:pt idx="22">
                <c:v>2021/12/23</c:v>
              </c:pt>
              <c:pt idx="23">
                <c:v>2021/12/24</c:v>
              </c:pt>
              <c:pt idx="24">
                <c:v>2021/12/25</c:v>
              </c:pt>
              <c:pt idx="25">
                <c:v>2021/12/26</c:v>
              </c:pt>
              <c:pt idx="26">
                <c:v>2021/12/27</c:v>
              </c:pt>
              <c:pt idx="27">
                <c:v>2021/12/28</c:v>
              </c:pt>
              <c:pt idx="28">
                <c:v>2021/12/29</c:v>
              </c:pt>
              <c:pt idx="29">
                <c:v>2021/12/30</c:v>
              </c:pt>
            </c:strLit>
          </c:cat>
          <c:val>
            <c:numLit>
              <c:formatCode>General</c:formatCode>
              <c:ptCount val="30"/>
              <c:pt idx="0">
                <c:v>21</c:v>
              </c:pt>
              <c:pt idx="1">
                <c:v>18.462364173785318</c:v>
              </c:pt>
              <c:pt idx="2">
                <c:v>19.215042686730158</c:v>
              </c:pt>
              <c:pt idx="3">
                <c:v>19.998402519151568</c:v>
              </c:pt>
              <c:pt idx="4">
                <c:v>20.813693990116008</c:v>
              </c:pt>
              <c:pt idx="5">
                <c:v>21.662218342768028</c:v>
              </c:pt>
              <c:pt idx="6">
                <c:v>22.545329816930462</c:v>
              </c:pt>
              <c:pt idx="7">
                <c:v>23.464437804301269</c:v>
              </c:pt>
              <c:pt idx="8">
                <c:v>24.421009092242457</c:v>
              </c:pt>
              <c:pt idx="9">
                <c:v>25.416570197907276</c:v>
              </c:pt>
              <c:pt idx="10">
                <c:v>26.452709797362331</c:v>
              </c:pt>
              <c:pt idx="11">
                <c:v>27.531081253138836</c:v>
              </c:pt>
              <c:pt idx="12">
                <c:v>28.653405244462192</c:v>
              </c:pt>
              <c:pt idx="13">
                <c:v>29.82147250365233</c:v>
              </c:pt>
              <c:pt idx="14">
                <c:v>31.037146663991734</c:v>
              </c:pt>
              <c:pt idx="15">
                <c:v>32.302367222437169</c:v>
              </c:pt>
              <c:pt idx="16">
                <c:v>33.61915262293769</c:v>
              </c:pt>
              <c:pt idx="17">
                <c:v>34.989603463967796</c:v>
              </c:pt>
              <c:pt idx="18">
                <c:v>36.415905836503953</c:v>
              </c:pt>
              <c:pt idx="19">
                <c:v>37.900334796810057</c:v>
              </c:pt>
              <c:pt idx="20">
                <c:v>39.445257979561575</c:v>
              </c:pt>
              <c:pt idx="21">
                <c:v>41.053139357711188</c:v>
              </c:pt>
              <c:pt idx="22">
                <c:v>42.726543153694365</c:v>
              </c:pt>
              <c:pt idx="23">
                <c:v>44.468137909309007</c:v>
              </c:pt>
              <c:pt idx="24">
                <c:v>46.2807007196825</c:v>
              </c:pt>
              <c:pt idx="25">
                <c:v>48.167121638311073</c:v>
              </c:pt>
              <c:pt idx="26">
                <c:v>50.130408260156401</c:v>
              </c:pt>
              <c:pt idx="27">
                <c:v>52.173690489667933</c:v>
              </c:pt>
              <c:pt idx="28">
                <c:v>54.300225500948727</c:v>
              </c:pt>
              <c:pt idx="29">
                <c:v>56.513402898097411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57F-4B08-A3C6-9D8200C748A9}"/>
            </c:ext>
          </c:extLst>
        </c:ser>
        <c:ser>
          <c:idx val="2"/>
          <c:order val="2"/>
          <c:tx>
            <c:v>新規_低位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0"/>
              <c:pt idx="0">
                <c:v>2021/12/1</c:v>
              </c:pt>
              <c:pt idx="1">
                <c:v>2021/12/2</c:v>
              </c:pt>
              <c:pt idx="2">
                <c:v>2021/12/3</c:v>
              </c:pt>
              <c:pt idx="3">
                <c:v>2021/12/4</c:v>
              </c:pt>
              <c:pt idx="4">
                <c:v>2021/12/5</c:v>
              </c:pt>
              <c:pt idx="5">
                <c:v>2021/12/6</c:v>
              </c:pt>
              <c:pt idx="6">
                <c:v>2021/12/7</c:v>
              </c:pt>
              <c:pt idx="7">
                <c:v>2021/12/8</c:v>
              </c:pt>
              <c:pt idx="8">
                <c:v>2021/12/9</c:v>
              </c:pt>
              <c:pt idx="9">
                <c:v>2021/12/10</c:v>
              </c:pt>
              <c:pt idx="10">
                <c:v>2021/12/11</c:v>
              </c:pt>
              <c:pt idx="11">
                <c:v>2021/12/12</c:v>
              </c:pt>
              <c:pt idx="12">
                <c:v>2021/12/13</c:v>
              </c:pt>
              <c:pt idx="13">
                <c:v>2021/12/14</c:v>
              </c:pt>
              <c:pt idx="14">
                <c:v>2021/12/15</c:v>
              </c:pt>
              <c:pt idx="15">
                <c:v>2021/12/16</c:v>
              </c:pt>
              <c:pt idx="16">
                <c:v>2021/12/17</c:v>
              </c:pt>
              <c:pt idx="17">
                <c:v>2021/12/18</c:v>
              </c:pt>
              <c:pt idx="18">
                <c:v>2021/12/19</c:v>
              </c:pt>
              <c:pt idx="19">
                <c:v>2021/12/20</c:v>
              </c:pt>
              <c:pt idx="20">
                <c:v>2021/12/21</c:v>
              </c:pt>
              <c:pt idx="21">
                <c:v>2021/12/22</c:v>
              </c:pt>
              <c:pt idx="22">
                <c:v>2021/12/23</c:v>
              </c:pt>
              <c:pt idx="23">
                <c:v>2021/12/24</c:v>
              </c:pt>
              <c:pt idx="24">
                <c:v>2021/12/25</c:v>
              </c:pt>
              <c:pt idx="25">
                <c:v>2021/12/26</c:v>
              </c:pt>
              <c:pt idx="26">
                <c:v>2021/12/27</c:v>
              </c:pt>
              <c:pt idx="27">
                <c:v>2021/12/28</c:v>
              </c:pt>
              <c:pt idx="28">
                <c:v>2021/12/29</c:v>
              </c:pt>
              <c:pt idx="29">
                <c:v>2021/12/30</c:v>
              </c:pt>
            </c:strLit>
          </c:cat>
          <c:val>
            <c:numLit>
              <c:formatCode>General</c:formatCode>
              <c:ptCount val="30"/>
              <c:pt idx="0">
                <c:v>21</c:v>
              </c:pt>
              <c:pt idx="1">
                <c:v>14.769891339063179</c:v>
              </c:pt>
              <c:pt idx="2">
                <c:v>14.935169353848323</c:v>
              </c:pt>
              <c:pt idx="3">
                <c:v>15.102295205870178</c:v>
              </c:pt>
              <c:pt idx="4">
                <c:v>15.271289516880643</c:v>
              </c:pt>
              <c:pt idx="5">
                <c:v>15.442173138202634</c:v>
              </c:pt>
              <c:pt idx="6">
                <c:v>15.614967152650934</c:v>
              </c:pt>
              <c:pt idx="7">
                <c:v>15.789692877617199</c:v>
              </c:pt>
              <c:pt idx="8">
                <c:v>15.966371867572889</c:v>
              </c:pt>
              <c:pt idx="9">
                <c:v>16.145025916281156</c:v>
              </c:pt>
              <c:pt idx="10">
                <c:v>16.32567705999827</c:v>
              </c:pt>
              <c:pt idx="11">
                <c:v>16.508347579685505</c:v>
              </c:pt>
              <c:pt idx="12">
                <c:v>16.693060004210565</c:v>
              </c:pt>
              <c:pt idx="13">
                <c:v>16.879837112384848</c:v>
              </c:pt>
              <c:pt idx="14">
                <c:v>17.068701936397702</c:v>
              </c:pt>
              <c:pt idx="15">
                <c:v>17.259677764028311</c:v>
              </c:pt>
              <c:pt idx="16">
                <c:v>17.452788142312784</c:v>
              </c:pt>
              <c:pt idx="17">
                <c:v>17.648056879173964</c:v>
              </c:pt>
              <c:pt idx="18">
                <c:v>17.84550804720493</c:v>
              </c:pt>
              <c:pt idx="19">
                <c:v>18.045165986695793</c:v>
              </c:pt>
              <c:pt idx="20">
                <c:v>18.24705530772917</c:v>
              </c:pt>
              <c:pt idx="21">
                <c:v>18.451200893730856</c:v>
              </c:pt>
              <c:pt idx="22">
                <c:v>18.657627904729452</c:v>
              </c:pt>
              <c:pt idx="23">
                <c:v>18.866361779626459</c:v>
              </c:pt>
              <c:pt idx="24">
                <c:v>19.077428240037989</c:v>
              </c:pt>
              <c:pt idx="25">
                <c:v>19.2908532928559</c:v>
              </c:pt>
              <c:pt idx="26">
                <c:v>19.506663233682048</c:v>
              </c:pt>
              <c:pt idx="27">
                <c:v>19.724884649913292</c:v>
              </c:pt>
              <c:pt idx="28">
                <c:v>19.945544423884712</c:v>
              </c:pt>
              <c:pt idx="29">
                <c:v>20.168669736303855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57F-4B08-A3C6-9D8200C74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94528"/>
        <c:axId val="968291032"/>
      </c:lineChart>
      <c:catAx>
        <c:axId val="949694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29103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682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694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[covid-19 tokyo.xlsx]PivotChartTable3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>
            <a:solidFill>
              <a:schemeClr val="accent1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69610530474373"/>
          <c:y val="5.0925925925925923E-2"/>
          <c:w val="0.78841351265986692"/>
          <c:h val="0.69146617089530471"/>
        </c:manualLayout>
      </c:layout>
      <c:barChart>
        <c:barDir val="col"/>
        <c:grouping val="clustered"/>
        <c:varyColors val="0"/>
        <c:ser>
          <c:idx val="0"/>
          <c:order val="0"/>
          <c:tx>
            <c:v>重傷者</c:v>
          </c:tx>
          <c:spPr>
            <a:solidFill>
              <a:schemeClr val="accent2"/>
            </a:solidFill>
          </c:spPr>
          <c:invertIfNegative val="0"/>
          <c:cat>
            <c:strLit>
              <c:ptCount val="427"/>
              <c:pt idx="0">
                <c:v>2020/10/1</c:v>
              </c:pt>
              <c:pt idx="1">
                <c:v>2020/10/2</c:v>
              </c:pt>
              <c:pt idx="2">
                <c:v>2020/10/3</c:v>
              </c:pt>
              <c:pt idx="3">
                <c:v>2020/10/4</c:v>
              </c:pt>
              <c:pt idx="4">
                <c:v>2020/10/5</c:v>
              </c:pt>
              <c:pt idx="5">
                <c:v>2020/10/6</c:v>
              </c:pt>
              <c:pt idx="6">
                <c:v>2020/10/7</c:v>
              </c:pt>
              <c:pt idx="7">
                <c:v>2020/10/8</c:v>
              </c:pt>
              <c:pt idx="8">
                <c:v>2020/10/9</c:v>
              </c:pt>
              <c:pt idx="9">
                <c:v>2020/10/10</c:v>
              </c:pt>
              <c:pt idx="10">
                <c:v>2020/10/11</c:v>
              </c:pt>
              <c:pt idx="11">
                <c:v>2020/10/12</c:v>
              </c:pt>
              <c:pt idx="12">
                <c:v>2020/10/13</c:v>
              </c:pt>
              <c:pt idx="13">
                <c:v>2020/10/14</c:v>
              </c:pt>
              <c:pt idx="14">
                <c:v>2020/10/15</c:v>
              </c:pt>
              <c:pt idx="15">
                <c:v>2020/10/16</c:v>
              </c:pt>
              <c:pt idx="16">
                <c:v>2020/10/17</c:v>
              </c:pt>
              <c:pt idx="17">
                <c:v>2020/10/18</c:v>
              </c:pt>
              <c:pt idx="18">
                <c:v>2020/10/19</c:v>
              </c:pt>
              <c:pt idx="19">
                <c:v>2020/10/20</c:v>
              </c:pt>
              <c:pt idx="20">
                <c:v>2020/10/21</c:v>
              </c:pt>
              <c:pt idx="21">
                <c:v>2020/10/22</c:v>
              </c:pt>
              <c:pt idx="22">
                <c:v>2020/10/23</c:v>
              </c:pt>
              <c:pt idx="23">
                <c:v>2020/10/24</c:v>
              </c:pt>
              <c:pt idx="24">
                <c:v>2020/10/25</c:v>
              </c:pt>
              <c:pt idx="25">
                <c:v>2020/10/26</c:v>
              </c:pt>
              <c:pt idx="26">
                <c:v>2020/10/27</c:v>
              </c:pt>
              <c:pt idx="27">
                <c:v>2020/10/28</c:v>
              </c:pt>
              <c:pt idx="28">
                <c:v>2020/10/29</c:v>
              </c:pt>
              <c:pt idx="29">
                <c:v>2020/10/30</c:v>
              </c:pt>
              <c:pt idx="30">
                <c:v>2020/10/31</c:v>
              </c:pt>
              <c:pt idx="31">
                <c:v>2020/11/1</c:v>
              </c:pt>
              <c:pt idx="32">
                <c:v>2020/11/2</c:v>
              </c:pt>
              <c:pt idx="33">
                <c:v>2020/11/3</c:v>
              </c:pt>
              <c:pt idx="34">
                <c:v>2020/11/4</c:v>
              </c:pt>
              <c:pt idx="35">
                <c:v>2020/11/5</c:v>
              </c:pt>
              <c:pt idx="36">
                <c:v>2020/11/6</c:v>
              </c:pt>
              <c:pt idx="37">
                <c:v>2020/11/7</c:v>
              </c:pt>
              <c:pt idx="38">
                <c:v>2020/11/8</c:v>
              </c:pt>
              <c:pt idx="39">
                <c:v>2020/11/9</c:v>
              </c:pt>
              <c:pt idx="40">
                <c:v>2020/11/10</c:v>
              </c:pt>
              <c:pt idx="41">
                <c:v>2020/11/11</c:v>
              </c:pt>
              <c:pt idx="42">
                <c:v>2020/11/12</c:v>
              </c:pt>
              <c:pt idx="43">
                <c:v>2020/11/13</c:v>
              </c:pt>
              <c:pt idx="44">
                <c:v>2020/11/14</c:v>
              </c:pt>
              <c:pt idx="45">
                <c:v>2020/11/15</c:v>
              </c:pt>
              <c:pt idx="46">
                <c:v>2020/11/16</c:v>
              </c:pt>
              <c:pt idx="47">
                <c:v>2020/11/17</c:v>
              </c:pt>
              <c:pt idx="48">
                <c:v>2020/11/18</c:v>
              </c:pt>
              <c:pt idx="49">
                <c:v>2020/11/19</c:v>
              </c:pt>
              <c:pt idx="50">
                <c:v>2020/11/20</c:v>
              </c:pt>
              <c:pt idx="51">
                <c:v>2020/11/21</c:v>
              </c:pt>
              <c:pt idx="52">
                <c:v>2020/11/22</c:v>
              </c:pt>
              <c:pt idx="53">
                <c:v>2020/11/23</c:v>
              </c:pt>
              <c:pt idx="54">
                <c:v>2020/11/24</c:v>
              </c:pt>
              <c:pt idx="55">
                <c:v>2020/11/25</c:v>
              </c:pt>
              <c:pt idx="56">
                <c:v>2020/11/26</c:v>
              </c:pt>
              <c:pt idx="57">
                <c:v>2020/11/27</c:v>
              </c:pt>
              <c:pt idx="58">
                <c:v>2020/11/28</c:v>
              </c:pt>
              <c:pt idx="59">
                <c:v>2020/11/29</c:v>
              </c:pt>
              <c:pt idx="60">
                <c:v>2020/11/30</c:v>
              </c:pt>
              <c:pt idx="61">
                <c:v>2020/12/1</c:v>
              </c:pt>
              <c:pt idx="62">
                <c:v>2020/12/2</c:v>
              </c:pt>
              <c:pt idx="63">
                <c:v>2020/12/3</c:v>
              </c:pt>
              <c:pt idx="64">
                <c:v>2020/12/4</c:v>
              </c:pt>
              <c:pt idx="65">
                <c:v>2020/12/5</c:v>
              </c:pt>
              <c:pt idx="66">
                <c:v>2020/12/6</c:v>
              </c:pt>
              <c:pt idx="67">
                <c:v>2020/12/7</c:v>
              </c:pt>
              <c:pt idx="68">
                <c:v>2020/12/8</c:v>
              </c:pt>
              <c:pt idx="69">
                <c:v>2020/12/9</c:v>
              </c:pt>
              <c:pt idx="70">
                <c:v>2020/12/10</c:v>
              </c:pt>
              <c:pt idx="71">
                <c:v>2020/12/11</c:v>
              </c:pt>
              <c:pt idx="72">
                <c:v>2020/12/12</c:v>
              </c:pt>
              <c:pt idx="73">
                <c:v>2020/12/13</c:v>
              </c:pt>
              <c:pt idx="74">
                <c:v>2020/12/14</c:v>
              </c:pt>
              <c:pt idx="75">
                <c:v>2020/12/15</c:v>
              </c:pt>
              <c:pt idx="76">
                <c:v>2020/12/16</c:v>
              </c:pt>
              <c:pt idx="77">
                <c:v>2020/12/17</c:v>
              </c:pt>
              <c:pt idx="78">
                <c:v>2020/12/18</c:v>
              </c:pt>
              <c:pt idx="79">
                <c:v>2020/12/19</c:v>
              </c:pt>
              <c:pt idx="80">
                <c:v>2020/12/20</c:v>
              </c:pt>
              <c:pt idx="81">
                <c:v>2020/12/21</c:v>
              </c:pt>
              <c:pt idx="82">
                <c:v>2020/12/22</c:v>
              </c:pt>
              <c:pt idx="83">
                <c:v>2020/12/23</c:v>
              </c:pt>
              <c:pt idx="84">
                <c:v>2020/12/24</c:v>
              </c:pt>
              <c:pt idx="85">
                <c:v>2020/12/25</c:v>
              </c:pt>
              <c:pt idx="86">
                <c:v>2020/12/26</c:v>
              </c:pt>
              <c:pt idx="87">
                <c:v>2020/12/27</c:v>
              </c:pt>
              <c:pt idx="88">
                <c:v>2020/12/28</c:v>
              </c:pt>
              <c:pt idx="89">
                <c:v>2020/12/29</c:v>
              </c:pt>
              <c:pt idx="90">
                <c:v>2020/12/30</c:v>
              </c:pt>
              <c:pt idx="91">
                <c:v>2020/12/31</c:v>
              </c:pt>
              <c:pt idx="92">
                <c:v>2021/1/1</c:v>
              </c:pt>
              <c:pt idx="93">
                <c:v>2021/1/2</c:v>
              </c:pt>
              <c:pt idx="94">
                <c:v>2021/1/3</c:v>
              </c:pt>
              <c:pt idx="95">
                <c:v>2021/1/4</c:v>
              </c:pt>
              <c:pt idx="96">
                <c:v>2021/1/5</c:v>
              </c:pt>
              <c:pt idx="97">
                <c:v>2021/1/6</c:v>
              </c:pt>
              <c:pt idx="98">
                <c:v>2021/1/7</c:v>
              </c:pt>
              <c:pt idx="99">
                <c:v>2021/1/8</c:v>
              </c:pt>
              <c:pt idx="100">
                <c:v>2021/1/9</c:v>
              </c:pt>
              <c:pt idx="101">
                <c:v>2021/1/10</c:v>
              </c:pt>
              <c:pt idx="102">
                <c:v>2021/1/11</c:v>
              </c:pt>
              <c:pt idx="103">
                <c:v>2021/1/12</c:v>
              </c:pt>
              <c:pt idx="104">
                <c:v>2021/1/13</c:v>
              </c:pt>
              <c:pt idx="105">
                <c:v>2021/1/14</c:v>
              </c:pt>
              <c:pt idx="106">
                <c:v>2021/1/15</c:v>
              </c:pt>
              <c:pt idx="107">
                <c:v>2021/1/16</c:v>
              </c:pt>
              <c:pt idx="108">
                <c:v>2021/1/17</c:v>
              </c:pt>
              <c:pt idx="109">
                <c:v>2021/1/18</c:v>
              </c:pt>
              <c:pt idx="110">
                <c:v>2021/1/19</c:v>
              </c:pt>
              <c:pt idx="111">
                <c:v>2021/1/20</c:v>
              </c:pt>
              <c:pt idx="112">
                <c:v>2021/1/21</c:v>
              </c:pt>
              <c:pt idx="113">
                <c:v>2021/1/22</c:v>
              </c:pt>
              <c:pt idx="114">
                <c:v>2021/1/23</c:v>
              </c:pt>
              <c:pt idx="115">
                <c:v>2021/1/24</c:v>
              </c:pt>
              <c:pt idx="116">
                <c:v>2021/1/25</c:v>
              </c:pt>
              <c:pt idx="117">
                <c:v>2021/1/26</c:v>
              </c:pt>
              <c:pt idx="118">
                <c:v>2021/1/27</c:v>
              </c:pt>
              <c:pt idx="119">
                <c:v>2021/1/28</c:v>
              </c:pt>
              <c:pt idx="120">
                <c:v>2021/1/29</c:v>
              </c:pt>
              <c:pt idx="121">
                <c:v>2021/1/30</c:v>
              </c:pt>
              <c:pt idx="122">
                <c:v>2021/1/31</c:v>
              </c:pt>
              <c:pt idx="123">
                <c:v>2021/2/1</c:v>
              </c:pt>
              <c:pt idx="124">
                <c:v>2021/2/2</c:v>
              </c:pt>
              <c:pt idx="125">
                <c:v>2021/2/3</c:v>
              </c:pt>
              <c:pt idx="126">
                <c:v>2021/2/4</c:v>
              </c:pt>
              <c:pt idx="127">
                <c:v>2021/2/5</c:v>
              </c:pt>
              <c:pt idx="128">
                <c:v>2021/2/6</c:v>
              </c:pt>
              <c:pt idx="129">
                <c:v>2021/2/7</c:v>
              </c:pt>
              <c:pt idx="130">
                <c:v>2021/2/8</c:v>
              </c:pt>
              <c:pt idx="131">
                <c:v>2021/2/9</c:v>
              </c:pt>
              <c:pt idx="132">
                <c:v>2021/2/10</c:v>
              </c:pt>
              <c:pt idx="133">
                <c:v>2021/2/11</c:v>
              </c:pt>
              <c:pt idx="134">
                <c:v>2021/2/12</c:v>
              </c:pt>
              <c:pt idx="135">
                <c:v>2021/2/13</c:v>
              </c:pt>
              <c:pt idx="136">
                <c:v>2021/2/14</c:v>
              </c:pt>
              <c:pt idx="137">
                <c:v>2021/2/15</c:v>
              </c:pt>
              <c:pt idx="138">
                <c:v>2021/2/16</c:v>
              </c:pt>
              <c:pt idx="139">
                <c:v>2021/2/17</c:v>
              </c:pt>
              <c:pt idx="140">
                <c:v>2021/2/18</c:v>
              </c:pt>
              <c:pt idx="141">
                <c:v>2021/2/19</c:v>
              </c:pt>
              <c:pt idx="142">
                <c:v>2021/2/20</c:v>
              </c:pt>
              <c:pt idx="143">
                <c:v>2021/2/21</c:v>
              </c:pt>
              <c:pt idx="144">
                <c:v>2021/2/22</c:v>
              </c:pt>
              <c:pt idx="145">
                <c:v>2021/2/23</c:v>
              </c:pt>
              <c:pt idx="146">
                <c:v>2021/2/24</c:v>
              </c:pt>
              <c:pt idx="147">
                <c:v>2021/2/25</c:v>
              </c:pt>
              <c:pt idx="148">
                <c:v>2021/2/26</c:v>
              </c:pt>
              <c:pt idx="149">
                <c:v>2021/2/27</c:v>
              </c:pt>
              <c:pt idx="150">
                <c:v>2021/2/28</c:v>
              </c:pt>
              <c:pt idx="151">
                <c:v>2021/3/1</c:v>
              </c:pt>
              <c:pt idx="152">
                <c:v>2021/3/2</c:v>
              </c:pt>
              <c:pt idx="153">
                <c:v>2021/3/3</c:v>
              </c:pt>
              <c:pt idx="154">
                <c:v>2021/3/4</c:v>
              </c:pt>
              <c:pt idx="155">
                <c:v>2021/3/5</c:v>
              </c:pt>
              <c:pt idx="156">
                <c:v>2021/3/6</c:v>
              </c:pt>
              <c:pt idx="157">
                <c:v>2021/3/7</c:v>
              </c:pt>
              <c:pt idx="158">
                <c:v>2021/3/8</c:v>
              </c:pt>
              <c:pt idx="159">
                <c:v>2021/3/9</c:v>
              </c:pt>
              <c:pt idx="160">
                <c:v>2021/3/10</c:v>
              </c:pt>
              <c:pt idx="161">
                <c:v>2021/3/11</c:v>
              </c:pt>
              <c:pt idx="162">
                <c:v>2021/3/12</c:v>
              </c:pt>
              <c:pt idx="163">
                <c:v>2021/3/13</c:v>
              </c:pt>
              <c:pt idx="164">
                <c:v>2021/3/14</c:v>
              </c:pt>
              <c:pt idx="165">
                <c:v>2021/3/15</c:v>
              </c:pt>
              <c:pt idx="166">
                <c:v>2021/3/16</c:v>
              </c:pt>
              <c:pt idx="167">
                <c:v>2021/3/17</c:v>
              </c:pt>
              <c:pt idx="168">
                <c:v>2021/3/18</c:v>
              </c:pt>
              <c:pt idx="169">
                <c:v>2021/3/19</c:v>
              </c:pt>
              <c:pt idx="170">
                <c:v>2021/3/20</c:v>
              </c:pt>
              <c:pt idx="171">
                <c:v>2021/3/21</c:v>
              </c:pt>
              <c:pt idx="172">
                <c:v>2021/3/22</c:v>
              </c:pt>
              <c:pt idx="173">
                <c:v>2021/3/23</c:v>
              </c:pt>
              <c:pt idx="174">
                <c:v>2021/3/24</c:v>
              </c:pt>
              <c:pt idx="175">
                <c:v>2021/3/25</c:v>
              </c:pt>
              <c:pt idx="176">
                <c:v>2021/3/26</c:v>
              </c:pt>
              <c:pt idx="177">
                <c:v>2021/3/27</c:v>
              </c:pt>
              <c:pt idx="178">
                <c:v>2021/3/28</c:v>
              </c:pt>
              <c:pt idx="179">
                <c:v>2021/3/29</c:v>
              </c:pt>
              <c:pt idx="180">
                <c:v>2021/3/30</c:v>
              </c:pt>
              <c:pt idx="181">
                <c:v>2021/3/31</c:v>
              </c:pt>
              <c:pt idx="182">
                <c:v>2021/4/1</c:v>
              </c:pt>
              <c:pt idx="183">
                <c:v>2021/4/2</c:v>
              </c:pt>
              <c:pt idx="184">
                <c:v>2021/4/3</c:v>
              </c:pt>
              <c:pt idx="185">
                <c:v>2021/4/4</c:v>
              </c:pt>
              <c:pt idx="186">
                <c:v>2021/4/5</c:v>
              </c:pt>
              <c:pt idx="187">
                <c:v>2021/4/6</c:v>
              </c:pt>
              <c:pt idx="188">
                <c:v>2021/4/7</c:v>
              </c:pt>
              <c:pt idx="189">
                <c:v>2021/4/8</c:v>
              </c:pt>
              <c:pt idx="190">
                <c:v>2021/4/9</c:v>
              </c:pt>
              <c:pt idx="191">
                <c:v>2021/4/10</c:v>
              </c:pt>
              <c:pt idx="192">
                <c:v>2021/4/11</c:v>
              </c:pt>
              <c:pt idx="193">
                <c:v>2021/4/12</c:v>
              </c:pt>
              <c:pt idx="194">
                <c:v>2021/4/13</c:v>
              </c:pt>
              <c:pt idx="195">
                <c:v>2021/4/14</c:v>
              </c:pt>
              <c:pt idx="196">
                <c:v>2021/4/15</c:v>
              </c:pt>
              <c:pt idx="197">
                <c:v>2021/4/16</c:v>
              </c:pt>
              <c:pt idx="198">
                <c:v>2021/4/17</c:v>
              </c:pt>
              <c:pt idx="199">
                <c:v>2021/4/18</c:v>
              </c:pt>
              <c:pt idx="200">
                <c:v>2021/4/19</c:v>
              </c:pt>
              <c:pt idx="201">
                <c:v>2021/4/20</c:v>
              </c:pt>
              <c:pt idx="202">
                <c:v>2021/4/21</c:v>
              </c:pt>
              <c:pt idx="203">
                <c:v>2021/4/22</c:v>
              </c:pt>
              <c:pt idx="204">
                <c:v>2021/4/23</c:v>
              </c:pt>
              <c:pt idx="205">
                <c:v>2021/4/24</c:v>
              </c:pt>
              <c:pt idx="206">
                <c:v>2021/4/25</c:v>
              </c:pt>
              <c:pt idx="207">
                <c:v>2021/4/26</c:v>
              </c:pt>
              <c:pt idx="208">
                <c:v>2021/4/27</c:v>
              </c:pt>
              <c:pt idx="209">
                <c:v>2021/4/28</c:v>
              </c:pt>
              <c:pt idx="210">
                <c:v>2021/4/29</c:v>
              </c:pt>
              <c:pt idx="211">
                <c:v>2021/4/30</c:v>
              </c:pt>
              <c:pt idx="212">
                <c:v>2021/5/1</c:v>
              </c:pt>
              <c:pt idx="213">
                <c:v>2021/5/2</c:v>
              </c:pt>
              <c:pt idx="214">
                <c:v>2021/5/3</c:v>
              </c:pt>
              <c:pt idx="215">
                <c:v>2021/5/4</c:v>
              </c:pt>
              <c:pt idx="216">
                <c:v>2021/5/5</c:v>
              </c:pt>
              <c:pt idx="217">
                <c:v>2021/5/6</c:v>
              </c:pt>
              <c:pt idx="218">
                <c:v>2021/5/7</c:v>
              </c:pt>
              <c:pt idx="219">
                <c:v>2021/5/8</c:v>
              </c:pt>
              <c:pt idx="220">
                <c:v>2021/5/9</c:v>
              </c:pt>
              <c:pt idx="221">
                <c:v>2021/5/10</c:v>
              </c:pt>
              <c:pt idx="222">
                <c:v>2021/5/11</c:v>
              </c:pt>
              <c:pt idx="223">
                <c:v>2021/5/12</c:v>
              </c:pt>
              <c:pt idx="224">
                <c:v>2021/5/13</c:v>
              </c:pt>
              <c:pt idx="225">
                <c:v>2021/5/14</c:v>
              </c:pt>
              <c:pt idx="226">
                <c:v>2021/5/15</c:v>
              </c:pt>
              <c:pt idx="227">
                <c:v>2021/5/16</c:v>
              </c:pt>
              <c:pt idx="228">
                <c:v>2021/5/17</c:v>
              </c:pt>
              <c:pt idx="229">
                <c:v>2021/5/18</c:v>
              </c:pt>
              <c:pt idx="230">
                <c:v>2021/5/19</c:v>
              </c:pt>
              <c:pt idx="231">
                <c:v>2021/5/20</c:v>
              </c:pt>
              <c:pt idx="232">
                <c:v>2021/5/21</c:v>
              </c:pt>
              <c:pt idx="233">
                <c:v>2021/5/22</c:v>
              </c:pt>
              <c:pt idx="234">
                <c:v>2021/5/23</c:v>
              </c:pt>
              <c:pt idx="235">
                <c:v>2021/5/24</c:v>
              </c:pt>
              <c:pt idx="236">
                <c:v>2021/5/25</c:v>
              </c:pt>
              <c:pt idx="237">
                <c:v>2021/5/26</c:v>
              </c:pt>
              <c:pt idx="238">
                <c:v>2021/5/27</c:v>
              </c:pt>
              <c:pt idx="239">
                <c:v>2021/5/28</c:v>
              </c:pt>
              <c:pt idx="240">
                <c:v>2021/5/29</c:v>
              </c:pt>
              <c:pt idx="241">
                <c:v>2021/5/30</c:v>
              </c:pt>
              <c:pt idx="242">
                <c:v>2021/5/31</c:v>
              </c:pt>
              <c:pt idx="243">
                <c:v>2021/6/1</c:v>
              </c:pt>
              <c:pt idx="244">
                <c:v>2021/6/2</c:v>
              </c:pt>
              <c:pt idx="245">
                <c:v>2021/6/3</c:v>
              </c:pt>
              <c:pt idx="246">
                <c:v>2021/6/4</c:v>
              </c:pt>
              <c:pt idx="247">
                <c:v>2021/6/5</c:v>
              </c:pt>
              <c:pt idx="248">
                <c:v>2021/6/6</c:v>
              </c:pt>
              <c:pt idx="249">
                <c:v>2021/6/7</c:v>
              </c:pt>
              <c:pt idx="250">
                <c:v>2021/6/8</c:v>
              </c:pt>
              <c:pt idx="251">
                <c:v>2021/6/9</c:v>
              </c:pt>
              <c:pt idx="252">
                <c:v>2021/6/10</c:v>
              </c:pt>
              <c:pt idx="253">
                <c:v>2021/6/11</c:v>
              </c:pt>
              <c:pt idx="254">
                <c:v>2021/6/12</c:v>
              </c:pt>
              <c:pt idx="255">
                <c:v>2021/6/13</c:v>
              </c:pt>
              <c:pt idx="256">
                <c:v>2021/6/14</c:v>
              </c:pt>
              <c:pt idx="257">
                <c:v>2021/6/15</c:v>
              </c:pt>
              <c:pt idx="258">
                <c:v>2021/6/16</c:v>
              </c:pt>
              <c:pt idx="259">
                <c:v>2021/6/17</c:v>
              </c:pt>
              <c:pt idx="260">
                <c:v>2021/6/18</c:v>
              </c:pt>
              <c:pt idx="261">
                <c:v>2021/6/19</c:v>
              </c:pt>
              <c:pt idx="262">
                <c:v>2021/6/20</c:v>
              </c:pt>
              <c:pt idx="263">
                <c:v>2021/6/21</c:v>
              </c:pt>
              <c:pt idx="264">
                <c:v>2021/6/22</c:v>
              </c:pt>
              <c:pt idx="265">
                <c:v>2021/6/23</c:v>
              </c:pt>
              <c:pt idx="266">
                <c:v>2021/6/24</c:v>
              </c:pt>
              <c:pt idx="267">
                <c:v>2021/6/25</c:v>
              </c:pt>
              <c:pt idx="268">
                <c:v>2021/6/26</c:v>
              </c:pt>
              <c:pt idx="269">
                <c:v>2021/6/27</c:v>
              </c:pt>
              <c:pt idx="270">
                <c:v>2021/6/28</c:v>
              </c:pt>
              <c:pt idx="271">
                <c:v>2021/6/29</c:v>
              </c:pt>
              <c:pt idx="272">
                <c:v>2021/6/30</c:v>
              </c:pt>
              <c:pt idx="273">
                <c:v>2021/7/1</c:v>
              </c:pt>
              <c:pt idx="274">
                <c:v>2021/7/2</c:v>
              </c:pt>
              <c:pt idx="275">
                <c:v>2021/7/3</c:v>
              </c:pt>
              <c:pt idx="276">
                <c:v>2021/7/4</c:v>
              </c:pt>
              <c:pt idx="277">
                <c:v>2021/7/5</c:v>
              </c:pt>
              <c:pt idx="278">
                <c:v>2021/7/6</c:v>
              </c:pt>
              <c:pt idx="279">
                <c:v>2021/7/7</c:v>
              </c:pt>
              <c:pt idx="280">
                <c:v>2021/7/8</c:v>
              </c:pt>
              <c:pt idx="281">
                <c:v>2021/7/9</c:v>
              </c:pt>
              <c:pt idx="282">
                <c:v>2021/7/10</c:v>
              </c:pt>
              <c:pt idx="283">
                <c:v>2021/7/11</c:v>
              </c:pt>
              <c:pt idx="284">
                <c:v>2021/7/12</c:v>
              </c:pt>
              <c:pt idx="285">
                <c:v>2021/7/13</c:v>
              </c:pt>
              <c:pt idx="286">
                <c:v>2021/7/14</c:v>
              </c:pt>
              <c:pt idx="287">
                <c:v>2021/7/15</c:v>
              </c:pt>
              <c:pt idx="288">
                <c:v>2021/7/16</c:v>
              </c:pt>
              <c:pt idx="289">
                <c:v>2021/7/17</c:v>
              </c:pt>
              <c:pt idx="290">
                <c:v>2021/7/18</c:v>
              </c:pt>
              <c:pt idx="291">
                <c:v>2021/7/19</c:v>
              </c:pt>
              <c:pt idx="292">
                <c:v>2021/7/20</c:v>
              </c:pt>
              <c:pt idx="293">
                <c:v>2021/7/21</c:v>
              </c:pt>
              <c:pt idx="294">
                <c:v>2021/7/22</c:v>
              </c:pt>
              <c:pt idx="295">
                <c:v>2021/7/23</c:v>
              </c:pt>
              <c:pt idx="296">
                <c:v>2021/7/24</c:v>
              </c:pt>
              <c:pt idx="297">
                <c:v>2021/7/25</c:v>
              </c:pt>
              <c:pt idx="298">
                <c:v>2021/7/26</c:v>
              </c:pt>
              <c:pt idx="299">
                <c:v>2021/7/27</c:v>
              </c:pt>
              <c:pt idx="300">
                <c:v>2021/7/28</c:v>
              </c:pt>
              <c:pt idx="301">
                <c:v>2021/7/29</c:v>
              </c:pt>
              <c:pt idx="302">
                <c:v>2021/7/30</c:v>
              </c:pt>
              <c:pt idx="303">
                <c:v>2021/7/31</c:v>
              </c:pt>
              <c:pt idx="304">
                <c:v>2021/8/1</c:v>
              </c:pt>
              <c:pt idx="305">
                <c:v>2021/8/2</c:v>
              </c:pt>
              <c:pt idx="306">
                <c:v>2021/8/3</c:v>
              </c:pt>
              <c:pt idx="307">
                <c:v>2021/8/4</c:v>
              </c:pt>
              <c:pt idx="308">
                <c:v>2021/8/5</c:v>
              </c:pt>
              <c:pt idx="309">
                <c:v>2021/8/6</c:v>
              </c:pt>
              <c:pt idx="310">
                <c:v>2021/8/7</c:v>
              </c:pt>
              <c:pt idx="311">
                <c:v>2021/8/8</c:v>
              </c:pt>
              <c:pt idx="312">
                <c:v>2021/8/9</c:v>
              </c:pt>
              <c:pt idx="313">
                <c:v>2021/8/10</c:v>
              </c:pt>
              <c:pt idx="314">
                <c:v>2021/8/11</c:v>
              </c:pt>
              <c:pt idx="315">
                <c:v>2021/8/12</c:v>
              </c:pt>
              <c:pt idx="316">
                <c:v>2021/8/13</c:v>
              </c:pt>
              <c:pt idx="317">
                <c:v>2021/8/14</c:v>
              </c:pt>
              <c:pt idx="318">
                <c:v>2021/8/15</c:v>
              </c:pt>
              <c:pt idx="319">
                <c:v>2021/8/16</c:v>
              </c:pt>
              <c:pt idx="320">
                <c:v>2021/8/17</c:v>
              </c:pt>
              <c:pt idx="321">
                <c:v>2021/8/18</c:v>
              </c:pt>
              <c:pt idx="322">
                <c:v>2021/8/19</c:v>
              </c:pt>
              <c:pt idx="323">
                <c:v>2021/8/20</c:v>
              </c:pt>
              <c:pt idx="324">
                <c:v>2021/8/21</c:v>
              </c:pt>
              <c:pt idx="325">
                <c:v>2021/8/22</c:v>
              </c:pt>
              <c:pt idx="326">
                <c:v>2021/8/23</c:v>
              </c:pt>
              <c:pt idx="327">
                <c:v>2021/8/24</c:v>
              </c:pt>
              <c:pt idx="328">
                <c:v>2021/8/25</c:v>
              </c:pt>
              <c:pt idx="329">
                <c:v>2021/8/26</c:v>
              </c:pt>
              <c:pt idx="330">
                <c:v>2021/8/27</c:v>
              </c:pt>
              <c:pt idx="331">
                <c:v>2021/8/28</c:v>
              </c:pt>
              <c:pt idx="332">
                <c:v>2021/8/29</c:v>
              </c:pt>
              <c:pt idx="333">
                <c:v>2021/8/30</c:v>
              </c:pt>
              <c:pt idx="334">
                <c:v>2021/8/31</c:v>
              </c:pt>
              <c:pt idx="335">
                <c:v>2021/9/1</c:v>
              </c:pt>
              <c:pt idx="336">
                <c:v>2021/9/2</c:v>
              </c:pt>
              <c:pt idx="337">
                <c:v>2021/9/3</c:v>
              </c:pt>
              <c:pt idx="338">
                <c:v>2021/9/4</c:v>
              </c:pt>
              <c:pt idx="339">
                <c:v>2021/9/5</c:v>
              </c:pt>
              <c:pt idx="340">
                <c:v>2021/9/6</c:v>
              </c:pt>
              <c:pt idx="341">
                <c:v>2021/9/7</c:v>
              </c:pt>
              <c:pt idx="342">
                <c:v>2021/9/8</c:v>
              </c:pt>
              <c:pt idx="343">
                <c:v>2021/9/9</c:v>
              </c:pt>
              <c:pt idx="344">
                <c:v>2021/9/10</c:v>
              </c:pt>
              <c:pt idx="345">
                <c:v>2021/9/11</c:v>
              </c:pt>
              <c:pt idx="346">
                <c:v>2021/9/12</c:v>
              </c:pt>
              <c:pt idx="347">
                <c:v>2021/9/13</c:v>
              </c:pt>
              <c:pt idx="348">
                <c:v>2021/9/14</c:v>
              </c:pt>
              <c:pt idx="349">
                <c:v>2021/9/15</c:v>
              </c:pt>
              <c:pt idx="350">
                <c:v>2021/9/16</c:v>
              </c:pt>
              <c:pt idx="351">
                <c:v>2021/9/17</c:v>
              </c:pt>
              <c:pt idx="352">
                <c:v>2021/9/18</c:v>
              </c:pt>
              <c:pt idx="353">
                <c:v>2021/9/19</c:v>
              </c:pt>
              <c:pt idx="354">
                <c:v>2021/9/20</c:v>
              </c:pt>
              <c:pt idx="355">
                <c:v>2021/9/21</c:v>
              </c:pt>
              <c:pt idx="356">
                <c:v>2021/9/22</c:v>
              </c:pt>
              <c:pt idx="357">
                <c:v>2021/9/23</c:v>
              </c:pt>
              <c:pt idx="358">
                <c:v>2021/9/24</c:v>
              </c:pt>
              <c:pt idx="359">
                <c:v>2021/9/25</c:v>
              </c:pt>
              <c:pt idx="360">
                <c:v>2021/9/26</c:v>
              </c:pt>
              <c:pt idx="361">
                <c:v>2021/9/27</c:v>
              </c:pt>
              <c:pt idx="362">
                <c:v>2021/9/28</c:v>
              </c:pt>
              <c:pt idx="363">
                <c:v>2021/9/29</c:v>
              </c:pt>
              <c:pt idx="364">
                <c:v>2021/9/30</c:v>
              </c:pt>
              <c:pt idx="365">
                <c:v>2021/10/1</c:v>
              </c:pt>
              <c:pt idx="366">
                <c:v>2021/10/2</c:v>
              </c:pt>
              <c:pt idx="367">
                <c:v>2021/10/3</c:v>
              </c:pt>
              <c:pt idx="368">
                <c:v>2021/10/4</c:v>
              </c:pt>
              <c:pt idx="369">
                <c:v>2021/10/5</c:v>
              </c:pt>
              <c:pt idx="370">
                <c:v>2021/10/6</c:v>
              </c:pt>
              <c:pt idx="371">
                <c:v>2021/10/7</c:v>
              </c:pt>
              <c:pt idx="372">
                <c:v>2021/10/8</c:v>
              </c:pt>
              <c:pt idx="373">
                <c:v>2021/10/9</c:v>
              </c:pt>
              <c:pt idx="374">
                <c:v>2021/10/10</c:v>
              </c:pt>
              <c:pt idx="375">
                <c:v>2021/10/11</c:v>
              </c:pt>
              <c:pt idx="376">
                <c:v>2021/10/12</c:v>
              </c:pt>
              <c:pt idx="377">
                <c:v>2021/10/13</c:v>
              </c:pt>
              <c:pt idx="378">
                <c:v>2021/10/14</c:v>
              </c:pt>
              <c:pt idx="379">
                <c:v>2021/10/15</c:v>
              </c:pt>
              <c:pt idx="380">
                <c:v>2021/10/16</c:v>
              </c:pt>
              <c:pt idx="381">
                <c:v>2021/10/17</c:v>
              </c:pt>
              <c:pt idx="382">
                <c:v>2021/10/18</c:v>
              </c:pt>
              <c:pt idx="383">
                <c:v>2021/10/19</c:v>
              </c:pt>
              <c:pt idx="384">
                <c:v>2021/10/20</c:v>
              </c:pt>
              <c:pt idx="385">
                <c:v>2021/10/21</c:v>
              </c:pt>
              <c:pt idx="386">
                <c:v>2021/10/22</c:v>
              </c:pt>
              <c:pt idx="387">
                <c:v>2021/10/23</c:v>
              </c:pt>
              <c:pt idx="388">
                <c:v>2021/10/24</c:v>
              </c:pt>
              <c:pt idx="389">
                <c:v>2021/10/25</c:v>
              </c:pt>
              <c:pt idx="390">
                <c:v>2021/10/26</c:v>
              </c:pt>
              <c:pt idx="391">
                <c:v>2021/10/27</c:v>
              </c:pt>
              <c:pt idx="392">
                <c:v>2021/10/28</c:v>
              </c:pt>
              <c:pt idx="393">
                <c:v>2021/10/29</c:v>
              </c:pt>
              <c:pt idx="394">
                <c:v>2021/10/30</c:v>
              </c:pt>
              <c:pt idx="395">
                <c:v>2021/10/31</c:v>
              </c:pt>
              <c:pt idx="396">
                <c:v>2021/11/1</c:v>
              </c:pt>
              <c:pt idx="397">
                <c:v>2021/11/2</c:v>
              </c:pt>
              <c:pt idx="398">
                <c:v>2021/11/3</c:v>
              </c:pt>
              <c:pt idx="399">
                <c:v>2021/11/4</c:v>
              </c:pt>
              <c:pt idx="400">
                <c:v>2021/11/5</c:v>
              </c:pt>
              <c:pt idx="401">
                <c:v>2021/11/6</c:v>
              </c:pt>
              <c:pt idx="402">
                <c:v>2021/11/7</c:v>
              </c:pt>
              <c:pt idx="403">
                <c:v>2021/11/8</c:v>
              </c:pt>
              <c:pt idx="404">
                <c:v>2021/11/9</c:v>
              </c:pt>
              <c:pt idx="405">
                <c:v>2021/11/10</c:v>
              </c:pt>
              <c:pt idx="406">
                <c:v>2021/11/11</c:v>
              </c:pt>
              <c:pt idx="407">
                <c:v>2021/11/12</c:v>
              </c:pt>
              <c:pt idx="408">
                <c:v>2021/11/13</c:v>
              </c:pt>
              <c:pt idx="409">
                <c:v>2021/11/14</c:v>
              </c:pt>
              <c:pt idx="410">
                <c:v>2021/11/15</c:v>
              </c:pt>
              <c:pt idx="411">
                <c:v>2021/11/16</c:v>
              </c:pt>
              <c:pt idx="412">
                <c:v>2021/11/17</c:v>
              </c:pt>
              <c:pt idx="413">
                <c:v>2021/11/18</c:v>
              </c:pt>
              <c:pt idx="414">
                <c:v>2021/11/19</c:v>
              </c:pt>
              <c:pt idx="415">
                <c:v>2021/11/20</c:v>
              </c:pt>
              <c:pt idx="416">
                <c:v>2021/11/21</c:v>
              </c:pt>
              <c:pt idx="417">
                <c:v>2021/11/22</c:v>
              </c:pt>
              <c:pt idx="418">
                <c:v>2021/11/23</c:v>
              </c:pt>
              <c:pt idx="419">
                <c:v>2021/11/24</c:v>
              </c:pt>
              <c:pt idx="420">
                <c:v>2021/11/25</c:v>
              </c:pt>
              <c:pt idx="421">
                <c:v>2021/11/26</c:v>
              </c:pt>
              <c:pt idx="422">
                <c:v>2021/11/27</c:v>
              </c:pt>
              <c:pt idx="423">
                <c:v>2021/11/28</c:v>
              </c:pt>
              <c:pt idx="424">
                <c:v>2021/11/29</c:v>
              </c:pt>
              <c:pt idx="425">
                <c:v>2021/11/30</c:v>
              </c:pt>
              <c:pt idx="426">
                <c:v>2021/12/1</c:v>
              </c:pt>
            </c:strLit>
          </c:cat>
          <c:val>
            <c:numLit>
              <c:formatCode>General</c:formatCode>
              <c:ptCount val="427"/>
              <c:pt idx="0">
                <c:v>22</c:v>
              </c:pt>
              <c:pt idx="1">
                <c:v>22</c:v>
              </c:pt>
              <c:pt idx="2">
                <c:v>25</c:v>
              </c:pt>
              <c:pt idx="3">
                <c:v>26</c:v>
              </c:pt>
              <c:pt idx="4">
                <c:v>25</c:v>
              </c:pt>
              <c:pt idx="5">
                <c:v>25</c:v>
              </c:pt>
              <c:pt idx="6">
                <c:v>24</c:v>
              </c:pt>
              <c:pt idx="7">
                <c:v>22</c:v>
              </c:pt>
              <c:pt idx="8">
                <c:v>21</c:v>
              </c:pt>
              <c:pt idx="9">
                <c:v>24</c:v>
              </c:pt>
              <c:pt idx="10">
                <c:v>24</c:v>
              </c:pt>
              <c:pt idx="11">
                <c:v>25</c:v>
              </c:pt>
              <c:pt idx="12">
                <c:v>27</c:v>
              </c:pt>
              <c:pt idx="13">
                <c:v>25</c:v>
              </c:pt>
              <c:pt idx="14">
                <c:v>25</c:v>
              </c:pt>
              <c:pt idx="15">
                <c:v>25</c:v>
              </c:pt>
              <c:pt idx="16">
                <c:v>23</c:v>
              </c:pt>
              <c:pt idx="17">
                <c:v>24</c:v>
              </c:pt>
              <c:pt idx="18">
                <c:v>24</c:v>
              </c:pt>
              <c:pt idx="19">
                <c:v>24</c:v>
              </c:pt>
              <c:pt idx="20">
                <c:v>24</c:v>
              </c:pt>
              <c:pt idx="21">
                <c:v>24</c:v>
              </c:pt>
              <c:pt idx="22">
                <c:v>23</c:v>
              </c:pt>
              <c:pt idx="23">
                <c:v>25</c:v>
              </c:pt>
              <c:pt idx="24">
                <c:v>28</c:v>
              </c:pt>
              <c:pt idx="25">
                <c:v>29</c:v>
              </c:pt>
              <c:pt idx="26">
                <c:v>33</c:v>
              </c:pt>
              <c:pt idx="27">
                <c:v>30</c:v>
              </c:pt>
              <c:pt idx="28">
                <c:v>29</c:v>
              </c:pt>
              <c:pt idx="29">
                <c:v>31</c:v>
              </c:pt>
              <c:pt idx="30">
                <c:v>33</c:v>
              </c:pt>
              <c:pt idx="31">
                <c:v>34</c:v>
              </c:pt>
              <c:pt idx="32">
                <c:v>32</c:v>
              </c:pt>
              <c:pt idx="33">
                <c:v>32</c:v>
              </c:pt>
              <c:pt idx="34">
                <c:v>35</c:v>
              </c:pt>
              <c:pt idx="35">
                <c:v>38</c:v>
              </c:pt>
              <c:pt idx="36">
                <c:v>37</c:v>
              </c:pt>
              <c:pt idx="37">
                <c:v>36</c:v>
              </c:pt>
              <c:pt idx="38">
                <c:v>36</c:v>
              </c:pt>
              <c:pt idx="39">
                <c:v>35</c:v>
              </c:pt>
              <c:pt idx="40">
                <c:v>33</c:v>
              </c:pt>
              <c:pt idx="41">
                <c:v>38</c:v>
              </c:pt>
              <c:pt idx="42">
                <c:v>39</c:v>
              </c:pt>
              <c:pt idx="43">
                <c:v>39</c:v>
              </c:pt>
              <c:pt idx="44">
                <c:v>41</c:v>
              </c:pt>
              <c:pt idx="45">
                <c:v>38</c:v>
              </c:pt>
              <c:pt idx="46">
                <c:v>40</c:v>
              </c:pt>
              <c:pt idx="47">
                <c:v>42</c:v>
              </c:pt>
              <c:pt idx="48">
                <c:v>39</c:v>
              </c:pt>
              <c:pt idx="49">
                <c:v>38</c:v>
              </c:pt>
              <c:pt idx="50">
                <c:v>37</c:v>
              </c:pt>
              <c:pt idx="51">
                <c:v>40</c:v>
              </c:pt>
              <c:pt idx="52">
                <c:v>40</c:v>
              </c:pt>
              <c:pt idx="53">
                <c:v>41</c:v>
              </c:pt>
              <c:pt idx="54">
                <c:v>51</c:v>
              </c:pt>
              <c:pt idx="55">
                <c:v>54</c:v>
              </c:pt>
              <c:pt idx="56">
                <c:v>60</c:v>
              </c:pt>
              <c:pt idx="57">
                <c:v>61</c:v>
              </c:pt>
              <c:pt idx="58">
                <c:v>67</c:v>
              </c:pt>
              <c:pt idx="59">
                <c:v>67</c:v>
              </c:pt>
              <c:pt idx="60">
                <c:v>70</c:v>
              </c:pt>
              <c:pt idx="61">
                <c:v>62</c:v>
              </c:pt>
              <c:pt idx="62">
                <c:v>59</c:v>
              </c:pt>
              <c:pt idx="63">
                <c:v>54</c:v>
              </c:pt>
              <c:pt idx="64">
                <c:v>53</c:v>
              </c:pt>
              <c:pt idx="65">
                <c:v>55</c:v>
              </c:pt>
              <c:pt idx="66">
                <c:v>54</c:v>
              </c:pt>
              <c:pt idx="67">
                <c:v>55</c:v>
              </c:pt>
              <c:pt idx="68">
                <c:v>60</c:v>
              </c:pt>
              <c:pt idx="69">
                <c:v>59</c:v>
              </c:pt>
              <c:pt idx="70">
                <c:v>59</c:v>
              </c:pt>
              <c:pt idx="71">
                <c:v>67</c:v>
              </c:pt>
              <c:pt idx="72">
                <c:v>68</c:v>
              </c:pt>
              <c:pt idx="73">
                <c:v>70</c:v>
              </c:pt>
              <c:pt idx="74">
                <c:v>73</c:v>
              </c:pt>
              <c:pt idx="75">
                <c:v>78</c:v>
              </c:pt>
              <c:pt idx="76">
                <c:v>69</c:v>
              </c:pt>
              <c:pt idx="77">
                <c:v>66</c:v>
              </c:pt>
              <c:pt idx="78">
                <c:v>66</c:v>
              </c:pt>
              <c:pt idx="79">
                <c:v>62</c:v>
              </c:pt>
              <c:pt idx="80">
                <c:v>66</c:v>
              </c:pt>
              <c:pt idx="81">
                <c:v>63</c:v>
              </c:pt>
              <c:pt idx="82">
                <c:v>64</c:v>
              </c:pt>
              <c:pt idx="83">
                <c:v>69</c:v>
              </c:pt>
              <c:pt idx="84">
                <c:v>73</c:v>
              </c:pt>
              <c:pt idx="85">
                <c:v>81</c:v>
              </c:pt>
              <c:pt idx="86">
                <c:v>81</c:v>
              </c:pt>
              <c:pt idx="87">
                <c:v>82</c:v>
              </c:pt>
              <c:pt idx="88">
                <c:v>81</c:v>
              </c:pt>
              <c:pt idx="89">
                <c:v>84</c:v>
              </c:pt>
              <c:pt idx="90">
                <c:v>85</c:v>
              </c:pt>
              <c:pt idx="91">
                <c:v>89</c:v>
              </c:pt>
              <c:pt idx="92">
                <c:v>88</c:v>
              </c:pt>
              <c:pt idx="93">
                <c:v>94</c:v>
              </c:pt>
              <c:pt idx="94">
                <c:v>101</c:v>
              </c:pt>
              <c:pt idx="95">
                <c:v>108</c:v>
              </c:pt>
              <c:pt idx="96">
                <c:v>111</c:v>
              </c:pt>
              <c:pt idx="97">
                <c:v>113</c:v>
              </c:pt>
              <c:pt idx="98">
                <c:v>121</c:v>
              </c:pt>
              <c:pt idx="99">
                <c:v>129</c:v>
              </c:pt>
              <c:pt idx="100">
                <c:v>129</c:v>
              </c:pt>
              <c:pt idx="101">
                <c:v>128</c:v>
              </c:pt>
              <c:pt idx="102">
                <c:v>131</c:v>
              </c:pt>
              <c:pt idx="103">
                <c:v>144</c:v>
              </c:pt>
              <c:pt idx="104">
                <c:v>141</c:v>
              </c:pt>
              <c:pt idx="105">
                <c:v>135</c:v>
              </c:pt>
              <c:pt idx="106">
                <c:v>133</c:v>
              </c:pt>
              <c:pt idx="107">
                <c:v>136</c:v>
              </c:pt>
              <c:pt idx="108">
                <c:v>138</c:v>
              </c:pt>
              <c:pt idx="109">
                <c:v>143</c:v>
              </c:pt>
              <c:pt idx="110">
                <c:v>155</c:v>
              </c:pt>
              <c:pt idx="111">
                <c:v>160</c:v>
              </c:pt>
              <c:pt idx="112">
                <c:v>159</c:v>
              </c:pt>
              <c:pt idx="113">
                <c:v>158</c:v>
              </c:pt>
              <c:pt idx="114">
                <c:v>156</c:v>
              </c:pt>
              <c:pt idx="115">
                <c:v>156</c:v>
              </c:pt>
              <c:pt idx="116">
                <c:v>148</c:v>
              </c:pt>
              <c:pt idx="117">
                <c:v>148</c:v>
              </c:pt>
              <c:pt idx="118">
                <c:v>159</c:v>
              </c:pt>
              <c:pt idx="119">
                <c:v>150</c:v>
              </c:pt>
              <c:pt idx="120">
                <c:v>147</c:v>
              </c:pt>
              <c:pt idx="121">
                <c:v>141</c:v>
              </c:pt>
              <c:pt idx="122">
                <c:v>140</c:v>
              </c:pt>
              <c:pt idx="123">
                <c:v>133</c:v>
              </c:pt>
              <c:pt idx="124">
                <c:v>129</c:v>
              </c:pt>
              <c:pt idx="125">
                <c:v>125</c:v>
              </c:pt>
              <c:pt idx="126">
                <c:v>115</c:v>
              </c:pt>
              <c:pt idx="127">
                <c:v>117</c:v>
              </c:pt>
              <c:pt idx="128">
                <c:v>114</c:v>
              </c:pt>
              <c:pt idx="129">
                <c:v>111</c:v>
              </c:pt>
              <c:pt idx="130">
                <c:v>104</c:v>
              </c:pt>
              <c:pt idx="131">
                <c:v>104</c:v>
              </c:pt>
              <c:pt idx="132">
                <c:v>103</c:v>
              </c:pt>
              <c:pt idx="133">
                <c:v>103</c:v>
              </c:pt>
              <c:pt idx="134">
                <c:v>102</c:v>
              </c:pt>
              <c:pt idx="135">
                <c:v>104</c:v>
              </c:pt>
              <c:pt idx="136">
                <c:v>103</c:v>
              </c:pt>
              <c:pt idx="137">
                <c:v>97</c:v>
              </c:pt>
              <c:pt idx="138">
                <c:v>92</c:v>
              </c:pt>
              <c:pt idx="139">
                <c:v>87</c:v>
              </c:pt>
              <c:pt idx="140">
                <c:v>84</c:v>
              </c:pt>
              <c:pt idx="141">
                <c:v>84</c:v>
              </c:pt>
              <c:pt idx="142">
                <c:v>82</c:v>
              </c:pt>
              <c:pt idx="143">
                <c:v>82</c:v>
              </c:pt>
              <c:pt idx="144">
                <c:v>76</c:v>
              </c:pt>
              <c:pt idx="145">
                <c:v>77</c:v>
              </c:pt>
              <c:pt idx="146">
                <c:v>69</c:v>
              </c:pt>
              <c:pt idx="147">
                <c:v>71</c:v>
              </c:pt>
              <c:pt idx="148">
                <c:v>70</c:v>
              </c:pt>
              <c:pt idx="149">
                <c:v>68</c:v>
              </c:pt>
              <c:pt idx="150">
                <c:v>67</c:v>
              </c:pt>
              <c:pt idx="151">
                <c:v>61</c:v>
              </c:pt>
              <c:pt idx="152">
                <c:v>54</c:v>
              </c:pt>
              <c:pt idx="153">
                <c:v>52</c:v>
              </c:pt>
              <c:pt idx="154">
                <c:v>51</c:v>
              </c:pt>
              <c:pt idx="155">
                <c:v>49</c:v>
              </c:pt>
              <c:pt idx="156">
                <c:v>51</c:v>
              </c:pt>
              <c:pt idx="157">
                <c:v>52</c:v>
              </c:pt>
              <c:pt idx="158">
                <c:v>46</c:v>
              </c:pt>
              <c:pt idx="159">
                <c:v>39</c:v>
              </c:pt>
              <c:pt idx="160">
                <c:v>39</c:v>
              </c:pt>
              <c:pt idx="161">
                <c:v>39</c:v>
              </c:pt>
              <c:pt idx="162">
                <c:v>37</c:v>
              </c:pt>
              <c:pt idx="163">
                <c:v>40</c:v>
              </c:pt>
              <c:pt idx="164">
                <c:v>41</c:v>
              </c:pt>
              <c:pt idx="165">
                <c:v>42</c:v>
              </c:pt>
              <c:pt idx="166">
                <c:v>42</c:v>
              </c:pt>
              <c:pt idx="167">
                <c:v>41</c:v>
              </c:pt>
              <c:pt idx="168">
                <c:v>44</c:v>
              </c:pt>
              <c:pt idx="169">
                <c:v>46</c:v>
              </c:pt>
              <c:pt idx="170">
                <c:v>47</c:v>
              </c:pt>
              <c:pt idx="171">
                <c:v>47</c:v>
              </c:pt>
              <c:pt idx="172">
                <c:v>47</c:v>
              </c:pt>
              <c:pt idx="173">
                <c:v>42</c:v>
              </c:pt>
              <c:pt idx="174">
                <c:v>42</c:v>
              </c:pt>
              <c:pt idx="175">
                <c:v>41</c:v>
              </c:pt>
              <c:pt idx="176">
                <c:v>45</c:v>
              </c:pt>
              <c:pt idx="177">
                <c:v>44</c:v>
              </c:pt>
              <c:pt idx="178">
                <c:v>41</c:v>
              </c:pt>
              <c:pt idx="179">
                <c:v>40</c:v>
              </c:pt>
              <c:pt idx="180">
                <c:v>39</c:v>
              </c:pt>
              <c:pt idx="181">
                <c:v>45</c:v>
              </c:pt>
              <c:pt idx="182">
                <c:v>44</c:v>
              </c:pt>
              <c:pt idx="183">
                <c:v>43</c:v>
              </c:pt>
              <c:pt idx="184">
                <c:v>48</c:v>
              </c:pt>
              <c:pt idx="185">
                <c:v>47</c:v>
              </c:pt>
              <c:pt idx="186">
                <c:v>46</c:v>
              </c:pt>
              <c:pt idx="187">
                <c:v>44</c:v>
              </c:pt>
              <c:pt idx="188">
                <c:v>41</c:v>
              </c:pt>
              <c:pt idx="189">
                <c:v>41</c:v>
              </c:pt>
              <c:pt idx="190">
                <c:v>43</c:v>
              </c:pt>
              <c:pt idx="191">
                <c:v>37</c:v>
              </c:pt>
              <c:pt idx="192">
                <c:v>39</c:v>
              </c:pt>
              <c:pt idx="193">
                <c:v>42</c:v>
              </c:pt>
              <c:pt idx="194">
                <c:v>41</c:v>
              </c:pt>
              <c:pt idx="195">
                <c:v>41</c:v>
              </c:pt>
              <c:pt idx="196">
                <c:v>37</c:v>
              </c:pt>
              <c:pt idx="197">
                <c:v>43</c:v>
              </c:pt>
              <c:pt idx="198">
                <c:v>45</c:v>
              </c:pt>
              <c:pt idx="199">
                <c:v>45</c:v>
              </c:pt>
              <c:pt idx="200">
                <c:v>47</c:v>
              </c:pt>
              <c:pt idx="201">
                <c:v>50</c:v>
              </c:pt>
              <c:pt idx="202">
                <c:v>48</c:v>
              </c:pt>
              <c:pt idx="203">
                <c:v>48</c:v>
              </c:pt>
              <c:pt idx="204">
                <c:v>52</c:v>
              </c:pt>
              <c:pt idx="205">
                <c:v>51</c:v>
              </c:pt>
              <c:pt idx="206">
                <c:v>50</c:v>
              </c:pt>
              <c:pt idx="207">
                <c:v>55</c:v>
              </c:pt>
              <c:pt idx="208">
                <c:v>55</c:v>
              </c:pt>
              <c:pt idx="209">
                <c:v>53</c:v>
              </c:pt>
              <c:pt idx="210">
                <c:v>58</c:v>
              </c:pt>
              <c:pt idx="211">
                <c:v>65</c:v>
              </c:pt>
              <c:pt idx="212">
                <c:v>63</c:v>
              </c:pt>
              <c:pt idx="213">
                <c:v>63</c:v>
              </c:pt>
              <c:pt idx="214">
                <c:v>65</c:v>
              </c:pt>
              <c:pt idx="215">
                <c:v>65</c:v>
              </c:pt>
              <c:pt idx="216">
                <c:v>69</c:v>
              </c:pt>
              <c:pt idx="217">
                <c:v>72</c:v>
              </c:pt>
              <c:pt idx="218">
                <c:v>69</c:v>
              </c:pt>
              <c:pt idx="219">
                <c:v>71</c:v>
              </c:pt>
              <c:pt idx="220">
                <c:v>73</c:v>
              </c:pt>
              <c:pt idx="221">
                <c:v>78</c:v>
              </c:pt>
              <c:pt idx="222">
                <c:v>81</c:v>
              </c:pt>
              <c:pt idx="223">
                <c:v>86</c:v>
              </c:pt>
              <c:pt idx="224">
                <c:v>84</c:v>
              </c:pt>
              <c:pt idx="225">
                <c:v>84</c:v>
              </c:pt>
              <c:pt idx="226">
                <c:v>85</c:v>
              </c:pt>
              <c:pt idx="227">
                <c:v>84</c:v>
              </c:pt>
              <c:pt idx="228">
                <c:v>85</c:v>
              </c:pt>
              <c:pt idx="229">
                <c:v>81</c:v>
              </c:pt>
              <c:pt idx="230">
                <c:v>73</c:v>
              </c:pt>
              <c:pt idx="231">
                <c:v>69</c:v>
              </c:pt>
              <c:pt idx="232">
                <c:v>65</c:v>
              </c:pt>
              <c:pt idx="233">
                <c:v>62</c:v>
              </c:pt>
              <c:pt idx="234">
                <c:v>61</c:v>
              </c:pt>
              <c:pt idx="235">
                <c:v>68</c:v>
              </c:pt>
              <c:pt idx="236">
                <c:v>71</c:v>
              </c:pt>
              <c:pt idx="237">
                <c:v>70</c:v>
              </c:pt>
              <c:pt idx="238">
                <c:v>69</c:v>
              </c:pt>
              <c:pt idx="239">
                <c:v>70</c:v>
              </c:pt>
              <c:pt idx="240">
                <c:v>78</c:v>
              </c:pt>
              <c:pt idx="241">
                <c:v>77</c:v>
              </c:pt>
              <c:pt idx="242">
                <c:v>75</c:v>
              </c:pt>
              <c:pt idx="243">
                <c:v>70</c:v>
              </c:pt>
              <c:pt idx="244">
                <c:v>73</c:v>
              </c:pt>
              <c:pt idx="245">
                <c:v>67</c:v>
              </c:pt>
              <c:pt idx="246">
                <c:v>62</c:v>
              </c:pt>
              <c:pt idx="247">
                <c:v>62</c:v>
              </c:pt>
              <c:pt idx="248">
                <c:v>60</c:v>
              </c:pt>
              <c:pt idx="249">
                <c:v>61</c:v>
              </c:pt>
              <c:pt idx="250">
                <c:v>60</c:v>
              </c:pt>
              <c:pt idx="251">
                <c:v>57</c:v>
              </c:pt>
              <c:pt idx="252">
                <c:v>55</c:v>
              </c:pt>
              <c:pt idx="253">
                <c:v>51</c:v>
              </c:pt>
              <c:pt idx="254">
                <c:v>46</c:v>
              </c:pt>
              <c:pt idx="255">
                <c:v>47</c:v>
              </c:pt>
              <c:pt idx="256">
                <c:v>46</c:v>
              </c:pt>
              <c:pt idx="257">
                <c:v>45</c:v>
              </c:pt>
              <c:pt idx="258">
                <c:v>45</c:v>
              </c:pt>
              <c:pt idx="259">
                <c:v>40</c:v>
              </c:pt>
              <c:pt idx="260">
                <c:v>42</c:v>
              </c:pt>
              <c:pt idx="261">
                <c:v>43</c:v>
              </c:pt>
              <c:pt idx="262">
                <c:v>45</c:v>
              </c:pt>
              <c:pt idx="263">
                <c:v>47</c:v>
              </c:pt>
              <c:pt idx="264">
                <c:v>45</c:v>
              </c:pt>
              <c:pt idx="265">
                <c:v>44</c:v>
              </c:pt>
              <c:pt idx="266">
                <c:v>43</c:v>
              </c:pt>
              <c:pt idx="267">
                <c:v>38</c:v>
              </c:pt>
              <c:pt idx="268">
                <c:v>37</c:v>
              </c:pt>
              <c:pt idx="269">
                <c:v>37</c:v>
              </c:pt>
              <c:pt idx="270">
                <c:v>41</c:v>
              </c:pt>
              <c:pt idx="271">
                <c:v>43</c:v>
              </c:pt>
              <c:pt idx="272">
                <c:v>47</c:v>
              </c:pt>
              <c:pt idx="273">
                <c:v>51</c:v>
              </c:pt>
              <c:pt idx="274">
                <c:v>54</c:v>
              </c:pt>
              <c:pt idx="275">
                <c:v>50</c:v>
              </c:pt>
              <c:pt idx="276">
                <c:v>51</c:v>
              </c:pt>
              <c:pt idx="277">
                <c:v>57</c:v>
              </c:pt>
              <c:pt idx="278">
                <c:v>63</c:v>
              </c:pt>
              <c:pt idx="279">
                <c:v>62</c:v>
              </c:pt>
              <c:pt idx="280">
                <c:v>60</c:v>
              </c:pt>
              <c:pt idx="281">
                <c:v>62</c:v>
              </c:pt>
              <c:pt idx="282">
                <c:v>63</c:v>
              </c:pt>
              <c:pt idx="283">
                <c:v>61</c:v>
              </c:pt>
              <c:pt idx="284">
                <c:v>55</c:v>
              </c:pt>
              <c:pt idx="285">
                <c:v>58</c:v>
              </c:pt>
              <c:pt idx="286">
                <c:v>54</c:v>
              </c:pt>
              <c:pt idx="287">
                <c:v>57</c:v>
              </c:pt>
              <c:pt idx="288">
                <c:v>53</c:v>
              </c:pt>
              <c:pt idx="289">
                <c:v>59</c:v>
              </c:pt>
              <c:pt idx="290">
                <c:v>58</c:v>
              </c:pt>
              <c:pt idx="291">
                <c:v>60</c:v>
              </c:pt>
              <c:pt idx="292">
                <c:v>60</c:v>
              </c:pt>
              <c:pt idx="293">
                <c:v>64</c:v>
              </c:pt>
              <c:pt idx="294">
                <c:v>65</c:v>
              </c:pt>
              <c:pt idx="295">
                <c:v>68</c:v>
              </c:pt>
              <c:pt idx="296">
                <c:v>74</c:v>
              </c:pt>
              <c:pt idx="297">
                <c:v>72</c:v>
              </c:pt>
              <c:pt idx="298">
                <c:v>78</c:v>
              </c:pt>
              <c:pt idx="299">
                <c:v>82</c:v>
              </c:pt>
              <c:pt idx="300">
                <c:v>80</c:v>
              </c:pt>
              <c:pt idx="301">
                <c:v>81</c:v>
              </c:pt>
              <c:pt idx="302">
                <c:v>88</c:v>
              </c:pt>
              <c:pt idx="303">
                <c:v>95</c:v>
              </c:pt>
              <c:pt idx="304">
                <c:v>101</c:v>
              </c:pt>
              <c:pt idx="305">
                <c:v>114</c:v>
              </c:pt>
              <c:pt idx="306">
                <c:v>112</c:v>
              </c:pt>
              <c:pt idx="307">
                <c:v>115</c:v>
              </c:pt>
              <c:pt idx="308">
                <c:v>135</c:v>
              </c:pt>
              <c:pt idx="309">
                <c:v>141</c:v>
              </c:pt>
              <c:pt idx="310">
                <c:v>150</c:v>
              </c:pt>
              <c:pt idx="311">
                <c:v>151</c:v>
              </c:pt>
              <c:pt idx="312">
                <c:v>157</c:v>
              </c:pt>
              <c:pt idx="313">
                <c:v>176</c:v>
              </c:pt>
              <c:pt idx="314">
                <c:v>197</c:v>
              </c:pt>
              <c:pt idx="315">
                <c:v>218</c:v>
              </c:pt>
              <c:pt idx="316">
                <c:v>227</c:v>
              </c:pt>
              <c:pt idx="317">
                <c:v>245</c:v>
              </c:pt>
              <c:pt idx="318">
                <c:v>251</c:v>
              </c:pt>
              <c:pt idx="319">
                <c:v>268</c:v>
              </c:pt>
              <c:pt idx="320">
                <c:v>276</c:v>
              </c:pt>
              <c:pt idx="321">
                <c:v>275</c:v>
              </c:pt>
              <c:pt idx="322">
                <c:v>274</c:v>
              </c:pt>
              <c:pt idx="323">
                <c:v>273</c:v>
              </c:pt>
              <c:pt idx="324">
                <c:v>270</c:v>
              </c:pt>
              <c:pt idx="325">
                <c:v>271</c:v>
              </c:pt>
              <c:pt idx="326">
                <c:v>272</c:v>
              </c:pt>
              <c:pt idx="327">
                <c:v>268</c:v>
              </c:pt>
              <c:pt idx="328">
                <c:v>277</c:v>
              </c:pt>
              <c:pt idx="329">
                <c:v>276</c:v>
              </c:pt>
              <c:pt idx="330">
                <c:v>294</c:v>
              </c:pt>
              <c:pt idx="331">
                <c:v>297</c:v>
              </c:pt>
              <c:pt idx="332">
                <c:v>296</c:v>
              </c:pt>
              <c:pt idx="333">
                <c:v>287</c:v>
              </c:pt>
              <c:pt idx="334">
                <c:v>287</c:v>
              </c:pt>
              <c:pt idx="335">
                <c:v>286</c:v>
              </c:pt>
              <c:pt idx="336">
                <c:v>291</c:v>
              </c:pt>
              <c:pt idx="337">
                <c:v>278</c:v>
              </c:pt>
              <c:pt idx="338">
                <c:v>267</c:v>
              </c:pt>
              <c:pt idx="339">
                <c:v>264</c:v>
              </c:pt>
              <c:pt idx="340">
                <c:v>267</c:v>
              </c:pt>
              <c:pt idx="341">
                <c:v>260</c:v>
              </c:pt>
              <c:pt idx="342">
                <c:v>252</c:v>
              </c:pt>
              <c:pt idx="343">
                <c:v>251</c:v>
              </c:pt>
              <c:pt idx="344">
                <c:v>243</c:v>
              </c:pt>
              <c:pt idx="345">
                <c:v>233</c:v>
              </c:pt>
              <c:pt idx="346">
                <c:v>230</c:v>
              </c:pt>
              <c:pt idx="347">
                <c:v>225</c:v>
              </c:pt>
              <c:pt idx="348">
                <c:v>208</c:v>
              </c:pt>
              <c:pt idx="349">
                <c:v>198</c:v>
              </c:pt>
              <c:pt idx="350">
                <c:v>182</c:v>
              </c:pt>
              <c:pt idx="351">
                <c:v>179</c:v>
              </c:pt>
              <c:pt idx="352">
                <c:v>177</c:v>
              </c:pt>
              <c:pt idx="353">
                <c:v>171</c:v>
              </c:pt>
              <c:pt idx="354">
                <c:v>169</c:v>
              </c:pt>
              <c:pt idx="355">
                <c:v>152</c:v>
              </c:pt>
              <c:pt idx="356">
                <c:v>146</c:v>
              </c:pt>
              <c:pt idx="357">
                <c:v>143</c:v>
              </c:pt>
              <c:pt idx="358">
                <c:v>139</c:v>
              </c:pt>
              <c:pt idx="359">
                <c:v>131</c:v>
              </c:pt>
              <c:pt idx="360">
                <c:v>129</c:v>
              </c:pt>
              <c:pt idx="361">
                <c:v>125</c:v>
              </c:pt>
              <c:pt idx="362">
                <c:v>117</c:v>
              </c:pt>
              <c:pt idx="363">
                <c:v>107</c:v>
              </c:pt>
              <c:pt idx="364">
                <c:v>100</c:v>
              </c:pt>
              <c:pt idx="365">
                <c:v>93</c:v>
              </c:pt>
              <c:pt idx="366">
                <c:v>88</c:v>
              </c:pt>
              <c:pt idx="367">
                <c:v>88</c:v>
              </c:pt>
              <c:pt idx="368">
                <c:v>77</c:v>
              </c:pt>
              <c:pt idx="369">
                <c:v>74</c:v>
              </c:pt>
              <c:pt idx="370">
                <c:v>77</c:v>
              </c:pt>
              <c:pt idx="371">
                <c:v>70</c:v>
              </c:pt>
              <c:pt idx="372">
                <c:v>68</c:v>
              </c:pt>
              <c:pt idx="373">
                <c:v>68</c:v>
              </c:pt>
              <c:pt idx="374">
                <c:v>67</c:v>
              </c:pt>
              <c:pt idx="375">
                <c:v>62</c:v>
              </c:pt>
              <c:pt idx="376">
                <c:v>55</c:v>
              </c:pt>
              <c:pt idx="377">
                <c:v>43</c:v>
              </c:pt>
              <c:pt idx="378">
                <c:v>40</c:v>
              </c:pt>
              <c:pt idx="379">
                <c:v>39</c:v>
              </c:pt>
              <c:pt idx="380">
                <c:v>35</c:v>
              </c:pt>
              <c:pt idx="381">
                <c:v>35</c:v>
              </c:pt>
              <c:pt idx="382">
                <c:v>31</c:v>
              </c:pt>
              <c:pt idx="383">
                <c:v>26</c:v>
              </c:pt>
              <c:pt idx="384">
                <c:v>27</c:v>
              </c:pt>
              <c:pt idx="385">
                <c:v>24</c:v>
              </c:pt>
              <c:pt idx="386">
                <c:v>21</c:v>
              </c:pt>
              <c:pt idx="387">
                <c:v>22</c:v>
              </c:pt>
              <c:pt idx="388">
                <c:v>22</c:v>
              </c:pt>
              <c:pt idx="389">
                <c:v>20</c:v>
              </c:pt>
              <c:pt idx="390">
                <c:v>17</c:v>
              </c:pt>
              <c:pt idx="391">
                <c:v>16</c:v>
              </c:pt>
              <c:pt idx="392">
                <c:v>15</c:v>
              </c:pt>
              <c:pt idx="393">
                <c:v>14</c:v>
              </c:pt>
              <c:pt idx="394">
                <c:v>14</c:v>
              </c:pt>
              <c:pt idx="395">
                <c:v>14</c:v>
              </c:pt>
              <c:pt idx="396">
                <c:v>14</c:v>
              </c:pt>
              <c:pt idx="397">
                <c:v>14</c:v>
              </c:pt>
              <c:pt idx="398">
                <c:v>14</c:v>
              </c:pt>
              <c:pt idx="399">
                <c:v>12</c:v>
              </c:pt>
              <c:pt idx="400">
                <c:v>12</c:v>
              </c:pt>
              <c:pt idx="401">
                <c:v>12</c:v>
              </c:pt>
              <c:pt idx="402">
                <c:v>12</c:v>
              </c:pt>
              <c:pt idx="403">
                <c:v>10</c:v>
              </c:pt>
              <c:pt idx="404">
                <c:v>10</c:v>
              </c:pt>
              <c:pt idx="405">
                <c:v>10</c:v>
              </c:pt>
              <c:pt idx="406">
                <c:v>9</c:v>
              </c:pt>
              <c:pt idx="407">
                <c:v>8</c:v>
              </c:pt>
              <c:pt idx="408">
                <c:v>10</c:v>
              </c:pt>
              <c:pt idx="409">
                <c:v>10</c:v>
              </c:pt>
              <c:pt idx="410">
                <c:v>10</c:v>
              </c:pt>
              <c:pt idx="411">
                <c:v>10</c:v>
              </c:pt>
              <c:pt idx="412">
                <c:v>10</c:v>
              </c:pt>
              <c:pt idx="413">
                <c:v>10</c:v>
              </c:pt>
              <c:pt idx="414">
                <c:v>9</c:v>
              </c:pt>
              <c:pt idx="415">
                <c:v>9</c:v>
              </c:pt>
              <c:pt idx="416">
                <c:v>9</c:v>
              </c:pt>
              <c:pt idx="417">
                <c:v>8</c:v>
              </c:pt>
              <c:pt idx="418">
                <c:v>8</c:v>
              </c:pt>
              <c:pt idx="419">
                <c:v>8</c:v>
              </c:pt>
              <c:pt idx="420">
                <c:v>8</c:v>
              </c:pt>
              <c:pt idx="421">
                <c:v>7</c:v>
              </c:pt>
              <c:pt idx="422">
                <c:v>7</c:v>
              </c:pt>
              <c:pt idx="423">
                <c:v>7</c:v>
              </c:pt>
              <c:pt idx="424">
                <c:v>6</c:v>
              </c:pt>
              <c:pt idx="425">
                <c:v>6</c:v>
              </c:pt>
              <c:pt idx="426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D-CB88-4BBD-8BF5-136446F76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28680"/>
        <c:axId val="475329992"/>
      </c:barChart>
      <c:lineChart>
        <c:grouping val="standard"/>
        <c:varyColors val="0"/>
        <c:ser>
          <c:idx val="1"/>
          <c:order val="1"/>
          <c:tx>
            <c:v>新規感染者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Lit>
              <c:ptCount val="427"/>
              <c:pt idx="0">
                <c:v>2020/10/1</c:v>
              </c:pt>
              <c:pt idx="1">
                <c:v>2020/10/2</c:v>
              </c:pt>
              <c:pt idx="2">
                <c:v>2020/10/3</c:v>
              </c:pt>
              <c:pt idx="3">
                <c:v>2020/10/4</c:v>
              </c:pt>
              <c:pt idx="4">
                <c:v>2020/10/5</c:v>
              </c:pt>
              <c:pt idx="5">
                <c:v>2020/10/6</c:v>
              </c:pt>
              <c:pt idx="6">
                <c:v>2020/10/7</c:v>
              </c:pt>
              <c:pt idx="7">
                <c:v>2020/10/8</c:v>
              </c:pt>
              <c:pt idx="8">
                <c:v>2020/10/9</c:v>
              </c:pt>
              <c:pt idx="9">
                <c:v>2020/10/10</c:v>
              </c:pt>
              <c:pt idx="10">
                <c:v>2020/10/11</c:v>
              </c:pt>
              <c:pt idx="11">
                <c:v>2020/10/12</c:v>
              </c:pt>
              <c:pt idx="12">
                <c:v>2020/10/13</c:v>
              </c:pt>
              <c:pt idx="13">
                <c:v>2020/10/14</c:v>
              </c:pt>
              <c:pt idx="14">
                <c:v>2020/10/15</c:v>
              </c:pt>
              <c:pt idx="15">
                <c:v>2020/10/16</c:v>
              </c:pt>
              <c:pt idx="16">
                <c:v>2020/10/17</c:v>
              </c:pt>
              <c:pt idx="17">
                <c:v>2020/10/18</c:v>
              </c:pt>
              <c:pt idx="18">
                <c:v>2020/10/19</c:v>
              </c:pt>
              <c:pt idx="19">
                <c:v>2020/10/20</c:v>
              </c:pt>
              <c:pt idx="20">
                <c:v>2020/10/21</c:v>
              </c:pt>
              <c:pt idx="21">
                <c:v>2020/10/22</c:v>
              </c:pt>
              <c:pt idx="22">
                <c:v>2020/10/23</c:v>
              </c:pt>
              <c:pt idx="23">
                <c:v>2020/10/24</c:v>
              </c:pt>
              <c:pt idx="24">
                <c:v>2020/10/25</c:v>
              </c:pt>
              <c:pt idx="25">
                <c:v>2020/10/26</c:v>
              </c:pt>
              <c:pt idx="26">
                <c:v>2020/10/27</c:v>
              </c:pt>
              <c:pt idx="27">
                <c:v>2020/10/28</c:v>
              </c:pt>
              <c:pt idx="28">
                <c:v>2020/10/29</c:v>
              </c:pt>
              <c:pt idx="29">
                <c:v>2020/10/30</c:v>
              </c:pt>
              <c:pt idx="30">
                <c:v>2020/10/31</c:v>
              </c:pt>
              <c:pt idx="31">
                <c:v>2020/11/1</c:v>
              </c:pt>
              <c:pt idx="32">
                <c:v>2020/11/2</c:v>
              </c:pt>
              <c:pt idx="33">
                <c:v>2020/11/3</c:v>
              </c:pt>
              <c:pt idx="34">
                <c:v>2020/11/4</c:v>
              </c:pt>
              <c:pt idx="35">
                <c:v>2020/11/5</c:v>
              </c:pt>
              <c:pt idx="36">
                <c:v>2020/11/6</c:v>
              </c:pt>
              <c:pt idx="37">
                <c:v>2020/11/7</c:v>
              </c:pt>
              <c:pt idx="38">
                <c:v>2020/11/8</c:v>
              </c:pt>
              <c:pt idx="39">
                <c:v>2020/11/9</c:v>
              </c:pt>
              <c:pt idx="40">
                <c:v>2020/11/10</c:v>
              </c:pt>
              <c:pt idx="41">
                <c:v>2020/11/11</c:v>
              </c:pt>
              <c:pt idx="42">
                <c:v>2020/11/12</c:v>
              </c:pt>
              <c:pt idx="43">
                <c:v>2020/11/13</c:v>
              </c:pt>
              <c:pt idx="44">
                <c:v>2020/11/14</c:v>
              </c:pt>
              <c:pt idx="45">
                <c:v>2020/11/15</c:v>
              </c:pt>
              <c:pt idx="46">
                <c:v>2020/11/16</c:v>
              </c:pt>
              <c:pt idx="47">
                <c:v>2020/11/17</c:v>
              </c:pt>
              <c:pt idx="48">
                <c:v>2020/11/18</c:v>
              </c:pt>
              <c:pt idx="49">
                <c:v>2020/11/19</c:v>
              </c:pt>
              <c:pt idx="50">
                <c:v>2020/11/20</c:v>
              </c:pt>
              <c:pt idx="51">
                <c:v>2020/11/21</c:v>
              </c:pt>
              <c:pt idx="52">
                <c:v>2020/11/22</c:v>
              </c:pt>
              <c:pt idx="53">
                <c:v>2020/11/23</c:v>
              </c:pt>
              <c:pt idx="54">
                <c:v>2020/11/24</c:v>
              </c:pt>
              <c:pt idx="55">
                <c:v>2020/11/25</c:v>
              </c:pt>
              <c:pt idx="56">
                <c:v>2020/11/26</c:v>
              </c:pt>
              <c:pt idx="57">
                <c:v>2020/11/27</c:v>
              </c:pt>
              <c:pt idx="58">
                <c:v>2020/11/28</c:v>
              </c:pt>
              <c:pt idx="59">
                <c:v>2020/11/29</c:v>
              </c:pt>
              <c:pt idx="60">
                <c:v>2020/11/30</c:v>
              </c:pt>
              <c:pt idx="61">
                <c:v>2020/12/1</c:v>
              </c:pt>
              <c:pt idx="62">
                <c:v>2020/12/2</c:v>
              </c:pt>
              <c:pt idx="63">
                <c:v>2020/12/3</c:v>
              </c:pt>
              <c:pt idx="64">
                <c:v>2020/12/4</c:v>
              </c:pt>
              <c:pt idx="65">
                <c:v>2020/12/5</c:v>
              </c:pt>
              <c:pt idx="66">
                <c:v>2020/12/6</c:v>
              </c:pt>
              <c:pt idx="67">
                <c:v>2020/12/7</c:v>
              </c:pt>
              <c:pt idx="68">
                <c:v>2020/12/8</c:v>
              </c:pt>
              <c:pt idx="69">
                <c:v>2020/12/9</c:v>
              </c:pt>
              <c:pt idx="70">
                <c:v>2020/12/10</c:v>
              </c:pt>
              <c:pt idx="71">
                <c:v>2020/12/11</c:v>
              </c:pt>
              <c:pt idx="72">
                <c:v>2020/12/12</c:v>
              </c:pt>
              <c:pt idx="73">
                <c:v>2020/12/13</c:v>
              </c:pt>
              <c:pt idx="74">
                <c:v>2020/12/14</c:v>
              </c:pt>
              <c:pt idx="75">
                <c:v>2020/12/15</c:v>
              </c:pt>
              <c:pt idx="76">
                <c:v>2020/12/16</c:v>
              </c:pt>
              <c:pt idx="77">
                <c:v>2020/12/17</c:v>
              </c:pt>
              <c:pt idx="78">
                <c:v>2020/12/18</c:v>
              </c:pt>
              <c:pt idx="79">
                <c:v>2020/12/19</c:v>
              </c:pt>
              <c:pt idx="80">
                <c:v>2020/12/20</c:v>
              </c:pt>
              <c:pt idx="81">
                <c:v>2020/12/21</c:v>
              </c:pt>
              <c:pt idx="82">
                <c:v>2020/12/22</c:v>
              </c:pt>
              <c:pt idx="83">
                <c:v>2020/12/23</c:v>
              </c:pt>
              <c:pt idx="84">
                <c:v>2020/12/24</c:v>
              </c:pt>
              <c:pt idx="85">
                <c:v>2020/12/25</c:v>
              </c:pt>
              <c:pt idx="86">
                <c:v>2020/12/26</c:v>
              </c:pt>
              <c:pt idx="87">
                <c:v>2020/12/27</c:v>
              </c:pt>
              <c:pt idx="88">
                <c:v>2020/12/28</c:v>
              </c:pt>
              <c:pt idx="89">
                <c:v>2020/12/29</c:v>
              </c:pt>
              <c:pt idx="90">
                <c:v>2020/12/30</c:v>
              </c:pt>
              <c:pt idx="91">
                <c:v>2020/12/31</c:v>
              </c:pt>
              <c:pt idx="92">
                <c:v>2021/1/1</c:v>
              </c:pt>
              <c:pt idx="93">
                <c:v>2021/1/2</c:v>
              </c:pt>
              <c:pt idx="94">
                <c:v>2021/1/3</c:v>
              </c:pt>
              <c:pt idx="95">
                <c:v>2021/1/4</c:v>
              </c:pt>
              <c:pt idx="96">
                <c:v>2021/1/5</c:v>
              </c:pt>
              <c:pt idx="97">
                <c:v>2021/1/6</c:v>
              </c:pt>
              <c:pt idx="98">
                <c:v>2021/1/7</c:v>
              </c:pt>
              <c:pt idx="99">
                <c:v>2021/1/8</c:v>
              </c:pt>
              <c:pt idx="100">
                <c:v>2021/1/9</c:v>
              </c:pt>
              <c:pt idx="101">
                <c:v>2021/1/10</c:v>
              </c:pt>
              <c:pt idx="102">
                <c:v>2021/1/11</c:v>
              </c:pt>
              <c:pt idx="103">
                <c:v>2021/1/12</c:v>
              </c:pt>
              <c:pt idx="104">
                <c:v>2021/1/13</c:v>
              </c:pt>
              <c:pt idx="105">
                <c:v>2021/1/14</c:v>
              </c:pt>
              <c:pt idx="106">
                <c:v>2021/1/15</c:v>
              </c:pt>
              <c:pt idx="107">
                <c:v>2021/1/16</c:v>
              </c:pt>
              <c:pt idx="108">
                <c:v>2021/1/17</c:v>
              </c:pt>
              <c:pt idx="109">
                <c:v>2021/1/18</c:v>
              </c:pt>
              <c:pt idx="110">
                <c:v>2021/1/19</c:v>
              </c:pt>
              <c:pt idx="111">
                <c:v>2021/1/20</c:v>
              </c:pt>
              <c:pt idx="112">
                <c:v>2021/1/21</c:v>
              </c:pt>
              <c:pt idx="113">
                <c:v>2021/1/22</c:v>
              </c:pt>
              <c:pt idx="114">
                <c:v>2021/1/23</c:v>
              </c:pt>
              <c:pt idx="115">
                <c:v>2021/1/24</c:v>
              </c:pt>
              <c:pt idx="116">
                <c:v>2021/1/25</c:v>
              </c:pt>
              <c:pt idx="117">
                <c:v>2021/1/26</c:v>
              </c:pt>
              <c:pt idx="118">
                <c:v>2021/1/27</c:v>
              </c:pt>
              <c:pt idx="119">
                <c:v>2021/1/28</c:v>
              </c:pt>
              <c:pt idx="120">
                <c:v>2021/1/29</c:v>
              </c:pt>
              <c:pt idx="121">
                <c:v>2021/1/30</c:v>
              </c:pt>
              <c:pt idx="122">
                <c:v>2021/1/31</c:v>
              </c:pt>
              <c:pt idx="123">
                <c:v>2021/2/1</c:v>
              </c:pt>
              <c:pt idx="124">
                <c:v>2021/2/2</c:v>
              </c:pt>
              <c:pt idx="125">
                <c:v>2021/2/3</c:v>
              </c:pt>
              <c:pt idx="126">
                <c:v>2021/2/4</c:v>
              </c:pt>
              <c:pt idx="127">
                <c:v>2021/2/5</c:v>
              </c:pt>
              <c:pt idx="128">
                <c:v>2021/2/6</c:v>
              </c:pt>
              <c:pt idx="129">
                <c:v>2021/2/7</c:v>
              </c:pt>
              <c:pt idx="130">
                <c:v>2021/2/8</c:v>
              </c:pt>
              <c:pt idx="131">
                <c:v>2021/2/9</c:v>
              </c:pt>
              <c:pt idx="132">
                <c:v>2021/2/10</c:v>
              </c:pt>
              <c:pt idx="133">
                <c:v>2021/2/11</c:v>
              </c:pt>
              <c:pt idx="134">
                <c:v>2021/2/12</c:v>
              </c:pt>
              <c:pt idx="135">
                <c:v>2021/2/13</c:v>
              </c:pt>
              <c:pt idx="136">
                <c:v>2021/2/14</c:v>
              </c:pt>
              <c:pt idx="137">
                <c:v>2021/2/15</c:v>
              </c:pt>
              <c:pt idx="138">
                <c:v>2021/2/16</c:v>
              </c:pt>
              <c:pt idx="139">
                <c:v>2021/2/17</c:v>
              </c:pt>
              <c:pt idx="140">
                <c:v>2021/2/18</c:v>
              </c:pt>
              <c:pt idx="141">
                <c:v>2021/2/19</c:v>
              </c:pt>
              <c:pt idx="142">
                <c:v>2021/2/20</c:v>
              </c:pt>
              <c:pt idx="143">
                <c:v>2021/2/21</c:v>
              </c:pt>
              <c:pt idx="144">
                <c:v>2021/2/22</c:v>
              </c:pt>
              <c:pt idx="145">
                <c:v>2021/2/23</c:v>
              </c:pt>
              <c:pt idx="146">
                <c:v>2021/2/24</c:v>
              </c:pt>
              <c:pt idx="147">
                <c:v>2021/2/25</c:v>
              </c:pt>
              <c:pt idx="148">
                <c:v>2021/2/26</c:v>
              </c:pt>
              <c:pt idx="149">
                <c:v>2021/2/27</c:v>
              </c:pt>
              <c:pt idx="150">
                <c:v>2021/2/28</c:v>
              </c:pt>
              <c:pt idx="151">
                <c:v>2021/3/1</c:v>
              </c:pt>
              <c:pt idx="152">
                <c:v>2021/3/2</c:v>
              </c:pt>
              <c:pt idx="153">
                <c:v>2021/3/3</c:v>
              </c:pt>
              <c:pt idx="154">
                <c:v>2021/3/4</c:v>
              </c:pt>
              <c:pt idx="155">
                <c:v>2021/3/5</c:v>
              </c:pt>
              <c:pt idx="156">
                <c:v>2021/3/6</c:v>
              </c:pt>
              <c:pt idx="157">
                <c:v>2021/3/7</c:v>
              </c:pt>
              <c:pt idx="158">
                <c:v>2021/3/8</c:v>
              </c:pt>
              <c:pt idx="159">
                <c:v>2021/3/9</c:v>
              </c:pt>
              <c:pt idx="160">
                <c:v>2021/3/10</c:v>
              </c:pt>
              <c:pt idx="161">
                <c:v>2021/3/11</c:v>
              </c:pt>
              <c:pt idx="162">
                <c:v>2021/3/12</c:v>
              </c:pt>
              <c:pt idx="163">
                <c:v>2021/3/13</c:v>
              </c:pt>
              <c:pt idx="164">
                <c:v>2021/3/14</c:v>
              </c:pt>
              <c:pt idx="165">
                <c:v>2021/3/15</c:v>
              </c:pt>
              <c:pt idx="166">
                <c:v>2021/3/16</c:v>
              </c:pt>
              <c:pt idx="167">
                <c:v>2021/3/17</c:v>
              </c:pt>
              <c:pt idx="168">
                <c:v>2021/3/18</c:v>
              </c:pt>
              <c:pt idx="169">
                <c:v>2021/3/19</c:v>
              </c:pt>
              <c:pt idx="170">
                <c:v>2021/3/20</c:v>
              </c:pt>
              <c:pt idx="171">
                <c:v>2021/3/21</c:v>
              </c:pt>
              <c:pt idx="172">
                <c:v>2021/3/22</c:v>
              </c:pt>
              <c:pt idx="173">
                <c:v>2021/3/23</c:v>
              </c:pt>
              <c:pt idx="174">
                <c:v>2021/3/24</c:v>
              </c:pt>
              <c:pt idx="175">
                <c:v>2021/3/25</c:v>
              </c:pt>
              <c:pt idx="176">
                <c:v>2021/3/26</c:v>
              </c:pt>
              <c:pt idx="177">
                <c:v>2021/3/27</c:v>
              </c:pt>
              <c:pt idx="178">
                <c:v>2021/3/28</c:v>
              </c:pt>
              <c:pt idx="179">
                <c:v>2021/3/29</c:v>
              </c:pt>
              <c:pt idx="180">
                <c:v>2021/3/30</c:v>
              </c:pt>
              <c:pt idx="181">
                <c:v>2021/3/31</c:v>
              </c:pt>
              <c:pt idx="182">
                <c:v>2021/4/1</c:v>
              </c:pt>
              <c:pt idx="183">
                <c:v>2021/4/2</c:v>
              </c:pt>
              <c:pt idx="184">
                <c:v>2021/4/3</c:v>
              </c:pt>
              <c:pt idx="185">
                <c:v>2021/4/4</c:v>
              </c:pt>
              <c:pt idx="186">
                <c:v>2021/4/5</c:v>
              </c:pt>
              <c:pt idx="187">
                <c:v>2021/4/6</c:v>
              </c:pt>
              <c:pt idx="188">
                <c:v>2021/4/7</c:v>
              </c:pt>
              <c:pt idx="189">
                <c:v>2021/4/8</c:v>
              </c:pt>
              <c:pt idx="190">
                <c:v>2021/4/9</c:v>
              </c:pt>
              <c:pt idx="191">
                <c:v>2021/4/10</c:v>
              </c:pt>
              <c:pt idx="192">
                <c:v>2021/4/11</c:v>
              </c:pt>
              <c:pt idx="193">
                <c:v>2021/4/12</c:v>
              </c:pt>
              <c:pt idx="194">
                <c:v>2021/4/13</c:v>
              </c:pt>
              <c:pt idx="195">
                <c:v>2021/4/14</c:v>
              </c:pt>
              <c:pt idx="196">
                <c:v>2021/4/15</c:v>
              </c:pt>
              <c:pt idx="197">
                <c:v>2021/4/16</c:v>
              </c:pt>
              <c:pt idx="198">
                <c:v>2021/4/17</c:v>
              </c:pt>
              <c:pt idx="199">
                <c:v>2021/4/18</c:v>
              </c:pt>
              <c:pt idx="200">
                <c:v>2021/4/19</c:v>
              </c:pt>
              <c:pt idx="201">
                <c:v>2021/4/20</c:v>
              </c:pt>
              <c:pt idx="202">
                <c:v>2021/4/21</c:v>
              </c:pt>
              <c:pt idx="203">
                <c:v>2021/4/22</c:v>
              </c:pt>
              <c:pt idx="204">
                <c:v>2021/4/23</c:v>
              </c:pt>
              <c:pt idx="205">
                <c:v>2021/4/24</c:v>
              </c:pt>
              <c:pt idx="206">
                <c:v>2021/4/25</c:v>
              </c:pt>
              <c:pt idx="207">
                <c:v>2021/4/26</c:v>
              </c:pt>
              <c:pt idx="208">
                <c:v>2021/4/27</c:v>
              </c:pt>
              <c:pt idx="209">
                <c:v>2021/4/28</c:v>
              </c:pt>
              <c:pt idx="210">
                <c:v>2021/4/29</c:v>
              </c:pt>
              <c:pt idx="211">
                <c:v>2021/4/30</c:v>
              </c:pt>
              <c:pt idx="212">
                <c:v>2021/5/1</c:v>
              </c:pt>
              <c:pt idx="213">
                <c:v>2021/5/2</c:v>
              </c:pt>
              <c:pt idx="214">
                <c:v>2021/5/3</c:v>
              </c:pt>
              <c:pt idx="215">
                <c:v>2021/5/4</c:v>
              </c:pt>
              <c:pt idx="216">
                <c:v>2021/5/5</c:v>
              </c:pt>
              <c:pt idx="217">
                <c:v>2021/5/6</c:v>
              </c:pt>
              <c:pt idx="218">
                <c:v>2021/5/7</c:v>
              </c:pt>
              <c:pt idx="219">
                <c:v>2021/5/8</c:v>
              </c:pt>
              <c:pt idx="220">
                <c:v>2021/5/9</c:v>
              </c:pt>
              <c:pt idx="221">
                <c:v>2021/5/10</c:v>
              </c:pt>
              <c:pt idx="222">
                <c:v>2021/5/11</c:v>
              </c:pt>
              <c:pt idx="223">
                <c:v>2021/5/12</c:v>
              </c:pt>
              <c:pt idx="224">
                <c:v>2021/5/13</c:v>
              </c:pt>
              <c:pt idx="225">
                <c:v>2021/5/14</c:v>
              </c:pt>
              <c:pt idx="226">
                <c:v>2021/5/15</c:v>
              </c:pt>
              <c:pt idx="227">
                <c:v>2021/5/16</c:v>
              </c:pt>
              <c:pt idx="228">
                <c:v>2021/5/17</c:v>
              </c:pt>
              <c:pt idx="229">
                <c:v>2021/5/18</c:v>
              </c:pt>
              <c:pt idx="230">
                <c:v>2021/5/19</c:v>
              </c:pt>
              <c:pt idx="231">
                <c:v>2021/5/20</c:v>
              </c:pt>
              <c:pt idx="232">
                <c:v>2021/5/21</c:v>
              </c:pt>
              <c:pt idx="233">
                <c:v>2021/5/22</c:v>
              </c:pt>
              <c:pt idx="234">
                <c:v>2021/5/23</c:v>
              </c:pt>
              <c:pt idx="235">
                <c:v>2021/5/24</c:v>
              </c:pt>
              <c:pt idx="236">
                <c:v>2021/5/25</c:v>
              </c:pt>
              <c:pt idx="237">
                <c:v>2021/5/26</c:v>
              </c:pt>
              <c:pt idx="238">
                <c:v>2021/5/27</c:v>
              </c:pt>
              <c:pt idx="239">
                <c:v>2021/5/28</c:v>
              </c:pt>
              <c:pt idx="240">
                <c:v>2021/5/29</c:v>
              </c:pt>
              <c:pt idx="241">
                <c:v>2021/5/30</c:v>
              </c:pt>
              <c:pt idx="242">
                <c:v>2021/5/31</c:v>
              </c:pt>
              <c:pt idx="243">
                <c:v>2021/6/1</c:v>
              </c:pt>
              <c:pt idx="244">
                <c:v>2021/6/2</c:v>
              </c:pt>
              <c:pt idx="245">
                <c:v>2021/6/3</c:v>
              </c:pt>
              <c:pt idx="246">
                <c:v>2021/6/4</c:v>
              </c:pt>
              <c:pt idx="247">
                <c:v>2021/6/5</c:v>
              </c:pt>
              <c:pt idx="248">
                <c:v>2021/6/6</c:v>
              </c:pt>
              <c:pt idx="249">
                <c:v>2021/6/7</c:v>
              </c:pt>
              <c:pt idx="250">
                <c:v>2021/6/8</c:v>
              </c:pt>
              <c:pt idx="251">
                <c:v>2021/6/9</c:v>
              </c:pt>
              <c:pt idx="252">
                <c:v>2021/6/10</c:v>
              </c:pt>
              <c:pt idx="253">
                <c:v>2021/6/11</c:v>
              </c:pt>
              <c:pt idx="254">
                <c:v>2021/6/12</c:v>
              </c:pt>
              <c:pt idx="255">
                <c:v>2021/6/13</c:v>
              </c:pt>
              <c:pt idx="256">
                <c:v>2021/6/14</c:v>
              </c:pt>
              <c:pt idx="257">
                <c:v>2021/6/15</c:v>
              </c:pt>
              <c:pt idx="258">
                <c:v>2021/6/16</c:v>
              </c:pt>
              <c:pt idx="259">
                <c:v>2021/6/17</c:v>
              </c:pt>
              <c:pt idx="260">
                <c:v>2021/6/18</c:v>
              </c:pt>
              <c:pt idx="261">
                <c:v>2021/6/19</c:v>
              </c:pt>
              <c:pt idx="262">
                <c:v>2021/6/20</c:v>
              </c:pt>
              <c:pt idx="263">
                <c:v>2021/6/21</c:v>
              </c:pt>
              <c:pt idx="264">
                <c:v>2021/6/22</c:v>
              </c:pt>
              <c:pt idx="265">
                <c:v>2021/6/23</c:v>
              </c:pt>
              <c:pt idx="266">
                <c:v>2021/6/24</c:v>
              </c:pt>
              <c:pt idx="267">
                <c:v>2021/6/25</c:v>
              </c:pt>
              <c:pt idx="268">
                <c:v>2021/6/26</c:v>
              </c:pt>
              <c:pt idx="269">
                <c:v>2021/6/27</c:v>
              </c:pt>
              <c:pt idx="270">
                <c:v>2021/6/28</c:v>
              </c:pt>
              <c:pt idx="271">
                <c:v>2021/6/29</c:v>
              </c:pt>
              <c:pt idx="272">
                <c:v>2021/6/30</c:v>
              </c:pt>
              <c:pt idx="273">
                <c:v>2021/7/1</c:v>
              </c:pt>
              <c:pt idx="274">
                <c:v>2021/7/2</c:v>
              </c:pt>
              <c:pt idx="275">
                <c:v>2021/7/3</c:v>
              </c:pt>
              <c:pt idx="276">
                <c:v>2021/7/4</c:v>
              </c:pt>
              <c:pt idx="277">
                <c:v>2021/7/5</c:v>
              </c:pt>
              <c:pt idx="278">
                <c:v>2021/7/6</c:v>
              </c:pt>
              <c:pt idx="279">
                <c:v>2021/7/7</c:v>
              </c:pt>
              <c:pt idx="280">
                <c:v>2021/7/8</c:v>
              </c:pt>
              <c:pt idx="281">
                <c:v>2021/7/9</c:v>
              </c:pt>
              <c:pt idx="282">
                <c:v>2021/7/10</c:v>
              </c:pt>
              <c:pt idx="283">
                <c:v>2021/7/11</c:v>
              </c:pt>
              <c:pt idx="284">
                <c:v>2021/7/12</c:v>
              </c:pt>
              <c:pt idx="285">
                <c:v>2021/7/13</c:v>
              </c:pt>
              <c:pt idx="286">
                <c:v>2021/7/14</c:v>
              </c:pt>
              <c:pt idx="287">
                <c:v>2021/7/15</c:v>
              </c:pt>
              <c:pt idx="288">
                <c:v>2021/7/16</c:v>
              </c:pt>
              <c:pt idx="289">
                <c:v>2021/7/17</c:v>
              </c:pt>
              <c:pt idx="290">
                <c:v>2021/7/18</c:v>
              </c:pt>
              <c:pt idx="291">
                <c:v>2021/7/19</c:v>
              </c:pt>
              <c:pt idx="292">
                <c:v>2021/7/20</c:v>
              </c:pt>
              <c:pt idx="293">
                <c:v>2021/7/21</c:v>
              </c:pt>
              <c:pt idx="294">
                <c:v>2021/7/22</c:v>
              </c:pt>
              <c:pt idx="295">
                <c:v>2021/7/23</c:v>
              </c:pt>
              <c:pt idx="296">
                <c:v>2021/7/24</c:v>
              </c:pt>
              <c:pt idx="297">
                <c:v>2021/7/25</c:v>
              </c:pt>
              <c:pt idx="298">
                <c:v>2021/7/26</c:v>
              </c:pt>
              <c:pt idx="299">
                <c:v>2021/7/27</c:v>
              </c:pt>
              <c:pt idx="300">
                <c:v>2021/7/28</c:v>
              </c:pt>
              <c:pt idx="301">
                <c:v>2021/7/29</c:v>
              </c:pt>
              <c:pt idx="302">
                <c:v>2021/7/30</c:v>
              </c:pt>
              <c:pt idx="303">
                <c:v>2021/7/31</c:v>
              </c:pt>
              <c:pt idx="304">
                <c:v>2021/8/1</c:v>
              </c:pt>
              <c:pt idx="305">
                <c:v>2021/8/2</c:v>
              </c:pt>
              <c:pt idx="306">
                <c:v>2021/8/3</c:v>
              </c:pt>
              <c:pt idx="307">
                <c:v>2021/8/4</c:v>
              </c:pt>
              <c:pt idx="308">
                <c:v>2021/8/5</c:v>
              </c:pt>
              <c:pt idx="309">
                <c:v>2021/8/6</c:v>
              </c:pt>
              <c:pt idx="310">
                <c:v>2021/8/7</c:v>
              </c:pt>
              <c:pt idx="311">
                <c:v>2021/8/8</c:v>
              </c:pt>
              <c:pt idx="312">
                <c:v>2021/8/9</c:v>
              </c:pt>
              <c:pt idx="313">
                <c:v>2021/8/10</c:v>
              </c:pt>
              <c:pt idx="314">
                <c:v>2021/8/11</c:v>
              </c:pt>
              <c:pt idx="315">
                <c:v>2021/8/12</c:v>
              </c:pt>
              <c:pt idx="316">
                <c:v>2021/8/13</c:v>
              </c:pt>
              <c:pt idx="317">
                <c:v>2021/8/14</c:v>
              </c:pt>
              <c:pt idx="318">
                <c:v>2021/8/15</c:v>
              </c:pt>
              <c:pt idx="319">
                <c:v>2021/8/16</c:v>
              </c:pt>
              <c:pt idx="320">
                <c:v>2021/8/17</c:v>
              </c:pt>
              <c:pt idx="321">
                <c:v>2021/8/18</c:v>
              </c:pt>
              <c:pt idx="322">
                <c:v>2021/8/19</c:v>
              </c:pt>
              <c:pt idx="323">
                <c:v>2021/8/20</c:v>
              </c:pt>
              <c:pt idx="324">
                <c:v>2021/8/21</c:v>
              </c:pt>
              <c:pt idx="325">
                <c:v>2021/8/22</c:v>
              </c:pt>
              <c:pt idx="326">
                <c:v>2021/8/23</c:v>
              </c:pt>
              <c:pt idx="327">
                <c:v>2021/8/24</c:v>
              </c:pt>
              <c:pt idx="328">
                <c:v>2021/8/25</c:v>
              </c:pt>
              <c:pt idx="329">
                <c:v>2021/8/26</c:v>
              </c:pt>
              <c:pt idx="330">
                <c:v>2021/8/27</c:v>
              </c:pt>
              <c:pt idx="331">
                <c:v>2021/8/28</c:v>
              </c:pt>
              <c:pt idx="332">
                <c:v>2021/8/29</c:v>
              </c:pt>
              <c:pt idx="333">
                <c:v>2021/8/30</c:v>
              </c:pt>
              <c:pt idx="334">
                <c:v>2021/8/31</c:v>
              </c:pt>
              <c:pt idx="335">
                <c:v>2021/9/1</c:v>
              </c:pt>
              <c:pt idx="336">
                <c:v>2021/9/2</c:v>
              </c:pt>
              <c:pt idx="337">
                <c:v>2021/9/3</c:v>
              </c:pt>
              <c:pt idx="338">
                <c:v>2021/9/4</c:v>
              </c:pt>
              <c:pt idx="339">
                <c:v>2021/9/5</c:v>
              </c:pt>
              <c:pt idx="340">
                <c:v>2021/9/6</c:v>
              </c:pt>
              <c:pt idx="341">
                <c:v>2021/9/7</c:v>
              </c:pt>
              <c:pt idx="342">
                <c:v>2021/9/8</c:v>
              </c:pt>
              <c:pt idx="343">
                <c:v>2021/9/9</c:v>
              </c:pt>
              <c:pt idx="344">
                <c:v>2021/9/10</c:v>
              </c:pt>
              <c:pt idx="345">
                <c:v>2021/9/11</c:v>
              </c:pt>
              <c:pt idx="346">
                <c:v>2021/9/12</c:v>
              </c:pt>
              <c:pt idx="347">
                <c:v>2021/9/13</c:v>
              </c:pt>
              <c:pt idx="348">
                <c:v>2021/9/14</c:v>
              </c:pt>
              <c:pt idx="349">
                <c:v>2021/9/15</c:v>
              </c:pt>
              <c:pt idx="350">
                <c:v>2021/9/16</c:v>
              </c:pt>
              <c:pt idx="351">
                <c:v>2021/9/17</c:v>
              </c:pt>
              <c:pt idx="352">
                <c:v>2021/9/18</c:v>
              </c:pt>
              <c:pt idx="353">
                <c:v>2021/9/19</c:v>
              </c:pt>
              <c:pt idx="354">
                <c:v>2021/9/20</c:v>
              </c:pt>
              <c:pt idx="355">
                <c:v>2021/9/21</c:v>
              </c:pt>
              <c:pt idx="356">
                <c:v>2021/9/22</c:v>
              </c:pt>
              <c:pt idx="357">
                <c:v>2021/9/23</c:v>
              </c:pt>
              <c:pt idx="358">
                <c:v>2021/9/24</c:v>
              </c:pt>
              <c:pt idx="359">
                <c:v>2021/9/25</c:v>
              </c:pt>
              <c:pt idx="360">
                <c:v>2021/9/26</c:v>
              </c:pt>
              <c:pt idx="361">
                <c:v>2021/9/27</c:v>
              </c:pt>
              <c:pt idx="362">
                <c:v>2021/9/28</c:v>
              </c:pt>
              <c:pt idx="363">
                <c:v>2021/9/29</c:v>
              </c:pt>
              <c:pt idx="364">
                <c:v>2021/9/30</c:v>
              </c:pt>
              <c:pt idx="365">
                <c:v>2021/10/1</c:v>
              </c:pt>
              <c:pt idx="366">
                <c:v>2021/10/2</c:v>
              </c:pt>
              <c:pt idx="367">
                <c:v>2021/10/3</c:v>
              </c:pt>
              <c:pt idx="368">
                <c:v>2021/10/4</c:v>
              </c:pt>
              <c:pt idx="369">
                <c:v>2021/10/5</c:v>
              </c:pt>
              <c:pt idx="370">
                <c:v>2021/10/6</c:v>
              </c:pt>
              <c:pt idx="371">
                <c:v>2021/10/7</c:v>
              </c:pt>
              <c:pt idx="372">
                <c:v>2021/10/8</c:v>
              </c:pt>
              <c:pt idx="373">
                <c:v>2021/10/9</c:v>
              </c:pt>
              <c:pt idx="374">
                <c:v>2021/10/10</c:v>
              </c:pt>
              <c:pt idx="375">
                <c:v>2021/10/11</c:v>
              </c:pt>
              <c:pt idx="376">
                <c:v>2021/10/12</c:v>
              </c:pt>
              <c:pt idx="377">
                <c:v>2021/10/13</c:v>
              </c:pt>
              <c:pt idx="378">
                <c:v>2021/10/14</c:v>
              </c:pt>
              <c:pt idx="379">
                <c:v>2021/10/15</c:v>
              </c:pt>
              <c:pt idx="380">
                <c:v>2021/10/16</c:v>
              </c:pt>
              <c:pt idx="381">
                <c:v>2021/10/17</c:v>
              </c:pt>
              <c:pt idx="382">
                <c:v>2021/10/18</c:v>
              </c:pt>
              <c:pt idx="383">
                <c:v>2021/10/19</c:v>
              </c:pt>
              <c:pt idx="384">
                <c:v>2021/10/20</c:v>
              </c:pt>
              <c:pt idx="385">
                <c:v>2021/10/21</c:v>
              </c:pt>
              <c:pt idx="386">
                <c:v>2021/10/22</c:v>
              </c:pt>
              <c:pt idx="387">
                <c:v>2021/10/23</c:v>
              </c:pt>
              <c:pt idx="388">
                <c:v>2021/10/24</c:v>
              </c:pt>
              <c:pt idx="389">
                <c:v>2021/10/25</c:v>
              </c:pt>
              <c:pt idx="390">
                <c:v>2021/10/26</c:v>
              </c:pt>
              <c:pt idx="391">
                <c:v>2021/10/27</c:v>
              </c:pt>
              <c:pt idx="392">
                <c:v>2021/10/28</c:v>
              </c:pt>
              <c:pt idx="393">
                <c:v>2021/10/29</c:v>
              </c:pt>
              <c:pt idx="394">
                <c:v>2021/10/30</c:v>
              </c:pt>
              <c:pt idx="395">
                <c:v>2021/10/31</c:v>
              </c:pt>
              <c:pt idx="396">
                <c:v>2021/11/1</c:v>
              </c:pt>
              <c:pt idx="397">
                <c:v>2021/11/2</c:v>
              </c:pt>
              <c:pt idx="398">
                <c:v>2021/11/3</c:v>
              </c:pt>
              <c:pt idx="399">
                <c:v>2021/11/4</c:v>
              </c:pt>
              <c:pt idx="400">
                <c:v>2021/11/5</c:v>
              </c:pt>
              <c:pt idx="401">
                <c:v>2021/11/6</c:v>
              </c:pt>
              <c:pt idx="402">
                <c:v>2021/11/7</c:v>
              </c:pt>
              <c:pt idx="403">
                <c:v>2021/11/8</c:v>
              </c:pt>
              <c:pt idx="404">
                <c:v>2021/11/9</c:v>
              </c:pt>
              <c:pt idx="405">
                <c:v>2021/11/10</c:v>
              </c:pt>
              <c:pt idx="406">
                <c:v>2021/11/11</c:v>
              </c:pt>
              <c:pt idx="407">
                <c:v>2021/11/12</c:v>
              </c:pt>
              <c:pt idx="408">
                <c:v>2021/11/13</c:v>
              </c:pt>
              <c:pt idx="409">
                <c:v>2021/11/14</c:v>
              </c:pt>
              <c:pt idx="410">
                <c:v>2021/11/15</c:v>
              </c:pt>
              <c:pt idx="411">
                <c:v>2021/11/16</c:v>
              </c:pt>
              <c:pt idx="412">
                <c:v>2021/11/17</c:v>
              </c:pt>
              <c:pt idx="413">
                <c:v>2021/11/18</c:v>
              </c:pt>
              <c:pt idx="414">
                <c:v>2021/11/19</c:v>
              </c:pt>
              <c:pt idx="415">
                <c:v>2021/11/20</c:v>
              </c:pt>
              <c:pt idx="416">
                <c:v>2021/11/21</c:v>
              </c:pt>
              <c:pt idx="417">
                <c:v>2021/11/22</c:v>
              </c:pt>
              <c:pt idx="418">
                <c:v>2021/11/23</c:v>
              </c:pt>
              <c:pt idx="419">
                <c:v>2021/11/24</c:v>
              </c:pt>
              <c:pt idx="420">
                <c:v>2021/11/25</c:v>
              </c:pt>
              <c:pt idx="421">
                <c:v>2021/11/26</c:v>
              </c:pt>
              <c:pt idx="422">
                <c:v>2021/11/27</c:v>
              </c:pt>
              <c:pt idx="423">
                <c:v>2021/11/28</c:v>
              </c:pt>
              <c:pt idx="424">
                <c:v>2021/11/29</c:v>
              </c:pt>
              <c:pt idx="425">
                <c:v>2021/11/30</c:v>
              </c:pt>
              <c:pt idx="426">
                <c:v>2021/12/1</c:v>
              </c:pt>
            </c:strLit>
          </c:cat>
          <c:val>
            <c:numLit>
              <c:formatCode>General</c:formatCode>
              <c:ptCount val="427"/>
              <c:pt idx="0">
                <c:v>235</c:v>
              </c:pt>
              <c:pt idx="1">
                <c:v>196</c:v>
              </c:pt>
              <c:pt idx="2">
                <c:v>207</c:v>
              </c:pt>
              <c:pt idx="3">
                <c:v>108</c:v>
              </c:pt>
              <c:pt idx="4">
                <c:v>66</c:v>
              </c:pt>
              <c:pt idx="5">
                <c:v>177</c:v>
              </c:pt>
              <c:pt idx="6">
                <c:v>142</c:v>
              </c:pt>
              <c:pt idx="7">
                <c:v>248</c:v>
              </c:pt>
              <c:pt idx="8">
                <c:v>203</c:v>
              </c:pt>
              <c:pt idx="9">
                <c:v>249</c:v>
              </c:pt>
              <c:pt idx="10">
                <c:v>146</c:v>
              </c:pt>
              <c:pt idx="11">
                <c:v>78</c:v>
              </c:pt>
              <c:pt idx="12">
                <c:v>166</c:v>
              </c:pt>
              <c:pt idx="13">
                <c:v>177</c:v>
              </c:pt>
              <c:pt idx="14">
                <c:v>284</c:v>
              </c:pt>
              <c:pt idx="15">
                <c:v>184</c:v>
              </c:pt>
              <c:pt idx="16">
                <c:v>235</c:v>
              </c:pt>
              <c:pt idx="17">
                <c:v>132</c:v>
              </c:pt>
              <c:pt idx="18">
                <c:v>75</c:v>
              </c:pt>
              <c:pt idx="19">
                <c:v>139</c:v>
              </c:pt>
              <c:pt idx="20">
                <c:v>150</c:v>
              </c:pt>
              <c:pt idx="21">
                <c:v>185</c:v>
              </c:pt>
              <c:pt idx="22">
                <c:v>186</c:v>
              </c:pt>
              <c:pt idx="23">
                <c:v>203</c:v>
              </c:pt>
              <c:pt idx="24">
                <c:v>124</c:v>
              </c:pt>
              <c:pt idx="25">
                <c:v>94</c:v>
              </c:pt>
              <c:pt idx="26">
                <c:v>158</c:v>
              </c:pt>
              <c:pt idx="27">
                <c:v>171</c:v>
              </c:pt>
              <c:pt idx="28">
                <c:v>221</c:v>
              </c:pt>
              <c:pt idx="29">
                <c:v>204</c:v>
              </c:pt>
              <c:pt idx="30">
                <c:v>215</c:v>
              </c:pt>
              <c:pt idx="31">
                <c:v>116</c:v>
              </c:pt>
              <c:pt idx="32">
                <c:v>81</c:v>
              </c:pt>
              <c:pt idx="33">
                <c:v>209</c:v>
              </c:pt>
              <c:pt idx="34">
                <c:v>122</c:v>
              </c:pt>
              <c:pt idx="35">
                <c:v>269</c:v>
              </c:pt>
              <c:pt idx="36">
                <c:v>242</c:v>
              </c:pt>
              <c:pt idx="37">
                <c:v>294</c:v>
              </c:pt>
              <c:pt idx="38">
                <c:v>189</c:v>
              </c:pt>
              <c:pt idx="39">
                <c:v>149</c:v>
              </c:pt>
              <c:pt idx="40">
                <c:v>293</c:v>
              </c:pt>
              <c:pt idx="41">
                <c:v>317</c:v>
              </c:pt>
              <c:pt idx="42">
                <c:v>393</c:v>
              </c:pt>
              <c:pt idx="43">
                <c:v>374</c:v>
              </c:pt>
              <c:pt idx="44">
                <c:v>352</c:v>
              </c:pt>
              <c:pt idx="45">
                <c:v>255</c:v>
              </c:pt>
              <c:pt idx="46">
                <c:v>180</c:v>
              </c:pt>
              <c:pt idx="47">
                <c:v>298</c:v>
              </c:pt>
              <c:pt idx="48">
                <c:v>493</c:v>
              </c:pt>
              <c:pt idx="49">
                <c:v>534</c:v>
              </c:pt>
              <c:pt idx="50">
                <c:v>522</c:v>
              </c:pt>
              <c:pt idx="51">
                <c:v>539</c:v>
              </c:pt>
              <c:pt idx="52">
                <c:v>391</c:v>
              </c:pt>
              <c:pt idx="53">
                <c:v>314</c:v>
              </c:pt>
              <c:pt idx="54">
                <c:v>175</c:v>
              </c:pt>
              <c:pt idx="55">
                <c:v>401</c:v>
              </c:pt>
              <c:pt idx="56">
                <c:v>481</c:v>
              </c:pt>
              <c:pt idx="57">
                <c:v>570</c:v>
              </c:pt>
              <c:pt idx="58">
                <c:v>561</c:v>
              </c:pt>
              <c:pt idx="59">
                <c:v>418</c:v>
              </c:pt>
              <c:pt idx="60">
                <c:v>311</c:v>
              </c:pt>
              <c:pt idx="61">
                <c:v>372</c:v>
              </c:pt>
              <c:pt idx="62">
                <c:v>500</c:v>
              </c:pt>
              <c:pt idx="63">
                <c:v>533</c:v>
              </c:pt>
              <c:pt idx="64">
                <c:v>449</c:v>
              </c:pt>
              <c:pt idx="65">
                <c:v>584</c:v>
              </c:pt>
              <c:pt idx="66">
                <c:v>327</c:v>
              </c:pt>
              <c:pt idx="67">
                <c:v>299</c:v>
              </c:pt>
              <c:pt idx="68">
                <c:v>352</c:v>
              </c:pt>
              <c:pt idx="69">
                <c:v>572</c:v>
              </c:pt>
              <c:pt idx="70">
                <c:v>602</c:v>
              </c:pt>
              <c:pt idx="71">
                <c:v>595</c:v>
              </c:pt>
              <c:pt idx="72">
                <c:v>621</c:v>
              </c:pt>
              <c:pt idx="73">
                <c:v>480</c:v>
              </c:pt>
              <c:pt idx="74">
                <c:v>305</c:v>
              </c:pt>
              <c:pt idx="75">
                <c:v>460</c:v>
              </c:pt>
              <c:pt idx="76">
                <c:v>678</c:v>
              </c:pt>
              <c:pt idx="77">
                <c:v>822</c:v>
              </c:pt>
              <c:pt idx="78">
                <c:v>664</c:v>
              </c:pt>
              <c:pt idx="79">
                <c:v>736</c:v>
              </c:pt>
              <c:pt idx="80">
                <c:v>556</c:v>
              </c:pt>
              <c:pt idx="81">
                <c:v>392</c:v>
              </c:pt>
              <c:pt idx="82">
                <c:v>544</c:v>
              </c:pt>
              <c:pt idx="83">
                <c:v>748</c:v>
              </c:pt>
              <c:pt idx="84">
                <c:v>888</c:v>
              </c:pt>
              <c:pt idx="85">
                <c:v>884</c:v>
              </c:pt>
              <c:pt idx="86">
                <c:v>949</c:v>
              </c:pt>
              <c:pt idx="87">
                <c:v>708</c:v>
              </c:pt>
              <c:pt idx="88">
                <c:v>481</c:v>
              </c:pt>
              <c:pt idx="89">
                <c:v>856</c:v>
              </c:pt>
              <c:pt idx="90">
                <c:v>944</c:v>
              </c:pt>
              <c:pt idx="91">
                <c:v>1337</c:v>
              </c:pt>
              <c:pt idx="92">
                <c:v>783</c:v>
              </c:pt>
              <c:pt idx="93">
                <c:v>814</c:v>
              </c:pt>
              <c:pt idx="94">
                <c:v>816</c:v>
              </c:pt>
              <c:pt idx="95">
                <c:v>884</c:v>
              </c:pt>
              <c:pt idx="96">
                <c:v>1278</c:v>
              </c:pt>
              <c:pt idx="97">
                <c:v>1591</c:v>
              </c:pt>
              <c:pt idx="98">
                <c:v>2447</c:v>
              </c:pt>
              <c:pt idx="99">
                <c:v>2392</c:v>
              </c:pt>
              <c:pt idx="100">
                <c:v>2268</c:v>
              </c:pt>
              <c:pt idx="101">
                <c:v>1494</c:v>
              </c:pt>
              <c:pt idx="102">
                <c:v>1219</c:v>
              </c:pt>
              <c:pt idx="103">
                <c:v>970</c:v>
              </c:pt>
              <c:pt idx="104">
                <c:v>1433</c:v>
              </c:pt>
              <c:pt idx="105">
                <c:v>1502</c:v>
              </c:pt>
              <c:pt idx="106">
                <c:v>2001</c:v>
              </c:pt>
              <c:pt idx="107">
                <c:v>1809</c:v>
              </c:pt>
              <c:pt idx="108">
                <c:v>1592</c:v>
              </c:pt>
              <c:pt idx="109">
                <c:v>1204</c:v>
              </c:pt>
              <c:pt idx="110">
                <c:v>1240</c:v>
              </c:pt>
              <c:pt idx="111">
                <c:v>1274</c:v>
              </c:pt>
              <c:pt idx="112">
                <c:v>1471</c:v>
              </c:pt>
              <c:pt idx="113">
                <c:v>1175</c:v>
              </c:pt>
              <c:pt idx="114">
                <c:v>1070</c:v>
              </c:pt>
              <c:pt idx="115">
                <c:v>986</c:v>
              </c:pt>
              <c:pt idx="116">
                <c:v>618</c:v>
              </c:pt>
              <c:pt idx="117">
                <c:v>1026</c:v>
              </c:pt>
              <c:pt idx="118">
                <c:v>973</c:v>
              </c:pt>
              <c:pt idx="119">
                <c:v>1064</c:v>
              </c:pt>
              <c:pt idx="120">
                <c:v>868</c:v>
              </c:pt>
              <c:pt idx="121">
                <c:v>769</c:v>
              </c:pt>
              <c:pt idx="122">
                <c:v>633</c:v>
              </c:pt>
              <c:pt idx="123">
                <c:v>393</c:v>
              </c:pt>
              <c:pt idx="124">
                <c:v>556</c:v>
              </c:pt>
              <c:pt idx="125">
                <c:v>676</c:v>
              </c:pt>
              <c:pt idx="126">
                <c:v>734</c:v>
              </c:pt>
              <c:pt idx="127">
                <c:v>577</c:v>
              </c:pt>
              <c:pt idx="128">
                <c:v>639</c:v>
              </c:pt>
              <c:pt idx="129">
                <c:v>429</c:v>
              </c:pt>
              <c:pt idx="130">
                <c:v>276</c:v>
              </c:pt>
              <c:pt idx="131">
                <c:v>412</c:v>
              </c:pt>
              <c:pt idx="132">
                <c:v>491</c:v>
              </c:pt>
              <c:pt idx="133">
                <c:v>434</c:v>
              </c:pt>
              <c:pt idx="134">
                <c:v>307</c:v>
              </c:pt>
              <c:pt idx="135">
                <c:v>369</c:v>
              </c:pt>
              <c:pt idx="136">
                <c:v>371</c:v>
              </c:pt>
              <c:pt idx="137">
                <c:v>1104</c:v>
              </c:pt>
              <c:pt idx="138">
                <c:v>350</c:v>
              </c:pt>
              <c:pt idx="139">
                <c:v>378</c:v>
              </c:pt>
              <c:pt idx="140">
                <c:v>445</c:v>
              </c:pt>
              <c:pt idx="141">
                <c:v>353</c:v>
              </c:pt>
              <c:pt idx="142">
                <c:v>327</c:v>
              </c:pt>
              <c:pt idx="143">
                <c:v>272</c:v>
              </c:pt>
              <c:pt idx="144">
                <c:v>178</c:v>
              </c:pt>
              <c:pt idx="145">
                <c:v>275</c:v>
              </c:pt>
              <c:pt idx="146">
                <c:v>213</c:v>
              </c:pt>
              <c:pt idx="147">
                <c:v>340</c:v>
              </c:pt>
              <c:pt idx="148">
                <c:v>270</c:v>
              </c:pt>
              <c:pt idx="149">
                <c:v>337</c:v>
              </c:pt>
              <c:pt idx="150">
                <c:v>329</c:v>
              </c:pt>
              <c:pt idx="151">
                <c:v>121</c:v>
              </c:pt>
              <c:pt idx="152">
                <c:v>232</c:v>
              </c:pt>
              <c:pt idx="153">
                <c:v>316</c:v>
              </c:pt>
              <c:pt idx="154">
                <c:v>279</c:v>
              </c:pt>
              <c:pt idx="155">
                <c:v>301</c:v>
              </c:pt>
              <c:pt idx="156">
                <c:v>293</c:v>
              </c:pt>
              <c:pt idx="157">
                <c:v>237</c:v>
              </c:pt>
              <c:pt idx="158">
                <c:v>116</c:v>
              </c:pt>
              <c:pt idx="159">
                <c:v>290</c:v>
              </c:pt>
              <c:pt idx="160">
                <c:v>340</c:v>
              </c:pt>
              <c:pt idx="161">
                <c:v>335</c:v>
              </c:pt>
              <c:pt idx="162">
                <c:v>304</c:v>
              </c:pt>
              <c:pt idx="163">
                <c:v>330</c:v>
              </c:pt>
              <c:pt idx="164">
                <c:v>239</c:v>
              </c:pt>
              <c:pt idx="165">
                <c:v>175</c:v>
              </c:pt>
              <c:pt idx="166">
                <c:v>300</c:v>
              </c:pt>
              <c:pt idx="167">
                <c:v>409</c:v>
              </c:pt>
              <c:pt idx="168">
                <c:v>323</c:v>
              </c:pt>
              <c:pt idx="169">
                <c:v>303</c:v>
              </c:pt>
              <c:pt idx="170">
                <c:v>342</c:v>
              </c:pt>
              <c:pt idx="171">
                <c:v>256</c:v>
              </c:pt>
              <c:pt idx="172">
                <c:v>187</c:v>
              </c:pt>
              <c:pt idx="173">
                <c:v>337</c:v>
              </c:pt>
              <c:pt idx="174">
                <c:v>420</c:v>
              </c:pt>
              <c:pt idx="175">
                <c:v>394</c:v>
              </c:pt>
              <c:pt idx="176">
                <c:v>376</c:v>
              </c:pt>
              <c:pt idx="177">
                <c:v>430</c:v>
              </c:pt>
              <c:pt idx="178">
                <c:v>313</c:v>
              </c:pt>
              <c:pt idx="179">
                <c:v>234</c:v>
              </c:pt>
              <c:pt idx="180">
                <c:v>364</c:v>
              </c:pt>
              <c:pt idx="181">
                <c:v>414</c:v>
              </c:pt>
              <c:pt idx="182">
                <c:v>475</c:v>
              </c:pt>
              <c:pt idx="183">
                <c:v>440</c:v>
              </c:pt>
              <c:pt idx="184">
                <c:v>446</c:v>
              </c:pt>
              <c:pt idx="185">
                <c:v>355</c:v>
              </c:pt>
              <c:pt idx="186">
                <c:v>249</c:v>
              </c:pt>
              <c:pt idx="187">
                <c:v>399</c:v>
              </c:pt>
              <c:pt idx="188">
                <c:v>555</c:v>
              </c:pt>
              <c:pt idx="189">
                <c:v>545</c:v>
              </c:pt>
              <c:pt idx="190">
                <c:v>537</c:v>
              </c:pt>
              <c:pt idx="191">
                <c:v>570</c:v>
              </c:pt>
              <c:pt idx="192">
                <c:v>421</c:v>
              </c:pt>
              <c:pt idx="193">
                <c:v>306</c:v>
              </c:pt>
              <c:pt idx="194">
                <c:v>510</c:v>
              </c:pt>
              <c:pt idx="195">
                <c:v>591</c:v>
              </c:pt>
              <c:pt idx="196">
                <c:v>729</c:v>
              </c:pt>
              <c:pt idx="197">
                <c:v>667</c:v>
              </c:pt>
              <c:pt idx="198">
                <c:v>759</c:v>
              </c:pt>
              <c:pt idx="199">
                <c:v>543</c:v>
              </c:pt>
              <c:pt idx="200">
                <c:v>405</c:v>
              </c:pt>
              <c:pt idx="201">
                <c:v>711</c:v>
              </c:pt>
              <c:pt idx="202">
                <c:v>843</c:v>
              </c:pt>
              <c:pt idx="203">
                <c:v>861</c:v>
              </c:pt>
              <c:pt idx="204">
                <c:v>759</c:v>
              </c:pt>
              <c:pt idx="205">
                <c:v>876</c:v>
              </c:pt>
              <c:pt idx="206">
                <c:v>635</c:v>
              </c:pt>
              <c:pt idx="207">
                <c:v>425</c:v>
              </c:pt>
              <c:pt idx="208">
                <c:v>828</c:v>
              </c:pt>
              <c:pt idx="209">
                <c:v>925</c:v>
              </c:pt>
              <c:pt idx="210">
                <c:v>1027</c:v>
              </c:pt>
              <c:pt idx="211">
                <c:v>698</c:v>
              </c:pt>
              <c:pt idx="212">
                <c:v>1050</c:v>
              </c:pt>
              <c:pt idx="213">
                <c:v>879</c:v>
              </c:pt>
              <c:pt idx="214">
                <c:v>708</c:v>
              </c:pt>
              <c:pt idx="215">
                <c:v>609</c:v>
              </c:pt>
              <c:pt idx="216">
                <c:v>621</c:v>
              </c:pt>
              <c:pt idx="217">
                <c:v>591</c:v>
              </c:pt>
              <c:pt idx="218">
                <c:v>907</c:v>
              </c:pt>
              <c:pt idx="219">
                <c:v>1121</c:v>
              </c:pt>
              <c:pt idx="220">
                <c:v>1032</c:v>
              </c:pt>
              <c:pt idx="221">
                <c:v>573</c:v>
              </c:pt>
              <c:pt idx="222">
                <c:v>925</c:v>
              </c:pt>
              <c:pt idx="223">
                <c:v>969</c:v>
              </c:pt>
              <c:pt idx="224">
                <c:v>1010</c:v>
              </c:pt>
              <c:pt idx="225">
                <c:v>854</c:v>
              </c:pt>
              <c:pt idx="226">
                <c:v>772</c:v>
              </c:pt>
              <c:pt idx="227">
                <c:v>542</c:v>
              </c:pt>
              <c:pt idx="228">
                <c:v>419</c:v>
              </c:pt>
              <c:pt idx="229">
                <c:v>732</c:v>
              </c:pt>
              <c:pt idx="230">
                <c:v>766</c:v>
              </c:pt>
              <c:pt idx="231">
                <c:v>843</c:v>
              </c:pt>
              <c:pt idx="232">
                <c:v>649</c:v>
              </c:pt>
              <c:pt idx="233">
                <c:v>602</c:v>
              </c:pt>
              <c:pt idx="234">
                <c:v>535</c:v>
              </c:pt>
              <c:pt idx="235">
                <c:v>340</c:v>
              </c:pt>
              <c:pt idx="236">
                <c:v>542</c:v>
              </c:pt>
              <c:pt idx="237">
                <c:v>743</c:v>
              </c:pt>
              <c:pt idx="238">
                <c:v>684</c:v>
              </c:pt>
              <c:pt idx="239">
                <c:v>614</c:v>
              </c:pt>
              <c:pt idx="240">
                <c:v>539</c:v>
              </c:pt>
              <c:pt idx="241">
                <c:v>448</c:v>
              </c:pt>
              <c:pt idx="242">
                <c:v>260</c:v>
              </c:pt>
              <c:pt idx="243">
                <c:v>471</c:v>
              </c:pt>
              <c:pt idx="244">
                <c:v>487</c:v>
              </c:pt>
              <c:pt idx="245">
                <c:v>508</c:v>
              </c:pt>
              <c:pt idx="246">
                <c:v>472</c:v>
              </c:pt>
              <c:pt idx="247">
                <c:v>436</c:v>
              </c:pt>
              <c:pt idx="248">
                <c:v>351</c:v>
              </c:pt>
              <c:pt idx="249">
                <c:v>235</c:v>
              </c:pt>
              <c:pt idx="250">
                <c:v>369</c:v>
              </c:pt>
              <c:pt idx="251">
                <c:v>440</c:v>
              </c:pt>
              <c:pt idx="252">
                <c:v>439</c:v>
              </c:pt>
              <c:pt idx="253">
                <c:v>435</c:v>
              </c:pt>
              <c:pt idx="254">
                <c:v>467</c:v>
              </c:pt>
              <c:pt idx="255">
                <c:v>304</c:v>
              </c:pt>
              <c:pt idx="256">
                <c:v>209</c:v>
              </c:pt>
              <c:pt idx="257">
                <c:v>337</c:v>
              </c:pt>
              <c:pt idx="258">
                <c:v>501</c:v>
              </c:pt>
              <c:pt idx="259">
                <c:v>452</c:v>
              </c:pt>
              <c:pt idx="260">
                <c:v>453</c:v>
              </c:pt>
              <c:pt idx="261">
                <c:v>388</c:v>
              </c:pt>
              <c:pt idx="262">
                <c:v>376</c:v>
              </c:pt>
              <c:pt idx="263">
                <c:v>236</c:v>
              </c:pt>
              <c:pt idx="264">
                <c:v>435</c:v>
              </c:pt>
              <c:pt idx="265">
                <c:v>619</c:v>
              </c:pt>
              <c:pt idx="266">
                <c:v>570</c:v>
              </c:pt>
              <c:pt idx="267">
                <c:v>562</c:v>
              </c:pt>
              <c:pt idx="268">
                <c:v>534</c:v>
              </c:pt>
              <c:pt idx="269">
                <c:v>386</c:v>
              </c:pt>
              <c:pt idx="270">
                <c:v>317</c:v>
              </c:pt>
              <c:pt idx="271">
                <c:v>476</c:v>
              </c:pt>
              <c:pt idx="272">
                <c:v>714</c:v>
              </c:pt>
              <c:pt idx="273">
                <c:v>673</c:v>
              </c:pt>
              <c:pt idx="274">
                <c:v>660</c:v>
              </c:pt>
              <c:pt idx="275">
                <c:v>716</c:v>
              </c:pt>
              <c:pt idx="276">
                <c:v>518</c:v>
              </c:pt>
              <c:pt idx="277">
                <c:v>342</c:v>
              </c:pt>
              <c:pt idx="278">
                <c:v>593</c:v>
              </c:pt>
              <c:pt idx="279">
                <c:v>920</c:v>
              </c:pt>
              <c:pt idx="280">
                <c:v>896</c:v>
              </c:pt>
              <c:pt idx="281">
                <c:v>822</c:v>
              </c:pt>
              <c:pt idx="282">
                <c:v>950</c:v>
              </c:pt>
              <c:pt idx="283">
                <c:v>614</c:v>
              </c:pt>
              <c:pt idx="284">
                <c:v>502</c:v>
              </c:pt>
              <c:pt idx="285">
                <c:v>830</c:v>
              </c:pt>
              <c:pt idx="286">
                <c:v>1149</c:v>
              </c:pt>
              <c:pt idx="287">
                <c:v>1308</c:v>
              </c:pt>
              <c:pt idx="288">
                <c:v>1271</c:v>
              </c:pt>
              <c:pt idx="289">
                <c:v>1410</c:v>
              </c:pt>
              <c:pt idx="290">
                <c:v>1008</c:v>
              </c:pt>
              <c:pt idx="291">
                <c:v>727</c:v>
              </c:pt>
              <c:pt idx="292">
                <c:v>1387</c:v>
              </c:pt>
              <c:pt idx="293">
                <c:v>1832</c:v>
              </c:pt>
              <c:pt idx="294">
                <c:v>1979</c:v>
              </c:pt>
              <c:pt idx="295">
                <c:v>1359</c:v>
              </c:pt>
              <c:pt idx="296">
                <c:v>1128</c:v>
              </c:pt>
              <c:pt idx="297">
                <c:v>1763</c:v>
              </c:pt>
              <c:pt idx="298">
                <c:v>1429</c:v>
              </c:pt>
              <c:pt idx="299">
                <c:v>2848</c:v>
              </c:pt>
              <c:pt idx="300">
                <c:v>3177</c:v>
              </c:pt>
              <c:pt idx="301">
                <c:v>3865</c:v>
              </c:pt>
              <c:pt idx="302">
                <c:v>3300</c:v>
              </c:pt>
              <c:pt idx="303">
                <c:v>4058</c:v>
              </c:pt>
              <c:pt idx="304">
                <c:v>3058</c:v>
              </c:pt>
              <c:pt idx="305">
                <c:v>2195</c:v>
              </c:pt>
              <c:pt idx="306">
                <c:v>3709</c:v>
              </c:pt>
              <c:pt idx="307">
                <c:v>4166</c:v>
              </c:pt>
              <c:pt idx="308">
                <c:v>5042</c:v>
              </c:pt>
              <c:pt idx="309">
                <c:v>4515</c:v>
              </c:pt>
              <c:pt idx="310">
                <c:v>4566</c:v>
              </c:pt>
              <c:pt idx="311">
                <c:v>4066</c:v>
              </c:pt>
              <c:pt idx="312">
                <c:v>2884</c:v>
              </c:pt>
              <c:pt idx="313">
                <c:v>2612</c:v>
              </c:pt>
              <c:pt idx="314">
                <c:v>4200</c:v>
              </c:pt>
              <c:pt idx="315">
                <c:v>4989</c:v>
              </c:pt>
              <c:pt idx="316">
                <c:v>5773</c:v>
              </c:pt>
              <c:pt idx="317">
                <c:v>5094</c:v>
              </c:pt>
              <c:pt idx="318">
                <c:v>4295</c:v>
              </c:pt>
              <c:pt idx="319">
                <c:v>2962</c:v>
              </c:pt>
              <c:pt idx="320">
                <c:v>4377</c:v>
              </c:pt>
              <c:pt idx="321">
                <c:v>5386</c:v>
              </c:pt>
              <c:pt idx="322">
                <c:v>5534</c:v>
              </c:pt>
              <c:pt idx="323">
                <c:v>5405</c:v>
              </c:pt>
              <c:pt idx="324">
                <c:v>5074</c:v>
              </c:pt>
              <c:pt idx="325">
                <c:v>4392</c:v>
              </c:pt>
              <c:pt idx="326">
                <c:v>2447</c:v>
              </c:pt>
              <c:pt idx="327">
                <c:v>4220</c:v>
              </c:pt>
              <c:pt idx="328">
                <c:v>4228</c:v>
              </c:pt>
              <c:pt idx="329">
                <c:v>4704</c:v>
              </c:pt>
              <c:pt idx="330">
                <c:v>4227</c:v>
              </c:pt>
              <c:pt idx="331">
                <c:v>3581</c:v>
              </c:pt>
              <c:pt idx="332">
                <c:v>3081</c:v>
              </c:pt>
              <c:pt idx="333">
                <c:v>1915</c:v>
              </c:pt>
              <c:pt idx="334">
                <c:v>2909</c:v>
              </c:pt>
              <c:pt idx="335">
                <c:v>3168</c:v>
              </c:pt>
              <c:pt idx="336">
                <c:v>3099</c:v>
              </c:pt>
              <c:pt idx="337">
                <c:v>2539</c:v>
              </c:pt>
              <c:pt idx="338">
                <c:v>2362</c:v>
              </c:pt>
              <c:pt idx="339">
                <c:v>1853</c:v>
              </c:pt>
              <c:pt idx="340">
                <c:v>968</c:v>
              </c:pt>
              <c:pt idx="341">
                <c:v>1629</c:v>
              </c:pt>
              <c:pt idx="342">
                <c:v>1834</c:v>
              </c:pt>
              <c:pt idx="343">
                <c:v>1675</c:v>
              </c:pt>
              <c:pt idx="344">
                <c:v>1242</c:v>
              </c:pt>
              <c:pt idx="345">
                <c:v>1273</c:v>
              </c:pt>
              <c:pt idx="346">
                <c:v>1067</c:v>
              </c:pt>
              <c:pt idx="347">
                <c:v>611</c:v>
              </c:pt>
              <c:pt idx="348">
                <c:v>1004</c:v>
              </c:pt>
              <c:pt idx="349">
                <c:v>1052</c:v>
              </c:pt>
              <c:pt idx="350">
                <c:v>831</c:v>
              </c:pt>
              <c:pt idx="351">
                <c:v>782</c:v>
              </c:pt>
              <c:pt idx="352">
                <c:v>862</c:v>
              </c:pt>
              <c:pt idx="353">
                <c:v>565</c:v>
              </c:pt>
              <c:pt idx="354">
                <c:v>302</c:v>
              </c:pt>
              <c:pt idx="355">
                <c:v>253</c:v>
              </c:pt>
              <c:pt idx="356">
                <c:v>537</c:v>
              </c:pt>
              <c:pt idx="357">
                <c:v>531</c:v>
              </c:pt>
              <c:pt idx="358">
                <c:v>235</c:v>
              </c:pt>
              <c:pt idx="359">
                <c:v>382</c:v>
              </c:pt>
              <c:pt idx="360">
                <c:v>299</c:v>
              </c:pt>
              <c:pt idx="361">
                <c:v>154</c:v>
              </c:pt>
              <c:pt idx="362">
                <c:v>248</c:v>
              </c:pt>
              <c:pt idx="363">
                <c:v>267</c:v>
              </c:pt>
              <c:pt idx="364">
                <c:v>218</c:v>
              </c:pt>
              <c:pt idx="365">
                <c:v>200</c:v>
              </c:pt>
              <c:pt idx="366">
                <c:v>196</c:v>
              </c:pt>
              <c:pt idx="367">
                <c:v>161</c:v>
              </c:pt>
              <c:pt idx="368">
                <c:v>87</c:v>
              </c:pt>
              <c:pt idx="369">
                <c:v>144</c:v>
              </c:pt>
              <c:pt idx="370">
                <c:v>149</c:v>
              </c:pt>
              <c:pt idx="371">
                <c:v>143</c:v>
              </c:pt>
              <c:pt idx="372">
                <c:v>138</c:v>
              </c:pt>
              <c:pt idx="373">
                <c:v>82</c:v>
              </c:pt>
              <c:pt idx="374">
                <c:v>60</c:v>
              </c:pt>
              <c:pt idx="375">
                <c:v>49</c:v>
              </c:pt>
              <c:pt idx="376">
                <c:v>77</c:v>
              </c:pt>
              <c:pt idx="377">
                <c:v>72</c:v>
              </c:pt>
              <c:pt idx="378">
                <c:v>62</c:v>
              </c:pt>
              <c:pt idx="379">
                <c:v>57</c:v>
              </c:pt>
              <c:pt idx="380">
                <c:v>66</c:v>
              </c:pt>
              <c:pt idx="381">
                <c:v>40</c:v>
              </c:pt>
              <c:pt idx="382">
                <c:v>29</c:v>
              </c:pt>
              <c:pt idx="383">
                <c:v>36</c:v>
              </c:pt>
              <c:pt idx="384">
                <c:v>41</c:v>
              </c:pt>
              <c:pt idx="385">
                <c:v>36</c:v>
              </c:pt>
              <c:pt idx="386">
                <c:v>26</c:v>
              </c:pt>
              <c:pt idx="387">
                <c:v>32</c:v>
              </c:pt>
              <c:pt idx="388">
                <c:v>19</c:v>
              </c:pt>
              <c:pt idx="389">
                <c:v>17</c:v>
              </c:pt>
              <c:pt idx="390">
                <c:v>29</c:v>
              </c:pt>
              <c:pt idx="391">
                <c:v>36</c:v>
              </c:pt>
              <c:pt idx="392">
                <c:v>21</c:v>
              </c:pt>
              <c:pt idx="393">
                <c:v>24</c:v>
              </c:pt>
              <c:pt idx="394">
                <c:v>23</c:v>
              </c:pt>
              <c:pt idx="395">
                <c:v>22</c:v>
              </c:pt>
              <c:pt idx="396">
                <c:v>9</c:v>
              </c:pt>
              <c:pt idx="397">
                <c:v>18</c:v>
              </c:pt>
              <c:pt idx="398">
                <c:v>25</c:v>
              </c:pt>
              <c:pt idx="399">
                <c:v>14</c:v>
              </c:pt>
              <c:pt idx="400">
                <c:v>25</c:v>
              </c:pt>
              <c:pt idx="401">
                <c:v>29</c:v>
              </c:pt>
              <c:pt idx="402">
                <c:v>21</c:v>
              </c:pt>
              <c:pt idx="403">
                <c:v>18</c:v>
              </c:pt>
              <c:pt idx="404">
                <c:v>30</c:v>
              </c:pt>
              <c:pt idx="405">
                <c:v>25</c:v>
              </c:pt>
              <c:pt idx="406">
                <c:v>31</c:v>
              </c:pt>
              <c:pt idx="407">
                <c:v>22</c:v>
              </c:pt>
              <c:pt idx="408">
                <c:v>24</c:v>
              </c:pt>
              <c:pt idx="409">
                <c:v>22</c:v>
              </c:pt>
              <c:pt idx="410">
                <c:v>7</c:v>
              </c:pt>
              <c:pt idx="411">
                <c:v>15</c:v>
              </c:pt>
              <c:pt idx="412">
                <c:v>27</c:v>
              </c:pt>
              <c:pt idx="413">
                <c:v>20</c:v>
              </c:pt>
              <c:pt idx="414">
                <c:v>16</c:v>
              </c:pt>
              <c:pt idx="415">
                <c:v>16</c:v>
              </c:pt>
              <c:pt idx="416">
                <c:v>20</c:v>
              </c:pt>
              <c:pt idx="417">
                <c:v>6</c:v>
              </c:pt>
              <c:pt idx="418">
                <c:v>17</c:v>
              </c:pt>
              <c:pt idx="419">
                <c:v>5</c:v>
              </c:pt>
              <c:pt idx="420">
                <c:v>27</c:v>
              </c:pt>
              <c:pt idx="421">
                <c:v>19</c:v>
              </c:pt>
              <c:pt idx="422">
                <c:v>16</c:v>
              </c:pt>
              <c:pt idx="423">
                <c:v>9</c:v>
              </c:pt>
              <c:pt idx="424">
                <c:v>8</c:v>
              </c:pt>
              <c:pt idx="425">
                <c:v>21</c:v>
              </c:pt>
              <c:pt idx="426">
                <c:v>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F41-49BD-9886-A3A1A7AB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46544"/>
        <c:axId val="499247528"/>
      </c:lineChart>
      <c:valAx>
        <c:axId val="47532999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5328680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47532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  <a:latin typeface="+mn-lt"/>
              </a:defRPr>
            </a:pPr>
            <a:endParaRPr lang="ja-JP"/>
          </a:p>
        </c:txPr>
        <c:crossAx val="475329992"/>
        <c:crosses val="autoZero"/>
        <c:auto val="1"/>
        <c:lblAlgn val="ctr"/>
        <c:lblOffset val="100"/>
        <c:tickLblSkip val="30"/>
        <c:tickMarkSkip val="3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99247528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ja-JP"/>
          </a:p>
        </c:txPr>
        <c:crossAx val="499246544"/>
        <c:crosses val="autoZero"/>
        <c:crossBetween val="between"/>
        <c:extLst/>
      </c:valAx>
      <c:catAx>
        <c:axId val="4992465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4992475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</c:plotArea>
    <c:legend>
      <c:legendPos val="r"/>
      <c:layout>
        <c:manualLayout>
          <c:xMode val="edge"/>
          <c:yMode val="edge"/>
          <c:x val="0.101240109144852"/>
          <c:y val="8.4207912662682169E-2"/>
          <c:w val="0.23745214696174566"/>
          <c:h val="0.17700504056311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[covid-19 tokyo.xlsx]PivotChartTable1</c15:name>
        <c15:fmtId val="0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914260717410323E-2"/>
          <c:y val="5.0925925925925923E-2"/>
          <c:w val="0.84428258967629044"/>
          <c:h val="0.69146617089530471"/>
        </c:manualLayout>
      </c:layout>
      <c:barChart>
        <c:barDir val="col"/>
        <c:grouping val="clustered"/>
        <c:varyColors val="0"/>
        <c:ser>
          <c:idx val="0"/>
          <c:order val="0"/>
          <c:tx>
            <c:v>新規死者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Lit>
              <c:ptCount val="427"/>
              <c:pt idx="0">
                <c:v>2020/10/1</c:v>
              </c:pt>
              <c:pt idx="1">
                <c:v>2020/10/2</c:v>
              </c:pt>
              <c:pt idx="2">
                <c:v>2020/10/3</c:v>
              </c:pt>
              <c:pt idx="3">
                <c:v>2020/10/4</c:v>
              </c:pt>
              <c:pt idx="4">
                <c:v>2020/10/5</c:v>
              </c:pt>
              <c:pt idx="5">
                <c:v>2020/10/6</c:v>
              </c:pt>
              <c:pt idx="6">
                <c:v>2020/10/7</c:v>
              </c:pt>
              <c:pt idx="7">
                <c:v>2020/10/8</c:v>
              </c:pt>
              <c:pt idx="8">
                <c:v>2020/10/9</c:v>
              </c:pt>
              <c:pt idx="9">
                <c:v>2020/10/10</c:v>
              </c:pt>
              <c:pt idx="10">
                <c:v>2020/10/11</c:v>
              </c:pt>
              <c:pt idx="11">
                <c:v>2020/10/12</c:v>
              </c:pt>
              <c:pt idx="12">
                <c:v>2020/10/13</c:v>
              </c:pt>
              <c:pt idx="13">
                <c:v>2020/10/14</c:v>
              </c:pt>
              <c:pt idx="14">
                <c:v>2020/10/15</c:v>
              </c:pt>
              <c:pt idx="15">
                <c:v>2020/10/16</c:v>
              </c:pt>
              <c:pt idx="16">
                <c:v>2020/10/17</c:v>
              </c:pt>
              <c:pt idx="17">
                <c:v>2020/10/18</c:v>
              </c:pt>
              <c:pt idx="18">
                <c:v>2020/10/19</c:v>
              </c:pt>
              <c:pt idx="19">
                <c:v>2020/10/20</c:v>
              </c:pt>
              <c:pt idx="20">
                <c:v>2020/10/21</c:v>
              </c:pt>
              <c:pt idx="21">
                <c:v>2020/10/22</c:v>
              </c:pt>
              <c:pt idx="22">
                <c:v>2020/10/23</c:v>
              </c:pt>
              <c:pt idx="23">
                <c:v>2020/10/24</c:v>
              </c:pt>
              <c:pt idx="24">
                <c:v>2020/10/25</c:v>
              </c:pt>
              <c:pt idx="25">
                <c:v>2020/10/26</c:v>
              </c:pt>
              <c:pt idx="26">
                <c:v>2020/10/27</c:v>
              </c:pt>
              <c:pt idx="27">
                <c:v>2020/10/28</c:v>
              </c:pt>
              <c:pt idx="28">
                <c:v>2020/10/29</c:v>
              </c:pt>
              <c:pt idx="29">
                <c:v>2020/10/30</c:v>
              </c:pt>
              <c:pt idx="30">
                <c:v>2020/10/31</c:v>
              </c:pt>
              <c:pt idx="31">
                <c:v>2020/11/1</c:v>
              </c:pt>
              <c:pt idx="32">
                <c:v>2020/11/2</c:v>
              </c:pt>
              <c:pt idx="33">
                <c:v>2020/11/3</c:v>
              </c:pt>
              <c:pt idx="34">
                <c:v>2020/11/4</c:v>
              </c:pt>
              <c:pt idx="35">
                <c:v>2020/11/5</c:v>
              </c:pt>
              <c:pt idx="36">
                <c:v>2020/11/6</c:v>
              </c:pt>
              <c:pt idx="37">
                <c:v>2020/11/7</c:v>
              </c:pt>
              <c:pt idx="38">
                <c:v>2020/11/8</c:v>
              </c:pt>
              <c:pt idx="39">
                <c:v>2020/11/9</c:v>
              </c:pt>
              <c:pt idx="40">
                <c:v>2020/11/10</c:v>
              </c:pt>
              <c:pt idx="41">
                <c:v>2020/11/11</c:v>
              </c:pt>
              <c:pt idx="42">
                <c:v>2020/11/12</c:v>
              </c:pt>
              <c:pt idx="43">
                <c:v>2020/11/13</c:v>
              </c:pt>
              <c:pt idx="44">
                <c:v>2020/11/14</c:v>
              </c:pt>
              <c:pt idx="45">
                <c:v>2020/11/15</c:v>
              </c:pt>
              <c:pt idx="46">
                <c:v>2020/11/16</c:v>
              </c:pt>
              <c:pt idx="47">
                <c:v>2020/11/17</c:v>
              </c:pt>
              <c:pt idx="48">
                <c:v>2020/11/18</c:v>
              </c:pt>
              <c:pt idx="49">
                <c:v>2020/11/19</c:v>
              </c:pt>
              <c:pt idx="50">
                <c:v>2020/11/20</c:v>
              </c:pt>
              <c:pt idx="51">
                <c:v>2020/11/21</c:v>
              </c:pt>
              <c:pt idx="52">
                <c:v>2020/11/22</c:v>
              </c:pt>
              <c:pt idx="53">
                <c:v>2020/11/23</c:v>
              </c:pt>
              <c:pt idx="54">
                <c:v>2020/11/24</c:v>
              </c:pt>
              <c:pt idx="55">
                <c:v>2020/11/25</c:v>
              </c:pt>
              <c:pt idx="56">
                <c:v>2020/11/26</c:v>
              </c:pt>
              <c:pt idx="57">
                <c:v>2020/11/27</c:v>
              </c:pt>
              <c:pt idx="58">
                <c:v>2020/11/28</c:v>
              </c:pt>
              <c:pt idx="59">
                <c:v>2020/11/29</c:v>
              </c:pt>
              <c:pt idx="60">
                <c:v>2020/11/30</c:v>
              </c:pt>
              <c:pt idx="61">
                <c:v>2020/12/1</c:v>
              </c:pt>
              <c:pt idx="62">
                <c:v>2020/12/2</c:v>
              </c:pt>
              <c:pt idx="63">
                <c:v>2020/12/3</c:v>
              </c:pt>
              <c:pt idx="64">
                <c:v>2020/12/4</c:v>
              </c:pt>
              <c:pt idx="65">
                <c:v>2020/12/5</c:v>
              </c:pt>
              <c:pt idx="66">
                <c:v>2020/12/6</c:v>
              </c:pt>
              <c:pt idx="67">
                <c:v>2020/12/7</c:v>
              </c:pt>
              <c:pt idx="68">
                <c:v>2020/12/8</c:v>
              </c:pt>
              <c:pt idx="69">
                <c:v>2020/12/9</c:v>
              </c:pt>
              <c:pt idx="70">
                <c:v>2020/12/10</c:v>
              </c:pt>
              <c:pt idx="71">
                <c:v>2020/12/11</c:v>
              </c:pt>
              <c:pt idx="72">
                <c:v>2020/12/12</c:v>
              </c:pt>
              <c:pt idx="73">
                <c:v>2020/12/13</c:v>
              </c:pt>
              <c:pt idx="74">
                <c:v>2020/12/14</c:v>
              </c:pt>
              <c:pt idx="75">
                <c:v>2020/12/15</c:v>
              </c:pt>
              <c:pt idx="76">
                <c:v>2020/12/16</c:v>
              </c:pt>
              <c:pt idx="77">
                <c:v>2020/12/17</c:v>
              </c:pt>
              <c:pt idx="78">
                <c:v>2020/12/18</c:v>
              </c:pt>
              <c:pt idx="79">
                <c:v>2020/12/19</c:v>
              </c:pt>
              <c:pt idx="80">
                <c:v>2020/12/20</c:v>
              </c:pt>
              <c:pt idx="81">
                <c:v>2020/12/21</c:v>
              </c:pt>
              <c:pt idx="82">
                <c:v>2020/12/22</c:v>
              </c:pt>
              <c:pt idx="83">
                <c:v>2020/12/23</c:v>
              </c:pt>
              <c:pt idx="84">
                <c:v>2020/12/24</c:v>
              </c:pt>
              <c:pt idx="85">
                <c:v>2020/12/25</c:v>
              </c:pt>
              <c:pt idx="86">
                <c:v>2020/12/26</c:v>
              </c:pt>
              <c:pt idx="87">
                <c:v>2020/12/27</c:v>
              </c:pt>
              <c:pt idx="88">
                <c:v>2020/12/28</c:v>
              </c:pt>
              <c:pt idx="89">
                <c:v>2020/12/29</c:v>
              </c:pt>
              <c:pt idx="90">
                <c:v>2020/12/30</c:v>
              </c:pt>
              <c:pt idx="91">
                <c:v>2020/12/31</c:v>
              </c:pt>
              <c:pt idx="92">
                <c:v>2021/1/1</c:v>
              </c:pt>
              <c:pt idx="93">
                <c:v>2021/1/2</c:v>
              </c:pt>
              <c:pt idx="94">
                <c:v>2021/1/3</c:v>
              </c:pt>
              <c:pt idx="95">
                <c:v>2021/1/4</c:v>
              </c:pt>
              <c:pt idx="96">
                <c:v>2021/1/5</c:v>
              </c:pt>
              <c:pt idx="97">
                <c:v>2021/1/6</c:v>
              </c:pt>
              <c:pt idx="98">
                <c:v>2021/1/7</c:v>
              </c:pt>
              <c:pt idx="99">
                <c:v>2021/1/8</c:v>
              </c:pt>
              <c:pt idx="100">
                <c:v>2021/1/9</c:v>
              </c:pt>
              <c:pt idx="101">
                <c:v>2021/1/10</c:v>
              </c:pt>
              <c:pt idx="102">
                <c:v>2021/1/11</c:v>
              </c:pt>
              <c:pt idx="103">
                <c:v>2021/1/12</c:v>
              </c:pt>
              <c:pt idx="104">
                <c:v>2021/1/13</c:v>
              </c:pt>
              <c:pt idx="105">
                <c:v>2021/1/14</c:v>
              </c:pt>
              <c:pt idx="106">
                <c:v>2021/1/15</c:v>
              </c:pt>
              <c:pt idx="107">
                <c:v>2021/1/16</c:v>
              </c:pt>
              <c:pt idx="108">
                <c:v>2021/1/17</c:v>
              </c:pt>
              <c:pt idx="109">
                <c:v>2021/1/18</c:v>
              </c:pt>
              <c:pt idx="110">
                <c:v>2021/1/19</c:v>
              </c:pt>
              <c:pt idx="111">
                <c:v>2021/1/20</c:v>
              </c:pt>
              <c:pt idx="112">
                <c:v>2021/1/21</c:v>
              </c:pt>
              <c:pt idx="113">
                <c:v>2021/1/22</c:v>
              </c:pt>
              <c:pt idx="114">
                <c:v>2021/1/23</c:v>
              </c:pt>
              <c:pt idx="115">
                <c:v>2021/1/24</c:v>
              </c:pt>
              <c:pt idx="116">
                <c:v>2021/1/25</c:v>
              </c:pt>
              <c:pt idx="117">
                <c:v>2021/1/26</c:v>
              </c:pt>
              <c:pt idx="118">
                <c:v>2021/1/27</c:v>
              </c:pt>
              <c:pt idx="119">
                <c:v>2021/1/28</c:v>
              </c:pt>
              <c:pt idx="120">
                <c:v>2021/1/29</c:v>
              </c:pt>
              <c:pt idx="121">
                <c:v>2021/1/30</c:v>
              </c:pt>
              <c:pt idx="122">
                <c:v>2021/1/31</c:v>
              </c:pt>
              <c:pt idx="123">
                <c:v>2021/2/1</c:v>
              </c:pt>
              <c:pt idx="124">
                <c:v>2021/2/2</c:v>
              </c:pt>
              <c:pt idx="125">
                <c:v>2021/2/3</c:v>
              </c:pt>
              <c:pt idx="126">
                <c:v>2021/2/4</c:v>
              </c:pt>
              <c:pt idx="127">
                <c:v>2021/2/5</c:v>
              </c:pt>
              <c:pt idx="128">
                <c:v>2021/2/6</c:v>
              </c:pt>
              <c:pt idx="129">
                <c:v>2021/2/7</c:v>
              </c:pt>
              <c:pt idx="130">
                <c:v>2021/2/8</c:v>
              </c:pt>
              <c:pt idx="131">
                <c:v>2021/2/9</c:v>
              </c:pt>
              <c:pt idx="132">
                <c:v>2021/2/10</c:v>
              </c:pt>
              <c:pt idx="133">
                <c:v>2021/2/11</c:v>
              </c:pt>
              <c:pt idx="134">
                <c:v>2021/2/12</c:v>
              </c:pt>
              <c:pt idx="135">
                <c:v>2021/2/13</c:v>
              </c:pt>
              <c:pt idx="136">
                <c:v>2021/2/14</c:v>
              </c:pt>
              <c:pt idx="137">
                <c:v>2021/2/15</c:v>
              </c:pt>
              <c:pt idx="138">
                <c:v>2021/2/16</c:v>
              </c:pt>
              <c:pt idx="139">
                <c:v>2021/2/17</c:v>
              </c:pt>
              <c:pt idx="140">
                <c:v>2021/2/18</c:v>
              </c:pt>
              <c:pt idx="141">
                <c:v>2021/2/19</c:v>
              </c:pt>
              <c:pt idx="142">
                <c:v>2021/2/20</c:v>
              </c:pt>
              <c:pt idx="143">
                <c:v>2021/2/21</c:v>
              </c:pt>
              <c:pt idx="144">
                <c:v>2021/2/22</c:v>
              </c:pt>
              <c:pt idx="145">
                <c:v>2021/2/23</c:v>
              </c:pt>
              <c:pt idx="146">
                <c:v>2021/2/24</c:v>
              </c:pt>
              <c:pt idx="147">
                <c:v>2021/2/25</c:v>
              </c:pt>
              <c:pt idx="148">
                <c:v>2021/2/26</c:v>
              </c:pt>
              <c:pt idx="149">
                <c:v>2021/2/27</c:v>
              </c:pt>
              <c:pt idx="150">
                <c:v>2021/2/28</c:v>
              </c:pt>
              <c:pt idx="151">
                <c:v>2021/3/1</c:v>
              </c:pt>
              <c:pt idx="152">
                <c:v>2021/3/2</c:v>
              </c:pt>
              <c:pt idx="153">
                <c:v>2021/3/3</c:v>
              </c:pt>
              <c:pt idx="154">
                <c:v>2021/3/4</c:v>
              </c:pt>
              <c:pt idx="155">
                <c:v>2021/3/5</c:v>
              </c:pt>
              <c:pt idx="156">
                <c:v>2021/3/6</c:v>
              </c:pt>
              <c:pt idx="157">
                <c:v>2021/3/7</c:v>
              </c:pt>
              <c:pt idx="158">
                <c:v>2021/3/8</c:v>
              </c:pt>
              <c:pt idx="159">
                <c:v>2021/3/9</c:v>
              </c:pt>
              <c:pt idx="160">
                <c:v>2021/3/10</c:v>
              </c:pt>
              <c:pt idx="161">
                <c:v>2021/3/11</c:v>
              </c:pt>
              <c:pt idx="162">
                <c:v>2021/3/12</c:v>
              </c:pt>
              <c:pt idx="163">
                <c:v>2021/3/13</c:v>
              </c:pt>
              <c:pt idx="164">
                <c:v>2021/3/14</c:v>
              </c:pt>
              <c:pt idx="165">
                <c:v>2021/3/15</c:v>
              </c:pt>
              <c:pt idx="166">
                <c:v>2021/3/16</c:v>
              </c:pt>
              <c:pt idx="167">
                <c:v>2021/3/17</c:v>
              </c:pt>
              <c:pt idx="168">
                <c:v>2021/3/18</c:v>
              </c:pt>
              <c:pt idx="169">
                <c:v>2021/3/19</c:v>
              </c:pt>
              <c:pt idx="170">
                <c:v>2021/3/20</c:v>
              </c:pt>
              <c:pt idx="171">
                <c:v>2021/3/21</c:v>
              </c:pt>
              <c:pt idx="172">
                <c:v>2021/3/22</c:v>
              </c:pt>
              <c:pt idx="173">
                <c:v>2021/3/23</c:v>
              </c:pt>
              <c:pt idx="174">
                <c:v>2021/3/24</c:v>
              </c:pt>
              <c:pt idx="175">
                <c:v>2021/3/25</c:v>
              </c:pt>
              <c:pt idx="176">
                <c:v>2021/3/26</c:v>
              </c:pt>
              <c:pt idx="177">
                <c:v>2021/3/27</c:v>
              </c:pt>
              <c:pt idx="178">
                <c:v>2021/3/28</c:v>
              </c:pt>
              <c:pt idx="179">
                <c:v>2021/3/29</c:v>
              </c:pt>
              <c:pt idx="180">
                <c:v>2021/3/30</c:v>
              </c:pt>
              <c:pt idx="181">
                <c:v>2021/3/31</c:v>
              </c:pt>
              <c:pt idx="182">
                <c:v>2021/4/1</c:v>
              </c:pt>
              <c:pt idx="183">
                <c:v>2021/4/2</c:v>
              </c:pt>
              <c:pt idx="184">
                <c:v>2021/4/3</c:v>
              </c:pt>
              <c:pt idx="185">
                <c:v>2021/4/4</c:v>
              </c:pt>
              <c:pt idx="186">
                <c:v>2021/4/5</c:v>
              </c:pt>
              <c:pt idx="187">
                <c:v>2021/4/6</c:v>
              </c:pt>
              <c:pt idx="188">
                <c:v>2021/4/7</c:v>
              </c:pt>
              <c:pt idx="189">
                <c:v>2021/4/8</c:v>
              </c:pt>
              <c:pt idx="190">
                <c:v>2021/4/9</c:v>
              </c:pt>
              <c:pt idx="191">
                <c:v>2021/4/10</c:v>
              </c:pt>
              <c:pt idx="192">
                <c:v>2021/4/11</c:v>
              </c:pt>
              <c:pt idx="193">
                <c:v>2021/4/12</c:v>
              </c:pt>
              <c:pt idx="194">
                <c:v>2021/4/13</c:v>
              </c:pt>
              <c:pt idx="195">
                <c:v>2021/4/14</c:v>
              </c:pt>
              <c:pt idx="196">
                <c:v>2021/4/15</c:v>
              </c:pt>
              <c:pt idx="197">
                <c:v>2021/4/16</c:v>
              </c:pt>
              <c:pt idx="198">
                <c:v>2021/4/17</c:v>
              </c:pt>
              <c:pt idx="199">
                <c:v>2021/4/18</c:v>
              </c:pt>
              <c:pt idx="200">
                <c:v>2021/4/19</c:v>
              </c:pt>
              <c:pt idx="201">
                <c:v>2021/4/20</c:v>
              </c:pt>
              <c:pt idx="202">
                <c:v>2021/4/21</c:v>
              </c:pt>
              <c:pt idx="203">
                <c:v>2021/4/22</c:v>
              </c:pt>
              <c:pt idx="204">
                <c:v>2021/4/23</c:v>
              </c:pt>
              <c:pt idx="205">
                <c:v>2021/4/24</c:v>
              </c:pt>
              <c:pt idx="206">
                <c:v>2021/4/25</c:v>
              </c:pt>
              <c:pt idx="207">
                <c:v>2021/4/26</c:v>
              </c:pt>
              <c:pt idx="208">
                <c:v>2021/4/27</c:v>
              </c:pt>
              <c:pt idx="209">
                <c:v>2021/4/28</c:v>
              </c:pt>
              <c:pt idx="210">
                <c:v>2021/4/29</c:v>
              </c:pt>
              <c:pt idx="211">
                <c:v>2021/4/30</c:v>
              </c:pt>
              <c:pt idx="212">
                <c:v>2021/5/1</c:v>
              </c:pt>
              <c:pt idx="213">
                <c:v>2021/5/2</c:v>
              </c:pt>
              <c:pt idx="214">
                <c:v>2021/5/3</c:v>
              </c:pt>
              <c:pt idx="215">
                <c:v>2021/5/4</c:v>
              </c:pt>
              <c:pt idx="216">
                <c:v>2021/5/5</c:v>
              </c:pt>
              <c:pt idx="217">
                <c:v>2021/5/6</c:v>
              </c:pt>
              <c:pt idx="218">
                <c:v>2021/5/7</c:v>
              </c:pt>
              <c:pt idx="219">
                <c:v>2021/5/8</c:v>
              </c:pt>
              <c:pt idx="220">
                <c:v>2021/5/9</c:v>
              </c:pt>
              <c:pt idx="221">
                <c:v>2021/5/10</c:v>
              </c:pt>
              <c:pt idx="222">
                <c:v>2021/5/11</c:v>
              </c:pt>
              <c:pt idx="223">
                <c:v>2021/5/12</c:v>
              </c:pt>
              <c:pt idx="224">
                <c:v>2021/5/13</c:v>
              </c:pt>
              <c:pt idx="225">
                <c:v>2021/5/14</c:v>
              </c:pt>
              <c:pt idx="226">
                <c:v>2021/5/15</c:v>
              </c:pt>
              <c:pt idx="227">
                <c:v>2021/5/16</c:v>
              </c:pt>
              <c:pt idx="228">
                <c:v>2021/5/17</c:v>
              </c:pt>
              <c:pt idx="229">
                <c:v>2021/5/18</c:v>
              </c:pt>
              <c:pt idx="230">
                <c:v>2021/5/19</c:v>
              </c:pt>
              <c:pt idx="231">
                <c:v>2021/5/20</c:v>
              </c:pt>
              <c:pt idx="232">
                <c:v>2021/5/21</c:v>
              </c:pt>
              <c:pt idx="233">
                <c:v>2021/5/22</c:v>
              </c:pt>
              <c:pt idx="234">
                <c:v>2021/5/23</c:v>
              </c:pt>
              <c:pt idx="235">
                <c:v>2021/5/24</c:v>
              </c:pt>
              <c:pt idx="236">
                <c:v>2021/5/25</c:v>
              </c:pt>
              <c:pt idx="237">
                <c:v>2021/5/26</c:v>
              </c:pt>
              <c:pt idx="238">
                <c:v>2021/5/27</c:v>
              </c:pt>
              <c:pt idx="239">
                <c:v>2021/5/28</c:v>
              </c:pt>
              <c:pt idx="240">
                <c:v>2021/5/29</c:v>
              </c:pt>
              <c:pt idx="241">
                <c:v>2021/5/30</c:v>
              </c:pt>
              <c:pt idx="242">
                <c:v>2021/5/31</c:v>
              </c:pt>
              <c:pt idx="243">
                <c:v>2021/6/1</c:v>
              </c:pt>
              <c:pt idx="244">
                <c:v>2021/6/2</c:v>
              </c:pt>
              <c:pt idx="245">
                <c:v>2021/6/3</c:v>
              </c:pt>
              <c:pt idx="246">
                <c:v>2021/6/4</c:v>
              </c:pt>
              <c:pt idx="247">
                <c:v>2021/6/5</c:v>
              </c:pt>
              <c:pt idx="248">
                <c:v>2021/6/6</c:v>
              </c:pt>
              <c:pt idx="249">
                <c:v>2021/6/7</c:v>
              </c:pt>
              <c:pt idx="250">
                <c:v>2021/6/8</c:v>
              </c:pt>
              <c:pt idx="251">
                <c:v>2021/6/9</c:v>
              </c:pt>
              <c:pt idx="252">
                <c:v>2021/6/10</c:v>
              </c:pt>
              <c:pt idx="253">
                <c:v>2021/6/11</c:v>
              </c:pt>
              <c:pt idx="254">
                <c:v>2021/6/12</c:v>
              </c:pt>
              <c:pt idx="255">
                <c:v>2021/6/13</c:v>
              </c:pt>
              <c:pt idx="256">
                <c:v>2021/6/14</c:v>
              </c:pt>
              <c:pt idx="257">
                <c:v>2021/6/15</c:v>
              </c:pt>
              <c:pt idx="258">
                <c:v>2021/6/16</c:v>
              </c:pt>
              <c:pt idx="259">
                <c:v>2021/6/17</c:v>
              </c:pt>
              <c:pt idx="260">
                <c:v>2021/6/18</c:v>
              </c:pt>
              <c:pt idx="261">
                <c:v>2021/6/19</c:v>
              </c:pt>
              <c:pt idx="262">
                <c:v>2021/6/20</c:v>
              </c:pt>
              <c:pt idx="263">
                <c:v>2021/6/21</c:v>
              </c:pt>
              <c:pt idx="264">
                <c:v>2021/6/22</c:v>
              </c:pt>
              <c:pt idx="265">
                <c:v>2021/6/23</c:v>
              </c:pt>
              <c:pt idx="266">
                <c:v>2021/6/24</c:v>
              </c:pt>
              <c:pt idx="267">
                <c:v>2021/6/25</c:v>
              </c:pt>
              <c:pt idx="268">
                <c:v>2021/6/26</c:v>
              </c:pt>
              <c:pt idx="269">
                <c:v>2021/6/27</c:v>
              </c:pt>
              <c:pt idx="270">
                <c:v>2021/6/28</c:v>
              </c:pt>
              <c:pt idx="271">
                <c:v>2021/6/29</c:v>
              </c:pt>
              <c:pt idx="272">
                <c:v>2021/6/30</c:v>
              </c:pt>
              <c:pt idx="273">
                <c:v>2021/7/1</c:v>
              </c:pt>
              <c:pt idx="274">
                <c:v>2021/7/2</c:v>
              </c:pt>
              <c:pt idx="275">
                <c:v>2021/7/3</c:v>
              </c:pt>
              <c:pt idx="276">
                <c:v>2021/7/4</c:v>
              </c:pt>
              <c:pt idx="277">
                <c:v>2021/7/5</c:v>
              </c:pt>
              <c:pt idx="278">
                <c:v>2021/7/6</c:v>
              </c:pt>
              <c:pt idx="279">
                <c:v>2021/7/7</c:v>
              </c:pt>
              <c:pt idx="280">
                <c:v>2021/7/8</c:v>
              </c:pt>
              <c:pt idx="281">
                <c:v>2021/7/9</c:v>
              </c:pt>
              <c:pt idx="282">
                <c:v>2021/7/10</c:v>
              </c:pt>
              <c:pt idx="283">
                <c:v>2021/7/11</c:v>
              </c:pt>
              <c:pt idx="284">
                <c:v>2021/7/12</c:v>
              </c:pt>
              <c:pt idx="285">
                <c:v>2021/7/13</c:v>
              </c:pt>
              <c:pt idx="286">
                <c:v>2021/7/14</c:v>
              </c:pt>
              <c:pt idx="287">
                <c:v>2021/7/15</c:v>
              </c:pt>
              <c:pt idx="288">
                <c:v>2021/7/16</c:v>
              </c:pt>
              <c:pt idx="289">
                <c:v>2021/7/17</c:v>
              </c:pt>
              <c:pt idx="290">
                <c:v>2021/7/18</c:v>
              </c:pt>
              <c:pt idx="291">
                <c:v>2021/7/19</c:v>
              </c:pt>
              <c:pt idx="292">
                <c:v>2021/7/20</c:v>
              </c:pt>
              <c:pt idx="293">
                <c:v>2021/7/21</c:v>
              </c:pt>
              <c:pt idx="294">
                <c:v>2021/7/22</c:v>
              </c:pt>
              <c:pt idx="295">
                <c:v>2021/7/23</c:v>
              </c:pt>
              <c:pt idx="296">
                <c:v>2021/7/24</c:v>
              </c:pt>
              <c:pt idx="297">
                <c:v>2021/7/25</c:v>
              </c:pt>
              <c:pt idx="298">
                <c:v>2021/7/26</c:v>
              </c:pt>
              <c:pt idx="299">
                <c:v>2021/7/27</c:v>
              </c:pt>
              <c:pt idx="300">
                <c:v>2021/7/28</c:v>
              </c:pt>
              <c:pt idx="301">
                <c:v>2021/7/29</c:v>
              </c:pt>
              <c:pt idx="302">
                <c:v>2021/7/30</c:v>
              </c:pt>
              <c:pt idx="303">
                <c:v>2021/7/31</c:v>
              </c:pt>
              <c:pt idx="304">
                <c:v>2021/8/1</c:v>
              </c:pt>
              <c:pt idx="305">
                <c:v>2021/8/2</c:v>
              </c:pt>
              <c:pt idx="306">
                <c:v>2021/8/3</c:v>
              </c:pt>
              <c:pt idx="307">
                <c:v>2021/8/4</c:v>
              </c:pt>
              <c:pt idx="308">
                <c:v>2021/8/5</c:v>
              </c:pt>
              <c:pt idx="309">
                <c:v>2021/8/6</c:v>
              </c:pt>
              <c:pt idx="310">
                <c:v>2021/8/7</c:v>
              </c:pt>
              <c:pt idx="311">
                <c:v>2021/8/8</c:v>
              </c:pt>
              <c:pt idx="312">
                <c:v>2021/8/9</c:v>
              </c:pt>
              <c:pt idx="313">
                <c:v>2021/8/10</c:v>
              </c:pt>
              <c:pt idx="314">
                <c:v>2021/8/11</c:v>
              </c:pt>
              <c:pt idx="315">
                <c:v>2021/8/12</c:v>
              </c:pt>
              <c:pt idx="316">
                <c:v>2021/8/13</c:v>
              </c:pt>
              <c:pt idx="317">
                <c:v>2021/8/14</c:v>
              </c:pt>
              <c:pt idx="318">
                <c:v>2021/8/15</c:v>
              </c:pt>
              <c:pt idx="319">
                <c:v>2021/8/16</c:v>
              </c:pt>
              <c:pt idx="320">
                <c:v>2021/8/17</c:v>
              </c:pt>
              <c:pt idx="321">
                <c:v>2021/8/18</c:v>
              </c:pt>
              <c:pt idx="322">
                <c:v>2021/8/19</c:v>
              </c:pt>
              <c:pt idx="323">
                <c:v>2021/8/20</c:v>
              </c:pt>
              <c:pt idx="324">
                <c:v>2021/8/21</c:v>
              </c:pt>
              <c:pt idx="325">
                <c:v>2021/8/22</c:v>
              </c:pt>
              <c:pt idx="326">
                <c:v>2021/8/23</c:v>
              </c:pt>
              <c:pt idx="327">
                <c:v>2021/8/24</c:v>
              </c:pt>
              <c:pt idx="328">
                <c:v>2021/8/25</c:v>
              </c:pt>
              <c:pt idx="329">
                <c:v>2021/8/26</c:v>
              </c:pt>
              <c:pt idx="330">
                <c:v>2021/8/27</c:v>
              </c:pt>
              <c:pt idx="331">
                <c:v>2021/8/28</c:v>
              </c:pt>
              <c:pt idx="332">
                <c:v>2021/8/29</c:v>
              </c:pt>
              <c:pt idx="333">
                <c:v>2021/8/30</c:v>
              </c:pt>
              <c:pt idx="334">
                <c:v>2021/8/31</c:v>
              </c:pt>
              <c:pt idx="335">
                <c:v>2021/9/1</c:v>
              </c:pt>
              <c:pt idx="336">
                <c:v>2021/9/2</c:v>
              </c:pt>
              <c:pt idx="337">
                <c:v>2021/9/3</c:v>
              </c:pt>
              <c:pt idx="338">
                <c:v>2021/9/4</c:v>
              </c:pt>
              <c:pt idx="339">
                <c:v>2021/9/5</c:v>
              </c:pt>
              <c:pt idx="340">
                <c:v>2021/9/6</c:v>
              </c:pt>
              <c:pt idx="341">
                <c:v>2021/9/7</c:v>
              </c:pt>
              <c:pt idx="342">
                <c:v>2021/9/8</c:v>
              </c:pt>
              <c:pt idx="343">
                <c:v>2021/9/9</c:v>
              </c:pt>
              <c:pt idx="344">
                <c:v>2021/9/10</c:v>
              </c:pt>
              <c:pt idx="345">
                <c:v>2021/9/11</c:v>
              </c:pt>
              <c:pt idx="346">
                <c:v>2021/9/12</c:v>
              </c:pt>
              <c:pt idx="347">
                <c:v>2021/9/13</c:v>
              </c:pt>
              <c:pt idx="348">
                <c:v>2021/9/14</c:v>
              </c:pt>
              <c:pt idx="349">
                <c:v>2021/9/15</c:v>
              </c:pt>
              <c:pt idx="350">
                <c:v>2021/9/16</c:v>
              </c:pt>
              <c:pt idx="351">
                <c:v>2021/9/17</c:v>
              </c:pt>
              <c:pt idx="352">
                <c:v>2021/9/18</c:v>
              </c:pt>
              <c:pt idx="353">
                <c:v>2021/9/19</c:v>
              </c:pt>
              <c:pt idx="354">
                <c:v>2021/9/20</c:v>
              </c:pt>
              <c:pt idx="355">
                <c:v>2021/9/21</c:v>
              </c:pt>
              <c:pt idx="356">
                <c:v>2021/9/22</c:v>
              </c:pt>
              <c:pt idx="357">
                <c:v>2021/9/23</c:v>
              </c:pt>
              <c:pt idx="358">
                <c:v>2021/9/24</c:v>
              </c:pt>
              <c:pt idx="359">
                <c:v>2021/9/25</c:v>
              </c:pt>
              <c:pt idx="360">
                <c:v>2021/9/26</c:v>
              </c:pt>
              <c:pt idx="361">
                <c:v>2021/9/27</c:v>
              </c:pt>
              <c:pt idx="362">
                <c:v>2021/9/28</c:v>
              </c:pt>
              <c:pt idx="363">
                <c:v>2021/9/29</c:v>
              </c:pt>
              <c:pt idx="364">
                <c:v>2021/9/30</c:v>
              </c:pt>
              <c:pt idx="365">
                <c:v>2021/10/1</c:v>
              </c:pt>
              <c:pt idx="366">
                <c:v>2021/10/2</c:v>
              </c:pt>
              <c:pt idx="367">
                <c:v>2021/10/3</c:v>
              </c:pt>
              <c:pt idx="368">
                <c:v>2021/10/4</c:v>
              </c:pt>
              <c:pt idx="369">
                <c:v>2021/10/5</c:v>
              </c:pt>
              <c:pt idx="370">
                <c:v>2021/10/6</c:v>
              </c:pt>
              <c:pt idx="371">
                <c:v>2021/10/7</c:v>
              </c:pt>
              <c:pt idx="372">
                <c:v>2021/10/8</c:v>
              </c:pt>
              <c:pt idx="373">
                <c:v>2021/10/9</c:v>
              </c:pt>
              <c:pt idx="374">
                <c:v>2021/10/10</c:v>
              </c:pt>
              <c:pt idx="375">
                <c:v>2021/10/11</c:v>
              </c:pt>
              <c:pt idx="376">
                <c:v>2021/10/12</c:v>
              </c:pt>
              <c:pt idx="377">
                <c:v>2021/10/13</c:v>
              </c:pt>
              <c:pt idx="378">
                <c:v>2021/10/14</c:v>
              </c:pt>
              <c:pt idx="379">
                <c:v>2021/10/15</c:v>
              </c:pt>
              <c:pt idx="380">
                <c:v>2021/10/16</c:v>
              </c:pt>
              <c:pt idx="381">
                <c:v>2021/10/17</c:v>
              </c:pt>
              <c:pt idx="382">
                <c:v>2021/10/18</c:v>
              </c:pt>
              <c:pt idx="383">
                <c:v>2021/10/19</c:v>
              </c:pt>
              <c:pt idx="384">
                <c:v>2021/10/20</c:v>
              </c:pt>
              <c:pt idx="385">
                <c:v>2021/10/21</c:v>
              </c:pt>
              <c:pt idx="386">
                <c:v>2021/10/22</c:v>
              </c:pt>
              <c:pt idx="387">
                <c:v>2021/10/23</c:v>
              </c:pt>
              <c:pt idx="388">
                <c:v>2021/10/24</c:v>
              </c:pt>
              <c:pt idx="389">
                <c:v>2021/10/25</c:v>
              </c:pt>
              <c:pt idx="390">
                <c:v>2021/10/26</c:v>
              </c:pt>
              <c:pt idx="391">
                <c:v>2021/10/27</c:v>
              </c:pt>
              <c:pt idx="392">
                <c:v>2021/10/28</c:v>
              </c:pt>
              <c:pt idx="393">
                <c:v>2021/10/29</c:v>
              </c:pt>
              <c:pt idx="394">
                <c:v>2021/10/30</c:v>
              </c:pt>
              <c:pt idx="395">
                <c:v>2021/10/31</c:v>
              </c:pt>
              <c:pt idx="396">
                <c:v>2021/11/1</c:v>
              </c:pt>
              <c:pt idx="397">
                <c:v>2021/11/2</c:v>
              </c:pt>
              <c:pt idx="398">
                <c:v>2021/11/3</c:v>
              </c:pt>
              <c:pt idx="399">
                <c:v>2021/11/4</c:v>
              </c:pt>
              <c:pt idx="400">
                <c:v>2021/11/5</c:v>
              </c:pt>
              <c:pt idx="401">
                <c:v>2021/11/6</c:v>
              </c:pt>
              <c:pt idx="402">
                <c:v>2021/11/7</c:v>
              </c:pt>
              <c:pt idx="403">
                <c:v>2021/11/8</c:v>
              </c:pt>
              <c:pt idx="404">
                <c:v>2021/11/9</c:v>
              </c:pt>
              <c:pt idx="405">
                <c:v>2021/11/10</c:v>
              </c:pt>
              <c:pt idx="406">
                <c:v>2021/11/11</c:v>
              </c:pt>
              <c:pt idx="407">
                <c:v>2021/11/12</c:v>
              </c:pt>
              <c:pt idx="408">
                <c:v>2021/11/13</c:v>
              </c:pt>
              <c:pt idx="409">
                <c:v>2021/11/14</c:v>
              </c:pt>
              <c:pt idx="410">
                <c:v>2021/11/15</c:v>
              </c:pt>
              <c:pt idx="411">
                <c:v>2021/11/16</c:v>
              </c:pt>
              <c:pt idx="412">
                <c:v>2021/11/17</c:v>
              </c:pt>
              <c:pt idx="413">
                <c:v>2021/11/18</c:v>
              </c:pt>
              <c:pt idx="414">
                <c:v>2021/11/19</c:v>
              </c:pt>
              <c:pt idx="415">
                <c:v>2021/11/20</c:v>
              </c:pt>
              <c:pt idx="416">
                <c:v>2021/11/21</c:v>
              </c:pt>
              <c:pt idx="417">
                <c:v>2021/11/22</c:v>
              </c:pt>
              <c:pt idx="418">
                <c:v>2021/11/23</c:v>
              </c:pt>
              <c:pt idx="419">
                <c:v>2021/11/24</c:v>
              </c:pt>
              <c:pt idx="420">
                <c:v>2021/11/25</c:v>
              </c:pt>
              <c:pt idx="421">
                <c:v>2021/11/26</c:v>
              </c:pt>
              <c:pt idx="422">
                <c:v>2021/11/27</c:v>
              </c:pt>
              <c:pt idx="423">
                <c:v>2021/11/28</c:v>
              </c:pt>
              <c:pt idx="424">
                <c:v>2021/11/29</c:v>
              </c:pt>
              <c:pt idx="425">
                <c:v>2021/11/30</c:v>
              </c:pt>
              <c:pt idx="426">
                <c:v>2021/12/1</c:v>
              </c:pt>
            </c:strLit>
          </c:cat>
          <c:val>
            <c:numLit>
              <c:formatCode>General</c:formatCode>
              <c:ptCount val="427"/>
              <c:pt idx="0">
                <c:v>1</c:v>
              </c:pt>
              <c:pt idx="1">
                <c:v>0</c:v>
              </c:pt>
              <c:pt idx="2">
                <c:v>2</c:v>
              </c:pt>
              <c:pt idx="3">
                <c:v>0</c:v>
              </c:pt>
              <c:pt idx="4">
                <c:v>2</c:v>
              </c:pt>
              <c:pt idx="5">
                <c:v>1</c:v>
              </c:pt>
              <c:pt idx="6">
                <c:v>2</c:v>
              </c:pt>
              <c:pt idx="7">
                <c:v>1</c:v>
              </c:pt>
              <c:pt idx="8">
                <c:v>4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2</c:v>
              </c:pt>
              <c:pt idx="13">
                <c:v>2</c:v>
              </c:pt>
              <c:pt idx="14">
                <c:v>2</c:v>
              </c:pt>
              <c:pt idx="15">
                <c:v>4</c:v>
              </c:pt>
              <c:pt idx="16">
                <c:v>3</c:v>
              </c:pt>
              <c:pt idx="17">
                <c:v>2</c:v>
              </c:pt>
              <c:pt idx="18">
                <c:v>0</c:v>
              </c:pt>
              <c:pt idx="19">
                <c:v>1</c:v>
              </c:pt>
              <c:pt idx="20">
                <c:v>2</c:v>
              </c:pt>
              <c:pt idx="21">
                <c:v>3</c:v>
              </c:pt>
              <c:pt idx="22">
                <c:v>3</c:v>
              </c:pt>
              <c:pt idx="23">
                <c:v>0</c:v>
              </c:pt>
              <c:pt idx="24">
                <c:v>2</c:v>
              </c:pt>
              <c:pt idx="25">
                <c:v>3</c:v>
              </c:pt>
              <c:pt idx="26">
                <c:v>1</c:v>
              </c:pt>
              <c:pt idx="27">
                <c:v>0</c:v>
              </c:pt>
              <c:pt idx="28">
                <c:v>2</c:v>
              </c:pt>
              <c:pt idx="29">
                <c:v>2</c:v>
              </c:pt>
              <c:pt idx="30">
                <c:v>0</c:v>
              </c:pt>
              <c:pt idx="31">
                <c:v>0</c:v>
              </c:pt>
              <c:pt idx="32">
                <c:v>4</c:v>
              </c:pt>
              <c:pt idx="33">
                <c:v>0</c:v>
              </c:pt>
              <c:pt idx="34">
                <c:v>0</c:v>
              </c:pt>
              <c:pt idx="35">
                <c:v>2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1</c:v>
              </c:pt>
              <c:pt idx="40">
                <c:v>3</c:v>
              </c:pt>
              <c:pt idx="41">
                <c:v>3</c:v>
              </c:pt>
              <c:pt idx="42">
                <c:v>2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  <c:pt idx="46">
                <c:v>2</c:v>
              </c:pt>
              <c:pt idx="47">
                <c:v>4</c:v>
              </c:pt>
              <c:pt idx="48">
                <c:v>0</c:v>
              </c:pt>
              <c:pt idx="49">
                <c:v>0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0</c:v>
              </c:pt>
              <c:pt idx="54">
                <c:v>0</c:v>
              </c:pt>
              <c:pt idx="55">
                <c:v>3</c:v>
              </c:pt>
              <c:pt idx="56">
                <c:v>3</c:v>
              </c:pt>
              <c:pt idx="57">
                <c:v>3</c:v>
              </c:pt>
              <c:pt idx="58">
                <c:v>0</c:v>
              </c:pt>
              <c:pt idx="59">
                <c:v>0</c:v>
              </c:pt>
              <c:pt idx="60">
                <c:v>1</c:v>
              </c:pt>
              <c:pt idx="61">
                <c:v>5</c:v>
              </c:pt>
              <c:pt idx="62">
                <c:v>5</c:v>
              </c:pt>
              <c:pt idx="63">
                <c:v>2</c:v>
              </c:pt>
              <c:pt idx="64">
                <c:v>8</c:v>
              </c:pt>
              <c:pt idx="65">
                <c:v>2</c:v>
              </c:pt>
              <c:pt idx="66">
                <c:v>0</c:v>
              </c:pt>
              <c:pt idx="67">
                <c:v>6</c:v>
              </c:pt>
              <c:pt idx="68">
                <c:v>6</c:v>
              </c:pt>
              <c:pt idx="69">
                <c:v>5</c:v>
              </c:pt>
              <c:pt idx="70">
                <c:v>2</c:v>
              </c:pt>
              <c:pt idx="71">
                <c:v>5</c:v>
              </c:pt>
              <c:pt idx="72">
                <c:v>0</c:v>
              </c:pt>
              <c:pt idx="73">
                <c:v>0</c:v>
              </c:pt>
              <c:pt idx="74">
                <c:v>3</c:v>
              </c:pt>
              <c:pt idx="75">
                <c:v>9</c:v>
              </c:pt>
              <c:pt idx="76">
                <c:v>10</c:v>
              </c:pt>
              <c:pt idx="77">
                <c:v>0</c:v>
              </c:pt>
              <c:pt idx="78">
                <c:v>4</c:v>
              </c:pt>
              <c:pt idx="79">
                <c:v>5</c:v>
              </c:pt>
              <c:pt idx="80">
                <c:v>0</c:v>
              </c:pt>
              <c:pt idx="81">
                <c:v>1</c:v>
              </c:pt>
              <c:pt idx="82">
                <c:v>1</c:v>
              </c:pt>
              <c:pt idx="83">
                <c:v>10</c:v>
              </c:pt>
              <c:pt idx="84">
                <c:v>9</c:v>
              </c:pt>
              <c:pt idx="85">
                <c:v>10</c:v>
              </c:pt>
              <c:pt idx="86">
                <c:v>10</c:v>
              </c:pt>
              <c:pt idx="87">
                <c:v>0</c:v>
              </c:pt>
              <c:pt idx="88">
                <c:v>6</c:v>
              </c:pt>
              <c:pt idx="89">
                <c:v>5</c:v>
              </c:pt>
              <c:pt idx="90">
                <c:v>4</c:v>
              </c:pt>
              <c:pt idx="91">
                <c:v>5</c:v>
              </c:pt>
              <c:pt idx="92">
                <c:v>4</c:v>
              </c:pt>
              <c:pt idx="93">
                <c:v>0</c:v>
              </c:pt>
              <c:pt idx="94">
                <c:v>1</c:v>
              </c:pt>
              <c:pt idx="95">
                <c:v>2</c:v>
              </c:pt>
              <c:pt idx="96">
                <c:v>14</c:v>
              </c:pt>
              <c:pt idx="97">
                <c:v>8</c:v>
              </c:pt>
              <c:pt idx="98">
                <c:v>11</c:v>
              </c:pt>
              <c:pt idx="99">
                <c:v>7</c:v>
              </c:pt>
              <c:pt idx="100">
                <c:v>8</c:v>
              </c:pt>
              <c:pt idx="101">
                <c:v>3</c:v>
              </c:pt>
              <c:pt idx="102">
                <c:v>4</c:v>
              </c:pt>
              <c:pt idx="103">
                <c:v>2</c:v>
              </c:pt>
              <c:pt idx="104">
                <c:v>13</c:v>
              </c:pt>
              <c:pt idx="105">
                <c:v>3</c:v>
              </c:pt>
              <c:pt idx="106">
                <c:v>10</c:v>
              </c:pt>
              <c:pt idx="107">
                <c:v>3</c:v>
              </c:pt>
              <c:pt idx="108">
                <c:v>5</c:v>
              </c:pt>
              <c:pt idx="109">
                <c:v>3</c:v>
              </c:pt>
              <c:pt idx="110">
                <c:v>16</c:v>
              </c:pt>
              <c:pt idx="111">
                <c:v>10</c:v>
              </c:pt>
              <c:pt idx="112">
                <c:v>7</c:v>
              </c:pt>
              <c:pt idx="113">
                <c:v>9</c:v>
              </c:pt>
              <c:pt idx="114">
                <c:v>9</c:v>
              </c:pt>
              <c:pt idx="115">
                <c:v>3</c:v>
              </c:pt>
              <c:pt idx="116">
                <c:v>14</c:v>
              </c:pt>
              <c:pt idx="117">
                <c:v>13</c:v>
              </c:pt>
              <c:pt idx="118">
                <c:v>18</c:v>
              </c:pt>
              <c:pt idx="119">
                <c:v>20</c:v>
              </c:pt>
              <c:pt idx="120">
                <c:v>17</c:v>
              </c:pt>
              <c:pt idx="121">
                <c:v>19</c:v>
              </c:pt>
              <c:pt idx="122">
                <c:v>3</c:v>
              </c:pt>
              <c:pt idx="123">
                <c:v>8</c:v>
              </c:pt>
              <c:pt idx="124">
                <c:v>23</c:v>
              </c:pt>
              <c:pt idx="125">
                <c:v>32</c:v>
              </c:pt>
              <c:pt idx="126">
                <c:v>25</c:v>
              </c:pt>
              <c:pt idx="127">
                <c:v>22</c:v>
              </c:pt>
              <c:pt idx="128">
                <c:v>21</c:v>
              </c:pt>
              <c:pt idx="129">
                <c:v>6</c:v>
              </c:pt>
              <c:pt idx="130">
                <c:v>12</c:v>
              </c:pt>
              <c:pt idx="131">
                <c:v>18</c:v>
              </c:pt>
              <c:pt idx="132">
                <c:v>25</c:v>
              </c:pt>
              <c:pt idx="133">
                <c:v>21</c:v>
              </c:pt>
              <c:pt idx="134">
                <c:v>15</c:v>
              </c:pt>
              <c:pt idx="135">
                <c:v>11</c:v>
              </c:pt>
              <c:pt idx="136">
                <c:v>6</c:v>
              </c:pt>
              <c:pt idx="137">
                <c:v>6</c:v>
              </c:pt>
              <c:pt idx="138">
                <c:v>27</c:v>
              </c:pt>
              <c:pt idx="139">
                <c:v>19</c:v>
              </c:pt>
              <c:pt idx="140">
                <c:v>27</c:v>
              </c:pt>
              <c:pt idx="141">
                <c:v>11</c:v>
              </c:pt>
              <c:pt idx="142">
                <c:v>27</c:v>
              </c:pt>
              <c:pt idx="143">
                <c:v>17</c:v>
              </c:pt>
              <c:pt idx="144">
                <c:v>9</c:v>
              </c:pt>
              <c:pt idx="145">
                <c:v>11</c:v>
              </c:pt>
              <c:pt idx="146">
                <c:v>17</c:v>
              </c:pt>
              <c:pt idx="147">
                <c:v>23</c:v>
              </c:pt>
              <c:pt idx="148">
                <c:v>30</c:v>
              </c:pt>
              <c:pt idx="149">
                <c:v>15</c:v>
              </c:pt>
              <c:pt idx="150">
                <c:v>6</c:v>
              </c:pt>
              <c:pt idx="151">
                <c:v>19</c:v>
              </c:pt>
              <c:pt idx="152">
                <c:v>5</c:v>
              </c:pt>
              <c:pt idx="153">
                <c:v>19</c:v>
              </c:pt>
              <c:pt idx="154">
                <c:v>23</c:v>
              </c:pt>
              <c:pt idx="155">
                <c:v>12</c:v>
              </c:pt>
              <c:pt idx="156">
                <c:v>8</c:v>
              </c:pt>
              <c:pt idx="157">
                <c:v>0</c:v>
              </c:pt>
              <c:pt idx="158">
                <c:v>17</c:v>
              </c:pt>
              <c:pt idx="159">
                <c:v>21</c:v>
              </c:pt>
              <c:pt idx="160">
                <c:v>18</c:v>
              </c:pt>
              <c:pt idx="161">
                <c:v>18</c:v>
              </c:pt>
              <c:pt idx="162">
                <c:v>25</c:v>
              </c:pt>
              <c:pt idx="163">
                <c:v>16</c:v>
              </c:pt>
              <c:pt idx="164">
                <c:v>3</c:v>
              </c:pt>
              <c:pt idx="165">
                <c:v>9</c:v>
              </c:pt>
              <c:pt idx="166">
                <c:v>16</c:v>
              </c:pt>
              <c:pt idx="167">
                <c:v>7</c:v>
              </c:pt>
              <c:pt idx="168">
                <c:v>12</c:v>
              </c:pt>
              <c:pt idx="169">
                <c:v>6</c:v>
              </c:pt>
              <c:pt idx="170">
                <c:v>2</c:v>
              </c:pt>
              <c:pt idx="171">
                <c:v>4</c:v>
              </c:pt>
              <c:pt idx="172">
                <c:v>7</c:v>
              </c:pt>
              <c:pt idx="173">
                <c:v>18</c:v>
              </c:pt>
              <c:pt idx="174">
                <c:v>6</c:v>
              </c:pt>
              <c:pt idx="175">
                <c:v>7</c:v>
              </c:pt>
              <c:pt idx="176">
                <c:v>15</c:v>
              </c:pt>
              <c:pt idx="177">
                <c:v>16</c:v>
              </c:pt>
              <c:pt idx="178">
                <c:v>20</c:v>
              </c:pt>
              <c:pt idx="179">
                <c:v>12</c:v>
              </c:pt>
              <c:pt idx="180">
                <c:v>10</c:v>
              </c:pt>
              <c:pt idx="181">
                <c:v>23</c:v>
              </c:pt>
              <c:pt idx="182">
                <c:v>4</c:v>
              </c:pt>
              <c:pt idx="183">
                <c:v>2</c:v>
              </c:pt>
              <c:pt idx="184">
                <c:v>0</c:v>
              </c:pt>
              <c:pt idx="185">
                <c:v>0</c:v>
              </c:pt>
              <c:pt idx="186">
                <c:v>3</c:v>
              </c:pt>
              <c:pt idx="187">
                <c:v>6</c:v>
              </c:pt>
              <c:pt idx="188">
                <c:v>4</c:v>
              </c:pt>
              <c:pt idx="189">
                <c:v>5</c:v>
              </c:pt>
              <c:pt idx="190">
                <c:v>4</c:v>
              </c:pt>
              <c:pt idx="191">
                <c:v>5</c:v>
              </c:pt>
              <c:pt idx="192">
                <c:v>0</c:v>
              </c:pt>
              <c:pt idx="193">
                <c:v>1</c:v>
              </c:pt>
              <c:pt idx="194">
                <c:v>7</c:v>
              </c:pt>
              <c:pt idx="195">
                <c:v>8</c:v>
              </c:pt>
              <c:pt idx="196">
                <c:v>9</c:v>
              </c:pt>
              <c:pt idx="197">
                <c:v>8</c:v>
              </c:pt>
              <c:pt idx="198">
                <c:v>10</c:v>
              </c:pt>
              <c:pt idx="199">
                <c:v>1</c:v>
              </c:pt>
              <c:pt idx="200">
                <c:v>0</c:v>
              </c:pt>
              <c:pt idx="201">
                <c:v>5</c:v>
              </c:pt>
              <c:pt idx="202">
                <c:v>4</c:v>
              </c:pt>
              <c:pt idx="203">
                <c:v>8</c:v>
              </c:pt>
              <c:pt idx="204">
                <c:v>5</c:v>
              </c:pt>
              <c:pt idx="205">
                <c:v>3</c:v>
              </c:pt>
              <c:pt idx="206">
                <c:v>4</c:v>
              </c:pt>
              <c:pt idx="207">
                <c:v>0</c:v>
              </c:pt>
              <c:pt idx="208">
                <c:v>3</c:v>
              </c:pt>
              <c:pt idx="209">
                <c:v>1</c:v>
              </c:pt>
              <c:pt idx="210">
                <c:v>9</c:v>
              </c:pt>
              <c:pt idx="211">
                <c:v>2</c:v>
              </c:pt>
              <c:pt idx="212">
                <c:v>6</c:v>
              </c:pt>
              <c:pt idx="213">
                <c:v>1</c:v>
              </c:pt>
              <c:pt idx="214">
                <c:v>0</c:v>
              </c:pt>
              <c:pt idx="215">
                <c:v>1</c:v>
              </c:pt>
              <c:pt idx="216">
                <c:v>0</c:v>
              </c:pt>
              <c:pt idx="217">
                <c:v>4</c:v>
              </c:pt>
              <c:pt idx="218">
                <c:v>6</c:v>
              </c:pt>
              <c:pt idx="219">
                <c:v>6</c:v>
              </c:pt>
              <c:pt idx="220">
                <c:v>3</c:v>
              </c:pt>
              <c:pt idx="221">
                <c:v>2</c:v>
              </c:pt>
              <c:pt idx="222">
                <c:v>3</c:v>
              </c:pt>
              <c:pt idx="223">
                <c:v>8</c:v>
              </c:pt>
              <c:pt idx="224">
                <c:v>7</c:v>
              </c:pt>
              <c:pt idx="225">
                <c:v>2</c:v>
              </c:pt>
              <c:pt idx="226">
                <c:v>11</c:v>
              </c:pt>
              <c:pt idx="227">
                <c:v>0</c:v>
              </c:pt>
              <c:pt idx="228">
                <c:v>7</c:v>
              </c:pt>
              <c:pt idx="229">
                <c:v>11</c:v>
              </c:pt>
              <c:pt idx="230">
                <c:v>15</c:v>
              </c:pt>
              <c:pt idx="231">
                <c:v>13</c:v>
              </c:pt>
              <c:pt idx="232">
                <c:v>13</c:v>
              </c:pt>
              <c:pt idx="233">
                <c:v>5</c:v>
              </c:pt>
              <c:pt idx="234">
                <c:v>2</c:v>
              </c:pt>
              <c:pt idx="235">
                <c:v>0</c:v>
              </c:pt>
              <c:pt idx="236">
                <c:v>9</c:v>
              </c:pt>
              <c:pt idx="237">
                <c:v>5</c:v>
              </c:pt>
              <c:pt idx="238">
                <c:v>11</c:v>
              </c:pt>
              <c:pt idx="239">
                <c:v>6</c:v>
              </c:pt>
              <c:pt idx="240">
                <c:v>6</c:v>
              </c:pt>
              <c:pt idx="241">
                <c:v>0</c:v>
              </c:pt>
              <c:pt idx="242">
                <c:v>1</c:v>
              </c:pt>
              <c:pt idx="243">
                <c:v>7</c:v>
              </c:pt>
              <c:pt idx="244">
                <c:v>13</c:v>
              </c:pt>
              <c:pt idx="245">
                <c:v>16</c:v>
              </c:pt>
              <c:pt idx="246">
                <c:v>4</c:v>
              </c:pt>
              <c:pt idx="247">
                <c:v>8</c:v>
              </c:pt>
              <c:pt idx="248">
                <c:v>5</c:v>
              </c:pt>
              <c:pt idx="249">
                <c:v>3</c:v>
              </c:pt>
              <c:pt idx="250">
                <c:v>10</c:v>
              </c:pt>
              <c:pt idx="251">
                <c:v>7</c:v>
              </c:pt>
              <c:pt idx="252">
                <c:v>6</c:v>
              </c:pt>
              <c:pt idx="253">
                <c:v>8</c:v>
              </c:pt>
              <c:pt idx="254">
                <c:v>8</c:v>
              </c:pt>
              <c:pt idx="255">
                <c:v>6</c:v>
              </c:pt>
              <c:pt idx="256">
                <c:v>3</c:v>
              </c:pt>
              <c:pt idx="257">
                <c:v>12</c:v>
              </c:pt>
              <c:pt idx="258">
                <c:v>12</c:v>
              </c:pt>
              <c:pt idx="259">
                <c:v>7</c:v>
              </c:pt>
              <c:pt idx="260">
                <c:v>2</c:v>
              </c:pt>
              <c:pt idx="261">
                <c:v>4</c:v>
              </c:pt>
              <c:pt idx="262">
                <c:v>1</c:v>
              </c:pt>
              <c:pt idx="263">
                <c:v>1</c:v>
              </c:pt>
              <c:pt idx="264">
                <c:v>5</c:v>
              </c:pt>
              <c:pt idx="265">
                <c:v>10</c:v>
              </c:pt>
              <c:pt idx="266">
                <c:v>3</c:v>
              </c:pt>
              <c:pt idx="267">
                <c:v>2</c:v>
              </c:pt>
              <c:pt idx="268">
                <c:v>4</c:v>
              </c:pt>
              <c:pt idx="269">
                <c:v>1</c:v>
              </c:pt>
              <c:pt idx="270">
                <c:v>4</c:v>
              </c:pt>
              <c:pt idx="271">
                <c:v>4</c:v>
              </c:pt>
              <c:pt idx="272">
                <c:v>3</c:v>
              </c:pt>
              <c:pt idx="273">
                <c:v>2</c:v>
              </c:pt>
              <c:pt idx="274">
                <c:v>2</c:v>
              </c:pt>
              <c:pt idx="275">
                <c:v>0</c:v>
              </c:pt>
              <c:pt idx="276">
                <c:v>1</c:v>
              </c:pt>
              <c:pt idx="277">
                <c:v>1</c:v>
              </c:pt>
              <c:pt idx="278">
                <c:v>1</c:v>
              </c:pt>
              <c:pt idx="279">
                <c:v>3</c:v>
              </c:pt>
              <c:pt idx="280">
                <c:v>2</c:v>
              </c:pt>
              <c:pt idx="281">
                <c:v>2</c:v>
              </c:pt>
              <c:pt idx="282">
                <c:v>5</c:v>
              </c:pt>
              <c:pt idx="283">
                <c:v>3</c:v>
              </c:pt>
              <c:pt idx="284">
                <c:v>0</c:v>
              </c:pt>
              <c:pt idx="285">
                <c:v>2</c:v>
              </c:pt>
              <c:pt idx="286">
                <c:v>4</c:v>
              </c:pt>
              <c:pt idx="287">
                <c:v>4</c:v>
              </c:pt>
              <c:pt idx="288">
                <c:v>1</c:v>
              </c:pt>
              <c:pt idx="289">
                <c:v>2</c:v>
              </c:pt>
              <c:pt idx="290">
                <c:v>0</c:v>
              </c:pt>
              <c:pt idx="291">
                <c:v>1</c:v>
              </c:pt>
              <c:pt idx="292">
                <c:v>2</c:v>
              </c:pt>
              <c:pt idx="293">
                <c:v>4</c:v>
              </c:pt>
              <c:pt idx="294">
                <c:v>0</c:v>
              </c:pt>
              <c:pt idx="295">
                <c:v>1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2</c:v>
              </c:pt>
              <c:pt idx="300">
                <c:v>6</c:v>
              </c:pt>
              <c:pt idx="301">
                <c:v>3</c:v>
              </c:pt>
              <c:pt idx="302">
                <c:v>2</c:v>
              </c:pt>
              <c:pt idx="303">
                <c:v>3</c:v>
              </c:pt>
              <c:pt idx="304">
                <c:v>0</c:v>
              </c:pt>
              <c:pt idx="305">
                <c:v>0</c:v>
              </c:pt>
              <c:pt idx="306">
                <c:v>7</c:v>
              </c:pt>
              <c:pt idx="307">
                <c:v>1</c:v>
              </c:pt>
              <c:pt idx="308">
                <c:v>1</c:v>
              </c:pt>
              <c:pt idx="309">
                <c:v>4</c:v>
              </c:pt>
              <c:pt idx="310">
                <c:v>4</c:v>
              </c:pt>
              <c:pt idx="311">
                <c:v>1</c:v>
              </c:pt>
              <c:pt idx="312">
                <c:v>3</c:v>
              </c:pt>
              <c:pt idx="313">
                <c:v>3</c:v>
              </c:pt>
              <c:pt idx="314">
                <c:v>2</c:v>
              </c:pt>
              <c:pt idx="315">
                <c:v>6</c:v>
              </c:pt>
              <c:pt idx="316">
                <c:v>7</c:v>
              </c:pt>
              <c:pt idx="317">
                <c:v>0</c:v>
              </c:pt>
              <c:pt idx="318">
                <c:v>3</c:v>
              </c:pt>
              <c:pt idx="319">
                <c:v>5</c:v>
              </c:pt>
              <c:pt idx="320">
                <c:v>8</c:v>
              </c:pt>
              <c:pt idx="321">
                <c:v>6</c:v>
              </c:pt>
              <c:pt idx="322">
                <c:v>4</c:v>
              </c:pt>
              <c:pt idx="323">
                <c:v>7</c:v>
              </c:pt>
              <c:pt idx="324">
                <c:v>6</c:v>
              </c:pt>
              <c:pt idx="325">
                <c:v>8</c:v>
              </c:pt>
              <c:pt idx="326">
                <c:v>5</c:v>
              </c:pt>
              <c:pt idx="327">
                <c:v>9</c:v>
              </c:pt>
              <c:pt idx="328">
                <c:v>11</c:v>
              </c:pt>
              <c:pt idx="329">
                <c:v>11</c:v>
              </c:pt>
              <c:pt idx="330">
                <c:v>18</c:v>
              </c:pt>
              <c:pt idx="331">
                <c:v>19</c:v>
              </c:pt>
              <c:pt idx="332">
                <c:v>14</c:v>
              </c:pt>
              <c:pt idx="333">
                <c:v>12</c:v>
              </c:pt>
              <c:pt idx="334">
                <c:v>15</c:v>
              </c:pt>
              <c:pt idx="335">
                <c:v>7</c:v>
              </c:pt>
              <c:pt idx="336">
                <c:v>10</c:v>
              </c:pt>
              <c:pt idx="337">
                <c:v>10</c:v>
              </c:pt>
              <c:pt idx="338">
                <c:v>15</c:v>
              </c:pt>
              <c:pt idx="339">
                <c:v>10</c:v>
              </c:pt>
              <c:pt idx="340">
                <c:v>16</c:v>
              </c:pt>
              <c:pt idx="341">
                <c:v>16</c:v>
              </c:pt>
              <c:pt idx="342">
                <c:v>17</c:v>
              </c:pt>
              <c:pt idx="343">
                <c:v>19</c:v>
              </c:pt>
              <c:pt idx="344">
                <c:v>15</c:v>
              </c:pt>
              <c:pt idx="345">
                <c:v>17</c:v>
              </c:pt>
              <c:pt idx="346">
                <c:v>21</c:v>
              </c:pt>
              <c:pt idx="347">
                <c:v>12</c:v>
              </c:pt>
              <c:pt idx="348">
                <c:v>14</c:v>
              </c:pt>
              <c:pt idx="349">
                <c:v>20</c:v>
              </c:pt>
              <c:pt idx="350">
                <c:v>24</c:v>
              </c:pt>
              <c:pt idx="351">
                <c:v>25</c:v>
              </c:pt>
              <c:pt idx="352">
                <c:v>20</c:v>
              </c:pt>
              <c:pt idx="353">
                <c:v>16</c:v>
              </c:pt>
              <c:pt idx="354">
                <c:v>4</c:v>
              </c:pt>
              <c:pt idx="355">
                <c:v>3</c:v>
              </c:pt>
              <c:pt idx="356">
                <c:v>16</c:v>
              </c:pt>
              <c:pt idx="357">
                <c:v>18</c:v>
              </c:pt>
              <c:pt idx="358">
                <c:v>15</c:v>
              </c:pt>
              <c:pt idx="359">
                <c:v>8</c:v>
              </c:pt>
              <c:pt idx="360">
                <c:v>11</c:v>
              </c:pt>
              <c:pt idx="361">
                <c:v>11</c:v>
              </c:pt>
              <c:pt idx="362">
                <c:v>8</c:v>
              </c:pt>
              <c:pt idx="363">
                <c:v>17</c:v>
              </c:pt>
              <c:pt idx="364">
                <c:v>12</c:v>
              </c:pt>
              <c:pt idx="365">
                <c:v>14</c:v>
              </c:pt>
              <c:pt idx="366">
                <c:v>13</c:v>
              </c:pt>
              <c:pt idx="367">
                <c:v>7</c:v>
              </c:pt>
              <c:pt idx="368">
                <c:v>6</c:v>
              </c:pt>
              <c:pt idx="369">
                <c:v>5</c:v>
              </c:pt>
              <c:pt idx="370">
                <c:v>10</c:v>
              </c:pt>
              <c:pt idx="371">
                <c:v>19</c:v>
              </c:pt>
              <c:pt idx="372">
                <c:v>18</c:v>
              </c:pt>
              <c:pt idx="373">
                <c:v>9</c:v>
              </c:pt>
              <c:pt idx="374">
                <c:v>7</c:v>
              </c:pt>
              <c:pt idx="375">
                <c:v>6</c:v>
              </c:pt>
              <c:pt idx="376">
                <c:v>10</c:v>
              </c:pt>
              <c:pt idx="377">
                <c:v>13</c:v>
              </c:pt>
              <c:pt idx="378">
                <c:v>12</c:v>
              </c:pt>
              <c:pt idx="379">
                <c:v>7</c:v>
              </c:pt>
              <c:pt idx="380">
                <c:v>7</c:v>
              </c:pt>
              <c:pt idx="381">
                <c:v>6</c:v>
              </c:pt>
              <c:pt idx="382">
                <c:v>6</c:v>
              </c:pt>
              <c:pt idx="383">
                <c:v>13</c:v>
              </c:pt>
              <c:pt idx="384">
                <c:v>5</c:v>
              </c:pt>
              <c:pt idx="385">
                <c:v>2</c:v>
              </c:pt>
              <c:pt idx="386">
                <c:v>1</c:v>
              </c:pt>
              <c:pt idx="387">
                <c:v>1</c:v>
              </c:pt>
              <c:pt idx="388">
                <c:v>0</c:v>
              </c:pt>
              <c:pt idx="389">
                <c:v>3</c:v>
              </c:pt>
              <c:pt idx="390">
                <c:v>5</c:v>
              </c:pt>
              <c:pt idx="391">
                <c:v>2</c:v>
              </c:pt>
              <c:pt idx="392">
                <c:v>3</c:v>
              </c:pt>
              <c:pt idx="393">
                <c:v>12</c:v>
              </c:pt>
              <c:pt idx="394">
                <c:v>5</c:v>
              </c:pt>
              <c:pt idx="395">
                <c:v>0</c:v>
              </c:pt>
              <c:pt idx="396">
                <c:v>1</c:v>
              </c:pt>
              <c:pt idx="397">
                <c:v>1</c:v>
              </c:pt>
              <c:pt idx="398">
                <c:v>3</c:v>
              </c:pt>
              <c:pt idx="399">
                <c:v>2</c:v>
              </c:pt>
              <c:pt idx="400">
                <c:v>1</c:v>
              </c:pt>
              <c:pt idx="401">
                <c:v>0</c:v>
              </c:pt>
              <c:pt idx="402">
                <c:v>0</c:v>
              </c:pt>
              <c:pt idx="403">
                <c:v>1</c:v>
              </c:pt>
              <c:pt idx="404">
                <c:v>1</c:v>
              </c:pt>
              <c:pt idx="405">
                <c:v>0</c:v>
              </c:pt>
              <c:pt idx="406">
                <c:v>1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2</c:v>
              </c:pt>
              <c:pt idx="413">
                <c:v>1</c:v>
              </c:pt>
              <c:pt idx="414">
                <c:v>0</c:v>
              </c:pt>
              <c:pt idx="415">
                <c:v>2</c:v>
              </c:pt>
              <c:pt idx="416">
                <c:v>0</c:v>
              </c:pt>
              <c:pt idx="417">
                <c:v>1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1</c:v>
              </c:pt>
              <c:pt idx="425">
                <c:v>1</c:v>
              </c:pt>
              <c:pt idx="42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3BC1-4AF9-B301-76A5A75F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1763624"/>
        <c:axId val="1441755752"/>
      </c:barChart>
      <c:lineChart>
        <c:grouping val="standard"/>
        <c:varyColors val="0"/>
        <c:ser>
          <c:idx val="1"/>
          <c:order val="1"/>
          <c:tx>
            <c:v>新規感染者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427"/>
              <c:pt idx="0">
                <c:v>2020/10/1</c:v>
              </c:pt>
              <c:pt idx="1">
                <c:v>2020/10/2</c:v>
              </c:pt>
              <c:pt idx="2">
                <c:v>2020/10/3</c:v>
              </c:pt>
              <c:pt idx="3">
                <c:v>2020/10/4</c:v>
              </c:pt>
              <c:pt idx="4">
                <c:v>2020/10/5</c:v>
              </c:pt>
              <c:pt idx="5">
                <c:v>2020/10/6</c:v>
              </c:pt>
              <c:pt idx="6">
                <c:v>2020/10/7</c:v>
              </c:pt>
              <c:pt idx="7">
                <c:v>2020/10/8</c:v>
              </c:pt>
              <c:pt idx="8">
                <c:v>2020/10/9</c:v>
              </c:pt>
              <c:pt idx="9">
                <c:v>2020/10/10</c:v>
              </c:pt>
              <c:pt idx="10">
                <c:v>2020/10/11</c:v>
              </c:pt>
              <c:pt idx="11">
                <c:v>2020/10/12</c:v>
              </c:pt>
              <c:pt idx="12">
                <c:v>2020/10/13</c:v>
              </c:pt>
              <c:pt idx="13">
                <c:v>2020/10/14</c:v>
              </c:pt>
              <c:pt idx="14">
                <c:v>2020/10/15</c:v>
              </c:pt>
              <c:pt idx="15">
                <c:v>2020/10/16</c:v>
              </c:pt>
              <c:pt idx="16">
                <c:v>2020/10/17</c:v>
              </c:pt>
              <c:pt idx="17">
                <c:v>2020/10/18</c:v>
              </c:pt>
              <c:pt idx="18">
                <c:v>2020/10/19</c:v>
              </c:pt>
              <c:pt idx="19">
                <c:v>2020/10/20</c:v>
              </c:pt>
              <c:pt idx="20">
                <c:v>2020/10/21</c:v>
              </c:pt>
              <c:pt idx="21">
                <c:v>2020/10/22</c:v>
              </c:pt>
              <c:pt idx="22">
                <c:v>2020/10/23</c:v>
              </c:pt>
              <c:pt idx="23">
                <c:v>2020/10/24</c:v>
              </c:pt>
              <c:pt idx="24">
                <c:v>2020/10/25</c:v>
              </c:pt>
              <c:pt idx="25">
                <c:v>2020/10/26</c:v>
              </c:pt>
              <c:pt idx="26">
                <c:v>2020/10/27</c:v>
              </c:pt>
              <c:pt idx="27">
                <c:v>2020/10/28</c:v>
              </c:pt>
              <c:pt idx="28">
                <c:v>2020/10/29</c:v>
              </c:pt>
              <c:pt idx="29">
                <c:v>2020/10/30</c:v>
              </c:pt>
              <c:pt idx="30">
                <c:v>2020/10/31</c:v>
              </c:pt>
              <c:pt idx="31">
                <c:v>2020/11/1</c:v>
              </c:pt>
              <c:pt idx="32">
                <c:v>2020/11/2</c:v>
              </c:pt>
              <c:pt idx="33">
                <c:v>2020/11/3</c:v>
              </c:pt>
              <c:pt idx="34">
                <c:v>2020/11/4</c:v>
              </c:pt>
              <c:pt idx="35">
                <c:v>2020/11/5</c:v>
              </c:pt>
              <c:pt idx="36">
                <c:v>2020/11/6</c:v>
              </c:pt>
              <c:pt idx="37">
                <c:v>2020/11/7</c:v>
              </c:pt>
              <c:pt idx="38">
                <c:v>2020/11/8</c:v>
              </c:pt>
              <c:pt idx="39">
                <c:v>2020/11/9</c:v>
              </c:pt>
              <c:pt idx="40">
                <c:v>2020/11/10</c:v>
              </c:pt>
              <c:pt idx="41">
                <c:v>2020/11/11</c:v>
              </c:pt>
              <c:pt idx="42">
                <c:v>2020/11/12</c:v>
              </c:pt>
              <c:pt idx="43">
                <c:v>2020/11/13</c:v>
              </c:pt>
              <c:pt idx="44">
                <c:v>2020/11/14</c:v>
              </c:pt>
              <c:pt idx="45">
                <c:v>2020/11/15</c:v>
              </c:pt>
              <c:pt idx="46">
                <c:v>2020/11/16</c:v>
              </c:pt>
              <c:pt idx="47">
                <c:v>2020/11/17</c:v>
              </c:pt>
              <c:pt idx="48">
                <c:v>2020/11/18</c:v>
              </c:pt>
              <c:pt idx="49">
                <c:v>2020/11/19</c:v>
              </c:pt>
              <c:pt idx="50">
                <c:v>2020/11/20</c:v>
              </c:pt>
              <c:pt idx="51">
                <c:v>2020/11/21</c:v>
              </c:pt>
              <c:pt idx="52">
                <c:v>2020/11/22</c:v>
              </c:pt>
              <c:pt idx="53">
                <c:v>2020/11/23</c:v>
              </c:pt>
              <c:pt idx="54">
                <c:v>2020/11/24</c:v>
              </c:pt>
              <c:pt idx="55">
                <c:v>2020/11/25</c:v>
              </c:pt>
              <c:pt idx="56">
                <c:v>2020/11/26</c:v>
              </c:pt>
              <c:pt idx="57">
                <c:v>2020/11/27</c:v>
              </c:pt>
              <c:pt idx="58">
                <c:v>2020/11/28</c:v>
              </c:pt>
              <c:pt idx="59">
                <c:v>2020/11/29</c:v>
              </c:pt>
              <c:pt idx="60">
                <c:v>2020/11/30</c:v>
              </c:pt>
              <c:pt idx="61">
                <c:v>2020/12/1</c:v>
              </c:pt>
              <c:pt idx="62">
                <c:v>2020/12/2</c:v>
              </c:pt>
              <c:pt idx="63">
                <c:v>2020/12/3</c:v>
              </c:pt>
              <c:pt idx="64">
                <c:v>2020/12/4</c:v>
              </c:pt>
              <c:pt idx="65">
                <c:v>2020/12/5</c:v>
              </c:pt>
              <c:pt idx="66">
                <c:v>2020/12/6</c:v>
              </c:pt>
              <c:pt idx="67">
                <c:v>2020/12/7</c:v>
              </c:pt>
              <c:pt idx="68">
                <c:v>2020/12/8</c:v>
              </c:pt>
              <c:pt idx="69">
                <c:v>2020/12/9</c:v>
              </c:pt>
              <c:pt idx="70">
                <c:v>2020/12/10</c:v>
              </c:pt>
              <c:pt idx="71">
                <c:v>2020/12/11</c:v>
              </c:pt>
              <c:pt idx="72">
                <c:v>2020/12/12</c:v>
              </c:pt>
              <c:pt idx="73">
                <c:v>2020/12/13</c:v>
              </c:pt>
              <c:pt idx="74">
                <c:v>2020/12/14</c:v>
              </c:pt>
              <c:pt idx="75">
                <c:v>2020/12/15</c:v>
              </c:pt>
              <c:pt idx="76">
                <c:v>2020/12/16</c:v>
              </c:pt>
              <c:pt idx="77">
                <c:v>2020/12/17</c:v>
              </c:pt>
              <c:pt idx="78">
                <c:v>2020/12/18</c:v>
              </c:pt>
              <c:pt idx="79">
                <c:v>2020/12/19</c:v>
              </c:pt>
              <c:pt idx="80">
                <c:v>2020/12/20</c:v>
              </c:pt>
              <c:pt idx="81">
                <c:v>2020/12/21</c:v>
              </c:pt>
              <c:pt idx="82">
                <c:v>2020/12/22</c:v>
              </c:pt>
              <c:pt idx="83">
                <c:v>2020/12/23</c:v>
              </c:pt>
              <c:pt idx="84">
                <c:v>2020/12/24</c:v>
              </c:pt>
              <c:pt idx="85">
                <c:v>2020/12/25</c:v>
              </c:pt>
              <c:pt idx="86">
                <c:v>2020/12/26</c:v>
              </c:pt>
              <c:pt idx="87">
                <c:v>2020/12/27</c:v>
              </c:pt>
              <c:pt idx="88">
                <c:v>2020/12/28</c:v>
              </c:pt>
              <c:pt idx="89">
                <c:v>2020/12/29</c:v>
              </c:pt>
              <c:pt idx="90">
                <c:v>2020/12/30</c:v>
              </c:pt>
              <c:pt idx="91">
                <c:v>2020/12/31</c:v>
              </c:pt>
              <c:pt idx="92">
                <c:v>2021/1/1</c:v>
              </c:pt>
              <c:pt idx="93">
                <c:v>2021/1/2</c:v>
              </c:pt>
              <c:pt idx="94">
                <c:v>2021/1/3</c:v>
              </c:pt>
              <c:pt idx="95">
                <c:v>2021/1/4</c:v>
              </c:pt>
              <c:pt idx="96">
                <c:v>2021/1/5</c:v>
              </c:pt>
              <c:pt idx="97">
                <c:v>2021/1/6</c:v>
              </c:pt>
              <c:pt idx="98">
                <c:v>2021/1/7</c:v>
              </c:pt>
              <c:pt idx="99">
                <c:v>2021/1/8</c:v>
              </c:pt>
              <c:pt idx="100">
                <c:v>2021/1/9</c:v>
              </c:pt>
              <c:pt idx="101">
                <c:v>2021/1/10</c:v>
              </c:pt>
              <c:pt idx="102">
                <c:v>2021/1/11</c:v>
              </c:pt>
              <c:pt idx="103">
                <c:v>2021/1/12</c:v>
              </c:pt>
              <c:pt idx="104">
                <c:v>2021/1/13</c:v>
              </c:pt>
              <c:pt idx="105">
                <c:v>2021/1/14</c:v>
              </c:pt>
              <c:pt idx="106">
                <c:v>2021/1/15</c:v>
              </c:pt>
              <c:pt idx="107">
                <c:v>2021/1/16</c:v>
              </c:pt>
              <c:pt idx="108">
                <c:v>2021/1/17</c:v>
              </c:pt>
              <c:pt idx="109">
                <c:v>2021/1/18</c:v>
              </c:pt>
              <c:pt idx="110">
                <c:v>2021/1/19</c:v>
              </c:pt>
              <c:pt idx="111">
                <c:v>2021/1/20</c:v>
              </c:pt>
              <c:pt idx="112">
                <c:v>2021/1/21</c:v>
              </c:pt>
              <c:pt idx="113">
                <c:v>2021/1/22</c:v>
              </c:pt>
              <c:pt idx="114">
                <c:v>2021/1/23</c:v>
              </c:pt>
              <c:pt idx="115">
                <c:v>2021/1/24</c:v>
              </c:pt>
              <c:pt idx="116">
                <c:v>2021/1/25</c:v>
              </c:pt>
              <c:pt idx="117">
                <c:v>2021/1/26</c:v>
              </c:pt>
              <c:pt idx="118">
                <c:v>2021/1/27</c:v>
              </c:pt>
              <c:pt idx="119">
                <c:v>2021/1/28</c:v>
              </c:pt>
              <c:pt idx="120">
                <c:v>2021/1/29</c:v>
              </c:pt>
              <c:pt idx="121">
                <c:v>2021/1/30</c:v>
              </c:pt>
              <c:pt idx="122">
                <c:v>2021/1/31</c:v>
              </c:pt>
              <c:pt idx="123">
                <c:v>2021/2/1</c:v>
              </c:pt>
              <c:pt idx="124">
                <c:v>2021/2/2</c:v>
              </c:pt>
              <c:pt idx="125">
                <c:v>2021/2/3</c:v>
              </c:pt>
              <c:pt idx="126">
                <c:v>2021/2/4</c:v>
              </c:pt>
              <c:pt idx="127">
                <c:v>2021/2/5</c:v>
              </c:pt>
              <c:pt idx="128">
                <c:v>2021/2/6</c:v>
              </c:pt>
              <c:pt idx="129">
                <c:v>2021/2/7</c:v>
              </c:pt>
              <c:pt idx="130">
                <c:v>2021/2/8</c:v>
              </c:pt>
              <c:pt idx="131">
                <c:v>2021/2/9</c:v>
              </c:pt>
              <c:pt idx="132">
                <c:v>2021/2/10</c:v>
              </c:pt>
              <c:pt idx="133">
                <c:v>2021/2/11</c:v>
              </c:pt>
              <c:pt idx="134">
                <c:v>2021/2/12</c:v>
              </c:pt>
              <c:pt idx="135">
                <c:v>2021/2/13</c:v>
              </c:pt>
              <c:pt idx="136">
                <c:v>2021/2/14</c:v>
              </c:pt>
              <c:pt idx="137">
                <c:v>2021/2/15</c:v>
              </c:pt>
              <c:pt idx="138">
                <c:v>2021/2/16</c:v>
              </c:pt>
              <c:pt idx="139">
                <c:v>2021/2/17</c:v>
              </c:pt>
              <c:pt idx="140">
                <c:v>2021/2/18</c:v>
              </c:pt>
              <c:pt idx="141">
                <c:v>2021/2/19</c:v>
              </c:pt>
              <c:pt idx="142">
                <c:v>2021/2/20</c:v>
              </c:pt>
              <c:pt idx="143">
                <c:v>2021/2/21</c:v>
              </c:pt>
              <c:pt idx="144">
                <c:v>2021/2/22</c:v>
              </c:pt>
              <c:pt idx="145">
                <c:v>2021/2/23</c:v>
              </c:pt>
              <c:pt idx="146">
                <c:v>2021/2/24</c:v>
              </c:pt>
              <c:pt idx="147">
                <c:v>2021/2/25</c:v>
              </c:pt>
              <c:pt idx="148">
                <c:v>2021/2/26</c:v>
              </c:pt>
              <c:pt idx="149">
                <c:v>2021/2/27</c:v>
              </c:pt>
              <c:pt idx="150">
                <c:v>2021/2/28</c:v>
              </c:pt>
              <c:pt idx="151">
                <c:v>2021/3/1</c:v>
              </c:pt>
              <c:pt idx="152">
                <c:v>2021/3/2</c:v>
              </c:pt>
              <c:pt idx="153">
                <c:v>2021/3/3</c:v>
              </c:pt>
              <c:pt idx="154">
                <c:v>2021/3/4</c:v>
              </c:pt>
              <c:pt idx="155">
                <c:v>2021/3/5</c:v>
              </c:pt>
              <c:pt idx="156">
                <c:v>2021/3/6</c:v>
              </c:pt>
              <c:pt idx="157">
                <c:v>2021/3/7</c:v>
              </c:pt>
              <c:pt idx="158">
                <c:v>2021/3/8</c:v>
              </c:pt>
              <c:pt idx="159">
                <c:v>2021/3/9</c:v>
              </c:pt>
              <c:pt idx="160">
                <c:v>2021/3/10</c:v>
              </c:pt>
              <c:pt idx="161">
                <c:v>2021/3/11</c:v>
              </c:pt>
              <c:pt idx="162">
                <c:v>2021/3/12</c:v>
              </c:pt>
              <c:pt idx="163">
                <c:v>2021/3/13</c:v>
              </c:pt>
              <c:pt idx="164">
                <c:v>2021/3/14</c:v>
              </c:pt>
              <c:pt idx="165">
                <c:v>2021/3/15</c:v>
              </c:pt>
              <c:pt idx="166">
                <c:v>2021/3/16</c:v>
              </c:pt>
              <c:pt idx="167">
                <c:v>2021/3/17</c:v>
              </c:pt>
              <c:pt idx="168">
                <c:v>2021/3/18</c:v>
              </c:pt>
              <c:pt idx="169">
                <c:v>2021/3/19</c:v>
              </c:pt>
              <c:pt idx="170">
                <c:v>2021/3/20</c:v>
              </c:pt>
              <c:pt idx="171">
                <c:v>2021/3/21</c:v>
              </c:pt>
              <c:pt idx="172">
                <c:v>2021/3/22</c:v>
              </c:pt>
              <c:pt idx="173">
                <c:v>2021/3/23</c:v>
              </c:pt>
              <c:pt idx="174">
                <c:v>2021/3/24</c:v>
              </c:pt>
              <c:pt idx="175">
                <c:v>2021/3/25</c:v>
              </c:pt>
              <c:pt idx="176">
                <c:v>2021/3/26</c:v>
              </c:pt>
              <c:pt idx="177">
                <c:v>2021/3/27</c:v>
              </c:pt>
              <c:pt idx="178">
                <c:v>2021/3/28</c:v>
              </c:pt>
              <c:pt idx="179">
                <c:v>2021/3/29</c:v>
              </c:pt>
              <c:pt idx="180">
                <c:v>2021/3/30</c:v>
              </c:pt>
              <c:pt idx="181">
                <c:v>2021/3/31</c:v>
              </c:pt>
              <c:pt idx="182">
                <c:v>2021/4/1</c:v>
              </c:pt>
              <c:pt idx="183">
                <c:v>2021/4/2</c:v>
              </c:pt>
              <c:pt idx="184">
                <c:v>2021/4/3</c:v>
              </c:pt>
              <c:pt idx="185">
                <c:v>2021/4/4</c:v>
              </c:pt>
              <c:pt idx="186">
                <c:v>2021/4/5</c:v>
              </c:pt>
              <c:pt idx="187">
                <c:v>2021/4/6</c:v>
              </c:pt>
              <c:pt idx="188">
                <c:v>2021/4/7</c:v>
              </c:pt>
              <c:pt idx="189">
                <c:v>2021/4/8</c:v>
              </c:pt>
              <c:pt idx="190">
                <c:v>2021/4/9</c:v>
              </c:pt>
              <c:pt idx="191">
                <c:v>2021/4/10</c:v>
              </c:pt>
              <c:pt idx="192">
                <c:v>2021/4/11</c:v>
              </c:pt>
              <c:pt idx="193">
                <c:v>2021/4/12</c:v>
              </c:pt>
              <c:pt idx="194">
                <c:v>2021/4/13</c:v>
              </c:pt>
              <c:pt idx="195">
                <c:v>2021/4/14</c:v>
              </c:pt>
              <c:pt idx="196">
                <c:v>2021/4/15</c:v>
              </c:pt>
              <c:pt idx="197">
                <c:v>2021/4/16</c:v>
              </c:pt>
              <c:pt idx="198">
                <c:v>2021/4/17</c:v>
              </c:pt>
              <c:pt idx="199">
                <c:v>2021/4/18</c:v>
              </c:pt>
              <c:pt idx="200">
                <c:v>2021/4/19</c:v>
              </c:pt>
              <c:pt idx="201">
                <c:v>2021/4/20</c:v>
              </c:pt>
              <c:pt idx="202">
                <c:v>2021/4/21</c:v>
              </c:pt>
              <c:pt idx="203">
                <c:v>2021/4/22</c:v>
              </c:pt>
              <c:pt idx="204">
                <c:v>2021/4/23</c:v>
              </c:pt>
              <c:pt idx="205">
                <c:v>2021/4/24</c:v>
              </c:pt>
              <c:pt idx="206">
                <c:v>2021/4/25</c:v>
              </c:pt>
              <c:pt idx="207">
                <c:v>2021/4/26</c:v>
              </c:pt>
              <c:pt idx="208">
                <c:v>2021/4/27</c:v>
              </c:pt>
              <c:pt idx="209">
                <c:v>2021/4/28</c:v>
              </c:pt>
              <c:pt idx="210">
                <c:v>2021/4/29</c:v>
              </c:pt>
              <c:pt idx="211">
                <c:v>2021/4/30</c:v>
              </c:pt>
              <c:pt idx="212">
                <c:v>2021/5/1</c:v>
              </c:pt>
              <c:pt idx="213">
                <c:v>2021/5/2</c:v>
              </c:pt>
              <c:pt idx="214">
                <c:v>2021/5/3</c:v>
              </c:pt>
              <c:pt idx="215">
                <c:v>2021/5/4</c:v>
              </c:pt>
              <c:pt idx="216">
                <c:v>2021/5/5</c:v>
              </c:pt>
              <c:pt idx="217">
                <c:v>2021/5/6</c:v>
              </c:pt>
              <c:pt idx="218">
                <c:v>2021/5/7</c:v>
              </c:pt>
              <c:pt idx="219">
                <c:v>2021/5/8</c:v>
              </c:pt>
              <c:pt idx="220">
                <c:v>2021/5/9</c:v>
              </c:pt>
              <c:pt idx="221">
                <c:v>2021/5/10</c:v>
              </c:pt>
              <c:pt idx="222">
                <c:v>2021/5/11</c:v>
              </c:pt>
              <c:pt idx="223">
                <c:v>2021/5/12</c:v>
              </c:pt>
              <c:pt idx="224">
                <c:v>2021/5/13</c:v>
              </c:pt>
              <c:pt idx="225">
                <c:v>2021/5/14</c:v>
              </c:pt>
              <c:pt idx="226">
                <c:v>2021/5/15</c:v>
              </c:pt>
              <c:pt idx="227">
                <c:v>2021/5/16</c:v>
              </c:pt>
              <c:pt idx="228">
                <c:v>2021/5/17</c:v>
              </c:pt>
              <c:pt idx="229">
                <c:v>2021/5/18</c:v>
              </c:pt>
              <c:pt idx="230">
                <c:v>2021/5/19</c:v>
              </c:pt>
              <c:pt idx="231">
                <c:v>2021/5/20</c:v>
              </c:pt>
              <c:pt idx="232">
                <c:v>2021/5/21</c:v>
              </c:pt>
              <c:pt idx="233">
                <c:v>2021/5/22</c:v>
              </c:pt>
              <c:pt idx="234">
                <c:v>2021/5/23</c:v>
              </c:pt>
              <c:pt idx="235">
                <c:v>2021/5/24</c:v>
              </c:pt>
              <c:pt idx="236">
                <c:v>2021/5/25</c:v>
              </c:pt>
              <c:pt idx="237">
                <c:v>2021/5/26</c:v>
              </c:pt>
              <c:pt idx="238">
                <c:v>2021/5/27</c:v>
              </c:pt>
              <c:pt idx="239">
                <c:v>2021/5/28</c:v>
              </c:pt>
              <c:pt idx="240">
                <c:v>2021/5/29</c:v>
              </c:pt>
              <c:pt idx="241">
                <c:v>2021/5/30</c:v>
              </c:pt>
              <c:pt idx="242">
                <c:v>2021/5/31</c:v>
              </c:pt>
              <c:pt idx="243">
                <c:v>2021/6/1</c:v>
              </c:pt>
              <c:pt idx="244">
                <c:v>2021/6/2</c:v>
              </c:pt>
              <c:pt idx="245">
                <c:v>2021/6/3</c:v>
              </c:pt>
              <c:pt idx="246">
                <c:v>2021/6/4</c:v>
              </c:pt>
              <c:pt idx="247">
                <c:v>2021/6/5</c:v>
              </c:pt>
              <c:pt idx="248">
                <c:v>2021/6/6</c:v>
              </c:pt>
              <c:pt idx="249">
                <c:v>2021/6/7</c:v>
              </c:pt>
              <c:pt idx="250">
                <c:v>2021/6/8</c:v>
              </c:pt>
              <c:pt idx="251">
                <c:v>2021/6/9</c:v>
              </c:pt>
              <c:pt idx="252">
                <c:v>2021/6/10</c:v>
              </c:pt>
              <c:pt idx="253">
                <c:v>2021/6/11</c:v>
              </c:pt>
              <c:pt idx="254">
                <c:v>2021/6/12</c:v>
              </c:pt>
              <c:pt idx="255">
                <c:v>2021/6/13</c:v>
              </c:pt>
              <c:pt idx="256">
                <c:v>2021/6/14</c:v>
              </c:pt>
              <c:pt idx="257">
                <c:v>2021/6/15</c:v>
              </c:pt>
              <c:pt idx="258">
                <c:v>2021/6/16</c:v>
              </c:pt>
              <c:pt idx="259">
                <c:v>2021/6/17</c:v>
              </c:pt>
              <c:pt idx="260">
                <c:v>2021/6/18</c:v>
              </c:pt>
              <c:pt idx="261">
                <c:v>2021/6/19</c:v>
              </c:pt>
              <c:pt idx="262">
                <c:v>2021/6/20</c:v>
              </c:pt>
              <c:pt idx="263">
                <c:v>2021/6/21</c:v>
              </c:pt>
              <c:pt idx="264">
                <c:v>2021/6/22</c:v>
              </c:pt>
              <c:pt idx="265">
                <c:v>2021/6/23</c:v>
              </c:pt>
              <c:pt idx="266">
                <c:v>2021/6/24</c:v>
              </c:pt>
              <c:pt idx="267">
                <c:v>2021/6/25</c:v>
              </c:pt>
              <c:pt idx="268">
                <c:v>2021/6/26</c:v>
              </c:pt>
              <c:pt idx="269">
                <c:v>2021/6/27</c:v>
              </c:pt>
              <c:pt idx="270">
                <c:v>2021/6/28</c:v>
              </c:pt>
              <c:pt idx="271">
                <c:v>2021/6/29</c:v>
              </c:pt>
              <c:pt idx="272">
                <c:v>2021/6/30</c:v>
              </c:pt>
              <c:pt idx="273">
                <c:v>2021/7/1</c:v>
              </c:pt>
              <c:pt idx="274">
                <c:v>2021/7/2</c:v>
              </c:pt>
              <c:pt idx="275">
                <c:v>2021/7/3</c:v>
              </c:pt>
              <c:pt idx="276">
                <c:v>2021/7/4</c:v>
              </c:pt>
              <c:pt idx="277">
                <c:v>2021/7/5</c:v>
              </c:pt>
              <c:pt idx="278">
                <c:v>2021/7/6</c:v>
              </c:pt>
              <c:pt idx="279">
                <c:v>2021/7/7</c:v>
              </c:pt>
              <c:pt idx="280">
                <c:v>2021/7/8</c:v>
              </c:pt>
              <c:pt idx="281">
                <c:v>2021/7/9</c:v>
              </c:pt>
              <c:pt idx="282">
                <c:v>2021/7/10</c:v>
              </c:pt>
              <c:pt idx="283">
                <c:v>2021/7/11</c:v>
              </c:pt>
              <c:pt idx="284">
                <c:v>2021/7/12</c:v>
              </c:pt>
              <c:pt idx="285">
                <c:v>2021/7/13</c:v>
              </c:pt>
              <c:pt idx="286">
                <c:v>2021/7/14</c:v>
              </c:pt>
              <c:pt idx="287">
                <c:v>2021/7/15</c:v>
              </c:pt>
              <c:pt idx="288">
                <c:v>2021/7/16</c:v>
              </c:pt>
              <c:pt idx="289">
                <c:v>2021/7/17</c:v>
              </c:pt>
              <c:pt idx="290">
                <c:v>2021/7/18</c:v>
              </c:pt>
              <c:pt idx="291">
                <c:v>2021/7/19</c:v>
              </c:pt>
              <c:pt idx="292">
                <c:v>2021/7/20</c:v>
              </c:pt>
              <c:pt idx="293">
                <c:v>2021/7/21</c:v>
              </c:pt>
              <c:pt idx="294">
                <c:v>2021/7/22</c:v>
              </c:pt>
              <c:pt idx="295">
                <c:v>2021/7/23</c:v>
              </c:pt>
              <c:pt idx="296">
                <c:v>2021/7/24</c:v>
              </c:pt>
              <c:pt idx="297">
                <c:v>2021/7/25</c:v>
              </c:pt>
              <c:pt idx="298">
                <c:v>2021/7/26</c:v>
              </c:pt>
              <c:pt idx="299">
                <c:v>2021/7/27</c:v>
              </c:pt>
              <c:pt idx="300">
                <c:v>2021/7/28</c:v>
              </c:pt>
              <c:pt idx="301">
                <c:v>2021/7/29</c:v>
              </c:pt>
              <c:pt idx="302">
                <c:v>2021/7/30</c:v>
              </c:pt>
              <c:pt idx="303">
                <c:v>2021/7/31</c:v>
              </c:pt>
              <c:pt idx="304">
                <c:v>2021/8/1</c:v>
              </c:pt>
              <c:pt idx="305">
                <c:v>2021/8/2</c:v>
              </c:pt>
              <c:pt idx="306">
                <c:v>2021/8/3</c:v>
              </c:pt>
              <c:pt idx="307">
                <c:v>2021/8/4</c:v>
              </c:pt>
              <c:pt idx="308">
                <c:v>2021/8/5</c:v>
              </c:pt>
              <c:pt idx="309">
                <c:v>2021/8/6</c:v>
              </c:pt>
              <c:pt idx="310">
                <c:v>2021/8/7</c:v>
              </c:pt>
              <c:pt idx="311">
                <c:v>2021/8/8</c:v>
              </c:pt>
              <c:pt idx="312">
                <c:v>2021/8/9</c:v>
              </c:pt>
              <c:pt idx="313">
                <c:v>2021/8/10</c:v>
              </c:pt>
              <c:pt idx="314">
                <c:v>2021/8/11</c:v>
              </c:pt>
              <c:pt idx="315">
                <c:v>2021/8/12</c:v>
              </c:pt>
              <c:pt idx="316">
                <c:v>2021/8/13</c:v>
              </c:pt>
              <c:pt idx="317">
                <c:v>2021/8/14</c:v>
              </c:pt>
              <c:pt idx="318">
                <c:v>2021/8/15</c:v>
              </c:pt>
              <c:pt idx="319">
                <c:v>2021/8/16</c:v>
              </c:pt>
              <c:pt idx="320">
                <c:v>2021/8/17</c:v>
              </c:pt>
              <c:pt idx="321">
                <c:v>2021/8/18</c:v>
              </c:pt>
              <c:pt idx="322">
                <c:v>2021/8/19</c:v>
              </c:pt>
              <c:pt idx="323">
                <c:v>2021/8/20</c:v>
              </c:pt>
              <c:pt idx="324">
                <c:v>2021/8/21</c:v>
              </c:pt>
              <c:pt idx="325">
                <c:v>2021/8/22</c:v>
              </c:pt>
              <c:pt idx="326">
                <c:v>2021/8/23</c:v>
              </c:pt>
              <c:pt idx="327">
                <c:v>2021/8/24</c:v>
              </c:pt>
              <c:pt idx="328">
                <c:v>2021/8/25</c:v>
              </c:pt>
              <c:pt idx="329">
                <c:v>2021/8/26</c:v>
              </c:pt>
              <c:pt idx="330">
                <c:v>2021/8/27</c:v>
              </c:pt>
              <c:pt idx="331">
                <c:v>2021/8/28</c:v>
              </c:pt>
              <c:pt idx="332">
                <c:v>2021/8/29</c:v>
              </c:pt>
              <c:pt idx="333">
                <c:v>2021/8/30</c:v>
              </c:pt>
              <c:pt idx="334">
                <c:v>2021/8/31</c:v>
              </c:pt>
              <c:pt idx="335">
                <c:v>2021/9/1</c:v>
              </c:pt>
              <c:pt idx="336">
                <c:v>2021/9/2</c:v>
              </c:pt>
              <c:pt idx="337">
                <c:v>2021/9/3</c:v>
              </c:pt>
              <c:pt idx="338">
                <c:v>2021/9/4</c:v>
              </c:pt>
              <c:pt idx="339">
                <c:v>2021/9/5</c:v>
              </c:pt>
              <c:pt idx="340">
                <c:v>2021/9/6</c:v>
              </c:pt>
              <c:pt idx="341">
                <c:v>2021/9/7</c:v>
              </c:pt>
              <c:pt idx="342">
                <c:v>2021/9/8</c:v>
              </c:pt>
              <c:pt idx="343">
                <c:v>2021/9/9</c:v>
              </c:pt>
              <c:pt idx="344">
                <c:v>2021/9/10</c:v>
              </c:pt>
              <c:pt idx="345">
                <c:v>2021/9/11</c:v>
              </c:pt>
              <c:pt idx="346">
                <c:v>2021/9/12</c:v>
              </c:pt>
              <c:pt idx="347">
                <c:v>2021/9/13</c:v>
              </c:pt>
              <c:pt idx="348">
                <c:v>2021/9/14</c:v>
              </c:pt>
              <c:pt idx="349">
                <c:v>2021/9/15</c:v>
              </c:pt>
              <c:pt idx="350">
                <c:v>2021/9/16</c:v>
              </c:pt>
              <c:pt idx="351">
                <c:v>2021/9/17</c:v>
              </c:pt>
              <c:pt idx="352">
                <c:v>2021/9/18</c:v>
              </c:pt>
              <c:pt idx="353">
                <c:v>2021/9/19</c:v>
              </c:pt>
              <c:pt idx="354">
                <c:v>2021/9/20</c:v>
              </c:pt>
              <c:pt idx="355">
                <c:v>2021/9/21</c:v>
              </c:pt>
              <c:pt idx="356">
                <c:v>2021/9/22</c:v>
              </c:pt>
              <c:pt idx="357">
                <c:v>2021/9/23</c:v>
              </c:pt>
              <c:pt idx="358">
                <c:v>2021/9/24</c:v>
              </c:pt>
              <c:pt idx="359">
                <c:v>2021/9/25</c:v>
              </c:pt>
              <c:pt idx="360">
                <c:v>2021/9/26</c:v>
              </c:pt>
              <c:pt idx="361">
                <c:v>2021/9/27</c:v>
              </c:pt>
              <c:pt idx="362">
                <c:v>2021/9/28</c:v>
              </c:pt>
              <c:pt idx="363">
                <c:v>2021/9/29</c:v>
              </c:pt>
              <c:pt idx="364">
                <c:v>2021/9/30</c:v>
              </c:pt>
              <c:pt idx="365">
                <c:v>2021/10/1</c:v>
              </c:pt>
              <c:pt idx="366">
                <c:v>2021/10/2</c:v>
              </c:pt>
              <c:pt idx="367">
                <c:v>2021/10/3</c:v>
              </c:pt>
              <c:pt idx="368">
                <c:v>2021/10/4</c:v>
              </c:pt>
              <c:pt idx="369">
                <c:v>2021/10/5</c:v>
              </c:pt>
              <c:pt idx="370">
                <c:v>2021/10/6</c:v>
              </c:pt>
              <c:pt idx="371">
                <c:v>2021/10/7</c:v>
              </c:pt>
              <c:pt idx="372">
                <c:v>2021/10/8</c:v>
              </c:pt>
              <c:pt idx="373">
                <c:v>2021/10/9</c:v>
              </c:pt>
              <c:pt idx="374">
                <c:v>2021/10/10</c:v>
              </c:pt>
              <c:pt idx="375">
                <c:v>2021/10/11</c:v>
              </c:pt>
              <c:pt idx="376">
                <c:v>2021/10/12</c:v>
              </c:pt>
              <c:pt idx="377">
                <c:v>2021/10/13</c:v>
              </c:pt>
              <c:pt idx="378">
                <c:v>2021/10/14</c:v>
              </c:pt>
              <c:pt idx="379">
                <c:v>2021/10/15</c:v>
              </c:pt>
              <c:pt idx="380">
                <c:v>2021/10/16</c:v>
              </c:pt>
              <c:pt idx="381">
                <c:v>2021/10/17</c:v>
              </c:pt>
              <c:pt idx="382">
                <c:v>2021/10/18</c:v>
              </c:pt>
              <c:pt idx="383">
                <c:v>2021/10/19</c:v>
              </c:pt>
              <c:pt idx="384">
                <c:v>2021/10/20</c:v>
              </c:pt>
              <c:pt idx="385">
                <c:v>2021/10/21</c:v>
              </c:pt>
              <c:pt idx="386">
                <c:v>2021/10/22</c:v>
              </c:pt>
              <c:pt idx="387">
                <c:v>2021/10/23</c:v>
              </c:pt>
              <c:pt idx="388">
                <c:v>2021/10/24</c:v>
              </c:pt>
              <c:pt idx="389">
                <c:v>2021/10/25</c:v>
              </c:pt>
              <c:pt idx="390">
                <c:v>2021/10/26</c:v>
              </c:pt>
              <c:pt idx="391">
                <c:v>2021/10/27</c:v>
              </c:pt>
              <c:pt idx="392">
                <c:v>2021/10/28</c:v>
              </c:pt>
              <c:pt idx="393">
                <c:v>2021/10/29</c:v>
              </c:pt>
              <c:pt idx="394">
                <c:v>2021/10/30</c:v>
              </c:pt>
              <c:pt idx="395">
                <c:v>2021/10/31</c:v>
              </c:pt>
              <c:pt idx="396">
                <c:v>2021/11/1</c:v>
              </c:pt>
              <c:pt idx="397">
                <c:v>2021/11/2</c:v>
              </c:pt>
              <c:pt idx="398">
                <c:v>2021/11/3</c:v>
              </c:pt>
              <c:pt idx="399">
                <c:v>2021/11/4</c:v>
              </c:pt>
              <c:pt idx="400">
                <c:v>2021/11/5</c:v>
              </c:pt>
              <c:pt idx="401">
                <c:v>2021/11/6</c:v>
              </c:pt>
              <c:pt idx="402">
                <c:v>2021/11/7</c:v>
              </c:pt>
              <c:pt idx="403">
                <c:v>2021/11/8</c:v>
              </c:pt>
              <c:pt idx="404">
                <c:v>2021/11/9</c:v>
              </c:pt>
              <c:pt idx="405">
                <c:v>2021/11/10</c:v>
              </c:pt>
              <c:pt idx="406">
                <c:v>2021/11/11</c:v>
              </c:pt>
              <c:pt idx="407">
                <c:v>2021/11/12</c:v>
              </c:pt>
              <c:pt idx="408">
                <c:v>2021/11/13</c:v>
              </c:pt>
              <c:pt idx="409">
                <c:v>2021/11/14</c:v>
              </c:pt>
              <c:pt idx="410">
                <c:v>2021/11/15</c:v>
              </c:pt>
              <c:pt idx="411">
                <c:v>2021/11/16</c:v>
              </c:pt>
              <c:pt idx="412">
                <c:v>2021/11/17</c:v>
              </c:pt>
              <c:pt idx="413">
                <c:v>2021/11/18</c:v>
              </c:pt>
              <c:pt idx="414">
                <c:v>2021/11/19</c:v>
              </c:pt>
              <c:pt idx="415">
                <c:v>2021/11/20</c:v>
              </c:pt>
              <c:pt idx="416">
                <c:v>2021/11/21</c:v>
              </c:pt>
              <c:pt idx="417">
                <c:v>2021/11/22</c:v>
              </c:pt>
              <c:pt idx="418">
                <c:v>2021/11/23</c:v>
              </c:pt>
              <c:pt idx="419">
                <c:v>2021/11/24</c:v>
              </c:pt>
              <c:pt idx="420">
                <c:v>2021/11/25</c:v>
              </c:pt>
              <c:pt idx="421">
                <c:v>2021/11/26</c:v>
              </c:pt>
              <c:pt idx="422">
                <c:v>2021/11/27</c:v>
              </c:pt>
              <c:pt idx="423">
                <c:v>2021/11/28</c:v>
              </c:pt>
              <c:pt idx="424">
                <c:v>2021/11/29</c:v>
              </c:pt>
              <c:pt idx="425">
                <c:v>2021/11/30</c:v>
              </c:pt>
              <c:pt idx="426">
                <c:v>2021/12/1</c:v>
              </c:pt>
            </c:strLit>
          </c:cat>
          <c:val>
            <c:numLit>
              <c:formatCode>General</c:formatCode>
              <c:ptCount val="427"/>
              <c:pt idx="0">
                <c:v>235</c:v>
              </c:pt>
              <c:pt idx="1">
                <c:v>196</c:v>
              </c:pt>
              <c:pt idx="2">
                <c:v>207</c:v>
              </c:pt>
              <c:pt idx="3">
                <c:v>108</c:v>
              </c:pt>
              <c:pt idx="4">
                <c:v>66</c:v>
              </c:pt>
              <c:pt idx="5">
                <c:v>177</c:v>
              </c:pt>
              <c:pt idx="6">
                <c:v>142</c:v>
              </c:pt>
              <c:pt idx="7">
                <c:v>248</c:v>
              </c:pt>
              <c:pt idx="8">
                <c:v>203</c:v>
              </c:pt>
              <c:pt idx="9">
                <c:v>249</c:v>
              </c:pt>
              <c:pt idx="10">
                <c:v>146</c:v>
              </c:pt>
              <c:pt idx="11">
                <c:v>78</c:v>
              </c:pt>
              <c:pt idx="12">
                <c:v>166</c:v>
              </c:pt>
              <c:pt idx="13">
                <c:v>177</c:v>
              </c:pt>
              <c:pt idx="14">
                <c:v>284</c:v>
              </c:pt>
              <c:pt idx="15">
                <c:v>184</c:v>
              </c:pt>
              <c:pt idx="16">
                <c:v>235</c:v>
              </c:pt>
              <c:pt idx="17">
                <c:v>132</c:v>
              </c:pt>
              <c:pt idx="18">
                <c:v>75</c:v>
              </c:pt>
              <c:pt idx="19">
                <c:v>139</c:v>
              </c:pt>
              <c:pt idx="20">
                <c:v>150</c:v>
              </c:pt>
              <c:pt idx="21">
                <c:v>185</c:v>
              </c:pt>
              <c:pt idx="22">
                <c:v>186</c:v>
              </c:pt>
              <c:pt idx="23">
                <c:v>203</c:v>
              </c:pt>
              <c:pt idx="24">
                <c:v>124</c:v>
              </c:pt>
              <c:pt idx="25">
                <c:v>94</c:v>
              </c:pt>
              <c:pt idx="26">
                <c:v>158</c:v>
              </c:pt>
              <c:pt idx="27">
                <c:v>171</c:v>
              </c:pt>
              <c:pt idx="28">
                <c:v>221</c:v>
              </c:pt>
              <c:pt idx="29">
                <c:v>204</c:v>
              </c:pt>
              <c:pt idx="30">
                <c:v>215</c:v>
              </c:pt>
              <c:pt idx="31">
                <c:v>116</c:v>
              </c:pt>
              <c:pt idx="32">
                <c:v>81</c:v>
              </c:pt>
              <c:pt idx="33">
                <c:v>209</c:v>
              </c:pt>
              <c:pt idx="34">
                <c:v>122</c:v>
              </c:pt>
              <c:pt idx="35">
                <c:v>269</c:v>
              </c:pt>
              <c:pt idx="36">
                <c:v>242</c:v>
              </c:pt>
              <c:pt idx="37">
                <c:v>294</c:v>
              </c:pt>
              <c:pt idx="38">
                <c:v>189</c:v>
              </c:pt>
              <c:pt idx="39">
                <c:v>149</c:v>
              </c:pt>
              <c:pt idx="40">
                <c:v>293</c:v>
              </c:pt>
              <c:pt idx="41">
                <c:v>317</c:v>
              </c:pt>
              <c:pt idx="42">
                <c:v>393</c:v>
              </c:pt>
              <c:pt idx="43">
                <c:v>374</c:v>
              </c:pt>
              <c:pt idx="44">
                <c:v>352</c:v>
              </c:pt>
              <c:pt idx="45">
                <c:v>255</c:v>
              </c:pt>
              <c:pt idx="46">
                <c:v>180</c:v>
              </c:pt>
              <c:pt idx="47">
                <c:v>298</c:v>
              </c:pt>
              <c:pt idx="48">
                <c:v>493</c:v>
              </c:pt>
              <c:pt idx="49">
                <c:v>534</c:v>
              </c:pt>
              <c:pt idx="50">
                <c:v>522</c:v>
              </c:pt>
              <c:pt idx="51">
                <c:v>539</c:v>
              </c:pt>
              <c:pt idx="52">
                <c:v>391</c:v>
              </c:pt>
              <c:pt idx="53">
                <c:v>314</c:v>
              </c:pt>
              <c:pt idx="54">
                <c:v>175</c:v>
              </c:pt>
              <c:pt idx="55">
                <c:v>401</c:v>
              </c:pt>
              <c:pt idx="56">
                <c:v>481</c:v>
              </c:pt>
              <c:pt idx="57">
                <c:v>570</c:v>
              </c:pt>
              <c:pt idx="58">
                <c:v>561</c:v>
              </c:pt>
              <c:pt idx="59">
                <c:v>418</c:v>
              </c:pt>
              <c:pt idx="60">
                <c:v>311</c:v>
              </c:pt>
              <c:pt idx="61">
                <c:v>372</c:v>
              </c:pt>
              <c:pt idx="62">
                <c:v>500</c:v>
              </c:pt>
              <c:pt idx="63">
                <c:v>533</c:v>
              </c:pt>
              <c:pt idx="64">
                <c:v>449</c:v>
              </c:pt>
              <c:pt idx="65">
                <c:v>584</c:v>
              </c:pt>
              <c:pt idx="66">
                <c:v>327</c:v>
              </c:pt>
              <c:pt idx="67">
                <c:v>299</c:v>
              </c:pt>
              <c:pt idx="68">
                <c:v>352</c:v>
              </c:pt>
              <c:pt idx="69">
                <c:v>572</c:v>
              </c:pt>
              <c:pt idx="70">
                <c:v>602</c:v>
              </c:pt>
              <c:pt idx="71">
                <c:v>595</c:v>
              </c:pt>
              <c:pt idx="72">
                <c:v>621</c:v>
              </c:pt>
              <c:pt idx="73">
                <c:v>480</c:v>
              </c:pt>
              <c:pt idx="74">
                <c:v>305</c:v>
              </c:pt>
              <c:pt idx="75">
                <c:v>460</c:v>
              </c:pt>
              <c:pt idx="76">
                <c:v>678</c:v>
              </c:pt>
              <c:pt idx="77">
                <c:v>822</c:v>
              </c:pt>
              <c:pt idx="78">
                <c:v>664</c:v>
              </c:pt>
              <c:pt idx="79">
                <c:v>736</c:v>
              </c:pt>
              <c:pt idx="80">
                <c:v>556</c:v>
              </c:pt>
              <c:pt idx="81">
                <c:v>392</c:v>
              </c:pt>
              <c:pt idx="82">
                <c:v>544</c:v>
              </c:pt>
              <c:pt idx="83">
                <c:v>748</c:v>
              </c:pt>
              <c:pt idx="84">
                <c:v>888</c:v>
              </c:pt>
              <c:pt idx="85">
                <c:v>884</c:v>
              </c:pt>
              <c:pt idx="86">
                <c:v>949</c:v>
              </c:pt>
              <c:pt idx="87">
                <c:v>708</c:v>
              </c:pt>
              <c:pt idx="88">
                <c:v>481</c:v>
              </c:pt>
              <c:pt idx="89">
                <c:v>856</c:v>
              </c:pt>
              <c:pt idx="90">
                <c:v>944</c:v>
              </c:pt>
              <c:pt idx="91">
                <c:v>1337</c:v>
              </c:pt>
              <c:pt idx="92">
                <c:v>783</c:v>
              </c:pt>
              <c:pt idx="93">
                <c:v>814</c:v>
              </c:pt>
              <c:pt idx="94">
                <c:v>816</c:v>
              </c:pt>
              <c:pt idx="95">
                <c:v>884</c:v>
              </c:pt>
              <c:pt idx="96">
                <c:v>1278</c:v>
              </c:pt>
              <c:pt idx="97">
                <c:v>1591</c:v>
              </c:pt>
              <c:pt idx="98">
                <c:v>2447</c:v>
              </c:pt>
              <c:pt idx="99">
                <c:v>2392</c:v>
              </c:pt>
              <c:pt idx="100">
                <c:v>2268</c:v>
              </c:pt>
              <c:pt idx="101">
                <c:v>1494</c:v>
              </c:pt>
              <c:pt idx="102">
                <c:v>1219</c:v>
              </c:pt>
              <c:pt idx="103">
                <c:v>970</c:v>
              </c:pt>
              <c:pt idx="104">
                <c:v>1433</c:v>
              </c:pt>
              <c:pt idx="105">
                <c:v>1502</c:v>
              </c:pt>
              <c:pt idx="106">
                <c:v>2001</c:v>
              </c:pt>
              <c:pt idx="107">
                <c:v>1809</c:v>
              </c:pt>
              <c:pt idx="108">
                <c:v>1592</c:v>
              </c:pt>
              <c:pt idx="109">
                <c:v>1204</c:v>
              </c:pt>
              <c:pt idx="110">
                <c:v>1240</c:v>
              </c:pt>
              <c:pt idx="111">
                <c:v>1274</c:v>
              </c:pt>
              <c:pt idx="112">
                <c:v>1471</c:v>
              </c:pt>
              <c:pt idx="113">
                <c:v>1175</c:v>
              </c:pt>
              <c:pt idx="114">
                <c:v>1070</c:v>
              </c:pt>
              <c:pt idx="115">
                <c:v>986</c:v>
              </c:pt>
              <c:pt idx="116">
                <c:v>618</c:v>
              </c:pt>
              <c:pt idx="117">
                <c:v>1026</c:v>
              </c:pt>
              <c:pt idx="118">
                <c:v>973</c:v>
              </c:pt>
              <c:pt idx="119">
                <c:v>1064</c:v>
              </c:pt>
              <c:pt idx="120">
                <c:v>868</c:v>
              </c:pt>
              <c:pt idx="121">
                <c:v>769</c:v>
              </c:pt>
              <c:pt idx="122">
                <c:v>633</c:v>
              </c:pt>
              <c:pt idx="123">
                <c:v>393</c:v>
              </c:pt>
              <c:pt idx="124">
                <c:v>556</c:v>
              </c:pt>
              <c:pt idx="125">
                <c:v>676</c:v>
              </c:pt>
              <c:pt idx="126">
                <c:v>734</c:v>
              </c:pt>
              <c:pt idx="127">
                <c:v>577</c:v>
              </c:pt>
              <c:pt idx="128">
                <c:v>639</c:v>
              </c:pt>
              <c:pt idx="129">
                <c:v>429</c:v>
              </c:pt>
              <c:pt idx="130">
                <c:v>276</c:v>
              </c:pt>
              <c:pt idx="131">
                <c:v>412</c:v>
              </c:pt>
              <c:pt idx="132">
                <c:v>491</c:v>
              </c:pt>
              <c:pt idx="133">
                <c:v>434</c:v>
              </c:pt>
              <c:pt idx="134">
                <c:v>307</c:v>
              </c:pt>
              <c:pt idx="135">
                <c:v>369</c:v>
              </c:pt>
              <c:pt idx="136">
                <c:v>371</c:v>
              </c:pt>
              <c:pt idx="137">
                <c:v>1104</c:v>
              </c:pt>
              <c:pt idx="138">
                <c:v>350</c:v>
              </c:pt>
              <c:pt idx="139">
                <c:v>378</c:v>
              </c:pt>
              <c:pt idx="140">
                <c:v>445</c:v>
              </c:pt>
              <c:pt idx="141">
                <c:v>353</c:v>
              </c:pt>
              <c:pt idx="142">
                <c:v>327</c:v>
              </c:pt>
              <c:pt idx="143">
                <c:v>272</c:v>
              </c:pt>
              <c:pt idx="144">
                <c:v>178</c:v>
              </c:pt>
              <c:pt idx="145">
                <c:v>275</c:v>
              </c:pt>
              <c:pt idx="146">
                <c:v>213</c:v>
              </c:pt>
              <c:pt idx="147">
                <c:v>340</c:v>
              </c:pt>
              <c:pt idx="148">
                <c:v>270</c:v>
              </c:pt>
              <c:pt idx="149">
                <c:v>337</c:v>
              </c:pt>
              <c:pt idx="150">
                <c:v>329</c:v>
              </c:pt>
              <c:pt idx="151">
                <c:v>121</c:v>
              </c:pt>
              <c:pt idx="152">
                <c:v>232</c:v>
              </c:pt>
              <c:pt idx="153">
                <c:v>316</c:v>
              </c:pt>
              <c:pt idx="154">
                <c:v>279</c:v>
              </c:pt>
              <c:pt idx="155">
                <c:v>301</c:v>
              </c:pt>
              <c:pt idx="156">
                <c:v>293</c:v>
              </c:pt>
              <c:pt idx="157">
                <c:v>237</c:v>
              </c:pt>
              <c:pt idx="158">
                <c:v>116</c:v>
              </c:pt>
              <c:pt idx="159">
                <c:v>290</c:v>
              </c:pt>
              <c:pt idx="160">
                <c:v>340</c:v>
              </c:pt>
              <c:pt idx="161">
                <c:v>335</c:v>
              </c:pt>
              <c:pt idx="162">
                <c:v>304</c:v>
              </c:pt>
              <c:pt idx="163">
                <c:v>330</c:v>
              </c:pt>
              <c:pt idx="164">
                <c:v>239</c:v>
              </c:pt>
              <c:pt idx="165">
                <c:v>175</c:v>
              </c:pt>
              <c:pt idx="166">
                <c:v>300</c:v>
              </c:pt>
              <c:pt idx="167">
                <c:v>409</c:v>
              </c:pt>
              <c:pt idx="168">
                <c:v>323</c:v>
              </c:pt>
              <c:pt idx="169">
                <c:v>303</c:v>
              </c:pt>
              <c:pt idx="170">
                <c:v>342</c:v>
              </c:pt>
              <c:pt idx="171">
                <c:v>256</c:v>
              </c:pt>
              <c:pt idx="172">
                <c:v>187</c:v>
              </c:pt>
              <c:pt idx="173">
                <c:v>337</c:v>
              </c:pt>
              <c:pt idx="174">
                <c:v>420</c:v>
              </c:pt>
              <c:pt idx="175">
                <c:v>394</c:v>
              </c:pt>
              <c:pt idx="176">
                <c:v>376</c:v>
              </c:pt>
              <c:pt idx="177">
                <c:v>430</c:v>
              </c:pt>
              <c:pt idx="178">
                <c:v>313</c:v>
              </c:pt>
              <c:pt idx="179">
                <c:v>234</c:v>
              </c:pt>
              <c:pt idx="180">
                <c:v>364</c:v>
              </c:pt>
              <c:pt idx="181">
                <c:v>414</c:v>
              </c:pt>
              <c:pt idx="182">
                <c:v>475</c:v>
              </c:pt>
              <c:pt idx="183">
                <c:v>440</c:v>
              </c:pt>
              <c:pt idx="184">
                <c:v>446</c:v>
              </c:pt>
              <c:pt idx="185">
                <c:v>355</c:v>
              </c:pt>
              <c:pt idx="186">
                <c:v>249</c:v>
              </c:pt>
              <c:pt idx="187">
                <c:v>399</c:v>
              </c:pt>
              <c:pt idx="188">
                <c:v>555</c:v>
              </c:pt>
              <c:pt idx="189">
                <c:v>545</c:v>
              </c:pt>
              <c:pt idx="190">
                <c:v>537</c:v>
              </c:pt>
              <c:pt idx="191">
                <c:v>570</c:v>
              </c:pt>
              <c:pt idx="192">
                <c:v>421</c:v>
              </c:pt>
              <c:pt idx="193">
                <c:v>306</c:v>
              </c:pt>
              <c:pt idx="194">
                <c:v>510</c:v>
              </c:pt>
              <c:pt idx="195">
                <c:v>591</c:v>
              </c:pt>
              <c:pt idx="196">
                <c:v>729</c:v>
              </c:pt>
              <c:pt idx="197">
                <c:v>667</c:v>
              </c:pt>
              <c:pt idx="198">
                <c:v>759</c:v>
              </c:pt>
              <c:pt idx="199">
                <c:v>543</c:v>
              </c:pt>
              <c:pt idx="200">
                <c:v>405</c:v>
              </c:pt>
              <c:pt idx="201">
                <c:v>711</c:v>
              </c:pt>
              <c:pt idx="202">
                <c:v>843</c:v>
              </c:pt>
              <c:pt idx="203">
                <c:v>861</c:v>
              </c:pt>
              <c:pt idx="204">
                <c:v>759</c:v>
              </c:pt>
              <c:pt idx="205">
                <c:v>876</c:v>
              </c:pt>
              <c:pt idx="206">
                <c:v>635</c:v>
              </c:pt>
              <c:pt idx="207">
                <c:v>425</c:v>
              </c:pt>
              <c:pt idx="208">
                <c:v>828</c:v>
              </c:pt>
              <c:pt idx="209">
                <c:v>925</c:v>
              </c:pt>
              <c:pt idx="210">
                <c:v>1027</c:v>
              </c:pt>
              <c:pt idx="211">
                <c:v>698</c:v>
              </c:pt>
              <c:pt idx="212">
                <c:v>1050</c:v>
              </c:pt>
              <c:pt idx="213">
                <c:v>879</c:v>
              </c:pt>
              <c:pt idx="214">
                <c:v>708</c:v>
              </c:pt>
              <c:pt idx="215">
                <c:v>609</c:v>
              </c:pt>
              <c:pt idx="216">
                <c:v>621</c:v>
              </c:pt>
              <c:pt idx="217">
                <c:v>591</c:v>
              </c:pt>
              <c:pt idx="218">
                <c:v>907</c:v>
              </c:pt>
              <c:pt idx="219">
                <c:v>1121</c:v>
              </c:pt>
              <c:pt idx="220">
                <c:v>1032</c:v>
              </c:pt>
              <c:pt idx="221">
                <c:v>573</c:v>
              </c:pt>
              <c:pt idx="222">
                <c:v>925</c:v>
              </c:pt>
              <c:pt idx="223">
                <c:v>969</c:v>
              </c:pt>
              <c:pt idx="224">
                <c:v>1010</c:v>
              </c:pt>
              <c:pt idx="225">
                <c:v>854</c:v>
              </c:pt>
              <c:pt idx="226">
                <c:v>772</c:v>
              </c:pt>
              <c:pt idx="227">
                <c:v>542</c:v>
              </c:pt>
              <c:pt idx="228">
                <c:v>419</c:v>
              </c:pt>
              <c:pt idx="229">
                <c:v>732</c:v>
              </c:pt>
              <c:pt idx="230">
                <c:v>766</c:v>
              </c:pt>
              <c:pt idx="231">
                <c:v>843</c:v>
              </c:pt>
              <c:pt idx="232">
                <c:v>649</c:v>
              </c:pt>
              <c:pt idx="233">
                <c:v>602</c:v>
              </c:pt>
              <c:pt idx="234">
                <c:v>535</c:v>
              </c:pt>
              <c:pt idx="235">
                <c:v>340</c:v>
              </c:pt>
              <c:pt idx="236">
                <c:v>542</c:v>
              </c:pt>
              <c:pt idx="237">
                <c:v>743</c:v>
              </c:pt>
              <c:pt idx="238">
                <c:v>684</c:v>
              </c:pt>
              <c:pt idx="239">
                <c:v>614</c:v>
              </c:pt>
              <c:pt idx="240">
                <c:v>539</c:v>
              </c:pt>
              <c:pt idx="241">
                <c:v>448</c:v>
              </c:pt>
              <c:pt idx="242">
                <c:v>260</c:v>
              </c:pt>
              <c:pt idx="243">
                <c:v>471</c:v>
              </c:pt>
              <c:pt idx="244">
                <c:v>487</c:v>
              </c:pt>
              <c:pt idx="245">
                <c:v>508</c:v>
              </c:pt>
              <c:pt idx="246">
                <c:v>472</c:v>
              </c:pt>
              <c:pt idx="247">
                <c:v>436</c:v>
              </c:pt>
              <c:pt idx="248">
                <c:v>351</c:v>
              </c:pt>
              <c:pt idx="249">
                <c:v>235</c:v>
              </c:pt>
              <c:pt idx="250">
                <c:v>369</c:v>
              </c:pt>
              <c:pt idx="251">
                <c:v>440</c:v>
              </c:pt>
              <c:pt idx="252">
                <c:v>439</c:v>
              </c:pt>
              <c:pt idx="253">
                <c:v>435</c:v>
              </c:pt>
              <c:pt idx="254">
                <c:v>467</c:v>
              </c:pt>
              <c:pt idx="255">
                <c:v>304</c:v>
              </c:pt>
              <c:pt idx="256">
                <c:v>209</c:v>
              </c:pt>
              <c:pt idx="257">
                <c:v>337</c:v>
              </c:pt>
              <c:pt idx="258">
                <c:v>501</c:v>
              </c:pt>
              <c:pt idx="259">
                <c:v>452</c:v>
              </c:pt>
              <c:pt idx="260">
                <c:v>453</c:v>
              </c:pt>
              <c:pt idx="261">
                <c:v>388</c:v>
              </c:pt>
              <c:pt idx="262">
                <c:v>376</c:v>
              </c:pt>
              <c:pt idx="263">
                <c:v>236</c:v>
              </c:pt>
              <c:pt idx="264">
                <c:v>435</c:v>
              </c:pt>
              <c:pt idx="265">
                <c:v>619</c:v>
              </c:pt>
              <c:pt idx="266">
                <c:v>570</c:v>
              </c:pt>
              <c:pt idx="267">
                <c:v>562</c:v>
              </c:pt>
              <c:pt idx="268">
                <c:v>534</c:v>
              </c:pt>
              <c:pt idx="269">
                <c:v>386</c:v>
              </c:pt>
              <c:pt idx="270">
                <c:v>317</c:v>
              </c:pt>
              <c:pt idx="271">
                <c:v>476</c:v>
              </c:pt>
              <c:pt idx="272">
                <c:v>714</c:v>
              </c:pt>
              <c:pt idx="273">
                <c:v>673</c:v>
              </c:pt>
              <c:pt idx="274">
                <c:v>660</c:v>
              </c:pt>
              <c:pt idx="275">
                <c:v>716</c:v>
              </c:pt>
              <c:pt idx="276">
                <c:v>518</c:v>
              </c:pt>
              <c:pt idx="277">
                <c:v>342</c:v>
              </c:pt>
              <c:pt idx="278">
                <c:v>593</c:v>
              </c:pt>
              <c:pt idx="279">
                <c:v>920</c:v>
              </c:pt>
              <c:pt idx="280">
                <c:v>896</c:v>
              </c:pt>
              <c:pt idx="281">
                <c:v>822</c:v>
              </c:pt>
              <c:pt idx="282">
                <c:v>950</c:v>
              </c:pt>
              <c:pt idx="283">
                <c:v>614</c:v>
              </c:pt>
              <c:pt idx="284">
                <c:v>502</c:v>
              </c:pt>
              <c:pt idx="285">
                <c:v>830</c:v>
              </c:pt>
              <c:pt idx="286">
                <c:v>1149</c:v>
              </c:pt>
              <c:pt idx="287">
                <c:v>1308</c:v>
              </c:pt>
              <c:pt idx="288">
                <c:v>1271</c:v>
              </c:pt>
              <c:pt idx="289">
                <c:v>1410</c:v>
              </c:pt>
              <c:pt idx="290">
                <c:v>1008</c:v>
              </c:pt>
              <c:pt idx="291">
                <c:v>727</c:v>
              </c:pt>
              <c:pt idx="292">
                <c:v>1387</c:v>
              </c:pt>
              <c:pt idx="293">
                <c:v>1832</c:v>
              </c:pt>
              <c:pt idx="294">
                <c:v>1979</c:v>
              </c:pt>
              <c:pt idx="295">
                <c:v>1359</c:v>
              </c:pt>
              <c:pt idx="296">
                <c:v>1128</c:v>
              </c:pt>
              <c:pt idx="297">
                <c:v>1763</c:v>
              </c:pt>
              <c:pt idx="298">
                <c:v>1429</c:v>
              </c:pt>
              <c:pt idx="299">
                <c:v>2848</c:v>
              </c:pt>
              <c:pt idx="300">
                <c:v>3177</c:v>
              </c:pt>
              <c:pt idx="301">
                <c:v>3865</c:v>
              </c:pt>
              <c:pt idx="302">
                <c:v>3300</c:v>
              </c:pt>
              <c:pt idx="303">
                <c:v>4058</c:v>
              </c:pt>
              <c:pt idx="304">
                <c:v>3058</c:v>
              </c:pt>
              <c:pt idx="305">
                <c:v>2195</c:v>
              </c:pt>
              <c:pt idx="306">
                <c:v>3709</c:v>
              </c:pt>
              <c:pt idx="307">
                <c:v>4166</c:v>
              </c:pt>
              <c:pt idx="308">
                <c:v>5042</c:v>
              </c:pt>
              <c:pt idx="309">
                <c:v>4515</c:v>
              </c:pt>
              <c:pt idx="310">
                <c:v>4566</c:v>
              </c:pt>
              <c:pt idx="311">
                <c:v>4066</c:v>
              </c:pt>
              <c:pt idx="312">
                <c:v>2884</c:v>
              </c:pt>
              <c:pt idx="313">
                <c:v>2612</c:v>
              </c:pt>
              <c:pt idx="314">
                <c:v>4200</c:v>
              </c:pt>
              <c:pt idx="315">
                <c:v>4989</c:v>
              </c:pt>
              <c:pt idx="316">
                <c:v>5773</c:v>
              </c:pt>
              <c:pt idx="317">
                <c:v>5094</c:v>
              </c:pt>
              <c:pt idx="318">
                <c:v>4295</c:v>
              </c:pt>
              <c:pt idx="319">
                <c:v>2962</c:v>
              </c:pt>
              <c:pt idx="320">
                <c:v>4377</c:v>
              </c:pt>
              <c:pt idx="321">
                <c:v>5386</c:v>
              </c:pt>
              <c:pt idx="322">
                <c:v>5534</c:v>
              </c:pt>
              <c:pt idx="323">
                <c:v>5405</c:v>
              </c:pt>
              <c:pt idx="324">
                <c:v>5074</c:v>
              </c:pt>
              <c:pt idx="325">
                <c:v>4392</c:v>
              </c:pt>
              <c:pt idx="326">
                <c:v>2447</c:v>
              </c:pt>
              <c:pt idx="327">
                <c:v>4220</c:v>
              </c:pt>
              <c:pt idx="328">
                <c:v>4228</c:v>
              </c:pt>
              <c:pt idx="329">
                <c:v>4704</c:v>
              </c:pt>
              <c:pt idx="330">
                <c:v>4227</c:v>
              </c:pt>
              <c:pt idx="331">
                <c:v>3581</c:v>
              </c:pt>
              <c:pt idx="332">
                <c:v>3081</c:v>
              </c:pt>
              <c:pt idx="333">
                <c:v>1915</c:v>
              </c:pt>
              <c:pt idx="334">
                <c:v>2909</c:v>
              </c:pt>
              <c:pt idx="335">
                <c:v>3168</c:v>
              </c:pt>
              <c:pt idx="336">
                <c:v>3099</c:v>
              </c:pt>
              <c:pt idx="337">
                <c:v>2539</c:v>
              </c:pt>
              <c:pt idx="338">
                <c:v>2362</c:v>
              </c:pt>
              <c:pt idx="339">
                <c:v>1853</c:v>
              </c:pt>
              <c:pt idx="340">
                <c:v>968</c:v>
              </c:pt>
              <c:pt idx="341">
                <c:v>1629</c:v>
              </c:pt>
              <c:pt idx="342">
                <c:v>1834</c:v>
              </c:pt>
              <c:pt idx="343">
                <c:v>1675</c:v>
              </c:pt>
              <c:pt idx="344">
                <c:v>1242</c:v>
              </c:pt>
              <c:pt idx="345">
                <c:v>1273</c:v>
              </c:pt>
              <c:pt idx="346">
                <c:v>1067</c:v>
              </c:pt>
              <c:pt idx="347">
                <c:v>611</c:v>
              </c:pt>
              <c:pt idx="348">
                <c:v>1004</c:v>
              </c:pt>
              <c:pt idx="349">
                <c:v>1052</c:v>
              </c:pt>
              <c:pt idx="350">
                <c:v>831</c:v>
              </c:pt>
              <c:pt idx="351">
                <c:v>782</c:v>
              </c:pt>
              <c:pt idx="352">
                <c:v>862</c:v>
              </c:pt>
              <c:pt idx="353">
                <c:v>565</c:v>
              </c:pt>
              <c:pt idx="354">
                <c:v>302</c:v>
              </c:pt>
              <c:pt idx="355">
                <c:v>253</c:v>
              </c:pt>
              <c:pt idx="356">
                <c:v>537</c:v>
              </c:pt>
              <c:pt idx="357">
                <c:v>531</c:v>
              </c:pt>
              <c:pt idx="358">
                <c:v>235</c:v>
              </c:pt>
              <c:pt idx="359">
                <c:v>382</c:v>
              </c:pt>
              <c:pt idx="360">
                <c:v>299</c:v>
              </c:pt>
              <c:pt idx="361">
                <c:v>154</c:v>
              </c:pt>
              <c:pt idx="362">
                <c:v>248</c:v>
              </c:pt>
              <c:pt idx="363">
                <c:v>267</c:v>
              </c:pt>
              <c:pt idx="364">
                <c:v>218</c:v>
              </c:pt>
              <c:pt idx="365">
                <c:v>200</c:v>
              </c:pt>
              <c:pt idx="366">
                <c:v>196</c:v>
              </c:pt>
              <c:pt idx="367">
                <c:v>161</c:v>
              </c:pt>
              <c:pt idx="368">
                <c:v>87</c:v>
              </c:pt>
              <c:pt idx="369">
                <c:v>144</c:v>
              </c:pt>
              <c:pt idx="370">
                <c:v>149</c:v>
              </c:pt>
              <c:pt idx="371">
                <c:v>143</c:v>
              </c:pt>
              <c:pt idx="372">
                <c:v>138</c:v>
              </c:pt>
              <c:pt idx="373">
                <c:v>82</c:v>
              </c:pt>
              <c:pt idx="374">
                <c:v>60</c:v>
              </c:pt>
              <c:pt idx="375">
                <c:v>49</c:v>
              </c:pt>
              <c:pt idx="376">
                <c:v>77</c:v>
              </c:pt>
              <c:pt idx="377">
                <c:v>72</c:v>
              </c:pt>
              <c:pt idx="378">
                <c:v>62</c:v>
              </c:pt>
              <c:pt idx="379">
                <c:v>57</c:v>
              </c:pt>
              <c:pt idx="380">
                <c:v>66</c:v>
              </c:pt>
              <c:pt idx="381">
                <c:v>40</c:v>
              </c:pt>
              <c:pt idx="382">
                <c:v>29</c:v>
              </c:pt>
              <c:pt idx="383">
                <c:v>36</c:v>
              </c:pt>
              <c:pt idx="384">
                <c:v>41</c:v>
              </c:pt>
              <c:pt idx="385">
                <c:v>36</c:v>
              </c:pt>
              <c:pt idx="386">
                <c:v>26</c:v>
              </c:pt>
              <c:pt idx="387">
                <c:v>32</c:v>
              </c:pt>
              <c:pt idx="388">
                <c:v>19</c:v>
              </c:pt>
              <c:pt idx="389">
                <c:v>17</c:v>
              </c:pt>
              <c:pt idx="390">
                <c:v>29</c:v>
              </c:pt>
              <c:pt idx="391">
                <c:v>36</c:v>
              </c:pt>
              <c:pt idx="392">
                <c:v>21</c:v>
              </c:pt>
              <c:pt idx="393">
                <c:v>24</c:v>
              </c:pt>
              <c:pt idx="394">
                <c:v>23</c:v>
              </c:pt>
              <c:pt idx="395">
                <c:v>22</c:v>
              </c:pt>
              <c:pt idx="396">
                <c:v>9</c:v>
              </c:pt>
              <c:pt idx="397">
                <c:v>18</c:v>
              </c:pt>
              <c:pt idx="398">
                <c:v>25</c:v>
              </c:pt>
              <c:pt idx="399">
                <c:v>14</c:v>
              </c:pt>
              <c:pt idx="400">
                <c:v>25</c:v>
              </c:pt>
              <c:pt idx="401">
                <c:v>29</c:v>
              </c:pt>
              <c:pt idx="402">
                <c:v>21</c:v>
              </c:pt>
              <c:pt idx="403">
                <c:v>18</c:v>
              </c:pt>
              <c:pt idx="404">
                <c:v>30</c:v>
              </c:pt>
              <c:pt idx="405">
                <c:v>25</c:v>
              </c:pt>
              <c:pt idx="406">
                <c:v>31</c:v>
              </c:pt>
              <c:pt idx="407">
                <c:v>22</c:v>
              </c:pt>
              <c:pt idx="408">
                <c:v>24</c:v>
              </c:pt>
              <c:pt idx="409">
                <c:v>22</c:v>
              </c:pt>
              <c:pt idx="410">
                <c:v>7</c:v>
              </c:pt>
              <c:pt idx="411">
                <c:v>15</c:v>
              </c:pt>
              <c:pt idx="412">
                <c:v>27</c:v>
              </c:pt>
              <c:pt idx="413">
                <c:v>20</c:v>
              </c:pt>
              <c:pt idx="414">
                <c:v>16</c:v>
              </c:pt>
              <c:pt idx="415">
                <c:v>16</c:v>
              </c:pt>
              <c:pt idx="416">
                <c:v>20</c:v>
              </c:pt>
              <c:pt idx="417">
                <c:v>6</c:v>
              </c:pt>
              <c:pt idx="418">
                <c:v>17</c:v>
              </c:pt>
              <c:pt idx="419">
                <c:v>5</c:v>
              </c:pt>
              <c:pt idx="420">
                <c:v>27</c:v>
              </c:pt>
              <c:pt idx="421">
                <c:v>19</c:v>
              </c:pt>
              <c:pt idx="422">
                <c:v>16</c:v>
              </c:pt>
              <c:pt idx="423">
                <c:v>9</c:v>
              </c:pt>
              <c:pt idx="424">
                <c:v>8</c:v>
              </c:pt>
              <c:pt idx="425">
                <c:v>21</c:v>
              </c:pt>
              <c:pt idx="426">
                <c:v>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AE-4DA7-9B8B-785F45FD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165176"/>
        <c:axId val="578170424"/>
      </c:lineChart>
      <c:valAx>
        <c:axId val="144175575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1763624"/>
        <c:crosses val="max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catAx>
        <c:axId val="144176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j-ea"/>
                <a:cs typeface="+mn-cs"/>
              </a:defRPr>
            </a:pPr>
            <a:endParaRPr lang="ja-JP"/>
          </a:p>
        </c:txPr>
        <c:crossAx val="1441755752"/>
        <c:crosses val="autoZero"/>
        <c:auto val="1"/>
        <c:lblAlgn val="ctr"/>
        <c:lblOffset val="100"/>
        <c:tickLblSkip val="30"/>
        <c:tickMarkSkip val="3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78170424"/>
        <c:scaling>
          <c:orientation val="minMax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8165176"/>
        <c:crosses val="autoZero"/>
        <c:crossBetween val="between"/>
        <c:extLst/>
      </c:valAx>
      <c:catAx>
        <c:axId val="578165176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crossAx val="578170424"/>
        <c:crosses val="max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1832876204234226E-2"/>
          <c:y val="7.4028481959416775E-2"/>
          <c:w val="0.23293473758909711"/>
          <c:h val="0.17738298726894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[covid-19 tokyo.xlsx]PivotChartTable7</c15:name>
        <c15:fmtId val="0"/>
      </c15:pivotSource>
      <c15:pivotOptions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073762933870913E-2"/>
          <c:y val="5.370893448317357E-2"/>
          <c:w val="0.84848917949476821"/>
          <c:h val="0.78216931367665021"/>
        </c:manualLayout>
      </c:layout>
      <c:lineChart>
        <c:grouping val="standard"/>
        <c:varyColors val="0"/>
        <c:ser>
          <c:idx val="0"/>
          <c:order val="0"/>
          <c:tx>
            <c:v>実績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8"/>
              <c:pt idx="0">
                <c:v>2021/11/3</c:v>
              </c:pt>
              <c:pt idx="1">
                <c:v>2021/11/4</c:v>
              </c:pt>
              <c:pt idx="2">
                <c:v>2021/11/5</c:v>
              </c:pt>
              <c:pt idx="3">
                <c:v>2021/11/6</c:v>
              </c:pt>
              <c:pt idx="4">
                <c:v>2021/11/7</c:v>
              </c:pt>
              <c:pt idx="5">
                <c:v>2021/11/8</c:v>
              </c:pt>
              <c:pt idx="6">
                <c:v>2021/11/9</c:v>
              </c:pt>
              <c:pt idx="7">
                <c:v>2021/11/10</c:v>
              </c:pt>
              <c:pt idx="8">
                <c:v>2021/11/11</c:v>
              </c:pt>
              <c:pt idx="9">
                <c:v>2021/11/12</c:v>
              </c:pt>
              <c:pt idx="10">
                <c:v>2021/11/13</c:v>
              </c:pt>
              <c:pt idx="11">
                <c:v>2021/11/14</c:v>
              </c:pt>
              <c:pt idx="12">
                <c:v>2021/11/15</c:v>
              </c:pt>
              <c:pt idx="13">
                <c:v>2021/11/16</c:v>
              </c:pt>
              <c:pt idx="14">
                <c:v>2021/11/17</c:v>
              </c:pt>
              <c:pt idx="15">
                <c:v>2021/11/18</c:v>
              </c:pt>
              <c:pt idx="16">
                <c:v>2021/11/19</c:v>
              </c:pt>
              <c:pt idx="17">
                <c:v>2021/11/20</c:v>
              </c:pt>
              <c:pt idx="18">
                <c:v>2021/11/21</c:v>
              </c:pt>
              <c:pt idx="19">
                <c:v>2021/11/22</c:v>
              </c:pt>
              <c:pt idx="20">
                <c:v>2021/11/23</c:v>
              </c:pt>
              <c:pt idx="21">
                <c:v>2021/11/24</c:v>
              </c:pt>
              <c:pt idx="22">
                <c:v>2021/11/25</c:v>
              </c:pt>
              <c:pt idx="23">
                <c:v>2021/11/26</c:v>
              </c:pt>
              <c:pt idx="24">
                <c:v>2021/11/27</c:v>
              </c:pt>
              <c:pt idx="25">
                <c:v>2021/11/28</c:v>
              </c:pt>
              <c:pt idx="26">
                <c:v>2021/11/29</c:v>
              </c:pt>
              <c:pt idx="27">
                <c:v>2021/11/30</c:v>
              </c:pt>
              <c:pt idx="28">
                <c:v>2021/12/1</c:v>
              </c:pt>
              <c:pt idx="29">
                <c:v>2021/12/2</c:v>
              </c:pt>
              <c:pt idx="30">
                <c:v>2021/12/3</c:v>
              </c:pt>
              <c:pt idx="31">
                <c:v>2021/12/4</c:v>
              </c:pt>
              <c:pt idx="32">
                <c:v>2021/12/5</c:v>
              </c:pt>
              <c:pt idx="33">
                <c:v>2021/12/6</c:v>
              </c:pt>
              <c:pt idx="34">
                <c:v>2021/12/7</c:v>
              </c:pt>
              <c:pt idx="35">
                <c:v>2021/12/8</c:v>
              </c:pt>
              <c:pt idx="36">
                <c:v>2021/12/9</c:v>
              </c:pt>
              <c:pt idx="37">
                <c:v>2021/12/10</c:v>
              </c:pt>
              <c:pt idx="38">
                <c:v>2021/12/11</c:v>
              </c:pt>
              <c:pt idx="39">
                <c:v>2021/12/12</c:v>
              </c:pt>
              <c:pt idx="40">
                <c:v>2021/12/13</c:v>
              </c:pt>
              <c:pt idx="41">
                <c:v>2021/12/14</c:v>
              </c:pt>
              <c:pt idx="42">
                <c:v>2021/12/15</c:v>
              </c:pt>
              <c:pt idx="43">
                <c:v>2021/12/16</c:v>
              </c:pt>
              <c:pt idx="44">
                <c:v>2021/12/17</c:v>
              </c:pt>
              <c:pt idx="45">
                <c:v>2021/12/18</c:v>
              </c:pt>
              <c:pt idx="46">
                <c:v>2021/12/19</c:v>
              </c:pt>
              <c:pt idx="47">
                <c:v>2021/12/20</c:v>
              </c:pt>
              <c:pt idx="48">
                <c:v>2021/12/21</c:v>
              </c:pt>
              <c:pt idx="49">
                <c:v>2021/12/22</c:v>
              </c:pt>
              <c:pt idx="50">
                <c:v>2021/12/23</c:v>
              </c:pt>
              <c:pt idx="51">
                <c:v>2021/12/24</c:v>
              </c:pt>
              <c:pt idx="52">
                <c:v>2021/12/25</c:v>
              </c:pt>
              <c:pt idx="53">
                <c:v>2021/12/26</c:v>
              </c:pt>
              <c:pt idx="54">
                <c:v>2021/12/27</c:v>
              </c:pt>
              <c:pt idx="55">
                <c:v>2021/12/28</c:v>
              </c:pt>
              <c:pt idx="56">
                <c:v>2021/12/29</c:v>
              </c:pt>
              <c:pt idx="57">
                <c:v>2021/12/30</c:v>
              </c:pt>
            </c:strLit>
          </c:cat>
          <c:val>
            <c:numLit>
              <c:formatCode>General</c:formatCode>
              <c:ptCount val="58"/>
              <c:pt idx="0">
                <c:v>25</c:v>
              </c:pt>
              <c:pt idx="1">
                <c:v>14</c:v>
              </c:pt>
              <c:pt idx="2">
                <c:v>25</c:v>
              </c:pt>
              <c:pt idx="3">
                <c:v>29</c:v>
              </c:pt>
              <c:pt idx="4">
                <c:v>21</c:v>
              </c:pt>
              <c:pt idx="5">
                <c:v>18</c:v>
              </c:pt>
              <c:pt idx="6">
                <c:v>30</c:v>
              </c:pt>
              <c:pt idx="7">
                <c:v>25</c:v>
              </c:pt>
              <c:pt idx="8">
                <c:v>31</c:v>
              </c:pt>
              <c:pt idx="9">
                <c:v>22</c:v>
              </c:pt>
              <c:pt idx="10">
                <c:v>24</c:v>
              </c:pt>
              <c:pt idx="11">
                <c:v>22</c:v>
              </c:pt>
              <c:pt idx="12">
                <c:v>7</c:v>
              </c:pt>
              <c:pt idx="13">
                <c:v>15</c:v>
              </c:pt>
              <c:pt idx="14">
                <c:v>27</c:v>
              </c:pt>
              <c:pt idx="15">
                <c:v>20</c:v>
              </c:pt>
              <c:pt idx="16">
                <c:v>16</c:v>
              </c:pt>
              <c:pt idx="17">
                <c:v>16</c:v>
              </c:pt>
              <c:pt idx="18">
                <c:v>20</c:v>
              </c:pt>
              <c:pt idx="19">
                <c:v>6</c:v>
              </c:pt>
              <c:pt idx="20">
                <c:v>17</c:v>
              </c:pt>
              <c:pt idx="21">
                <c:v>5</c:v>
              </c:pt>
              <c:pt idx="22">
                <c:v>27</c:v>
              </c:pt>
              <c:pt idx="23">
                <c:v>19</c:v>
              </c:pt>
              <c:pt idx="24">
                <c:v>16</c:v>
              </c:pt>
              <c:pt idx="25">
                <c:v>9</c:v>
              </c:pt>
              <c:pt idx="26">
                <c:v>8</c:v>
              </c:pt>
              <c:pt idx="27">
                <c:v>21</c:v>
              </c:pt>
              <c:pt idx="28">
                <c:v>21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2A-4756-9FBC-8F9C3421956B}"/>
            </c:ext>
          </c:extLst>
        </c:ser>
        <c:ser>
          <c:idx val="1"/>
          <c:order val="1"/>
          <c:tx>
            <c:v>予測_高位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58"/>
              <c:pt idx="0">
                <c:v>2021/11/3</c:v>
              </c:pt>
              <c:pt idx="1">
                <c:v>2021/11/4</c:v>
              </c:pt>
              <c:pt idx="2">
                <c:v>2021/11/5</c:v>
              </c:pt>
              <c:pt idx="3">
                <c:v>2021/11/6</c:v>
              </c:pt>
              <c:pt idx="4">
                <c:v>2021/11/7</c:v>
              </c:pt>
              <c:pt idx="5">
                <c:v>2021/11/8</c:v>
              </c:pt>
              <c:pt idx="6">
                <c:v>2021/11/9</c:v>
              </c:pt>
              <c:pt idx="7">
                <c:v>2021/11/10</c:v>
              </c:pt>
              <c:pt idx="8">
                <c:v>2021/11/11</c:v>
              </c:pt>
              <c:pt idx="9">
                <c:v>2021/11/12</c:v>
              </c:pt>
              <c:pt idx="10">
                <c:v>2021/11/13</c:v>
              </c:pt>
              <c:pt idx="11">
                <c:v>2021/11/14</c:v>
              </c:pt>
              <c:pt idx="12">
                <c:v>2021/11/15</c:v>
              </c:pt>
              <c:pt idx="13">
                <c:v>2021/11/16</c:v>
              </c:pt>
              <c:pt idx="14">
                <c:v>2021/11/17</c:v>
              </c:pt>
              <c:pt idx="15">
                <c:v>2021/11/18</c:v>
              </c:pt>
              <c:pt idx="16">
                <c:v>2021/11/19</c:v>
              </c:pt>
              <c:pt idx="17">
                <c:v>2021/11/20</c:v>
              </c:pt>
              <c:pt idx="18">
                <c:v>2021/11/21</c:v>
              </c:pt>
              <c:pt idx="19">
                <c:v>2021/11/22</c:v>
              </c:pt>
              <c:pt idx="20">
                <c:v>2021/11/23</c:v>
              </c:pt>
              <c:pt idx="21">
                <c:v>2021/11/24</c:v>
              </c:pt>
              <c:pt idx="22">
                <c:v>2021/11/25</c:v>
              </c:pt>
              <c:pt idx="23">
                <c:v>2021/11/26</c:v>
              </c:pt>
              <c:pt idx="24">
                <c:v>2021/11/27</c:v>
              </c:pt>
              <c:pt idx="25">
                <c:v>2021/11/28</c:v>
              </c:pt>
              <c:pt idx="26">
                <c:v>2021/11/29</c:v>
              </c:pt>
              <c:pt idx="27">
                <c:v>2021/11/30</c:v>
              </c:pt>
              <c:pt idx="28">
                <c:v>2021/12/1</c:v>
              </c:pt>
              <c:pt idx="29">
                <c:v>2021/12/2</c:v>
              </c:pt>
              <c:pt idx="30">
                <c:v>2021/12/3</c:v>
              </c:pt>
              <c:pt idx="31">
                <c:v>2021/12/4</c:v>
              </c:pt>
              <c:pt idx="32">
                <c:v>2021/12/5</c:v>
              </c:pt>
              <c:pt idx="33">
                <c:v>2021/12/6</c:v>
              </c:pt>
              <c:pt idx="34">
                <c:v>2021/12/7</c:v>
              </c:pt>
              <c:pt idx="35">
                <c:v>2021/12/8</c:v>
              </c:pt>
              <c:pt idx="36">
                <c:v>2021/12/9</c:v>
              </c:pt>
              <c:pt idx="37">
                <c:v>2021/12/10</c:v>
              </c:pt>
              <c:pt idx="38">
                <c:v>2021/12/11</c:v>
              </c:pt>
              <c:pt idx="39">
                <c:v>2021/12/12</c:v>
              </c:pt>
              <c:pt idx="40">
                <c:v>2021/12/13</c:v>
              </c:pt>
              <c:pt idx="41">
                <c:v>2021/12/14</c:v>
              </c:pt>
              <c:pt idx="42">
                <c:v>2021/12/15</c:v>
              </c:pt>
              <c:pt idx="43">
                <c:v>2021/12/16</c:v>
              </c:pt>
              <c:pt idx="44">
                <c:v>2021/12/17</c:v>
              </c:pt>
              <c:pt idx="45">
                <c:v>2021/12/18</c:v>
              </c:pt>
              <c:pt idx="46">
                <c:v>2021/12/19</c:v>
              </c:pt>
              <c:pt idx="47">
                <c:v>2021/12/20</c:v>
              </c:pt>
              <c:pt idx="48">
                <c:v>2021/12/21</c:v>
              </c:pt>
              <c:pt idx="49">
                <c:v>2021/12/22</c:v>
              </c:pt>
              <c:pt idx="50">
                <c:v>2021/12/23</c:v>
              </c:pt>
              <c:pt idx="51">
                <c:v>2021/12/24</c:v>
              </c:pt>
              <c:pt idx="52">
                <c:v>2021/12/25</c:v>
              </c:pt>
              <c:pt idx="53">
                <c:v>2021/12/26</c:v>
              </c:pt>
              <c:pt idx="54">
                <c:v>2021/12/27</c:v>
              </c:pt>
              <c:pt idx="55">
                <c:v>2021/12/28</c:v>
              </c:pt>
              <c:pt idx="56">
                <c:v>2021/12/29</c:v>
              </c:pt>
              <c:pt idx="57">
                <c:v>2021/12/30</c:v>
              </c:pt>
            </c:strLit>
          </c:cat>
          <c:val>
            <c:numLit>
              <c:formatCode>General</c:formatCode>
              <c:ptCount val="58"/>
              <c:pt idx="28">
                <c:v>21</c:v>
              </c:pt>
              <c:pt idx="29">
                <c:v>20.308600591146387</c:v>
              </c:pt>
              <c:pt idx="30">
                <c:v>21.50940801599063</c:v>
              </c:pt>
              <c:pt idx="31">
                <c:v>22.781210772751365</c:v>
              </c:pt>
              <c:pt idx="32">
                <c:v>24.128205583081581</c:v>
              </c:pt>
              <c:pt idx="33">
                <c:v>25.554837158299051</c:v>
              </c:pt>
              <c:pt idx="34">
                <c:v>27.065812842454761</c:v>
              </c:pt>
              <c:pt idx="35">
                <c:v>28.666118119144812</c:v>
              </c:pt>
              <c:pt idx="36">
                <c:v>30.361033031949773</c:v>
              </c:pt>
              <c:pt idx="37">
                <c:v>32.156149572110735</c:v>
              </c:pt>
              <c:pt idx="38">
                <c:v>34.057390092290007</c:v>
              </c:pt>
              <c:pt idx="39">
                <c:v>36.071026803401764</c:v>
              </c:pt>
              <c:pt idx="40">
                <c:v>38.203702420636546</c:v>
              </c:pt>
              <c:pt idx="41">
                <c:v>40.462452025385574</c:v>
              </c:pt>
              <c:pt idx="42">
                <c:v>42.854726213612594</c:v>
              </c:pt>
              <c:pt idx="43">
                <c:v>45.388415606692433</c:v>
              </c:pt>
              <c:pt idx="44">
                <c:v>48.071876804926433</c:v>
              </c:pt>
              <c:pt idx="45">
                <c:v>50.913959866855294</c:v>
              </c:pt>
              <c:pt idx="46">
                <c:v>53.924037405115087</c:v>
              </c:pt>
              <c:pt idx="47">
                <c:v>57.112035391910467</c:v>
              </c:pt>
              <c:pt idx="48">
                <c:v>60.48846577538643</c:v>
              </c:pt>
              <c:pt idx="49">
                <c:v>64.064461010682862</c:v>
              </c:pt>
              <c:pt idx="50">
                <c:v>67.851810620282777</c:v>
              </c:pt>
              <c:pt idx="51">
                <c:v>71.862999897857662</c:v>
              </c:pt>
              <c:pt idx="52">
                <c:v>76.111250884889159</c:v>
              </c:pt>
              <c:pt idx="53">
                <c:v>80.610565747774672</c:v>
              </c:pt>
              <c:pt idx="54">
                <c:v>85.375772699189838</c:v>
              </c:pt>
              <c:pt idx="55">
                <c:v>90.422574607946444</c:v>
              </c:pt>
              <c:pt idx="56">
                <c:v>95.767600454681087</c:v>
              </c:pt>
              <c:pt idx="57">
                <c:v>101.42845979891717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2A-4756-9FBC-8F9C3421956B}"/>
            </c:ext>
          </c:extLst>
        </c:ser>
        <c:ser>
          <c:idx val="2"/>
          <c:order val="2"/>
          <c:tx>
            <c:v>予測_中位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58"/>
              <c:pt idx="0">
                <c:v>2021/11/3</c:v>
              </c:pt>
              <c:pt idx="1">
                <c:v>2021/11/4</c:v>
              </c:pt>
              <c:pt idx="2">
                <c:v>2021/11/5</c:v>
              </c:pt>
              <c:pt idx="3">
                <c:v>2021/11/6</c:v>
              </c:pt>
              <c:pt idx="4">
                <c:v>2021/11/7</c:v>
              </c:pt>
              <c:pt idx="5">
                <c:v>2021/11/8</c:v>
              </c:pt>
              <c:pt idx="6">
                <c:v>2021/11/9</c:v>
              </c:pt>
              <c:pt idx="7">
                <c:v>2021/11/10</c:v>
              </c:pt>
              <c:pt idx="8">
                <c:v>2021/11/11</c:v>
              </c:pt>
              <c:pt idx="9">
                <c:v>2021/11/12</c:v>
              </c:pt>
              <c:pt idx="10">
                <c:v>2021/11/13</c:v>
              </c:pt>
              <c:pt idx="11">
                <c:v>2021/11/14</c:v>
              </c:pt>
              <c:pt idx="12">
                <c:v>2021/11/15</c:v>
              </c:pt>
              <c:pt idx="13">
                <c:v>2021/11/16</c:v>
              </c:pt>
              <c:pt idx="14">
                <c:v>2021/11/17</c:v>
              </c:pt>
              <c:pt idx="15">
                <c:v>2021/11/18</c:v>
              </c:pt>
              <c:pt idx="16">
                <c:v>2021/11/19</c:v>
              </c:pt>
              <c:pt idx="17">
                <c:v>2021/11/20</c:v>
              </c:pt>
              <c:pt idx="18">
                <c:v>2021/11/21</c:v>
              </c:pt>
              <c:pt idx="19">
                <c:v>2021/11/22</c:v>
              </c:pt>
              <c:pt idx="20">
                <c:v>2021/11/23</c:v>
              </c:pt>
              <c:pt idx="21">
                <c:v>2021/11/24</c:v>
              </c:pt>
              <c:pt idx="22">
                <c:v>2021/11/25</c:v>
              </c:pt>
              <c:pt idx="23">
                <c:v>2021/11/26</c:v>
              </c:pt>
              <c:pt idx="24">
                <c:v>2021/11/27</c:v>
              </c:pt>
              <c:pt idx="25">
                <c:v>2021/11/28</c:v>
              </c:pt>
              <c:pt idx="26">
                <c:v>2021/11/29</c:v>
              </c:pt>
              <c:pt idx="27">
                <c:v>2021/11/30</c:v>
              </c:pt>
              <c:pt idx="28">
                <c:v>2021/12/1</c:v>
              </c:pt>
              <c:pt idx="29">
                <c:v>2021/12/2</c:v>
              </c:pt>
              <c:pt idx="30">
                <c:v>2021/12/3</c:v>
              </c:pt>
              <c:pt idx="31">
                <c:v>2021/12/4</c:v>
              </c:pt>
              <c:pt idx="32">
                <c:v>2021/12/5</c:v>
              </c:pt>
              <c:pt idx="33">
                <c:v>2021/12/6</c:v>
              </c:pt>
              <c:pt idx="34">
                <c:v>2021/12/7</c:v>
              </c:pt>
              <c:pt idx="35">
                <c:v>2021/12/8</c:v>
              </c:pt>
              <c:pt idx="36">
                <c:v>2021/12/9</c:v>
              </c:pt>
              <c:pt idx="37">
                <c:v>2021/12/10</c:v>
              </c:pt>
              <c:pt idx="38">
                <c:v>2021/12/11</c:v>
              </c:pt>
              <c:pt idx="39">
                <c:v>2021/12/12</c:v>
              </c:pt>
              <c:pt idx="40">
                <c:v>2021/12/13</c:v>
              </c:pt>
              <c:pt idx="41">
                <c:v>2021/12/14</c:v>
              </c:pt>
              <c:pt idx="42">
                <c:v>2021/12/15</c:v>
              </c:pt>
              <c:pt idx="43">
                <c:v>2021/12/16</c:v>
              </c:pt>
              <c:pt idx="44">
                <c:v>2021/12/17</c:v>
              </c:pt>
              <c:pt idx="45">
                <c:v>2021/12/18</c:v>
              </c:pt>
              <c:pt idx="46">
                <c:v>2021/12/19</c:v>
              </c:pt>
              <c:pt idx="47">
                <c:v>2021/12/20</c:v>
              </c:pt>
              <c:pt idx="48">
                <c:v>2021/12/21</c:v>
              </c:pt>
              <c:pt idx="49">
                <c:v>2021/12/22</c:v>
              </c:pt>
              <c:pt idx="50">
                <c:v>2021/12/23</c:v>
              </c:pt>
              <c:pt idx="51">
                <c:v>2021/12/24</c:v>
              </c:pt>
              <c:pt idx="52">
                <c:v>2021/12/25</c:v>
              </c:pt>
              <c:pt idx="53">
                <c:v>2021/12/26</c:v>
              </c:pt>
              <c:pt idx="54">
                <c:v>2021/12/27</c:v>
              </c:pt>
              <c:pt idx="55">
                <c:v>2021/12/28</c:v>
              </c:pt>
              <c:pt idx="56">
                <c:v>2021/12/29</c:v>
              </c:pt>
              <c:pt idx="57">
                <c:v>2021/12/30</c:v>
              </c:pt>
            </c:strLit>
          </c:cat>
          <c:val>
            <c:numLit>
              <c:formatCode>General</c:formatCode>
              <c:ptCount val="58"/>
              <c:pt idx="28">
                <c:v>21</c:v>
              </c:pt>
              <c:pt idx="29">
                <c:v>18.462364173785318</c:v>
              </c:pt>
              <c:pt idx="30">
                <c:v>19.215042686730158</c:v>
              </c:pt>
              <c:pt idx="31">
                <c:v>19.998402519151568</c:v>
              </c:pt>
              <c:pt idx="32">
                <c:v>20.813693990116008</c:v>
              </c:pt>
              <c:pt idx="33">
                <c:v>21.662218342768028</c:v>
              </c:pt>
              <c:pt idx="34">
                <c:v>22.545329816930462</c:v>
              </c:pt>
              <c:pt idx="35">
                <c:v>23.464437804301269</c:v>
              </c:pt>
              <c:pt idx="36">
                <c:v>24.421009092242457</c:v>
              </c:pt>
              <c:pt idx="37">
                <c:v>25.416570197907276</c:v>
              </c:pt>
              <c:pt idx="38">
                <c:v>26.452709797362331</c:v>
              </c:pt>
              <c:pt idx="39">
                <c:v>27.531081253138836</c:v>
              </c:pt>
              <c:pt idx="40">
                <c:v>28.653405244462192</c:v>
              </c:pt>
              <c:pt idx="41">
                <c:v>29.82147250365233</c:v>
              </c:pt>
              <c:pt idx="42">
                <c:v>31.037146663991734</c:v>
              </c:pt>
              <c:pt idx="43">
                <c:v>32.302367222437169</c:v>
              </c:pt>
              <c:pt idx="44">
                <c:v>33.61915262293769</c:v>
              </c:pt>
              <c:pt idx="45">
                <c:v>34.989603463967796</c:v>
              </c:pt>
              <c:pt idx="46">
                <c:v>36.415905836503953</c:v>
              </c:pt>
              <c:pt idx="47">
                <c:v>37.900334796810057</c:v>
              </c:pt>
              <c:pt idx="48">
                <c:v>39.445257979561575</c:v>
              </c:pt>
              <c:pt idx="49">
                <c:v>41.053139357711188</c:v>
              </c:pt>
              <c:pt idx="50">
                <c:v>42.726543153694365</c:v>
              </c:pt>
              <c:pt idx="51">
                <c:v>44.468137909309007</c:v>
              </c:pt>
              <c:pt idx="52">
                <c:v>46.2807007196825</c:v>
              </c:pt>
              <c:pt idx="53">
                <c:v>48.167121638311073</c:v>
              </c:pt>
              <c:pt idx="54">
                <c:v>50.130408260156401</c:v>
              </c:pt>
              <c:pt idx="55">
                <c:v>52.173690489667933</c:v>
              </c:pt>
              <c:pt idx="56">
                <c:v>54.300225500948727</c:v>
              </c:pt>
              <c:pt idx="57">
                <c:v>56.513402898097411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E2A-4756-9FBC-8F9C3421956B}"/>
            </c:ext>
          </c:extLst>
        </c:ser>
        <c:ser>
          <c:idx val="3"/>
          <c:order val="3"/>
          <c:tx>
            <c:v>予測_低位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Lit>
              <c:ptCount val="58"/>
              <c:pt idx="0">
                <c:v>2021/11/3</c:v>
              </c:pt>
              <c:pt idx="1">
                <c:v>2021/11/4</c:v>
              </c:pt>
              <c:pt idx="2">
                <c:v>2021/11/5</c:v>
              </c:pt>
              <c:pt idx="3">
                <c:v>2021/11/6</c:v>
              </c:pt>
              <c:pt idx="4">
                <c:v>2021/11/7</c:v>
              </c:pt>
              <c:pt idx="5">
                <c:v>2021/11/8</c:v>
              </c:pt>
              <c:pt idx="6">
                <c:v>2021/11/9</c:v>
              </c:pt>
              <c:pt idx="7">
                <c:v>2021/11/10</c:v>
              </c:pt>
              <c:pt idx="8">
                <c:v>2021/11/11</c:v>
              </c:pt>
              <c:pt idx="9">
                <c:v>2021/11/12</c:v>
              </c:pt>
              <c:pt idx="10">
                <c:v>2021/11/13</c:v>
              </c:pt>
              <c:pt idx="11">
                <c:v>2021/11/14</c:v>
              </c:pt>
              <c:pt idx="12">
                <c:v>2021/11/15</c:v>
              </c:pt>
              <c:pt idx="13">
                <c:v>2021/11/16</c:v>
              </c:pt>
              <c:pt idx="14">
                <c:v>2021/11/17</c:v>
              </c:pt>
              <c:pt idx="15">
                <c:v>2021/11/18</c:v>
              </c:pt>
              <c:pt idx="16">
                <c:v>2021/11/19</c:v>
              </c:pt>
              <c:pt idx="17">
                <c:v>2021/11/20</c:v>
              </c:pt>
              <c:pt idx="18">
                <c:v>2021/11/21</c:v>
              </c:pt>
              <c:pt idx="19">
                <c:v>2021/11/22</c:v>
              </c:pt>
              <c:pt idx="20">
                <c:v>2021/11/23</c:v>
              </c:pt>
              <c:pt idx="21">
                <c:v>2021/11/24</c:v>
              </c:pt>
              <c:pt idx="22">
                <c:v>2021/11/25</c:v>
              </c:pt>
              <c:pt idx="23">
                <c:v>2021/11/26</c:v>
              </c:pt>
              <c:pt idx="24">
                <c:v>2021/11/27</c:v>
              </c:pt>
              <c:pt idx="25">
                <c:v>2021/11/28</c:v>
              </c:pt>
              <c:pt idx="26">
                <c:v>2021/11/29</c:v>
              </c:pt>
              <c:pt idx="27">
                <c:v>2021/11/30</c:v>
              </c:pt>
              <c:pt idx="28">
                <c:v>2021/12/1</c:v>
              </c:pt>
              <c:pt idx="29">
                <c:v>2021/12/2</c:v>
              </c:pt>
              <c:pt idx="30">
                <c:v>2021/12/3</c:v>
              </c:pt>
              <c:pt idx="31">
                <c:v>2021/12/4</c:v>
              </c:pt>
              <c:pt idx="32">
                <c:v>2021/12/5</c:v>
              </c:pt>
              <c:pt idx="33">
                <c:v>2021/12/6</c:v>
              </c:pt>
              <c:pt idx="34">
                <c:v>2021/12/7</c:v>
              </c:pt>
              <c:pt idx="35">
                <c:v>2021/12/8</c:v>
              </c:pt>
              <c:pt idx="36">
                <c:v>2021/12/9</c:v>
              </c:pt>
              <c:pt idx="37">
                <c:v>2021/12/10</c:v>
              </c:pt>
              <c:pt idx="38">
                <c:v>2021/12/11</c:v>
              </c:pt>
              <c:pt idx="39">
                <c:v>2021/12/12</c:v>
              </c:pt>
              <c:pt idx="40">
                <c:v>2021/12/13</c:v>
              </c:pt>
              <c:pt idx="41">
                <c:v>2021/12/14</c:v>
              </c:pt>
              <c:pt idx="42">
                <c:v>2021/12/15</c:v>
              </c:pt>
              <c:pt idx="43">
                <c:v>2021/12/16</c:v>
              </c:pt>
              <c:pt idx="44">
                <c:v>2021/12/17</c:v>
              </c:pt>
              <c:pt idx="45">
                <c:v>2021/12/18</c:v>
              </c:pt>
              <c:pt idx="46">
                <c:v>2021/12/19</c:v>
              </c:pt>
              <c:pt idx="47">
                <c:v>2021/12/20</c:v>
              </c:pt>
              <c:pt idx="48">
                <c:v>2021/12/21</c:v>
              </c:pt>
              <c:pt idx="49">
                <c:v>2021/12/22</c:v>
              </c:pt>
              <c:pt idx="50">
                <c:v>2021/12/23</c:v>
              </c:pt>
              <c:pt idx="51">
                <c:v>2021/12/24</c:v>
              </c:pt>
              <c:pt idx="52">
                <c:v>2021/12/25</c:v>
              </c:pt>
              <c:pt idx="53">
                <c:v>2021/12/26</c:v>
              </c:pt>
              <c:pt idx="54">
                <c:v>2021/12/27</c:v>
              </c:pt>
              <c:pt idx="55">
                <c:v>2021/12/28</c:v>
              </c:pt>
              <c:pt idx="56">
                <c:v>2021/12/29</c:v>
              </c:pt>
              <c:pt idx="57">
                <c:v>2021/12/30</c:v>
              </c:pt>
            </c:strLit>
          </c:cat>
          <c:val>
            <c:numLit>
              <c:formatCode>General</c:formatCode>
              <c:ptCount val="58"/>
              <c:pt idx="28">
                <c:v>21</c:v>
              </c:pt>
              <c:pt idx="29">
                <c:v>14.769891339063179</c:v>
              </c:pt>
              <c:pt idx="30">
                <c:v>14.935169353848323</c:v>
              </c:pt>
              <c:pt idx="31">
                <c:v>15.102295205870178</c:v>
              </c:pt>
              <c:pt idx="32">
                <c:v>15.271289516880643</c:v>
              </c:pt>
              <c:pt idx="33">
                <c:v>15.442173138202634</c:v>
              </c:pt>
              <c:pt idx="34">
                <c:v>15.614967152650934</c:v>
              </c:pt>
              <c:pt idx="35">
                <c:v>15.789692877617199</c:v>
              </c:pt>
              <c:pt idx="36">
                <c:v>15.966371867572889</c:v>
              </c:pt>
              <c:pt idx="37">
                <c:v>16.145025916281156</c:v>
              </c:pt>
              <c:pt idx="38">
                <c:v>16.32567705999827</c:v>
              </c:pt>
              <c:pt idx="39">
                <c:v>16.508347579685505</c:v>
              </c:pt>
              <c:pt idx="40">
                <c:v>16.693060004210565</c:v>
              </c:pt>
              <c:pt idx="41">
                <c:v>16.879837112384848</c:v>
              </c:pt>
              <c:pt idx="42">
                <c:v>17.068701936397702</c:v>
              </c:pt>
              <c:pt idx="43">
                <c:v>17.259677764028311</c:v>
              </c:pt>
              <c:pt idx="44">
                <c:v>17.452788142312784</c:v>
              </c:pt>
              <c:pt idx="45">
                <c:v>17.648056879173964</c:v>
              </c:pt>
              <c:pt idx="46">
                <c:v>17.84550804720493</c:v>
              </c:pt>
              <c:pt idx="47">
                <c:v>18.045165986695793</c:v>
              </c:pt>
              <c:pt idx="48">
                <c:v>18.24705530772917</c:v>
              </c:pt>
              <c:pt idx="49">
                <c:v>18.451200893730856</c:v>
              </c:pt>
              <c:pt idx="50">
                <c:v>18.657627904729452</c:v>
              </c:pt>
              <c:pt idx="51">
                <c:v>18.866361779626459</c:v>
              </c:pt>
              <c:pt idx="52">
                <c:v>19.077428240037989</c:v>
              </c:pt>
              <c:pt idx="53">
                <c:v>19.2908532928559</c:v>
              </c:pt>
              <c:pt idx="54">
                <c:v>19.506663233682048</c:v>
              </c:pt>
              <c:pt idx="55">
                <c:v>19.724884649913292</c:v>
              </c:pt>
              <c:pt idx="56">
                <c:v>19.945544423884712</c:v>
              </c:pt>
              <c:pt idx="57">
                <c:v>20.168669736303855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2AC-4FDF-BA71-AF6DEAE2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694528"/>
        <c:axId val="968291032"/>
      </c:lineChart>
      <c:catAx>
        <c:axId val="949694528"/>
        <c:scaling>
          <c:orientation val="minMax"/>
        </c:scaling>
        <c:delete val="0"/>
        <c:axPos val="b"/>
        <c:numFmt formatCode="m/d\ " sourceLinked="0"/>
        <c:majorTickMark val="cross"/>
        <c:minorTickMark val="out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8291032"/>
        <c:crosses val="autoZero"/>
        <c:auto val="1"/>
        <c:lblAlgn val="ctr"/>
        <c:lblOffset val="100"/>
        <c:tickLblSkip val="10"/>
        <c:tickMarkSkip val="10"/>
        <c:noMultiLvlLbl val="0"/>
        <c:extLst/>
      </c:catAx>
      <c:valAx>
        <c:axId val="96829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69452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8333746173606824E-2"/>
          <c:y val="0.11430125158958571"/>
          <c:w val="0.23558701081702141"/>
          <c:h val="0.40075615004995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[covid-19 tokyo.xlsx]PivotChartTable4</c15:name>
        <c15:fmtId val="4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4</xdr:row>
      <xdr:rowOff>24765</xdr:rowOff>
    </xdr:from>
    <xdr:to>
      <xdr:col>7</xdr:col>
      <xdr:colOff>64770</xdr:colOff>
      <xdr:row>4</xdr:row>
      <xdr:rowOff>215265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850005" y="809625"/>
          <a:ext cx="9334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100"/>
            <a:t>*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5</xdr:row>
      <xdr:rowOff>76200</xdr:rowOff>
    </xdr:from>
    <xdr:to>
      <xdr:col>0</xdr:col>
      <xdr:colOff>3228975</xdr:colOff>
      <xdr:row>21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466725</xdr:colOff>
      <xdr:row>23</xdr:row>
      <xdr:rowOff>95250</xdr:rowOff>
    </xdr:from>
    <xdr:to>
      <xdr:col>1</xdr:col>
      <xdr:colOff>19050</xdr:colOff>
      <xdr:row>32</xdr:row>
      <xdr:rowOff>142876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日付 1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日付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" y="3695700"/>
              <a:ext cx="3333750" cy="1590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タイムライン: Excel 以上で作成されています。移動したりサイズ変更したりしないでください。</a:t>
              </a:r>
            </a:p>
          </xdr:txBody>
        </xdr:sp>
      </mc:Fallback>
    </mc:AlternateContent>
    <xdr:clientData/>
  </xdr:twoCellAnchor>
  <xdr:twoCellAnchor>
    <xdr:from>
      <xdr:col>18</xdr:col>
      <xdr:colOff>85724</xdr:colOff>
      <xdr:row>8</xdr:row>
      <xdr:rowOff>152400</xdr:rowOff>
    </xdr:from>
    <xdr:to>
      <xdr:col>23</xdr:col>
      <xdr:colOff>19049</xdr:colOff>
      <xdr:row>27</xdr:row>
      <xdr:rowOff>114300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85725</xdr:colOff>
      <xdr:row>29</xdr:row>
      <xdr:rowOff>38100</xdr:rowOff>
    </xdr:from>
    <xdr:to>
      <xdr:col>23</xdr:col>
      <xdr:colOff>19050</xdr:colOff>
      <xdr:row>48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</xdr:row>
      <xdr:rowOff>0</xdr:rowOff>
    </xdr:from>
    <xdr:to>
      <xdr:col>38</xdr:col>
      <xdr:colOff>495300</xdr:colOff>
      <xdr:row>26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18338</xdr:colOff>
      <xdr:row>21</xdr:row>
      <xdr:rowOff>0</xdr:rowOff>
    </xdr:from>
    <xdr:to>
      <xdr:col>31</xdr:col>
      <xdr:colOff>11206</xdr:colOff>
      <xdr:row>37</xdr:row>
      <xdr:rowOff>0</xdr:rowOff>
    </xdr:to>
    <xdr:graphicFrame macro="">
      <xdr:nvGraphicFramePr>
        <xdr:cNvPr id="2" name="重症者と新規感染者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45088</xdr:colOff>
      <xdr:row>37</xdr:row>
      <xdr:rowOff>50936</xdr:rowOff>
    </xdr:from>
    <xdr:to>
      <xdr:col>61</xdr:col>
      <xdr:colOff>109135</xdr:colOff>
      <xdr:row>47</xdr:row>
      <xdr:rowOff>1948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日付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日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958" y="6768132"/>
              <a:ext cx="10326199" cy="1690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タイムライン: Excel 以上で作成されています。移動したりサイズ変更したりしないでください。</a:t>
              </a:r>
            </a:p>
          </xdr:txBody>
        </xdr:sp>
      </mc:Fallback>
    </mc:AlternateContent>
    <xdr:clientData/>
  </xdr:twoCellAnchor>
  <xdr:twoCellAnchor>
    <xdr:from>
      <xdr:col>32</xdr:col>
      <xdr:colOff>22411</xdr:colOff>
      <xdr:row>21</xdr:row>
      <xdr:rowOff>0</xdr:rowOff>
    </xdr:from>
    <xdr:to>
      <xdr:col>61</xdr:col>
      <xdr:colOff>100852</xdr:colOff>
      <xdr:row>36</xdr:row>
      <xdr:rowOff>161925</xdr:rowOff>
    </xdr:to>
    <xdr:graphicFrame macro="">
      <xdr:nvGraphicFramePr>
        <xdr:cNvPr id="9" name="新規死者と新規感染者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1247</xdr:colOff>
      <xdr:row>4</xdr:row>
      <xdr:rowOff>0</xdr:rowOff>
    </xdr:from>
    <xdr:to>
      <xdr:col>61</xdr:col>
      <xdr:colOff>129540</xdr:colOff>
      <xdr:row>18</xdr:row>
      <xdr:rowOff>22411</xdr:rowOff>
    </xdr:to>
    <xdr:graphicFrame macro="">
      <xdr:nvGraphicFramePr>
        <xdr:cNvPr id="5" name="将来予測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96373</xdr:colOff>
          <xdr:row>3</xdr:row>
          <xdr:rowOff>263421</xdr:rowOff>
        </xdr:from>
        <xdr:to>
          <xdr:col>29</xdr:col>
          <xdr:colOff>67044</xdr:colOff>
          <xdr:row>18</xdr:row>
          <xdr:rowOff>41663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400-00000A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直近!$B$4:$I$14" spid="_x0000_s3285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33411" y="878883"/>
              <a:ext cx="4520691" cy="240128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32.708434722219" backgroundQuery="1" createdVersion="6" refreshedVersion="7" minRefreshableVersion="3" recordCount="0" supportSubquery="1" supportAdvancedDrill="1" xr:uid="{00000000-000A-0000-FFFF-FFFF2F000000}">
  <cacheSource type="external" connectionId="1"/>
  <cacheFields count="4">
    <cacheField name="[C_カレンダー].[日付].[日付]" caption="日付" numFmtId="0" level="1">
      <sharedItems containsSemiMixedTypes="0" containsNonDate="0" containsDate="1" containsString="0" minDate="2021-11-25T00:00:00" maxDate="2021-12-02T00:00:00" count="7">
        <d v="2021-11-25T00:00:00"/>
        <d v="2021-11-26T00:00:00"/>
        <d v="2021-11-27T00:00:00"/>
        <d v="2021-11-28T00:00:00"/>
        <d v="2021-11-29T00:00:00"/>
        <d v="2021-11-30T00:00:00"/>
        <d v="2021-12-01T00:00:00"/>
      </sharedItems>
    </cacheField>
    <cacheField name="[D_状態].[状態_階層].[状態]" caption="状態" numFmtId="0" hierarchy="7" level="1">
      <sharedItems count="6">
        <s v="死亡"/>
        <s v="自宅療養"/>
        <s v="宿泊療養"/>
        <s v="退院"/>
        <s v="調整中"/>
        <s v="入院"/>
      </sharedItems>
      <extLst>
        <ext xmlns:x15="http://schemas.microsoft.com/office/spreadsheetml/2010/11/main" uri="{4F2E5C28-24EA-4eb8-9CBF-B6C8F9C3D259}">
          <x15:cachedUniqueNames>
            <x15:cachedUniqueName index="0" name="[D_状態].[状態_階層].[状態].&amp;[死亡]"/>
            <x15:cachedUniqueName index="1" name="[D_状態].[状態_階層].[状態].&amp;[自宅療養]"/>
            <x15:cachedUniqueName index="2" name="[D_状態].[状態_階層].[状態].&amp;[宿泊療養]"/>
            <x15:cachedUniqueName index="3" name="[D_状態].[状態_階層].[状態].&amp;[退院]"/>
            <x15:cachedUniqueName index="4" name="[D_状態].[状態_階層].[状態].&amp;[調整中]"/>
            <x15:cachedUniqueName index="5" name="[D_状態].[状態_階層].[状態].&amp;[入院]"/>
          </x15:cachedUniqueNames>
        </ext>
      </extLst>
    </cacheField>
    <cacheField name="[D_状態].[状態_階層].[状態_詳細]" caption="状態_詳細" numFmtId="0" hierarchy="7" level="2">
      <sharedItems containsSemiMixedTypes="0" containsNonDate="0" containsString="0"/>
    </cacheField>
    <cacheField name="[Measures].[合計 / 数 2]" caption="合計 / 数 2" numFmtId="0" hierarchy="20" level="32767"/>
  </cacheFields>
  <cacheHierarchies count="34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実績有無]" caption="実績有無" attribute="1" defaultMemberUniqueName="[C_カレンダー].[実績有無].[All]" allUniqueName="[C_カレンダー].[実績有無].[All]" dimensionUniqueName="[C_カレンダー]" displayFolder="" count="0" memberValueDatatype="11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C_カレンダー].[直近4週間判定]" caption="直近4週間判定" attribute="1" defaultMemberUniqueName="[C_カレンダー].[直近4週間判定].[All]" allUniqueName="[C_カレンダー].[直近4週間判定].[All]" dimensionUniqueName="[C_カレンダー]" displayFolder="" count="0" memberValueDatatype="11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F_新規補正].[日付]" caption="日付" attribute="1" time="1" defaultMemberUniqueName="[F_新規補正].[日付].[All]" allUniqueName="[F_新規補正].[日付].[All]" dimensionUniqueName="[F_新規補正]" displayFolder="" count="0" memberValueDatatype="7" unbalanced="0"/>
    <cacheHierarchy uniqueName="[F_新規補正].[状態_詳細]" caption="状態_詳細" attribute="1" defaultMemberUniqueName="[F_新規補正].[状態_詳細].[All]" allUniqueName="[F_新規補正].[状態_詳細].[All]" dimensionUniqueName="[F_新規補正]" displayFolder="" count="0" memberValueDatatype="130" unbalanced="0"/>
    <cacheHierarchy uniqueName="[F_新規補正].[補正値]" caption="補正値" attribute="1" defaultMemberUniqueName="[F_新規補正].[補正値].[All]" allUniqueName="[F_新規補正].[補正値].[All]" dimensionUniqueName="[F_新規補正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合計 / 数 2]" caption="合計 / 数 2" measure="1" displayFolder="" measureGroup="F_状態別感染者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XL_Count F_新規補正]" caption="__XL_Count F_新規補正" measure="1" displayFolder="" measureGroup="F_新規補正" count="0" hidden="1"/>
    <cacheHierarchy uniqueName="[Measures].[__No measures defined]" caption="__No measures defined" measure="1" displayFolder="" count="0" hidden="1"/>
  </cacheHierarchies>
  <kpis count="0"/>
  <dimensions count="6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name="F_新規補正" uniqueName="[F_新規補正]" caption="F_新規補正"/>
    <dimension measure="1" name="Measures" uniqueName="[Measures]" caption="Measures"/>
  </dimensions>
  <measureGroups count="5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  <measureGroup name="F_新規補正" caption="F_新規補正"/>
  </measureGroups>
  <maps count="10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32.708426736113" backgroundQuery="1" createdVersion="3" refreshedVersion="7" minRefreshableVersion="3" recordCount="0" supportSubquery="1" supportAdvancedDrill="1" xr:uid="{AE2BCB45-C72E-4A2C-B0D4-F072203E796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/>
    <cacheHierarchy uniqueName="[C_カレンダー].[実績有無]" caption="実績有無" attribute="1" defaultMemberUniqueName="[C_カレンダー].[実績有無].[All]" allUniqueName="[C_カレンダー].[実績有無].[All]" dimensionUniqueName="[C_カレンダー]" displayFolder="" count="0" memberValueDatatype="11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C_カレンダー].[直近4週間判定]" caption="直近4週間判定" attribute="1" defaultMemberUniqueName="[C_カレンダー].[直近4週間判定].[All]" allUniqueName="[C_カレンダー].[直近4週間判定].[All]" dimensionUniqueName="[C_カレンダー]" displayFolder="" count="0" memberValueDatatype="11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0" unbalanced="0"/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F_新規補正].[日付]" caption="日付" attribute="1" time="1" defaultMemberUniqueName="[F_新規補正].[日付].[All]" allUniqueName="[F_新規補正].[日付].[All]" dimensionUniqueName="[F_新規補正]" displayFolder="" count="0" memberValueDatatype="7" unbalanced="0"/>
    <cacheHierarchy uniqueName="[F_新規補正].[状態_詳細]" caption="状態_詳細" attribute="1" defaultMemberUniqueName="[F_新規補正].[状態_詳細].[All]" allUniqueName="[F_新規補正].[状態_詳細].[All]" dimensionUniqueName="[F_新規補正]" displayFolder="" count="0" memberValueDatatype="130" unbalanced="0"/>
    <cacheHierarchy uniqueName="[F_新規補正].[補正値]" caption="補正値" attribute="1" defaultMemberUniqueName="[F_新規補正].[補正値].[All]" allUniqueName="[F_新規補正].[補正値].[All]" dimensionUniqueName="[F_新規補正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XL_Count F_新規補正]" caption="__XL_Count F_新規補正" measure="1" displayFolder="" measureGroup="F_新規補正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201839131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32.708439467591" backgroundQuery="1" createdVersion="3" refreshedVersion="7" minRefreshableVersion="3" recordCount="0" supportSubquery="1" supportAdvancedDrill="1" xr:uid="{EE747A41-A4A0-4841-A91B-8507D6663B72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/>
    <cacheHierarchy uniqueName="[C_カレンダー].[実績有無]" caption="実績有無" attribute="1" defaultMemberUniqueName="[C_カレンダー].[実績有無].[All]" allUniqueName="[C_カレンダー].[実績有無].[All]" dimensionUniqueName="[C_カレンダー]" displayFolder="" count="0" memberValueDatatype="11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C_カレンダー].[直近4週間判定]" caption="直近4週間判定" attribute="1" defaultMemberUniqueName="[C_カレンダー].[直近4週間判定].[All]" allUniqueName="[C_カレンダー].[直近4週間判定].[All]" dimensionUniqueName="[C_カレンダー]" displayFolder="" count="0" memberValueDatatype="11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0" unbalanced="0"/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F_新規補正].[日付]" caption="日付" attribute="1" time="1" defaultMemberUniqueName="[F_新規補正].[日付].[All]" allUniqueName="[F_新規補正].[日付].[All]" dimensionUniqueName="[F_新規補正]" displayFolder="" count="0" memberValueDatatype="7" unbalanced="0"/>
    <cacheHierarchy uniqueName="[F_新規補正].[状態_詳細]" caption="状態_詳細" attribute="1" defaultMemberUniqueName="[F_新規補正].[状態_詳細].[All]" allUniqueName="[F_新規補正].[状態_詳細].[All]" dimensionUniqueName="[F_新規補正]" displayFolder="" count="0" memberValueDatatype="130" unbalanced="0"/>
    <cacheHierarchy uniqueName="[F_新規補正].[補正値]" caption="補正値" attribute="1" defaultMemberUniqueName="[F_新規補正].[補正値].[All]" allUniqueName="[F_新規補正].[補正値].[All]" dimensionUniqueName="[F_新規補正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XL_Count F_新規補正]" caption="__XL_Count F_新規補正" measure="1" displayFolder="" measureGroup="F_新規補正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51840500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32.708441435185" backgroundQuery="1" createdVersion="6" refreshedVersion="7" minRefreshableVersion="3" recordCount="0" supportSubquery="1" supportAdvancedDrill="1" xr:uid="{00000000-000A-0000-FFFF-FFFF2C000000}">
  <cacheSource type="external" connectionId="1"/>
  <cacheFields count="4">
    <cacheField name="[C_カレンダー].[日付].[日付]" caption="日付" numFmtId="0" level="1">
      <sharedItems containsSemiMixedTypes="0" containsNonDate="0" containsDate="1" containsString="0" minDate="2021-06-15T00:00:00" maxDate="2021-08-09T00:00:00" count="55"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</sharedItems>
    </cacheField>
    <cacheField name="[D_状態].[状態_階層].[状態]" caption="状態" numFmtId="0" hierarchy="7" level="1">
      <sharedItems containsSemiMixedTypes="0" containsNonDate="0" containsString="0"/>
    </cacheField>
    <cacheField name="[D_状態].[状態_階層].[状態_詳細]" caption="状態_詳細" numFmtId="0" hierarchy="7" level="2">
      <sharedItems containsSemiMixedTypes="0" containsNonDate="0" containsString="0"/>
    </cacheField>
    <cacheField name="[Measures].[合計 / 数 2]" caption="合計 / 数 2" numFmtId="0" hierarchy="20" level="32767"/>
  </cacheFields>
  <cacheHierarchies count="34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実績有無]" caption="実績有無" attribute="1" defaultMemberUniqueName="[C_カレンダー].[実績有無].[All]" allUniqueName="[C_カレンダー].[実績有無].[All]" dimensionUniqueName="[C_カレンダー]" displayFolder="" count="0" memberValueDatatype="11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C_カレンダー].[直近4週間判定]" caption="直近4週間判定" attribute="1" defaultMemberUniqueName="[C_カレンダー].[直近4週間判定].[All]" allUniqueName="[C_カレンダー].[直近4週間判定].[All]" dimensionUniqueName="[C_カレンダー]" displayFolder="" count="0" memberValueDatatype="11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F_新規補正].[日付]" caption="日付" attribute="1" time="1" defaultMemberUniqueName="[F_新規補正].[日付].[All]" allUniqueName="[F_新規補正].[日付].[All]" dimensionUniqueName="[F_新規補正]" displayFolder="" count="0" memberValueDatatype="7" unbalanced="0"/>
    <cacheHierarchy uniqueName="[F_新規補正].[状態_詳細]" caption="状態_詳細" attribute="1" defaultMemberUniqueName="[F_新規補正].[状態_詳細].[All]" allUniqueName="[F_新規補正].[状態_詳細].[All]" dimensionUniqueName="[F_新規補正]" displayFolder="" count="0" memberValueDatatype="130" unbalanced="0"/>
    <cacheHierarchy uniqueName="[F_新規補正].[補正値]" caption="補正値" attribute="1" defaultMemberUniqueName="[F_新規補正].[補正値].[All]" allUniqueName="[F_新規補正].[補正値].[All]" dimensionUniqueName="[F_新規補正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合計 / 数 2]" caption="合計 / 数 2" measure="1" displayFolder="" measureGroup="F_状態別感染者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XL_Count F_新規補正]" caption="__XL_Count F_新規補正" measure="1" displayFolder="" measureGroup="F_新規補正" count="0" hidden="1"/>
    <cacheHierarchy uniqueName="[Measures].[__No measures defined]" caption="__No measures defined" measure="1" displayFolder="" count="0" hidden="1"/>
  </cacheHierarchies>
  <kpis count="0"/>
  <dimensions count="6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name="F_新規補正" uniqueName="[F_新規補正]" caption="F_新規補正"/>
    <dimension measure="1" name="Measures" uniqueName="[Measures]" caption="Measures"/>
  </dimensions>
  <measureGroups count="5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  <measureGroup name="F_新規補正" caption="F_新規補正"/>
  </measureGroups>
  <maps count="10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32.708443634256" backgroundQuery="1" createdVersion="6" refreshedVersion="7" minRefreshableVersion="3" recordCount="0" supportSubquery="1" supportAdvancedDrill="1" xr:uid="{00000000-000A-0000-FFFF-FFFF29000000}">
  <cacheSource type="external" connectionId="1"/>
  <cacheFields count="4">
    <cacheField name="[C_カレンダー].[日付].[日付]" caption="日付" numFmtId="0" level="1">
      <sharedItems containsSemiMixedTypes="0" containsNonDate="0" containsDate="1" containsString="0" minDate="2021-06-15T00:00:00" maxDate="2021-08-09T00:00:00" count="55"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</sharedItems>
    </cacheField>
    <cacheField name="[D_状態].[状態_階層].[状態]" caption="状態" numFmtId="0" hierarchy="7" level="1">
      <sharedItems containsSemiMixedTypes="0" containsNonDate="0" containsString="0"/>
    </cacheField>
    <cacheField name="[D_状態].[状態_階層].[状態_詳細]" caption="状態_詳細" numFmtId="0" hierarchy="7" level="2">
      <sharedItems containsSemiMixedTypes="0" containsNonDate="0" containsString="0"/>
    </cacheField>
    <cacheField name="[Measures].[合計 / 数 2]" caption="合計 / 数 2" numFmtId="0" hierarchy="20" level="32767"/>
  </cacheFields>
  <cacheHierarchies count="34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実績有無]" caption="実績有無" attribute="1" defaultMemberUniqueName="[C_カレンダー].[実績有無].[All]" allUniqueName="[C_カレンダー].[実績有無].[All]" dimensionUniqueName="[C_カレンダー]" displayFolder="" count="0" memberValueDatatype="11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C_カレンダー].[直近4週間判定]" caption="直近4週間判定" attribute="1" defaultMemberUniqueName="[C_カレンダー].[直近4週間判定].[All]" allUniqueName="[C_カレンダー].[直近4週間判定].[All]" dimensionUniqueName="[C_カレンダー]" displayFolder="" count="0" memberValueDatatype="11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F_新規補正].[日付]" caption="日付" attribute="1" time="1" defaultMemberUniqueName="[F_新規補正].[日付].[All]" allUniqueName="[F_新規補正].[日付].[All]" dimensionUniqueName="[F_新規補正]" displayFolder="" count="0" memberValueDatatype="7" unbalanced="0"/>
    <cacheHierarchy uniqueName="[F_新規補正].[状態_詳細]" caption="状態_詳細" attribute="1" defaultMemberUniqueName="[F_新規補正].[状態_詳細].[All]" allUniqueName="[F_新規補正].[状態_詳細].[All]" dimensionUniqueName="[F_新規補正]" displayFolder="" count="0" memberValueDatatype="130" unbalanced="0"/>
    <cacheHierarchy uniqueName="[F_新規補正].[補正値]" caption="補正値" attribute="1" defaultMemberUniqueName="[F_新規補正].[補正値].[All]" allUniqueName="[F_新規補正].[補正値].[All]" dimensionUniqueName="[F_新規補正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合計 / 数 2]" caption="合計 / 数 2" measure="1" displayFolder="" measureGroup="F_状態別感染者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XL_Count F_新規補正]" caption="__XL_Count F_新規補正" measure="1" displayFolder="" measureGroup="F_新規補正" count="0" hidden="1"/>
    <cacheHierarchy uniqueName="[Measures].[__No measures defined]" caption="__No measures defined" measure="1" displayFolder="" count="0" hidden="1"/>
  </cacheHierarchies>
  <kpis count="0"/>
  <dimensions count="6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name="F_新規補正" uniqueName="[F_新規補正]" caption="F_新規補正"/>
    <dimension measure="1" name="Measures" uniqueName="[Measures]" caption="Measures"/>
  </dimensions>
  <measureGroups count="5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  <measureGroup name="F_新規補正" caption="F_新規補正"/>
  </measureGroups>
  <maps count="10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32.708445370372" backgroundQuery="1" createdVersion="6" refreshedVersion="7" minRefreshableVersion="3" recordCount="0" supportSubquery="1" supportAdvancedDrill="1" xr:uid="{00000000-000A-0000-FFFF-FFFF26000000}">
  <cacheSource type="external" connectionId="1"/>
  <cacheFields count="4">
    <cacheField name="[C_カレンダー].[日付].[日付]" caption="日付" numFmtId="0" level="1">
      <sharedItems containsSemiMixedTypes="0" containsNonDate="0" containsDate="1" containsString="0" minDate="2021-06-15T00:00:00" maxDate="2021-08-09T00:00:00" count="55"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</sharedItems>
    </cacheField>
    <cacheField name="[D_状態].[状態_階層].[状態]" caption="状態" numFmtId="0" hierarchy="7" level="1">
      <sharedItems containsSemiMixedTypes="0" containsNonDate="0" containsString="0"/>
    </cacheField>
    <cacheField name="[D_状態].[状態_階層].[状態_詳細]" caption="状態_詳細" numFmtId="0" hierarchy="7" level="2">
      <sharedItems containsSemiMixedTypes="0" containsNonDate="0" containsString="0"/>
    </cacheField>
    <cacheField name="[Measures].[新規感染者_移動平均]" caption="新規感染者_移動平均" numFmtId="0" hierarchy="27" level="32767"/>
  </cacheFields>
  <cacheHierarchies count="34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実績有無]" caption="実績有無" attribute="1" defaultMemberUniqueName="[C_カレンダー].[実績有無].[All]" allUniqueName="[C_カレンダー].[実績有無].[All]" dimensionUniqueName="[C_カレンダー]" displayFolder="" count="0" memberValueDatatype="11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C_カレンダー].[直近4週間判定]" caption="直近4週間判定" attribute="1" defaultMemberUniqueName="[C_カレンダー].[直近4週間判定].[All]" allUniqueName="[C_カレンダー].[直近4週間判定].[All]" dimensionUniqueName="[C_カレンダー]" displayFolder="" count="0" memberValueDatatype="11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F_新規補正].[日付]" caption="日付" attribute="1" time="1" defaultMemberUniqueName="[F_新規補正].[日付].[All]" allUniqueName="[F_新規補正].[日付].[All]" dimensionUniqueName="[F_新規補正]" displayFolder="" count="0" memberValueDatatype="7" unbalanced="0"/>
    <cacheHierarchy uniqueName="[F_新規補正].[状態_詳細]" caption="状態_詳細" attribute="1" defaultMemberUniqueName="[F_新規補正].[状態_詳細].[All]" allUniqueName="[F_新規補正].[状態_詳細].[All]" dimensionUniqueName="[F_新規補正]" displayFolder="" count="0" memberValueDatatype="130" unbalanced="0"/>
    <cacheHierarchy uniqueName="[F_新規補正].[補正値]" caption="補正値" attribute="1" defaultMemberUniqueName="[F_新規補正].[補正値].[All]" allUniqueName="[F_新規補正].[補正値].[All]" dimensionUniqueName="[F_新規補正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 oneField="1">
      <fieldsUsage count="1">
        <fieldUsage x="3"/>
      </fieldsUsage>
    </cacheHierarchy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XL_Count F_新規補正]" caption="__XL_Count F_新規補正" measure="1" displayFolder="" measureGroup="F_新規補正" count="0" hidden="1"/>
    <cacheHierarchy uniqueName="[Measures].[__No measures defined]" caption="__No measures defined" measure="1" displayFolder="" count="0" hidden="1"/>
  </cacheHierarchies>
  <kpis count="0"/>
  <dimensions count="6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name="F_新規補正" uniqueName="[F_新規補正]" caption="F_新規補正"/>
    <dimension measure="1" name="Measures" uniqueName="[Measures]" caption="Measures"/>
  </dimensions>
  <measureGroups count="5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  <measureGroup name="F_新規補正" caption="F_新規補正"/>
  </measureGroups>
  <maps count="10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32.708448495374" backgroundQuery="1" createdVersion="6" refreshedVersion="7" minRefreshableVersion="3" recordCount="0" supportSubquery="1" supportAdvancedDrill="1" xr:uid="{00000000-000A-0000-FFFF-FFFF22000000}">
  <cacheSource type="external" connectionId="1"/>
  <cacheFields count="5">
    <cacheField name="[C_カレンダー].[日付].[日付]" caption="日付" numFmtId="0" level="1">
      <sharedItems containsSemiMixedTypes="0" containsNonDate="0" containsDate="1" containsString="0" minDate="2021-11-02T00:00:00" maxDate="2021-12-02T00:00:00" count="30"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</sharedItems>
    </cacheField>
    <cacheField name="[D_状態].[状態_階層].[状態]" caption="状態" numFmtId="0" hierarchy="7" level="1">
      <sharedItems count="6">
        <s v="死亡"/>
        <s v="自宅療養"/>
        <s v="宿泊療養"/>
        <s v="退院"/>
        <s v="調整中"/>
        <s v="入院"/>
      </sharedItems>
      <extLst>
        <ext xmlns:x15="http://schemas.microsoft.com/office/spreadsheetml/2010/11/main" uri="{4F2E5C28-24EA-4eb8-9CBF-B6C8F9C3D259}">
          <x15:cachedUniqueNames>
            <x15:cachedUniqueName index="0" name="[D_状態].[状態_階層].[状態].&amp;[死亡]"/>
            <x15:cachedUniqueName index="1" name="[D_状態].[状態_階層].[状態].&amp;[自宅療養]"/>
            <x15:cachedUniqueName index="2" name="[D_状態].[状態_階層].[状態].&amp;[宿泊療養]"/>
            <x15:cachedUniqueName index="3" name="[D_状態].[状態_階層].[状態].&amp;[退院]"/>
            <x15:cachedUniqueName index="4" name="[D_状態].[状態_階層].[状態].&amp;[調整中]"/>
            <x15:cachedUniqueName index="5" name="[D_状態].[状態_階層].[状態].&amp;[入院]"/>
          </x15:cachedUniqueNames>
        </ext>
      </extLst>
    </cacheField>
    <cacheField name="[D_状態].[状態_階層].[状態_詳細]" caption="状態_詳細" numFmtId="0" hierarchy="7" level="2">
      <sharedItems count="2">
        <s v="軽症・中等症"/>
        <s v="重症"/>
      </sharedItems>
      <extLst>
        <ext xmlns:x15="http://schemas.microsoft.com/office/spreadsheetml/2010/11/main" uri="{4F2E5C28-24EA-4eb8-9CBF-B6C8F9C3D259}">
          <x15:cachedUniqueNames>
            <x15:cachedUniqueName index="0" name="[D_状態].[状態_階層].[状態_詳細].&amp;[軽症・中等症]"/>
            <x15:cachedUniqueName index="1" name="[D_状態].[状態_階層].[状態_詳細].&amp;[重症]"/>
          </x15:cachedUniqueNames>
        </ext>
      </extLst>
    </cacheField>
    <cacheField name="[Measures].[合計 / 数 2]" caption="合計 / 数 2" numFmtId="0" hierarchy="20" level="32767"/>
    <cacheField name="[Measures].[新規]" caption="新規" numFmtId="0" hierarchy="24" level="32767"/>
  </cacheFields>
  <cacheHierarchies count="34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実績有無]" caption="実績有無" attribute="1" defaultMemberUniqueName="[C_カレンダー].[実績有無].[All]" allUniqueName="[C_カレンダー].[実績有無].[All]" dimensionUniqueName="[C_カレンダー]" displayFolder="" count="0" memberValueDatatype="11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C_カレンダー].[直近4週間判定]" caption="直近4週間判定" attribute="1" defaultMemberUniqueName="[C_カレンダー].[直近4週間判定].[All]" allUniqueName="[C_カレンダー].[直近4週間判定].[All]" dimensionUniqueName="[C_カレンダー]" displayFolder="" count="0" memberValueDatatype="11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F_新規補正].[日付]" caption="日付" attribute="1" time="1" defaultMemberUniqueName="[F_新規補正].[日付].[All]" allUniqueName="[F_新規補正].[日付].[All]" dimensionUniqueName="[F_新規補正]" displayFolder="" count="0" memberValueDatatype="7" unbalanced="0"/>
    <cacheHierarchy uniqueName="[F_新規補正].[状態_詳細]" caption="状態_詳細" attribute="1" defaultMemberUniqueName="[F_新規補正].[状態_詳細].[All]" allUniqueName="[F_新規補正].[状態_詳細].[All]" dimensionUniqueName="[F_新規補正]" displayFolder="" count="0" memberValueDatatype="130" unbalanced="0"/>
    <cacheHierarchy uniqueName="[F_新規補正].[補正値]" caption="補正値" attribute="1" defaultMemberUniqueName="[F_新規補正].[補正値].[All]" allUniqueName="[F_新規補正].[補正値].[All]" dimensionUniqueName="[F_新規補正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合計 / 数 2]" caption="合計 / 数 2" measure="1" displayFolder="" measureGroup="F_状態別感染者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 oneField="1">
      <fieldsUsage count="1">
        <fieldUsage x="4"/>
      </fieldsUsage>
    </cacheHierarchy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XL_Count F_新規補正]" caption="__XL_Count F_新規補正" measure="1" displayFolder="" measureGroup="F_新規補正" count="0" hidden="1"/>
    <cacheHierarchy uniqueName="[Measures].[__No measures defined]" caption="__No measures defined" measure="1" displayFolder="" count="0" hidden="1"/>
  </cacheHierarchies>
  <kpis count="0"/>
  <dimensions count="6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name="F_新規補正" uniqueName="[F_新規補正]" caption="F_新規補正"/>
    <dimension measure="1" name="Measures" uniqueName="[Measures]" caption="Measures"/>
  </dimensions>
  <measureGroups count="5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  <measureGroup name="F_新規補正" caption="F_新規補正"/>
  </measureGroups>
  <maps count="10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32.708429166669" backgroundQuery="1" createdVersion="6" refreshedVersion="7" minRefreshableVersion="3" recordCount="0" supportSubquery="1" supportAdvancedDrill="1" xr:uid="{00000000-000A-0000-FFFF-FFFF1C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C_カレンダー].[日付].[日付]" caption="日付" numFmtId="0" level="1">
      <sharedItems containsSemiMixedTypes="0" containsNonDate="0" containsDate="1" containsString="0" minDate="2020-10-01T00:00:00" maxDate="2021-12-02T00:00:00" count="427"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</sharedItems>
    </cacheField>
    <cacheField name="[D_状態].[状態_階層].[状態]" caption="状態" numFmtId="0" hierarchy="7" level="1">
      <sharedItems containsSemiMixedTypes="0" containsNonDate="0" containsString="0"/>
    </cacheField>
    <cacheField name="[D_状態].[状態_階層].[状態_詳細]" caption="状態_詳細" numFmtId="0" hierarchy="7" level="2">
      <sharedItems containsSemiMixedTypes="0" containsNonDate="0" containsString="0"/>
    </cacheField>
    <cacheField name="[Measures].[新規]" caption="新規" numFmtId="0" hierarchy="24" level="32767"/>
    <cacheField name="[Measures].[新規感染者数]" caption="新規感染者数" numFmtId="0" hierarchy="25" level="32767"/>
  </cacheFields>
  <cacheHierarchies count="34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実績有無]" caption="実績有無" attribute="1" defaultMemberUniqueName="[C_カレンダー].[実績有無].[All]" allUniqueName="[C_カレンダー].[実績有無].[All]" dimensionUniqueName="[C_カレンダー]" displayFolder="" count="0" memberValueDatatype="11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C_カレンダー].[直近4週間判定]" caption="直近4週間判定" attribute="1" defaultMemberUniqueName="[C_カレンダー].[直近4週間判定].[All]" allUniqueName="[C_カレンダー].[直近4週間判定].[All]" dimensionUniqueName="[C_カレンダー]" displayFolder="" count="0" memberValueDatatype="11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F_新規補正].[日付]" caption="日付" attribute="1" time="1" defaultMemberUniqueName="[F_新規補正].[日付].[All]" allUniqueName="[F_新規補正].[日付].[All]" dimensionUniqueName="[F_新規補正]" displayFolder="" count="0" memberValueDatatype="7" unbalanced="0"/>
    <cacheHierarchy uniqueName="[F_新規補正].[状態_詳細]" caption="状態_詳細" attribute="1" defaultMemberUniqueName="[F_新規補正].[状態_詳細].[All]" allUniqueName="[F_新規補正].[状態_詳細].[All]" dimensionUniqueName="[F_新規補正]" displayFolder="" count="0" memberValueDatatype="130" unbalanced="0"/>
    <cacheHierarchy uniqueName="[F_新規補正].[補正値]" caption="補正値" attribute="1" defaultMemberUniqueName="[F_新規補正].[補正値].[All]" allUniqueName="[F_新規補正].[補正値].[All]" dimensionUniqueName="[F_新規補正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 oneField="1">
      <fieldsUsage count="1">
        <fieldUsage x="3"/>
      </fieldsUsage>
    </cacheHierarchy>
    <cacheHierarchy uniqueName="[Measures].[新規感染者数]" caption="新規感染者数" measure="1" displayFolder="" measureGroup="F_状態別感染者" count="0" oneField="1">
      <fieldsUsage count="1">
        <fieldUsage x="4"/>
      </fieldsUsage>
    </cacheHierarchy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XL_Count F_新規補正]" caption="__XL_Count F_新規補正" measure="1" displayFolder="" measureGroup="F_新規補正" count="0" hidden="1"/>
    <cacheHierarchy uniqueName="[Measures].[__No measures defined]" caption="__No measures defined" measure="1" displayFolder="" count="0" hidden="1"/>
  </cacheHierarchies>
  <kpis count="0"/>
  <dimensions count="6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name="F_新規補正" uniqueName="[F_新規補正]" caption="F_新規補正"/>
    <dimension measure="1" name="Measures" uniqueName="[Measures]" caption="Measures"/>
  </dimensions>
  <measureGroups count="5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  <measureGroup name="F_新規補正" caption="F_新規補正"/>
  </measureGroups>
  <maps count="10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pivotCacheId="3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32.708430902778" backgroundQuery="1" createdVersion="6" refreshedVersion="7" minRefreshableVersion="3" recordCount="0" supportSubquery="1" supportAdvancedDrill="1" xr:uid="{00000000-000A-0000-FFFF-FFFF1F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C_カレンダー].[日付].[日付]" caption="日付" numFmtId="0" level="1">
      <sharedItems containsSemiMixedTypes="0" containsNonDate="0" containsDate="1" containsString="0" minDate="2020-10-01T00:00:00" maxDate="2021-12-02T00:00:00" count="427"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</sharedItems>
    </cacheField>
    <cacheField name="[D_状態].[状態_階層].[状態]" caption="状態" numFmtId="0" hierarchy="7" level="1">
      <sharedItems containsSemiMixedTypes="0" containsNonDate="0" containsString="0"/>
    </cacheField>
    <cacheField name="[D_状態].[状態_階層].[状態_詳細]" caption="状態_詳細" numFmtId="0" hierarchy="7" level="2">
      <sharedItems containsSemiMixedTypes="0" containsNonDate="0" containsString="0"/>
    </cacheField>
    <cacheField name="[Measures].[合計 / 数 2]" caption="合計 / 数 2" numFmtId="0" hierarchy="20" level="32767"/>
    <cacheField name="[Measures].[新規感染者数]" caption="新規感染者数" numFmtId="0" hierarchy="25" level="32767"/>
  </cacheFields>
  <cacheHierarchies count="34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実績有無]" caption="実績有無" attribute="1" defaultMemberUniqueName="[C_カレンダー].[実績有無].[All]" allUniqueName="[C_カレンダー].[実績有無].[All]" dimensionUniqueName="[C_カレンダー]" displayFolder="" count="0" memberValueDatatype="11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C_カレンダー].[直近4週間判定]" caption="直近4週間判定" attribute="1" defaultMemberUniqueName="[C_カレンダー].[直近4週間判定].[All]" allUniqueName="[C_カレンダー].[直近4週間判定].[All]" dimensionUniqueName="[C_カレンダー]" displayFolder="" count="0" memberValueDatatype="11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3" unbalanced="0">
      <fieldsUsage count="3">
        <fieldUsage x="-1"/>
        <fieldUsage x="1"/>
        <fieldUsage x="2"/>
      </fieldsUsage>
    </cacheHierarchy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F_新規補正].[日付]" caption="日付" attribute="1" time="1" defaultMemberUniqueName="[F_新規補正].[日付].[All]" allUniqueName="[F_新規補正].[日付].[All]" dimensionUniqueName="[F_新規補正]" displayFolder="" count="0" memberValueDatatype="7" unbalanced="0"/>
    <cacheHierarchy uniqueName="[F_新規補正].[状態_詳細]" caption="状態_詳細" attribute="1" defaultMemberUniqueName="[F_新規補正].[状態_詳細].[All]" allUniqueName="[F_新規補正].[状態_詳細].[All]" dimensionUniqueName="[F_新規補正]" displayFolder="" count="0" memberValueDatatype="130" unbalanced="0"/>
    <cacheHierarchy uniqueName="[F_新規補正].[補正値]" caption="補正値" attribute="1" defaultMemberUniqueName="[F_新規補正].[補正値].[All]" allUniqueName="[F_新規補正].[補正値].[All]" dimensionUniqueName="[F_新規補正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合計 / 数 2]" caption="合計 / 数 2" measure="1" displayFolder="" measureGroup="F_状態別感染者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新規_低位]" caption="新規_低位" measure="1" displayFolder="" measureGroup="F_新規感染者予測" count="0"/>
    <cacheHierarchy uniqueName="[Measures].[新規_中位]" caption="新規_中位" measure="1" displayFolder="" measureGroup="F_新規感染者予測" count="0"/>
    <cacheHierarchy uniqueName="[Measures].[新規_高位]" caption="新規_高位" measure="1" displayFolder="" measureGroup="F_新規感染者予測" count="0"/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 oneField="1">
      <fieldsUsage count="1">
        <fieldUsage x="4"/>
      </fieldsUsage>
    </cacheHierarchy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XL_Count F_新規補正]" caption="__XL_Count F_新規補正" measure="1" displayFolder="" measureGroup="F_新規補正" count="0" hidden="1"/>
    <cacheHierarchy uniqueName="[Measures].[__No measures defined]" caption="__No measures defined" measure="1" displayFolder="" count="0" hidden="1"/>
  </cacheHierarchies>
  <kpis count="0"/>
  <dimensions count="6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name="F_新規補正" uniqueName="[F_新規補正]" caption="F_新規補正"/>
    <dimension measure="1" name="Measures" uniqueName="[Measures]" caption="Measures"/>
  </dimensions>
  <measureGroups count="5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  <measureGroup name="F_新規補正" caption="F_新規補正"/>
  </measureGroups>
  <maps count="10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pivotCacheId="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32.708432407409" backgroundQuery="1" createdVersion="6" refreshedVersion="7" minRefreshableVersion="3" recordCount="0" supportSubquery="1" supportAdvancedDrill="1" xr:uid="{00000000-000A-0000-FFFF-FFFF15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C_カレンダー].[日付].[日付]" caption="日付" numFmtId="0" level="1">
      <sharedItems containsSemiMixedTypes="0" containsNonDate="0" containsDate="1" containsString="0" minDate="2021-11-03T00:00:00" maxDate="2021-12-31T00:00:00" count="58"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</sharedItems>
    </cacheField>
    <cacheField name="[Measures].[新規_低位]" caption="新規_低位" numFmtId="0" hierarchy="21" level="32767"/>
    <cacheField name="[Measures].[新規_中位]" caption="新規_中位" numFmtId="0" hierarchy="22" level="32767"/>
    <cacheField name="[Measures].[新規_高位]" caption="新規_高位" numFmtId="0" hierarchy="23" level="32767"/>
    <cacheField name="[Measures].[新規感染者数]" caption="新規感染者数" numFmtId="0" hierarchy="25" level="32767"/>
    <cacheField name="[C_カレンダー].[直近4週間判定].[直近4週間判定]" caption="直近4週間判定" numFmtId="0" hierarchy="5" level="1">
      <sharedItems containsSemiMixedTypes="0" containsNonDate="0" containsString="0"/>
    </cacheField>
  </cacheFields>
  <cacheHierarchies count="34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実績有無]" caption="実績有無" attribute="1" defaultMemberUniqueName="[C_カレンダー].[実績有無].[All]" allUniqueName="[C_カレンダー].[実績有無].[All]" dimensionUniqueName="[C_カレンダー]" displayFolder="" count="0" memberValueDatatype="11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C_カレンダー].[直近4週間判定]" caption="直近4週間判定" attribute="1" defaultMemberUniqueName="[C_カレンダー].[直近4週間判定].[All]" allUniqueName="[C_カレンダー].[直近4週間判定].[All]" dimensionUniqueName="[C_カレンダー]" displayFolder="" count="2" memberValueDatatype="11" unbalanced="0">
      <fieldsUsage count="2">
        <fieldUsage x="-1"/>
        <fieldUsage x="5"/>
      </fieldsUsage>
    </cacheHierarchy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0" unbalanced="0"/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F_新規補正].[日付]" caption="日付" attribute="1" time="1" defaultMemberUniqueName="[F_新規補正].[日付].[All]" allUniqueName="[F_新規補正].[日付].[All]" dimensionUniqueName="[F_新規補正]" displayFolder="" count="0" memberValueDatatype="7" unbalanced="0"/>
    <cacheHierarchy uniqueName="[F_新規補正].[状態_詳細]" caption="状態_詳細" attribute="1" defaultMemberUniqueName="[F_新規補正].[状態_詳細].[All]" allUniqueName="[F_新規補正].[状態_詳細].[All]" dimensionUniqueName="[F_新規補正]" displayFolder="" count="0" memberValueDatatype="130" unbalanced="0"/>
    <cacheHierarchy uniqueName="[F_新規補正].[補正値]" caption="補正値" attribute="1" defaultMemberUniqueName="[F_新規補正].[補正値].[All]" allUniqueName="[F_新規補正].[補正値].[All]" dimensionUniqueName="[F_新規補正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新規_低位]" caption="新規_低位" measure="1" displayFolder="" measureGroup="F_新規感染者予測" count="0" oneField="1">
      <fieldsUsage count="1">
        <fieldUsage x="1"/>
      </fieldsUsage>
    </cacheHierarchy>
    <cacheHierarchy uniqueName="[Measures].[新規_中位]" caption="新規_中位" measure="1" displayFolder="" measureGroup="F_新規感染者予測" count="0" oneField="1">
      <fieldsUsage count="1">
        <fieldUsage x="2"/>
      </fieldsUsage>
    </cacheHierarchy>
    <cacheHierarchy uniqueName="[Measures].[新規_高位]" caption="新規_高位" measure="1" displayFolder="" measureGroup="F_新規感染者予測" count="0" oneField="1">
      <fieldsUsage count="1">
        <fieldUsage x="3"/>
      </fieldsUsage>
    </cacheHierarchy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 oneField="1">
      <fieldsUsage count="1">
        <fieldUsage x="4"/>
      </fieldsUsage>
    </cacheHierarchy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XL_Count F_新規補正]" caption="__XL_Count F_新規補正" measure="1" displayFolder="" measureGroup="F_新規補正" count="0" hidden="1"/>
    <cacheHierarchy uniqueName="[Measures].[__No measures defined]" caption="__No measures defined" measure="1" displayFolder="" count="0" hidden="1"/>
  </cacheHierarchies>
  <kpis count="0"/>
  <dimensions count="6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name="F_新規補正" uniqueName="[F_新規補正]" caption="F_新規補正"/>
    <dimension measure="1" name="Measures" uniqueName="[Measures]" caption="Measures"/>
  </dimensions>
  <measureGroups count="5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  <measureGroup name="F_新規補正" caption="F_新規補正"/>
  </measureGroups>
  <maps count="10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pivotCacheId="1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4532.708433680556" backgroundQuery="1" createdVersion="6" refreshedVersion="7" minRefreshableVersion="3" recordCount="0" supportSubquery="1" supportAdvancedDrill="1" xr:uid="{00000000-000A-0000-FFFF-FFFF18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_カレンダー].[日付].[日付]" caption="日付" numFmtId="0" level="1">
      <sharedItems containsSemiMixedTypes="0" containsNonDate="0" containsDate="1" containsString="0" minDate="2021-12-01T00:00:00" maxDate="2021-12-31T00:00:00" count="30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</sharedItems>
    </cacheField>
    <cacheField name="[Measures].[新規_低位]" caption="新規_低位" numFmtId="0" hierarchy="21" level="32767"/>
    <cacheField name="[Measures].[新規_中位]" caption="新規_中位" numFmtId="0" hierarchy="22" level="32767"/>
    <cacheField name="[Measures].[新規_高位]" caption="新規_高位" numFmtId="0" hierarchy="23" level="32767"/>
  </cacheFields>
  <cacheHierarchies count="34">
    <cacheHierarchy uniqueName="[C_カレンダー].[日付]" caption="日付" attribute="1" time="1" defaultMemberUniqueName="[C_カレンダー].[日付].[All]" allUniqueName="[C_カレンダー].[日付].[All]" dimensionUniqueName="[C_カレンダー]" displayFolder="" count="2" memberValueDatatype="7" unbalanced="0">
      <fieldsUsage count="2">
        <fieldUsage x="-1"/>
        <fieldUsage x="0"/>
      </fieldsUsage>
    </cacheHierarchy>
    <cacheHierarchy uniqueName="[C_カレンダー].[実績有無]" caption="実績有無" attribute="1" defaultMemberUniqueName="[C_カレンダー].[実績有無].[All]" allUniqueName="[C_カレンダー].[実績有無].[All]" dimensionUniqueName="[C_カレンダー]" displayFolder="" count="0" memberValueDatatype="11" unbalanced="0"/>
    <cacheHierarchy uniqueName="[C_カレンダー].[日付 (年)]" caption="日付 (年)" attribute="1" defaultMemberUniqueName="[C_カレンダー].[日付 (年)].[All]" allUniqueName="[C_カレンダー].[日付 (年)].[All]" dimensionUniqueName="[C_カレンダー]" displayFolder="" count="0" memberValueDatatype="130" unbalanced="0"/>
    <cacheHierarchy uniqueName="[C_カレンダー].[日付 (四半期)]" caption="日付 (四半期)" attribute="1" defaultMemberUniqueName="[C_カレンダー].[日付 (四半期)].[All]" allUniqueName="[C_カレンダー].[日付 (四半期)].[All]" dimensionUniqueName="[C_カレンダー]" displayFolder="" count="0" memberValueDatatype="130" unbalanced="0"/>
    <cacheHierarchy uniqueName="[C_カレンダー].[日付 (月)]" caption="日付 (月)" attribute="1" defaultMemberUniqueName="[C_カレンダー].[日付 (月)].[All]" allUniqueName="[C_カレンダー].[日付 (月)].[All]" dimensionUniqueName="[C_カレンダー]" displayFolder="" count="0" memberValueDatatype="130" unbalanced="0"/>
    <cacheHierarchy uniqueName="[C_カレンダー].[直近4週間判定]" caption="直近4週間判定" attribute="1" defaultMemberUniqueName="[C_カレンダー].[直近4週間判定].[All]" allUniqueName="[C_カレンダー].[直近4週間判定].[All]" dimensionUniqueName="[C_カレンダー]" displayFolder="" count="0" memberValueDatatype="11" unbalanced="0"/>
    <cacheHierarchy uniqueName="[D_状態].[状態_詳細]" caption="状態_詳細" attribute="1" defaultMemberUniqueName="[D_状態].[状態_詳細].[All]" allUniqueName="[D_状態].[状態_詳細].[All]" dimensionUniqueName="[D_状態]" displayFolder="" count="0" memberValueDatatype="130" unbalanced="0"/>
    <cacheHierarchy uniqueName="[D_状態].[状態_階層]" caption="状態_階層" defaultMemberUniqueName="[D_状態].[状態_階層].[All]" allUniqueName="[D_状態].[状態_階層].[All]" dimensionUniqueName="[D_状態]" displayFolder="" count="0" unbalanced="0"/>
    <cacheHierarchy uniqueName="[D_状態].[状態]" caption="状態" attribute="1" defaultMemberUniqueName="[D_状態].[状態].[All]" allUniqueName="[D_状態].[状態].[All]" dimensionUniqueName="[D_状態]" displayFolder="" count="0" memberValueDatatype="130" unbalanced="0"/>
    <cacheHierarchy uniqueName="[F_状態別感染者].[数]" caption="数" attribute="1" defaultMemberUniqueName="[F_状態別感染者].[数].[All]" allUniqueName="[F_状態別感染者].[数].[All]" dimensionUniqueName="[F_状態別感染者]" displayFolder="" count="0" memberValueDatatype="5" unbalanced="0"/>
    <cacheHierarchy uniqueName="[F_新規感染者予測].[予測前提]" caption="予測前提" attribute="1" defaultMemberUniqueName="[F_新規感染者予測].[予測前提].[All]" allUniqueName="[F_新規感染者予測].[予測前提].[All]" dimensionUniqueName="[F_新規感染者予測]" displayFolder="" count="0" memberValueDatatype="130" unbalanced="0"/>
    <cacheHierarchy uniqueName="[F_新規感染者予測].[新規]" caption="新規" attribute="1" defaultMemberUniqueName="[F_新規感染者予測].[新規].[All]" allUniqueName="[F_新規感染者予測].[新規].[All]" dimensionUniqueName="[F_新規感染者予測]" displayFolder="" count="0" memberValueDatatype="5" unbalanced="0"/>
    <cacheHierarchy uniqueName="[F_新規補正].[日付]" caption="日付" attribute="1" time="1" defaultMemberUniqueName="[F_新規補正].[日付].[All]" allUniqueName="[F_新規補正].[日付].[All]" dimensionUniqueName="[F_新規補正]" displayFolder="" count="0" memberValueDatatype="7" unbalanced="0"/>
    <cacheHierarchy uniqueName="[F_新規補正].[状態_詳細]" caption="状態_詳細" attribute="1" defaultMemberUniqueName="[F_新規補正].[状態_詳細].[All]" allUniqueName="[F_新規補正].[状態_詳細].[All]" dimensionUniqueName="[F_新規補正]" displayFolder="" count="0" memberValueDatatype="130" unbalanced="0"/>
    <cacheHierarchy uniqueName="[F_新規補正].[補正値]" caption="補正値" attribute="1" defaultMemberUniqueName="[F_新規補正].[補正値].[All]" allUniqueName="[F_新規補正].[補正値].[All]" dimensionUniqueName="[F_新規補正]" displayFolder="" count="0" memberValueDatatype="5" unbalanced="0"/>
    <cacheHierarchy uniqueName="[C_カレンダー].[日付 (月のインデックス)]" caption="日付 (月のインデックス)" attribute="1" defaultMemberUniqueName="[C_カレンダー].[日付 (月のインデックス)].[All]" allUniqueName="[C_カレンダー].[日付 (月のインデックス)].[All]" dimensionUniqueName="[C_カレンダー]" displayFolder="" count="0" memberValueDatatype="20" unbalanced="0" hidden="1"/>
    <cacheHierarchy uniqueName="[F_状態別感染者].[公表_年月日]" caption="公表_年月日" attribute="1" time="1" defaultMemberUniqueName="[F_状態別感染者].[公表_年月日].[All]" allUniqueName="[F_状態別感染者].[公表_年月日].[All]" dimensionUniqueName="[F_状態別感染者]" displayFolder="" count="0" memberValueDatatype="7" unbalanced="0" hidden="1"/>
    <cacheHierarchy uniqueName="[F_状態別感染者].[状態_詳細]" caption="状態_詳細" attribute="1" defaultMemberUniqueName="[F_状態別感染者].[状態_詳細].[All]" allUniqueName="[F_状態別感染者].[状態_詳細].[All]" dimensionUniqueName="[F_状態別感染者]" displayFolder="" count="0" memberValueDatatype="130" unbalanced="0" hidden="1"/>
    <cacheHierarchy uniqueName="[F_新規感染者予測].[日付]" caption="日付" attribute="1" time="1" defaultMemberUniqueName="[F_新規感染者予測].[日付].[All]" allUniqueName="[F_新規感染者予測].[日付].[All]" dimensionUniqueName="[F_新規感染者予測]" displayFolder="" count="0" memberValueDatatype="7" unbalanced="0" hidden="1"/>
    <cacheHierarchy uniqueName="[Measures].[合計 / 新規]" caption="合計 / 新規" measure="1" displayFolder="" measureGroup="F_新規感染者予測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合計 / 数 2]" caption="合計 / 数 2" measure="1" displayFolder="" measureGroup="F_状態別感染者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新規_低位]" caption="新規_低位" measure="1" displayFolder="" measureGroup="F_新規感染者予測" count="0" oneField="1">
      <fieldsUsage count="1">
        <fieldUsage x="1"/>
      </fieldsUsage>
    </cacheHierarchy>
    <cacheHierarchy uniqueName="[Measures].[新規_中位]" caption="新規_中位" measure="1" displayFolder="" measureGroup="F_新規感染者予測" count="0" oneField="1">
      <fieldsUsage count="1">
        <fieldUsage x="2"/>
      </fieldsUsage>
    </cacheHierarchy>
    <cacheHierarchy uniqueName="[Measures].[新規_高位]" caption="新規_高位" measure="1" displayFolder="" measureGroup="F_新規感染者予測" count="0" oneField="1">
      <fieldsUsage count="1">
        <fieldUsage x="3"/>
      </fieldsUsage>
    </cacheHierarchy>
    <cacheHierarchy uniqueName="[Measures].[新規]" caption="新規" measure="1" displayFolder="" measureGroup="F_状態別感染者" count="0"/>
    <cacheHierarchy uniqueName="[Measures].[新規感染者数]" caption="新規感染者数" measure="1" displayFolder="" measureGroup="F_状態別感染者" count="0"/>
    <cacheHierarchy uniqueName="[Measures].[新規_移動平均]" caption="新規_移動平均" measure="1" displayFolder="" measureGroup="F_状態別感染者" count="0"/>
    <cacheHierarchy uniqueName="[Measures].[新規感染者_移動平均]" caption="新規感染者_移動平均" measure="1" displayFolder="" measureGroup="F_状態別感染者" count="0"/>
    <cacheHierarchy uniqueName="[Measures].[__XL_Count C_カレンダー]" caption="__XL_Count C_カレンダー" measure="1" displayFolder="" measureGroup="C_カレンダー" count="0" hidden="1"/>
    <cacheHierarchy uniqueName="[Measures].[__XL_Count D_状態]" caption="__XL_Count D_状態" measure="1" displayFolder="" measureGroup="D_状態" count="0" hidden="1"/>
    <cacheHierarchy uniqueName="[Measures].[__XL_Count F_新規感染者予測]" caption="__XL_Count F_新規感染者予測" measure="1" displayFolder="" measureGroup="F_新規感染者予測" count="0" hidden="1"/>
    <cacheHierarchy uniqueName="[Measures].[__XL_Count F_状態別感染者]" caption="__XL_Count F_状態別感染者" measure="1" displayFolder="" measureGroup="F_状態別感染者" count="0" hidden="1"/>
    <cacheHierarchy uniqueName="[Measures].[__XL_Count F_新規補正]" caption="__XL_Count F_新規補正" measure="1" displayFolder="" measureGroup="F_新規補正" count="0" hidden="1"/>
    <cacheHierarchy uniqueName="[Measures].[__No measures defined]" caption="__No measures defined" measure="1" displayFolder="" count="0" hidden="1"/>
  </cacheHierarchies>
  <kpis count="0"/>
  <dimensions count="6">
    <dimension name="C_カレンダー" uniqueName="[C_カレンダー]" caption="C_カレンダー"/>
    <dimension name="D_状態" uniqueName="[D_状態]" caption="D_状態"/>
    <dimension name="F_状態別感染者" uniqueName="[F_状態別感染者]" caption="F_状態別感染者"/>
    <dimension name="F_新規感染者予測" uniqueName="[F_新規感染者予測]" caption="F_新規感染者予測"/>
    <dimension name="F_新規補正" uniqueName="[F_新規補正]" caption="F_新規補正"/>
    <dimension measure="1" name="Measures" uniqueName="[Measures]" caption="Measures"/>
  </dimensions>
  <measureGroups count="5">
    <measureGroup name="C_カレンダー" caption="C_カレンダー"/>
    <measureGroup name="D_状態" caption="D_状態"/>
    <measureGroup name="F_状態別感染者" caption="F_状態別感染者"/>
    <measureGroup name="F_新規感染者予測" caption="F_新規感染者予測"/>
    <measureGroup name="F_新規補正" caption="F_新規補正"/>
  </measureGroups>
  <maps count="10">
    <map measureGroup="0" dimension="0"/>
    <map measureGroup="1" dimension="1"/>
    <map measureGroup="2" dimension="0"/>
    <map measureGroup="2" dimension="1"/>
    <map measureGroup="2" dimension="2"/>
    <map measureGroup="3" dimension="0"/>
    <map measureGroup="3" dimension="3"/>
    <map measureGroup="4" dimension="0"/>
    <map measureGroup="4" dimension="1"/>
    <map measureGroup="4" dimension="4"/>
  </maps>
  <extLst>
    <ext xmlns:x14="http://schemas.microsoft.com/office/spreadsheetml/2009/9/main" uri="{725AE2AE-9491-48be-B2B4-4EB974FC3084}">
      <x14:pivotCacheDefinition pivotCacheId="11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" cacheId="17" applyNumberFormats="0" applyBorderFormats="0" applyFontFormats="0" applyPatternFormats="0" applyAlignmentFormats="0" applyWidthHeightFormats="1" dataCaption="値" updatedVersion="7" minRefreshableVersion="5" useAutoFormatting="1" subtotalHiddenItems="1" itemPrintTitles="1" createdVersion="6" indent="0" outline="1" outlineData="1" multipleFieldFilters="0" chartFormat="6">
  <location ref="A3:C431" firstHeaderRow="0" firstDataRow="1" firstDataCol="1" rowPageCount="1" colPageCount="1"/>
  <pivotFields count="5">
    <pivotField axis="axisRow" allDrilled="1" showAll="0" dataSourceSort="1" defaultAttributeDrillState="1">
      <items count="4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  <pivotField dataField="1" showAll="0"/>
  </pivotFields>
  <rowFields count="1">
    <field x="0"/>
  </rowFields>
  <rowItems count="4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7" name="[D_状態].[状態_階層].[状態_詳細].&amp;[重症]" cap="重症"/>
  </pageFields>
  <dataFields count="2">
    <dataField name="重傷者" fld="3" baseField="0" baseItem="0"/>
    <dataField fld="4" subtotal="count" baseField="0" baseItem="0"/>
  </dataFields>
  <chartFormats count="2"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重傷者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新規感染者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Between" evalOrder="-1" id="131" name="[C_カレンダー].[日付]">
      <autoFilter ref="A1">
        <filterColumn colId="0">
          <customFilters and="1">
            <customFilter operator="greaterThanOrEqual" val="44105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28" columnCount="2" cacheId="9">
        <x15:pivotRow count="2">
          <x15:c>
            <x15:v>22</x15:v>
            <x15:x in="0"/>
          </x15:c>
          <x15:c>
            <x15:v>235</x15:v>
            <x15:x in="0"/>
          </x15:c>
        </x15:pivotRow>
        <x15:pivotRow count="2">
          <x15:c>
            <x15:v>22</x15:v>
            <x15:x in="0"/>
          </x15:c>
          <x15:c>
            <x15:v>196</x15:v>
            <x15:x in="0"/>
          </x15:c>
        </x15:pivotRow>
        <x15:pivotRow count="2">
          <x15:c>
            <x15:v>25</x15:v>
            <x15:x in="0"/>
          </x15:c>
          <x15:c>
            <x15:v>207</x15:v>
            <x15:x in="0"/>
          </x15:c>
        </x15:pivotRow>
        <x15:pivotRow count="2">
          <x15:c>
            <x15:v>26</x15:v>
            <x15:x in="0"/>
          </x15:c>
          <x15:c>
            <x15:v>108</x15:v>
            <x15:x in="0"/>
          </x15:c>
        </x15:pivotRow>
        <x15:pivotRow count="2">
          <x15:c>
            <x15:v>25</x15:v>
            <x15:x in="0"/>
          </x15:c>
          <x15:c>
            <x15:v>66</x15:v>
            <x15:x in="0"/>
          </x15:c>
        </x15:pivotRow>
        <x15:pivotRow count="2">
          <x15:c>
            <x15:v>25</x15:v>
            <x15:x in="0"/>
          </x15:c>
          <x15:c>
            <x15:v>177</x15:v>
            <x15:x in="0"/>
          </x15:c>
        </x15:pivotRow>
        <x15:pivotRow count="2">
          <x15:c>
            <x15:v>24</x15:v>
            <x15:x in="0"/>
          </x15:c>
          <x15:c>
            <x15:v>142</x15:v>
            <x15:x in="0"/>
          </x15:c>
        </x15:pivotRow>
        <x15:pivotRow count="2">
          <x15:c>
            <x15:v>22</x15:v>
            <x15:x in="0"/>
          </x15:c>
          <x15:c>
            <x15:v>248</x15:v>
            <x15:x in="0"/>
          </x15:c>
        </x15:pivotRow>
        <x15:pivotRow count="2">
          <x15:c>
            <x15:v>21</x15:v>
            <x15:x in="0"/>
          </x15:c>
          <x15:c>
            <x15:v>203</x15:v>
            <x15:x in="0"/>
          </x15:c>
        </x15:pivotRow>
        <x15:pivotRow count="2">
          <x15:c>
            <x15:v>24</x15:v>
            <x15:x in="0"/>
          </x15:c>
          <x15:c>
            <x15:v>249</x15:v>
            <x15:x in="0"/>
          </x15:c>
        </x15:pivotRow>
        <x15:pivotRow count="2">
          <x15:c>
            <x15:v>24</x15:v>
            <x15:x in="0"/>
          </x15:c>
          <x15:c>
            <x15:v>146</x15:v>
            <x15:x in="0"/>
          </x15:c>
        </x15:pivotRow>
        <x15:pivotRow count="2">
          <x15:c>
            <x15:v>25</x15:v>
            <x15:x in="0"/>
          </x15:c>
          <x15:c>
            <x15:v>78</x15:v>
            <x15:x in="0"/>
          </x15:c>
        </x15:pivotRow>
        <x15:pivotRow count="2">
          <x15:c>
            <x15:v>27</x15:v>
            <x15:x in="0"/>
          </x15:c>
          <x15:c>
            <x15:v>166</x15:v>
            <x15:x in="0"/>
          </x15:c>
        </x15:pivotRow>
        <x15:pivotRow count="2">
          <x15:c>
            <x15:v>25</x15:v>
            <x15:x in="0"/>
          </x15:c>
          <x15:c>
            <x15:v>177</x15:v>
            <x15:x in="0"/>
          </x15:c>
        </x15:pivotRow>
        <x15:pivotRow count="2">
          <x15:c>
            <x15:v>25</x15:v>
            <x15:x in="0"/>
          </x15:c>
          <x15:c>
            <x15:v>284</x15:v>
            <x15:x in="0"/>
          </x15:c>
        </x15:pivotRow>
        <x15:pivotRow count="2">
          <x15:c>
            <x15:v>25</x15:v>
            <x15:x in="0"/>
          </x15:c>
          <x15:c>
            <x15:v>184</x15:v>
            <x15:x in="0"/>
          </x15:c>
        </x15:pivotRow>
        <x15:pivotRow count="2">
          <x15:c>
            <x15:v>23</x15:v>
            <x15:x in="0"/>
          </x15:c>
          <x15:c>
            <x15:v>235</x15:v>
            <x15:x in="0"/>
          </x15:c>
        </x15:pivotRow>
        <x15:pivotRow count="2">
          <x15:c>
            <x15:v>24</x15:v>
            <x15:x in="0"/>
          </x15:c>
          <x15:c>
            <x15:v>132</x15:v>
            <x15:x in="0"/>
          </x15:c>
        </x15:pivotRow>
        <x15:pivotRow count="2">
          <x15:c>
            <x15:v>24</x15:v>
            <x15:x in="0"/>
          </x15:c>
          <x15:c>
            <x15:v>75</x15:v>
            <x15:x in="0"/>
          </x15:c>
        </x15:pivotRow>
        <x15:pivotRow count="2">
          <x15:c>
            <x15:v>24</x15:v>
            <x15:x in="0"/>
          </x15:c>
          <x15:c>
            <x15:v>139</x15:v>
            <x15:x in="0"/>
          </x15:c>
        </x15:pivotRow>
        <x15:pivotRow count="2">
          <x15:c>
            <x15:v>24</x15:v>
            <x15:x in="0"/>
          </x15:c>
          <x15:c>
            <x15:v>150</x15:v>
            <x15:x in="0"/>
          </x15:c>
        </x15:pivotRow>
        <x15:pivotRow count="2">
          <x15:c>
            <x15:v>24</x15:v>
            <x15:x in="0"/>
          </x15:c>
          <x15:c>
            <x15:v>185</x15:v>
            <x15:x in="0"/>
          </x15:c>
        </x15:pivotRow>
        <x15:pivotRow count="2">
          <x15:c>
            <x15:v>23</x15:v>
            <x15:x in="0"/>
          </x15:c>
          <x15:c>
            <x15:v>186</x15:v>
            <x15:x in="0"/>
          </x15:c>
        </x15:pivotRow>
        <x15:pivotRow count="2">
          <x15:c>
            <x15:v>25</x15:v>
            <x15:x in="0"/>
          </x15:c>
          <x15:c>
            <x15:v>203</x15:v>
            <x15:x in="0"/>
          </x15:c>
        </x15:pivotRow>
        <x15:pivotRow count="2">
          <x15:c>
            <x15:v>28</x15:v>
            <x15:x in="0"/>
          </x15:c>
          <x15:c>
            <x15:v>124</x15:v>
            <x15:x in="0"/>
          </x15:c>
        </x15:pivotRow>
        <x15:pivotRow count="2">
          <x15:c>
            <x15:v>29</x15:v>
            <x15:x in="0"/>
          </x15:c>
          <x15:c>
            <x15:v>94</x15:v>
            <x15:x in="0"/>
          </x15:c>
        </x15:pivotRow>
        <x15:pivotRow count="2">
          <x15:c>
            <x15:v>33</x15:v>
            <x15:x in="0"/>
          </x15:c>
          <x15:c>
            <x15:v>158</x15:v>
            <x15:x in="0"/>
          </x15:c>
        </x15:pivotRow>
        <x15:pivotRow count="2">
          <x15:c>
            <x15:v>30</x15:v>
            <x15:x in="0"/>
          </x15:c>
          <x15:c>
            <x15:v>171</x15:v>
            <x15:x in="0"/>
          </x15:c>
        </x15:pivotRow>
        <x15:pivotRow count="2">
          <x15:c>
            <x15:v>29</x15:v>
            <x15:x in="0"/>
          </x15:c>
          <x15:c>
            <x15:v>221</x15:v>
            <x15:x in="0"/>
          </x15:c>
        </x15:pivotRow>
        <x15:pivotRow count="2">
          <x15:c>
            <x15:v>31</x15:v>
            <x15:x in="0"/>
          </x15:c>
          <x15:c>
            <x15:v>204</x15:v>
            <x15:x in="0"/>
          </x15:c>
        </x15:pivotRow>
        <x15:pivotRow count="2">
          <x15:c>
            <x15:v>33</x15:v>
            <x15:x in="0"/>
          </x15:c>
          <x15:c>
            <x15:v>215</x15:v>
            <x15:x in="0"/>
          </x15:c>
        </x15:pivotRow>
        <x15:pivotRow count="2">
          <x15:c>
            <x15:v>34</x15:v>
            <x15:x in="0"/>
          </x15:c>
          <x15:c>
            <x15:v>116</x15:v>
            <x15:x in="0"/>
          </x15:c>
        </x15:pivotRow>
        <x15:pivotRow count="2">
          <x15:c>
            <x15:v>32</x15:v>
            <x15:x in="0"/>
          </x15:c>
          <x15:c>
            <x15:v>81</x15:v>
            <x15:x in="0"/>
          </x15:c>
        </x15:pivotRow>
        <x15:pivotRow count="2">
          <x15:c>
            <x15:v>32</x15:v>
            <x15:x in="0"/>
          </x15:c>
          <x15:c>
            <x15:v>209</x15:v>
            <x15:x in="0"/>
          </x15:c>
        </x15:pivotRow>
        <x15:pivotRow count="2">
          <x15:c>
            <x15:v>35</x15:v>
            <x15:x in="0"/>
          </x15:c>
          <x15:c>
            <x15:v>122</x15:v>
            <x15:x in="0"/>
          </x15:c>
        </x15:pivotRow>
        <x15:pivotRow count="2">
          <x15:c>
            <x15:v>38</x15:v>
            <x15:x in="0"/>
          </x15:c>
          <x15:c>
            <x15:v>269</x15:v>
            <x15:x in="0"/>
          </x15:c>
        </x15:pivotRow>
        <x15:pivotRow count="2">
          <x15:c>
            <x15:v>37</x15:v>
            <x15:x in="0"/>
          </x15:c>
          <x15:c>
            <x15:v>242</x15:v>
            <x15:x in="0"/>
          </x15:c>
        </x15:pivotRow>
        <x15:pivotRow count="2">
          <x15:c>
            <x15:v>36</x15:v>
            <x15:x in="0"/>
          </x15:c>
          <x15:c>
            <x15:v>294</x15:v>
            <x15:x in="0"/>
          </x15:c>
        </x15:pivotRow>
        <x15:pivotRow count="2">
          <x15:c>
            <x15:v>36</x15:v>
            <x15:x in="0"/>
          </x15:c>
          <x15:c>
            <x15:v>189</x15:v>
            <x15:x in="0"/>
          </x15:c>
        </x15:pivotRow>
        <x15:pivotRow count="2">
          <x15:c>
            <x15:v>35</x15:v>
            <x15:x in="0"/>
          </x15:c>
          <x15:c>
            <x15:v>149</x15:v>
            <x15:x in="0"/>
          </x15:c>
        </x15:pivotRow>
        <x15:pivotRow count="2">
          <x15:c>
            <x15:v>33</x15:v>
            <x15:x in="0"/>
          </x15:c>
          <x15:c>
            <x15:v>293</x15:v>
            <x15:x in="0"/>
          </x15:c>
        </x15:pivotRow>
        <x15:pivotRow count="2">
          <x15:c>
            <x15:v>38</x15:v>
            <x15:x in="0"/>
          </x15:c>
          <x15:c>
            <x15:v>317</x15:v>
            <x15:x in="0"/>
          </x15:c>
        </x15:pivotRow>
        <x15:pivotRow count="2">
          <x15:c>
            <x15:v>39</x15:v>
            <x15:x in="0"/>
          </x15:c>
          <x15:c>
            <x15:v>393</x15:v>
            <x15:x in="0"/>
          </x15:c>
        </x15:pivotRow>
        <x15:pivotRow count="2">
          <x15:c>
            <x15:v>39</x15:v>
            <x15:x in="0"/>
          </x15:c>
          <x15:c>
            <x15:v>374</x15:v>
            <x15:x in="0"/>
          </x15:c>
        </x15:pivotRow>
        <x15:pivotRow count="2">
          <x15:c>
            <x15:v>41</x15:v>
            <x15:x in="0"/>
          </x15:c>
          <x15:c>
            <x15:v>352</x15:v>
            <x15:x in="0"/>
          </x15:c>
        </x15:pivotRow>
        <x15:pivotRow count="2">
          <x15:c>
            <x15:v>38</x15:v>
            <x15:x in="0"/>
          </x15:c>
          <x15:c>
            <x15:v>255</x15:v>
            <x15:x in="0"/>
          </x15:c>
        </x15:pivotRow>
        <x15:pivotRow count="2">
          <x15:c>
            <x15:v>40</x15:v>
            <x15:x in="0"/>
          </x15:c>
          <x15:c>
            <x15:v>180</x15:v>
            <x15:x in="0"/>
          </x15:c>
        </x15:pivotRow>
        <x15:pivotRow count="2">
          <x15:c>
            <x15:v>42</x15:v>
            <x15:x in="0"/>
          </x15:c>
          <x15:c>
            <x15:v>298</x15:v>
            <x15:x in="0"/>
          </x15:c>
        </x15:pivotRow>
        <x15:pivotRow count="2">
          <x15:c>
            <x15:v>39</x15:v>
            <x15:x in="0"/>
          </x15:c>
          <x15:c>
            <x15:v>493</x15:v>
            <x15:x in="0"/>
          </x15:c>
        </x15:pivotRow>
        <x15:pivotRow count="2">
          <x15:c>
            <x15:v>38</x15:v>
            <x15:x in="0"/>
          </x15:c>
          <x15:c>
            <x15:v>534</x15:v>
            <x15:x in="0"/>
          </x15:c>
        </x15:pivotRow>
        <x15:pivotRow count="2">
          <x15:c>
            <x15:v>37</x15:v>
            <x15:x in="0"/>
          </x15:c>
          <x15:c>
            <x15:v>522</x15:v>
            <x15:x in="0"/>
          </x15:c>
        </x15:pivotRow>
        <x15:pivotRow count="2">
          <x15:c>
            <x15:v>40</x15:v>
            <x15:x in="0"/>
          </x15:c>
          <x15:c>
            <x15:v>539</x15:v>
            <x15:x in="0"/>
          </x15:c>
        </x15:pivotRow>
        <x15:pivotRow count="2">
          <x15:c>
            <x15:v>40</x15:v>
            <x15:x in="0"/>
          </x15:c>
          <x15:c>
            <x15:v>391</x15:v>
            <x15:x in="0"/>
          </x15:c>
        </x15:pivotRow>
        <x15:pivotRow count="2">
          <x15:c>
            <x15:v>41</x15:v>
            <x15:x in="0"/>
          </x15:c>
          <x15:c>
            <x15:v>314</x15:v>
            <x15:x in="0"/>
          </x15:c>
        </x15:pivotRow>
        <x15:pivotRow count="2">
          <x15:c>
            <x15:v>51</x15:v>
            <x15:x in="0"/>
          </x15:c>
          <x15:c>
            <x15:v>175</x15:v>
            <x15:x in="0"/>
          </x15:c>
        </x15:pivotRow>
        <x15:pivotRow count="2">
          <x15:c>
            <x15:v>54</x15:v>
            <x15:x in="0"/>
          </x15:c>
          <x15:c>
            <x15:v>401</x15:v>
            <x15:x in="0"/>
          </x15:c>
        </x15:pivotRow>
        <x15:pivotRow count="2">
          <x15:c>
            <x15:v>60</x15:v>
            <x15:x in="0"/>
          </x15:c>
          <x15:c>
            <x15:v>481</x15:v>
            <x15:x in="0"/>
          </x15:c>
        </x15:pivotRow>
        <x15:pivotRow count="2">
          <x15:c>
            <x15:v>61</x15:v>
            <x15:x in="0"/>
          </x15:c>
          <x15:c>
            <x15:v>570</x15:v>
            <x15:x in="0"/>
          </x15:c>
        </x15:pivotRow>
        <x15:pivotRow count="2">
          <x15:c>
            <x15:v>67</x15:v>
            <x15:x in="0"/>
          </x15:c>
          <x15:c>
            <x15:v>561</x15:v>
            <x15:x in="0"/>
          </x15:c>
        </x15:pivotRow>
        <x15:pivotRow count="2">
          <x15:c>
            <x15:v>67</x15:v>
            <x15:x in="0"/>
          </x15:c>
          <x15:c>
            <x15:v>418</x15:v>
            <x15:x in="0"/>
          </x15:c>
        </x15:pivotRow>
        <x15:pivotRow count="2">
          <x15:c>
            <x15:v>70</x15:v>
            <x15:x in="0"/>
          </x15:c>
          <x15:c>
            <x15:v>311</x15:v>
            <x15:x in="0"/>
          </x15:c>
        </x15:pivotRow>
        <x15:pivotRow count="2">
          <x15:c>
            <x15:v>62</x15:v>
            <x15:x in="0"/>
          </x15:c>
          <x15:c>
            <x15:v>372</x15:v>
            <x15:x in="0"/>
          </x15:c>
        </x15:pivotRow>
        <x15:pivotRow count="2">
          <x15:c>
            <x15:v>59</x15:v>
            <x15:x in="0"/>
          </x15:c>
          <x15:c>
            <x15:v>500</x15:v>
            <x15:x in="0"/>
          </x15:c>
        </x15:pivotRow>
        <x15:pivotRow count="2">
          <x15:c>
            <x15:v>54</x15:v>
            <x15:x in="0"/>
          </x15:c>
          <x15:c>
            <x15:v>533</x15:v>
            <x15:x in="0"/>
          </x15:c>
        </x15:pivotRow>
        <x15:pivotRow count="2">
          <x15:c>
            <x15:v>53</x15:v>
            <x15:x in="0"/>
          </x15:c>
          <x15:c>
            <x15:v>449</x15:v>
            <x15:x in="0"/>
          </x15:c>
        </x15:pivotRow>
        <x15:pivotRow count="2">
          <x15:c>
            <x15:v>55</x15:v>
            <x15:x in="0"/>
          </x15:c>
          <x15:c>
            <x15:v>584</x15:v>
            <x15:x in="0"/>
          </x15:c>
        </x15:pivotRow>
        <x15:pivotRow count="2">
          <x15:c>
            <x15:v>54</x15:v>
            <x15:x in="0"/>
          </x15:c>
          <x15:c>
            <x15:v>327</x15:v>
            <x15:x in="0"/>
          </x15:c>
        </x15:pivotRow>
        <x15:pivotRow count="2">
          <x15:c>
            <x15:v>55</x15:v>
            <x15:x in="0"/>
          </x15:c>
          <x15:c>
            <x15:v>299</x15:v>
            <x15:x in="0"/>
          </x15:c>
        </x15:pivotRow>
        <x15:pivotRow count="2">
          <x15:c>
            <x15:v>60</x15:v>
            <x15:x in="0"/>
          </x15:c>
          <x15:c>
            <x15:v>352</x15:v>
            <x15:x in="0"/>
          </x15:c>
        </x15:pivotRow>
        <x15:pivotRow count="2">
          <x15:c>
            <x15:v>59</x15:v>
            <x15:x in="0"/>
          </x15:c>
          <x15:c>
            <x15:v>572</x15:v>
            <x15:x in="0"/>
          </x15:c>
        </x15:pivotRow>
        <x15:pivotRow count="2">
          <x15:c>
            <x15:v>59</x15:v>
            <x15:x in="0"/>
          </x15:c>
          <x15:c>
            <x15:v>602</x15:v>
            <x15:x in="0"/>
          </x15:c>
        </x15:pivotRow>
        <x15:pivotRow count="2">
          <x15:c>
            <x15:v>67</x15:v>
            <x15:x in="0"/>
          </x15:c>
          <x15:c>
            <x15:v>595</x15:v>
            <x15:x in="0"/>
          </x15:c>
        </x15:pivotRow>
        <x15:pivotRow count="2">
          <x15:c>
            <x15:v>68</x15:v>
            <x15:x in="0"/>
          </x15:c>
          <x15:c>
            <x15:v>621</x15:v>
            <x15:x in="0"/>
          </x15:c>
        </x15:pivotRow>
        <x15:pivotRow count="2">
          <x15:c>
            <x15:v>70</x15:v>
            <x15:x in="0"/>
          </x15:c>
          <x15:c>
            <x15:v>480</x15:v>
            <x15:x in="0"/>
          </x15:c>
        </x15:pivotRow>
        <x15:pivotRow count="2">
          <x15:c>
            <x15:v>73</x15:v>
            <x15:x in="0"/>
          </x15:c>
          <x15:c>
            <x15:v>305</x15:v>
            <x15:x in="0"/>
          </x15:c>
        </x15:pivotRow>
        <x15:pivotRow count="2">
          <x15:c>
            <x15:v>78</x15:v>
            <x15:x in="0"/>
          </x15:c>
          <x15:c>
            <x15:v>460</x15:v>
            <x15:x in="0"/>
          </x15:c>
        </x15:pivotRow>
        <x15:pivotRow count="2">
          <x15:c>
            <x15:v>69</x15:v>
            <x15:x in="0"/>
          </x15:c>
          <x15:c>
            <x15:v>678</x15:v>
            <x15:x in="0"/>
          </x15:c>
        </x15:pivotRow>
        <x15:pivotRow count="2">
          <x15:c>
            <x15:v>66</x15:v>
            <x15:x in="0"/>
          </x15:c>
          <x15:c>
            <x15:v>822</x15:v>
            <x15:x in="0"/>
          </x15:c>
        </x15:pivotRow>
        <x15:pivotRow count="2">
          <x15:c>
            <x15:v>66</x15:v>
            <x15:x in="0"/>
          </x15:c>
          <x15:c>
            <x15:v>664</x15:v>
            <x15:x in="0"/>
          </x15:c>
        </x15:pivotRow>
        <x15:pivotRow count="2">
          <x15:c>
            <x15:v>62</x15:v>
            <x15:x in="0"/>
          </x15:c>
          <x15:c>
            <x15:v>736</x15:v>
            <x15:x in="0"/>
          </x15:c>
        </x15:pivotRow>
        <x15:pivotRow count="2">
          <x15:c>
            <x15:v>66</x15:v>
            <x15:x in="0"/>
          </x15:c>
          <x15:c>
            <x15:v>556</x15:v>
            <x15:x in="0"/>
          </x15:c>
        </x15:pivotRow>
        <x15:pivotRow count="2">
          <x15:c>
            <x15:v>63</x15:v>
            <x15:x in="0"/>
          </x15:c>
          <x15:c>
            <x15:v>392</x15:v>
            <x15:x in="0"/>
          </x15:c>
        </x15:pivotRow>
        <x15:pivotRow count="2">
          <x15:c>
            <x15:v>64</x15:v>
            <x15:x in="0"/>
          </x15:c>
          <x15:c>
            <x15:v>544</x15:v>
            <x15:x in="0"/>
          </x15:c>
        </x15:pivotRow>
        <x15:pivotRow count="2">
          <x15:c>
            <x15:v>69</x15:v>
            <x15:x in="0"/>
          </x15:c>
          <x15:c>
            <x15:v>748</x15:v>
            <x15:x in="0"/>
          </x15:c>
        </x15:pivotRow>
        <x15:pivotRow count="2">
          <x15:c>
            <x15:v>73</x15:v>
            <x15:x in="0"/>
          </x15:c>
          <x15:c>
            <x15:v>888</x15:v>
            <x15:x in="0"/>
          </x15:c>
        </x15:pivotRow>
        <x15:pivotRow count="2">
          <x15:c>
            <x15:v>81</x15:v>
            <x15:x in="0"/>
          </x15:c>
          <x15:c>
            <x15:v>884</x15:v>
            <x15:x in="0"/>
          </x15:c>
        </x15:pivotRow>
        <x15:pivotRow count="2">
          <x15:c>
            <x15:v>81</x15:v>
            <x15:x in="0"/>
          </x15:c>
          <x15:c>
            <x15:v>949</x15:v>
            <x15:x in="0"/>
          </x15:c>
        </x15:pivotRow>
        <x15:pivotRow count="2">
          <x15:c>
            <x15:v>82</x15:v>
            <x15:x in="0"/>
          </x15:c>
          <x15:c>
            <x15:v>708</x15:v>
            <x15:x in="0"/>
          </x15:c>
        </x15:pivotRow>
        <x15:pivotRow count="2">
          <x15:c>
            <x15:v>81</x15:v>
            <x15:x in="0"/>
          </x15:c>
          <x15:c>
            <x15:v>481</x15:v>
            <x15:x in="0"/>
          </x15:c>
        </x15:pivotRow>
        <x15:pivotRow count="2">
          <x15:c>
            <x15:v>84</x15:v>
            <x15:x in="0"/>
          </x15:c>
          <x15:c>
            <x15:v>856</x15:v>
            <x15:x in="0"/>
          </x15:c>
        </x15:pivotRow>
        <x15:pivotRow count="2">
          <x15:c>
            <x15:v>85</x15:v>
            <x15:x in="0"/>
          </x15:c>
          <x15:c>
            <x15:v>944</x15:v>
            <x15:x in="0"/>
          </x15:c>
        </x15:pivotRow>
        <x15:pivotRow count="2">
          <x15:c>
            <x15:v>89</x15:v>
            <x15:x in="0"/>
          </x15:c>
          <x15:c>
            <x15:v>1337</x15:v>
            <x15:x in="0"/>
          </x15:c>
        </x15:pivotRow>
        <x15:pivotRow count="2">
          <x15:c>
            <x15:v>88</x15:v>
            <x15:x in="0"/>
          </x15:c>
          <x15:c>
            <x15:v>783</x15:v>
            <x15:x in="0"/>
          </x15:c>
        </x15:pivotRow>
        <x15:pivotRow count="2">
          <x15:c>
            <x15:v>94</x15:v>
            <x15:x in="0"/>
          </x15:c>
          <x15:c>
            <x15:v>814</x15:v>
            <x15:x in="0"/>
          </x15:c>
        </x15:pivotRow>
        <x15:pivotRow count="2">
          <x15:c>
            <x15:v>101</x15:v>
            <x15:x in="0"/>
          </x15:c>
          <x15:c>
            <x15:v>816</x15:v>
            <x15:x in="0"/>
          </x15:c>
        </x15:pivotRow>
        <x15:pivotRow count="2">
          <x15:c>
            <x15:v>108</x15:v>
            <x15:x in="0"/>
          </x15:c>
          <x15:c>
            <x15:v>884</x15:v>
            <x15:x in="0"/>
          </x15:c>
        </x15:pivotRow>
        <x15:pivotRow count="2">
          <x15:c>
            <x15:v>111</x15:v>
            <x15:x in="0"/>
          </x15:c>
          <x15:c>
            <x15:v>1278</x15:v>
            <x15:x in="0"/>
          </x15:c>
        </x15:pivotRow>
        <x15:pivotRow count="2">
          <x15:c>
            <x15:v>113</x15:v>
            <x15:x in="0"/>
          </x15:c>
          <x15:c>
            <x15:v>1591</x15:v>
            <x15:x in="0"/>
          </x15:c>
        </x15:pivotRow>
        <x15:pivotRow count="2">
          <x15:c>
            <x15:v>121</x15:v>
            <x15:x in="0"/>
          </x15:c>
          <x15:c>
            <x15:v>2447</x15:v>
            <x15:x in="0"/>
          </x15:c>
        </x15:pivotRow>
        <x15:pivotRow count="2">
          <x15:c>
            <x15:v>129</x15:v>
            <x15:x in="0"/>
          </x15:c>
          <x15:c>
            <x15:v>2392</x15:v>
            <x15:x in="0"/>
          </x15:c>
        </x15:pivotRow>
        <x15:pivotRow count="2">
          <x15:c>
            <x15:v>129</x15:v>
            <x15:x in="0"/>
          </x15:c>
          <x15:c>
            <x15:v>2268</x15:v>
            <x15:x in="0"/>
          </x15:c>
        </x15:pivotRow>
        <x15:pivotRow count="2">
          <x15:c>
            <x15:v>128</x15:v>
            <x15:x in="0"/>
          </x15:c>
          <x15:c>
            <x15:v>1494</x15:v>
            <x15:x in="0"/>
          </x15:c>
        </x15:pivotRow>
        <x15:pivotRow count="2">
          <x15:c>
            <x15:v>131</x15:v>
            <x15:x in="0"/>
          </x15:c>
          <x15:c>
            <x15:v>1219</x15:v>
            <x15:x in="0"/>
          </x15:c>
        </x15:pivotRow>
        <x15:pivotRow count="2">
          <x15:c>
            <x15:v>144</x15:v>
            <x15:x in="0"/>
          </x15:c>
          <x15:c>
            <x15:v>970</x15:v>
            <x15:x in="0"/>
          </x15:c>
        </x15:pivotRow>
        <x15:pivotRow count="2">
          <x15:c>
            <x15:v>141</x15:v>
            <x15:x in="0"/>
          </x15:c>
          <x15:c>
            <x15:v>1433</x15:v>
            <x15:x in="0"/>
          </x15:c>
        </x15:pivotRow>
        <x15:pivotRow count="2">
          <x15:c>
            <x15:v>135</x15:v>
            <x15:x in="0"/>
          </x15:c>
          <x15:c>
            <x15:v>1502</x15:v>
            <x15:x in="0"/>
          </x15:c>
        </x15:pivotRow>
        <x15:pivotRow count="2">
          <x15:c>
            <x15:v>133</x15:v>
            <x15:x in="0"/>
          </x15:c>
          <x15:c>
            <x15:v>2001</x15:v>
            <x15:x in="0"/>
          </x15:c>
        </x15:pivotRow>
        <x15:pivotRow count="2">
          <x15:c>
            <x15:v>136</x15:v>
            <x15:x in="0"/>
          </x15:c>
          <x15:c>
            <x15:v>1809</x15:v>
            <x15:x in="0"/>
          </x15:c>
        </x15:pivotRow>
        <x15:pivotRow count="2">
          <x15:c>
            <x15:v>138</x15:v>
            <x15:x in="0"/>
          </x15:c>
          <x15:c>
            <x15:v>1592</x15:v>
            <x15:x in="0"/>
          </x15:c>
        </x15:pivotRow>
        <x15:pivotRow count="2">
          <x15:c>
            <x15:v>143</x15:v>
            <x15:x in="0"/>
          </x15:c>
          <x15:c>
            <x15:v>1204</x15:v>
            <x15:x in="0"/>
          </x15:c>
        </x15:pivotRow>
        <x15:pivotRow count="2">
          <x15:c>
            <x15:v>155</x15:v>
            <x15:x in="0"/>
          </x15:c>
          <x15:c>
            <x15:v>1240</x15:v>
            <x15:x in="0"/>
          </x15:c>
        </x15:pivotRow>
        <x15:pivotRow count="2">
          <x15:c>
            <x15:v>160</x15:v>
            <x15:x in="0"/>
          </x15:c>
          <x15:c>
            <x15:v>1274</x15:v>
            <x15:x in="0"/>
          </x15:c>
        </x15:pivotRow>
        <x15:pivotRow count="2">
          <x15:c>
            <x15:v>159</x15:v>
            <x15:x in="0"/>
          </x15:c>
          <x15:c>
            <x15:v>1471</x15:v>
            <x15:x in="0"/>
          </x15:c>
        </x15:pivotRow>
        <x15:pivotRow count="2">
          <x15:c>
            <x15:v>158</x15:v>
            <x15:x in="0"/>
          </x15:c>
          <x15:c>
            <x15:v>1175</x15:v>
            <x15:x in="0"/>
          </x15:c>
        </x15:pivotRow>
        <x15:pivotRow count="2">
          <x15:c>
            <x15:v>156</x15:v>
            <x15:x in="0"/>
          </x15:c>
          <x15:c>
            <x15:v>1070</x15:v>
            <x15:x in="0"/>
          </x15:c>
        </x15:pivotRow>
        <x15:pivotRow count="2">
          <x15:c>
            <x15:v>156</x15:v>
            <x15:x in="0"/>
          </x15:c>
          <x15:c>
            <x15:v>986</x15:v>
            <x15:x in="0"/>
          </x15:c>
        </x15:pivotRow>
        <x15:pivotRow count="2">
          <x15:c>
            <x15:v>148</x15:v>
            <x15:x in="0"/>
          </x15:c>
          <x15:c>
            <x15:v>618</x15:v>
            <x15:x in="0"/>
          </x15:c>
        </x15:pivotRow>
        <x15:pivotRow count="2">
          <x15:c>
            <x15:v>148</x15:v>
            <x15:x in="0"/>
          </x15:c>
          <x15:c>
            <x15:v>1026</x15:v>
            <x15:x in="0"/>
          </x15:c>
        </x15:pivotRow>
        <x15:pivotRow count="2">
          <x15:c>
            <x15:v>159</x15:v>
            <x15:x in="0"/>
          </x15:c>
          <x15:c>
            <x15:v>973</x15:v>
            <x15:x in="0"/>
          </x15:c>
        </x15:pivotRow>
        <x15:pivotRow count="2">
          <x15:c>
            <x15:v>150</x15:v>
            <x15:x in="0"/>
          </x15:c>
          <x15:c>
            <x15:v>1064</x15:v>
            <x15:x in="0"/>
          </x15:c>
        </x15:pivotRow>
        <x15:pivotRow count="2">
          <x15:c>
            <x15:v>147</x15:v>
            <x15:x in="0"/>
          </x15:c>
          <x15:c>
            <x15:v>868</x15:v>
            <x15:x in="0"/>
          </x15:c>
        </x15:pivotRow>
        <x15:pivotRow count="2">
          <x15:c>
            <x15:v>141</x15:v>
            <x15:x in="0"/>
          </x15:c>
          <x15:c>
            <x15:v>769</x15:v>
            <x15:x in="0"/>
          </x15:c>
        </x15:pivotRow>
        <x15:pivotRow count="2">
          <x15:c>
            <x15:v>140</x15:v>
            <x15:x in="0"/>
          </x15:c>
          <x15:c>
            <x15:v>633</x15:v>
            <x15:x in="0"/>
          </x15:c>
        </x15:pivotRow>
        <x15:pivotRow count="2">
          <x15:c>
            <x15:v>133</x15:v>
            <x15:x in="0"/>
          </x15:c>
          <x15:c>
            <x15:v>393</x15:v>
            <x15:x in="0"/>
          </x15:c>
        </x15:pivotRow>
        <x15:pivotRow count="2">
          <x15:c>
            <x15:v>129</x15:v>
            <x15:x in="0"/>
          </x15:c>
          <x15:c>
            <x15:v>556</x15:v>
            <x15:x in="0"/>
          </x15:c>
        </x15:pivotRow>
        <x15:pivotRow count="2">
          <x15:c>
            <x15:v>125</x15:v>
            <x15:x in="0"/>
          </x15:c>
          <x15:c>
            <x15:v>676</x15:v>
            <x15:x in="0"/>
          </x15:c>
        </x15:pivotRow>
        <x15:pivotRow count="2">
          <x15:c>
            <x15:v>115</x15:v>
            <x15:x in="0"/>
          </x15:c>
          <x15:c>
            <x15:v>734</x15:v>
            <x15:x in="0"/>
          </x15:c>
        </x15:pivotRow>
        <x15:pivotRow count="2">
          <x15:c>
            <x15:v>117</x15:v>
            <x15:x in="0"/>
          </x15:c>
          <x15:c>
            <x15:v>577</x15:v>
            <x15:x in="0"/>
          </x15:c>
        </x15:pivotRow>
        <x15:pivotRow count="2">
          <x15:c>
            <x15:v>114</x15:v>
            <x15:x in="0"/>
          </x15:c>
          <x15:c>
            <x15:v>639</x15:v>
            <x15:x in="0"/>
          </x15:c>
        </x15:pivotRow>
        <x15:pivotRow count="2">
          <x15:c>
            <x15:v>111</x15:v>
            <x15:x in="0"/>
          </x15:c>
          <x15:c>
            <x15:v>429</x15:v>
            <x15:x in="0"/>
          </x15:c>
        </x15:pivotRow>
        <x15:pivotRow count="2">
          <x15:c>
            <x15:v>104</x15:v>
            <x15:x in="0"/>
          </x15:c>
          <x15:c>
            <x15:v>276</x15:v>
            <x15:x in="0"/>
          </x15:c>
        </x15:pivotRow>
        <x15:pivotRow count="2">
          <x15:c>
            <x15:v>104</x15:v>
            <x15:x in="0"/>
          </x15:c>
          <x15:c>
            <x15:v>412</x15:v>
            <x15:x in="0"/>
          </x15:c>
        </x15:pivotRow>
        <x15:pivotRow count="2">
          <x15:c>
            <x15:v>103</x15:v>
            <x15:x in="0"/>
          </x15:c>
          <x15:c>
            <x15:v>491</x15:v>
            <x15:x in="0"/>
          </x15:c>
        </x15:pivotRow>
        <x15:pivotRow count="2">
          <x15:c>
            <x15:v>103</x15:v>
            <x15:x in="0"/>
          </x15:c>
          <x15:c>
            <x15:v>434</x15:v>
            <x15:x in="0"/>
          </x15:c>
        </x15:pivotRow>
        <x15:pivotRow count="2">
          <x15:c>
            <x15:v>102</x15:v>
            <x15:x in="0"/>
          </x15:c>
          <x15:c>
            <x15:v>307</x15:v>
            <x15:x in="0"/>
          </x15:c>
        </x15:pivotRow>
        <x15:pivotRow count="2">
          <x15:c>
            <x15:v>104</x15:v>
            <x15:x in="0"/>
          </x15:c>
          <x15:c>
            <x15:v>369</x15:v>
            <x15:x in="0"/>
          </x15:c>
        </x15:pivotRow>
        <x15:pivotRow count="2">
          <x15:c>
            <x15:v>103</x15:v>
            <x15:x in="0"/>
          </x15:c>
          <x15:c>
            <x15:v>371</x15:v>
            <x15:x in="0"/>
          </x15:c>
        </x15:pivotRow>
        <x15:pivotRow count="2">
          <x15:c>
            <x15:v>97</x15:v>
            <x15:x in="0"/>
          </x15:c>
          <x15:c>
            <x15:v>1104</x15:v>
            <x15:x in="0"/>
          </x15:c>
        </x15:pivotRow>
        <x15:pivotRow count="2">
          <x15:c>
            <x15:v>92</x15:v>
            <x15:x in="0"/>
          </x15:c>
          <x15:c>
            <x15:v>350</x15:v>
            <x15:x in="0"/>
          </x15:c>
        </x15:pivotRow>
        <x15:pivotRow count="2">
          <x15:c>
            <x15:v>87</x15:v>
            <x15:x in="0"/>
          </x15:c>
          <x15:c>
            <x15:v>378</x15:v>
            <x15:x in="0"/>
          </x15:c>
        </x15:pivotRow>
        <x15:pivotRow count="2">
          <x15:c>
            <x15:v>84</x15:v>
            <x15:x in="0"/>
          </x15:c>
          <x15:c>
            <x15:v>445</x15:v>
            <x15:x in="0"/>
          </x15:c>
        </x15:pivotRow>
        <x15:pivotRow count="2">
          <x15:c>
            <x15:v>84</x15:v>
            <x15:x in="0"/>
          </x15:c>
          <x15:c>
            <x15:v>353</x15:v>
            <x15:x in="0"/>
          </x15:c>
        </x15:pivotRow>
        <x15:pivotRow count="2">
          <x15:c>
            <x15:v>82</x15:v>
            <x15:x in="0"/>
          </x15:c>
          <x15:c>
            <x15:v>327</x15:v>
            <x15:x in="0"/>
          </x15:c>
        </x15:pivotRow>
        <x15:pivotRow count="2">
          <x15:c>
            <x15:v>82</x15:v>
            <x15:x in="0"/>
          </x15:c>
          <x15:c>
            <x15:v>272</x15:v>
            <x15:x in="0"/>
          </x15:c>
        </x15:pivotRow>
        <x15:pivotRow count="2">
          <x15:c>
            <x15:v>76</x15:v>
            <x15:x in="0"/>
          </x15:c>
          <x15:c>
            <x15:v>178</x15:v>
            <x15:x in="0"/>
          </x15:c>
        </x15:pivotRow>
        <x15:pivotRow count="2">
          <x15:c>
            <x15:v>77</x15:v>
            <x15:x in="0"/>
          </x15:c>
          <x15:c>
            <x15:v>275</x15:v>
            <x15:x in="0"/>
          </x15:c>
        </x15:pivotRow>
        <x15:pivotRow count="2">
          <x15:c>
            <x15:v>69</x15:v>
            <x15:x in="0"/>
          </x15:c>
          <x15:c>
            <x15:v>213</x15:v>
            <x15:x in="0"/>
          </x15:c>
        </x15:pivotRow>
        <x15:pivotRow count="2">
          <x15:c>
            <x15:v>71</x15:v>
            <x15:x in="0"/>
          </x15:c>
          <x15:c>
            <x15:v>340</x15:v>
            <x15:x in="0"/>
          </x15:c>
        </x15:pivotRow>
        <x15:pivotRow count="2">
          <x15:c>
            <x15:v>70</x15:v>
            <x15:x in="0"/>
          </x15:c>
          <x15:c>
            <x15:v>270</x15:v>
            <x15:x in="0"/>
          </x15:c>
        </x15:pivotRow>
        <x15:pivotRow count="2">
          <x15:c>
            <x15:v>68</x15:v>
            <x15:x in="0"/>
          </x15:c>
          <x15:c>
            <x15:v>337</x15:v>
            <x15:x in="0"/>
          </x15:c>
        </x15:pivotRow>
        <x15:pivotRow count="2">
          <x15:c>
            <x15:v>67</x15:v>
            <x15:x in="0"/>
          </x15:c>
          <x15:c>
            <x15:v>329</x15:v>
            <x15:x in="0"/>
          </x15:c>
        </x15:pivotRow>
        <x15:pivotRow count="2">
          <x15:c>
            <x15:v>61</x15:v>
            <x15:x in="0"/>
          </x15:c>
          <x15:c>
            <x15:v>121</x15:v>
            <x15:x in="0"/>
          </x15:c>
        </x15:pivotRow>
        <x15:pivotRow count="2">
          <x15:c>
            <x15:v>54</x15:v>
            <x15:x in="0"/>
          </x15:c>
          <x15:c>
            <x15:v>232</x15:v>
            <x15:x in="0"/>
          </x15:c>
        </x15:pivotRow>
        <x15:pivotRow count="2">
          <x15:c>
            <x15:v>52</x15:v>
            <x15:x in="0"/>
          </x15:c>
          <x15:c>
            <x15:v>316</x15:v>
            <x15:x in="0"/>
          </x15:c>
        </x15:pivotRow>
        <x15:pivotRow count="2">
          <x15:c>
            <x15:v>51</x15:v>
            <x15:x in="0"/>
          </x15:c>
          <x15:c>
            <x15:v>279</x15:v>
            <x15:x in="0"/>
          </x15:c>
        </x15:pivotRow>
        <x15:pivotRow count="2">
          <x15:c>
            <x15:v>49</x15:v>
            <x15:x in="0"/>
          </x15:c>
          <x15:c>
            <x15:v>301</x15:v>
            <x15:x in="0"/>
          </x15:c>
        </x15:pivotRow>
        <x15:pivotRow count="2">
          <x15:c>
            <x15:v>51</x15:v>
            <x15:x in="0"/>
          </x15:c>
          <x15:c>
            <x15:v>293</x15:v>
            <x15:x in="0"/>
          </x15:c>
        </x15:pivotRow>
        <x15:pivotRow count="2">
          <x15:c>
            <x15:v>52</x15:v>
            <x15:x in="0"/>
          </x15:c>
          <x15:c>
            <x15:v>237</x15:v>
            <x15:x in="0"/>
          </x15:c>
        </x15:pivotRow>
        <x15:pivotRow count="2">
          <x15:c>
            <x15:v>46</x15:v>
            <x15:x in="0"/>
          </x15:c>
          <x15:c>
            <x15:v>116</x15:v>
            <x15:x in="0"/>
          </x15:c>
        </x15:pivotRow>
        <x15:pivotRow count="2">
          <x15:c>
            <x15:v>39</x15:v>
            <x15:x in="0"/>
          </x15:c>
          <x15:c>
            <x15:v>290</x15:v>
            <x15:x in="0"/>
          </x15:c>
        </x15:pivotRow>
        <x15:pivotRow count="2">
          <x15:c>
            <x15:v>39</x15:v>
            <x15:x in="0"/>
          </x15:c>
          <x15:c>
            <x15:v>340</x15:v>
            <x15:x in="0"/>
          </x15:c>
        </x15:pivotRow>
        <x15:pivotRow count="2">
          <x15:c>
            <x15:v>39</x15:v>
            <x15:x in="0"/>
          </x15:c>
          <x15:c>
            <x15:v>335</x15:v>
            <x15:x in="0"/>
          </x15:c>
        </x15:pivotRow>
        <x15:pivotRow count="2">
          <x15:c>
            <x15:v>37</x15:v>
            <x15:x in="0"/>
          </x15:c>
          <x15:c>
            <x15:v>304</x15:v>
            <x15:x in="0"/>
          </x15:c>
        </x15:pivotRow>
        <x15:pivotRow count="2">
          <x15:c>
            <x15:v>40</x15:v>
            <x15:x in="0"/>
          </x15:c>
          <x15:c>
            <x15:v>330</x15:v>
            <x15:x in="0"/>
          </x15:c>
        </x15:pivotRow>
        <x15:pivotRow count="2">
          <x15:c>
            <x15:v>41</x15:v>
            <x15:x in="0"/>
          </x15:c>
          <x15:c>
            <x15:v>239</x15:v>
            <x15:x in="0"/>
          </x15:c>
        </x15:pivotRow>
        <x15:pivotRow count="2">
          <x15:c>
            <x15:v>42</x15:v>
            <x15:x in="0"/>
          </x15:c>
          <x15:c>
            <x15:v>175</x15:v>
            <x15:x in="0"/>
          </x15:c>
        </x15:pivotRow>
        <x15:pivotRow count="2">
          <x15:c>
            <x15:v>42</x15:v>
            <x15:x in="0"/>
          </x15:c>
          <x15:c>
            <x15:v>300</x15:v>
            <x15:x in="0"/>
          </x15:c>
        </x15:pivotRow>
        <x15:pivotRow count="2">
          <x15:c>
            <x15:v>41</x15:v>
            <x15:x in="0"/>
          </x15:c>
          <x15:c>
            <x15:v>409</x15:v>
            <x15:x in="0"/>
          </x15:c>
        </x15:pivotRow>
        <x15:pivotRow count="2">
          <x15:c>
            <x15:v>44</x15:v>
            <x15:x in="0"/>
          </x15:c>
          <x15:c>
            <x15:v>323</x15:v>
            <x15:x in="0"/>
          </x15:c>
        </x15:pivotRow>
        <x15:pivotRow count="2">
          <x15:c>
            <x15:v>46</x15:v>
            <x15:x in="0"/>
          </x15:c>
          <x15:c>
            <x15:v>303</x15:v>
            <x15:x in="0"/>
          </x15:c>
        </x15:pivotRow>
        <x15:pivotRow count="2">
          <x15:c>
            <x15:v>47</x15:v>
            <x15:x in="0"/>
          </x15:c>
          <x15:c>
            <x15:v>342</x15:v>
            <x15:x in="0"/>
          </x15:c>
        </x15:pivotRow>
        <x15:pivotRow count="2">
          <x15:c>
            <x15:v>47</x15:v>
            <x15:x in="0"/>
          </x15:c>
          <x15:c>
            <x15:v>256</x15:v>
            <x15:x in="0"/>
          </x15:c>
        </x15:pivotRow>
        <x15:pivotRow count="2">
          <x15:c>
            <x15:v>47</x15:v>
            <x15:x in="0"/>
          </x15:c>
          <x15:c>
            <x15:v>187</x15:v>
            <x15:x in="0"/>
          </x15:c>
        </x15:pivotRow>
        <x15:pivotRow count="2">
          <x15:c>
            <x15:v>42</x15:v>
            <x15:x in="0"/>
          </x15:c>
          <x15:c>
            <x15:v>337</x15:v>
            <x15:x in="0"/>
          </x15:c>
        </x15:pivotRow>
        <x15:pivotRow count="2">
          <x15:c>
            <x15:v>42</x15:v>
            <x15:x in="0"/>
          </x15:c>
          <x15:c>
            <x15:v>420</x15:v>
            <x15:x in="0"/>
          </x15:c>
        </x15:pivotRow>
        <x15:pivotRow count="2">
          <x15:c>
            <x15:v>41</x15:v>
            <x15:x in="0"/>
          </x15:c>
          <x15:c>
            <x15:v>394</x15:v>
            <x15:x in="0"/>
          </x15:c>
        </x15:pivotRow>
        <x15:pivotRow count="2">
          <x15:c>
            <x15:v>45</x15:v>
            <x15:x in="0"/>
          </x15:c>
          <x15:c>
            <x15:v>376</x15:v>
            <x15:x in="0"/>
          </x15:c>
        </x15:pivotRow>
        <x15:pivotRow count="2">
          <x15:c>
            <x15:v>44</x15:v>
            <x15:x in="0"/>
          </x15:c>
          <x15:c>
            <x15:v>430</x15:v>
            <x15:x in="0"/>
          </x15:c>
        </x15:pivotRow>
        <x15:pivotRow count="2">
          <x15:c>
            <x15:v>41</x15:v>
            <x15:x in="0"/>
          </x15:c>
          <x15:c>
            <x15:v>313</x15:v>
            <x15:x in="0"/>
          </x15:c>
        </x15:pivotRow>
        <x15:pivotRow count="2">
          <x15:c>
            <x15:v>40</x15:v>
            <x15:x in="0"/>
          </x15:c>
          <x15:c>
            <x15:v>234</x15:v>
            <x15:x in="0"/>
          </x15:c>
        </x15:pivotRow>
        <x15:pivotRow count="2">
          <x15:c>
            <x15:v>39</x15:v>
            <x15:x in="0"/>
          </x15:c>
          <x15:c>
            <x15:v>364</x15:v>
            <x15:x in="0"/>
          </x15:c>
        </x15:pivotRow>
        <x15:pivotRow count="2">
          <x15:c>
            <x15:v>45</x15:v>
            <x15:x in="0"/>
          </x15:c>
          <x15:c>
            <x15:v>414</x15:v>
            <x15:x in="0"/>
          </x15:c>
        </x15:pivotRow>
        <x15:pivotRow count="2">
          <x15:c>
            <x15:v>44</x15:v>
            <x15:x in="0"/>
          </x15:c>
          <x15:c>
            <x15:v>475</x15:v>
            <x15:x in="0"/>
          </x15:c>
        </x15:pivotRow>
        <x15:pivotRow count="2">
          <x15:c>
            <x15:v>43</x15:v>
            <x15:x in="0"/>
          </x15:c>
          <x15:c>
            <x15:v>440</x15:v>
            <x15:x in="0"/>
          </x15:c>
        </x15:pivotRow>
        <x15:pivotRow count="2">
          <x15:c>
            <x15:v>48</x15:v>
            <x15:x in="0"/>
          </x15:c>
          <x15:c>
            <x15:v>446</x15:v>
            <x15:x in="0"/>
          </x15:c>
        </x15:pivotRow>
        <x15:pivotRow count="2">
          <x15:c>
            <x15:v>47</x15:v>
            <x15:x in="0"/>
          </x15:c>
          <x15:c>
            <x15:v>355</x15:v>
            <x15:x in="0"/>
          </x15:c>
        </x15:pivotRow>
        <x15:pivotRow count="2">
          <x15:c>
            <x15:v>46</x15:v>
            <x15:x in="0"/>
          </x15:c>
          <x15:c>
            <x15:v>249</x15:v>
            <x15:x in="0"/>
          </x15:c>
        </x15:pivotRow>
        <x15:pivotRow count="2">
          <x15:c>
            <x15:v>44</x15:v>
            <x15:x in="0"/>
          </x15:c>
          <x15:c>
            <x15:v>399</x15:v>
            <x15:x in="0"/>
          </x15:c>
        </x15:pivotRow>
        <x15:pivotRow count="2">
          <x15:c>
            <x15:v>41</x15:v>
            <x15:x in="0"/>
          </x15:c>
          <x15:c>
            <x15:v>555</x15:v>
            <x15:x in="0"/>
          </x15:c>
        </x15:pivotRow>
        <x15:pivotRow count="2">
          <x15:c>
            <x15:v>41</x15:v>
            <x15:x in="0"/>
          </x15:c>
          <x15:c>
            <x15:v>545</x15:v>
            <x15:x in="0"/>
          </x15:c>
        </x15:pivotRow>
        <x15:pivotRow count="2">
          <x15:c>
            <x15:v>43</x15:v>
            <x15:x in="0"/>
          </x15:c>
          <x15:c>
            <x15:v>537</x15:v>
            <x15:x in="0"/>
          </x15:c>
        </x15:pivotRow>
        <x15:pivotRow count="2">
          <x15:c>
            <x15:v>37</x15:v>
            <x15:x in="0"/>
          </x15:c>
          <x15:c>
            <x15:v>570</x15:v>
            <x15:x in="0"/>
          </x15:c>
        </x15:pivotRow>
        <x15:pivotRow count="2">
          <x15:c>
            <x15:v>39</x15:v>
            <x15:x in="0"/>
          </x15:c>
          <x15:c>
            <x15:v>421</x15:v>
            <x15:x in="0"/>
          </x15:c>
        </x15:pivotRow>
        <x15:pivotRow count="2">
          <x15:c>
            <x15:v>42</x15:v>
            <x15:x in="0"/>
          </x15:c>
          <x15:c>
            <x15:v>306</x15:v>
            <x15:x in="0"/>
          </x15:c>
        </x15:pivotRow>
        <x15:pivotRow count="2">
          <x15:c>
            <x15:v>41</x15:v>
            <x15:x in="0"/>
          </x15:c>
          <x15:c>
            <x15:v>510</x15:v>
            <x15:x in="0"/>
          </x15:c>
        </x15:pivotRow>
        <x15:pivotRow count="2">
          <x15:c>
            <x15:v>41</x15:v>
            <x15:x in="0"/>
          </x15:c>
          <x15:c>
            <x15:v>591</x15:v>
            <x15:x in="0"/>
          </x15:c>
        </x15:pivotRow>
        <x15:pivotRow count="2">
          <x15:c>
            <x15:v>37</x15:v>
            <x15:x in="0"/>
          </x15:c>
          <x15:c>
            <x15:v>729</x15:v>
            <x15:x in="0"/>
          </x15:c>
        </x15:pivotRow>
        <x15:pivotRow count="2">
          <x15:c>
            <x15:v>43</x15:v>
            <x15:x in="0"/>
          </x15:c>
          <x15:c>
            <x15:v>667</x15:v>
            <x15:x in="0"/>
          </x15:c>
        </x15:pivotRow>
        <x15:pivotRow count="2">
          <x15:c>
            <x15:v>45</x15:v>
            <x15:x in="0"/>
          </x15:c>
          <x15:c>
            <x15:v>759</x15:v>
            <x15:x in="0"/>
          </x15:c>
        </x15:pivotRow>
        <x15:pivotRow count="2">
          <x15:c>
            <x15:v>45</x15:v>
            <x15:x in="0"/>
          </x15:c>
          <x15:c>
            <x15:v>543</x15:v>
            <x15:x in="0"/>
          </x15:c>
        </x15:pivotRow>
        <x15:pivotRow count="2">
          <x15:c>
            <x15:v>47</x15:v>
            <x15:x in="0"/>
          </x15:c>
          <x15:c>
            <x15:v>405</x15:v>
            <x15:x in="0"/>
          </x15:c>
        </x15:pivotRow>
        <x15:pivotRow count="2">
          <x15:c>
            <x15:v>50</x15:v>
            <x15:x in="0"/>
          </x15:c>
          <x15:c>
            <x15:v>711</x15:v>
            <x15:x in="0"/>
          </x15:c>
        </x15:pivotRow>
        <x15:pivotRow count="2">
          <x15:c>
            <x15:v>48</x15:v>
            <x15:x in="0"/>
          </x15:c>
          <x15:c>
            <x15:v>843</x15:v>
            <x15:x in="0"/>
          </x15:c>
        </x15:pivotRow>
        <x15:pivotRow count="2">
          <x15:c>
            <x15:v>48</x15:v>
            <x15:x in="0"/>
          </x15:c>
          <x15:c>
            <x15:v>861</x15:v>
            <x15:x in="0"/>
          </x15:c>
        </x15:pivotRow>
        <x15:pivotRow count="2">
          <x15:c>
            <x15:v>52</x15:v>
            <x15:x in="0"/>
          </x15:c>
          <x15:c>
            <x15:v>759</x15:v>
            <x15:x in="0"/>
          </x15:c>
        </x15:pivotRow>
        <x15:pivotRow count="2">
          <x15:c>
            <x15:v>51</x15:v>
            <x15:x in="0"/>
          </x15:c>
          <x15:c>
            <x15:v>876</x15:v>
            <x15:x in="0"/>
          </x15:c>
        </x15:pivotRow>
        <x15:pivotRow count="2">
          <x15:c>
            <x15:v>50</x15:v>
            <x15:x in="0"/>
          </x15:c>
          <x15:c>
            <x15:v>635</x15:v>
            <x15:x in="0"/>
          </x15:c>
        </x15:pivotRow>
        <x15:pivotRow count="2">
          <x15:c>
            <x15:v>55</x15:v>
            <x15:x in="0"/>
          </x15:c>
          <x15:c>
            <x15:v>425</x15:v>
            <x15:x in="0"/>
          </x15:c>
        </x15:pivotRow>
        <x15:pivotRow count="2">
          <x15:c>
            <x15:v>55</x15:v>
            <x15:x in="0"/>
          </x15:c>
          <x15:c>
            <x15:v>828</x15:v>
            <x15:x in="0"/>
          </x15:c>
        </x15:pivotRow>
        <x15:pivotRow count="2">
          <x15:c>
            <x15:v>53</x15:v>
            <x15:x in="0"/>
          </x15:c>
          <x15:c>
            <x15:v>925</x15:v>
            <x15:x in="0"/>
          </x15:c>
        </x15:pivotRow>
        <x15:pivotRow count="2">
          <x15:c>
            <x15:v>58</x15:v>
            <x15:x in="0"/>
          </x15:c>
          <x15:c>
            <x15:v>1027</x15:v>
            <x15:x in="0"/>
          </x15:c>
        </x15:pivotRow>
        <x15:pivotRow count="2">
          <x15:c>
            <x15:v>65</x15:v>
            <x15:x in="0"/>
          </x15:c>
          <x15:c>
            <x15:v>698</x15:v>
            <x15:x in="0"/>
          </x15:c>
        </x15:pivotRow>
        <x15:pivotRow count="2">
          <x15:c>
            <x15:v>63</x15:v>
            <x15:x in="0"/>
          </x15:c>
          <x15:c>
            <x15:v>1050</x15:v>
            <x15:x in="0"/>
          </x15:c>
        </x15:pivotRow>
        <x15:pivotRow count="2">
          <x15:c>
            <x15:v>63</x15:v>
            <x15:x in="0"/>
          </x15:c>
          <x15:c>
            <x15:v>879</x15:v>
            <x15:x in="0"/>
          </x15:c>
        </x15:pivotRow>
        <x15:pivotRow count="2">
          <x15:c>
            <x15:v>65</x15:v>
            <x15:x in="0"/>
          </x15:c>
          <x15:c>
            <x15:v>708</x15:v>
            <x15:x in="0"/>
          </x15:c>
        </x15:pivotRow>
        <x15:pivotRow count="2">
          <x15:c>
            <x15:v>65</x15:v>
            <x15:x in="0"/>
          </x15:c>
          <x15:c>
            <x15:v>609</x15:v>
            <x15:x in="0"/>
          </x15:c>
        </x15:pivotRow>
        <x15:pivotRow count="2">
          <x15:c>
            <x15:v>69</x15:v>
            <x15:x in="0"/>
          </x15:c>
          <x15:c>
            <x15:v>621</x15:v>
            <x15:x in="0"/>
          </x15:c>
        </x15:pivotRow>
        <x15:pivotRow count="2">
          <x15:c>
            <x15:v>72</x15:v>
            <x15:x in="0"/>
          </x15:c>
          <x15:c>
            <x15:v>591</x15:v>
            <x15:x in="0"/>
          </x15:c>
        </x15:pivotRow>
        <x15:pivotRow count="2">
          <x15:c>
            <x15:v>69</x15:v>
            <x15:x in="0"/>
          </x15:c>
          <x15:c>
            <x15:v>907</x15:v>
            <x15:x in="0"/>
          </x15:c>
        </x15:pivotRow>
        <x15:pivotRow count="2">
          <x15:c>
            <x15:v>71</x15:v>
            <x15:x in="0"/>
          </x15:c>
          <x15:c>
            <x15:v>1121</x15:v>
            <x15:x in="0"/>
          </x15:c>
        </x15:pivotRow>
        <x15:pivotRow count="2">
          <x15:c>
            <x15:v>73</x15:v>
            <x15:x in="0"/>
          </x15:c>
          <x15:c>
            <x15:v>1032</x15:v>
            <x15:x in="0"/>
          </x15:c>
        </x15:pivotRow>
        <x15:pivotRow count="2">
          <x15:c>
            <x15:v>78</x15:v>
            <x15:x in="0"/>
          </x15:c>
          <x15:c>
            <x15:v>573</x15:v>
            <x15:x in="0"/>
          </x15:c>
        </x15:pivotRow>
        <x15:pivotRow count="2">
          <x15:c>
            <x15:v>81</x15:v>
            <x15:x in="0"/>
          </x15:c>
          <x15:c>
            <x15:v>925</x15:v>
            <x15:x in="0"/>
          </x15:c>
        </x15:pivotRow>
        <x15:pivotRow count="2">
          <x15:c>
            <x15:v>86</x15:v>
            <x15:x in="0"/>
          </x15:c>
          <x15:c>
            <x15:v>969</x15:v>
            <x15:x in="0"/>
          </x15:c>
        </x15:pivotRow>
        <x15:pivotRow count="2">
          <x15:c>
            <x15:v>84</x15:v>
            <x15:x in="0"/>
          </x15:c>
          <x15:c>
            <x15:v>1010</x15:v>
            <x15:x in="0"/>
          </x15:c>
        </x15:pivotRow>
        <x15:pivotRow count="2">
          <x15:c>
            <x15:v>84</x15:v>
            <x15:x in="0"/>
          </x15:c>
          <x15:c>
            <x15:v>854</x15:v>
            <x15:x in="0"/>
          </x15:c>
        </x15:pivotRow>
        <x15:pivotRow count="2">
          <x15:c>
            <x15:v>85</x15:v>
            <x15:x in="0"/>
          </x15:c>
          <x15:c>
            <x15:v>772</x15:v>
            <x15:x in="0"/>
          </x15:c>
        </x15:pivotRow>
        <x15:pivotRow count="2">
          <x15:c>
            <x15:v>84</x15:v>
            <x15:x in="0"/>
          </x15:c>
          <x15:c>
            <x15:v>542</x15:v>
            <x15:x in="0"/>
          </x15:c>
        </x15:pivotRow>
        <x15:pivotRow count="2">
          <x15:c>
            <x15:v>85</x15:v>
            <x15:x in="0"/>
          </x15:c>
          <x15:c>
            <x15:v>419</x15:v>
            <x15:x in="0"/>
          </x15:c>
        </x15:pivotRow>
        <x15:pivotRow count="2">
          <x15:c>
            <x15:v>81</x15:v>
            <x15:x in="0"/>
          </x15:c>
          <x15:c>
            <x15:v>732</x15:v>
            <x15:x in="0"/>
          </x15:c>
        </x15:pivotRow>
        <x15:pivotRow count="2">
          <x15:c>
            <x15:v>73</x15:v>
            <x15:x in="0"/>
          </x15:c>
          <x15:c>
            <x15:v>766</x15:v>
            <x15:x in="0"/>
          </x15:c>
        </x15:pivotRow>
        <x15:pivotRow count="2">
          <x15:c>
            <x15:v>69</x15:v>
            <x15:x in="0"/>
          </x15:c>
          <x15:c>
            <x15:v>843</x15:v>
            <x15:x in="0"/>
          </x15:c>
        </x15:pivotRow>
        <x15:pivotRow count="2">
          <x15:c>
            <x15:v>65</x15:v>
            <x15:x in="0"/>
          </x15:c>
          <x15:c>
            <x15:v>649</x15:v>
            <x15:x in="0"/>
          </x15:c>
        </x15:pivotRow>
        <x15:pivotRow count="2">
          <x15:c>
            <x15:v>62</x15:v>
            <x15:x in="0"/>
          </x15:c>
          <x15:c>
            <x15:v>602</x15:v>
            <x15:x in="0"/>
          </x15:c>
        </x15:pivotRow>
        <x15:pivotRow count="2">
          <x15:c>
            <x15:v>61</x15:v>
            <x15:x in="0"/>
          </x15:c>
          <x15:c>
            <x15:v>535</x15:v>
            <x15:x in="0"/>
          </x15:c>
        </x15:pivotRow>
        <x15:pivotRow count="2">
          <x15:c>
            <x15:v>68</x15:v>
            <x15:x in="0"/>
          </x15:c>
          <x15:c>
            <x15:v>340</x15:v>
            <x15:x in="0"/>
          </x15:c>
        </x15:pivotRow>
        <x15:pivotRow count="2">
          <x15:c>
            <x15:v>71</x15:v>
            <x15:x in="0"/>
          </x15:c>
          <x15:c>
            <x15:v>542</x15:v>
            <x15:x in="0"/>
          </x15:c>
        </x15:pivotRow>
        <x15:pivotRow count="2">
          <x15:c>
            <x15:v>70</x15:v>
            <x15:x in="0"/>
          </x15:c>
          <x15:c>
            <x15:v>743</x15:v>
            <x15:x in="0"/>
          </x15:c>
        </x15:pivotRow>
        <x15:pivotRow count="2">
          <x15:c>
            <x15:v>69</x15:v>
            <x15:x in="0"/>
          </x15:c>
          <x15:c>
            <x15:v>684</x15:v>
            <x15:x in="0"/>
          </x15:c>
        </x15:pivotRow>
        <x15:pivotRow count="2">
          <x15:c>
            <x15:v>70</x15:v>
            <x15:x in="0"/>
          </x15:c>
          <x15:c>
            <x15:v>614</x15:v>
            <x15:x in="0"/>
          </x15:c>
        </x15:pivotRow>
        <x15:pivotRow count="2">
          <x15:c>
            <x15:v>78</x15:v>
            <x15:x in="0"/>
          </x15:c>
          <x15:c>
            <x15:v>539</x15:v>
            <x15:x in="0"/>
          </x15:c>
        </x15:pivotRow>
        <x15:pivotRow count="2">
          <x15:c>
            <x15:v>77</x15:v>
            <x15:x in="0"/>
          </x15:c>
          <x15:c>
            <x15:v>448</x15:v>
            <x15:x in="0"/>
          </x15:c>
        </x15:pivotRow>
        <x15:pivotRow count="2">
          <x15:c>
            <x15:v>75</x15:v>
            <x15:x in="0"/>
          </x15:c>
          <x15:c>
            <x15:v>260</x15:v>
            <x15:x in="0"/>
          </x15:c>
        </x15:pivotRow>
        <x15:pivotRow count="2">
          <x15:c>
            <x15:v>70</x15:v>
            <x15:x in="0"/>
          </x15:c>
          <x15:c>
            <x15:v>471</x15:v>
            <x15:x in="0"/>
          </x15:c>
        </x15:pivotRow>
        <x15:pivotRow count="2">
          <x15:c>
            <x15:v>73</x15:v>
            <x15:x in="0"/>
          </x15:c>
          <x15:c>
            <x15:v>487</x15:v>
            <x15:x in="0"/>
          </x15:c>
        </x15:pivotRow>
        <x15:pivotRow count="2">
          <x15:c>
            <x15:v>67</x15:v>
            <x15:x in="0"/>
          </x15:c>
          <x15:c>
            <x15:v>508</x15:v>
            <x15:x in="0"/>
          </x15:c>
        </x15:pivotRow>
        <x15:pivotRow count="2">
          <x15:c>
            <x15:v>62</x15:v>
            <x15:x in="0"/>
          </x15:c>
          <x15:c>
            <x15:v>472</x15:v>
            <x15:x in="0"/>
          </x15:c>
        </x15:pivotRow>
        <x15:pivotRow count="2">
          <x15:c>
            <x15:v>62</x15:v>
            <x15:x in="0"/>
          </x15:c>
          <x15:c>
            <x15:v>436</x15:v>
            <x15:x in="0"/>
          </x15:c>
        </x15:pivotRow>
        <x15:pivotRow count="2">
          <x15:c>
            <x15:v>60</x15:v>
            <x15:x in="0"/>
          </x15:c>
          <x15:c>
            <x15:v>351</x15:v>
            <x15:x in="0"/>
          </x15:c>
        </x15:pivotRow>
        <x15:pivotRow count="2">
          <x15:c>
            <x15:v>61</x15:v>
            <x15:x in="0"/>
          </x15:c>
          <x15:c>
            <x15:v>235</x15:v>
            <x15:x in="0"/>
          </x15:c>
        </x15:pivotRow>
        <x15:pivotRow count="2">
          <x15:c>
            <x15:v>60</x15:v>
            <x15:x in="0"/>
          </x15:c>
          <x15:c>
            <x15:v>369</x15:v>
            <x15:x in="0"/>
          </x15:c>
        </x15:pivotRow>
        <x15:pivotRow count="2">
          <x15:c>
            <x15:v>57</x15:v>
            <x15:x in="0"/>
          </x15:c>
          <x15:c>
            <x15:v>440</x15:v>
            <x15:x in="0"/>
          </x15:c>
        </x15:pivotRow>
        <x15:pivotRow count="2">
          <x15:c>
            <x15:v>55</x15:v>
            <x15:x in="0"/>
          </x15:c>
          <x15:c>
            <x15:v>439</x15:v>
            <x15:x in="0"/>
          </x15:c>
        </x15:pivotRow>
        <x15:pivotRow count="2">
          <x15:c>
            <x15:v>51</x15:v>
            <x15:x in="0"/>
          </x15:c>
          <x15:c>
            <x15:v>435</x15:v>
            <x15:x in="0"/>
          </x15:c>
        </x15:pivotRow>
        <x15:pivotRow count="2">
          <x15:c>
            <x15:v>46</x15:v>
            <x15:x in="0"/>
          </x15:c>
          <x15:c>
            <x15:v>467</x15:v>
            <x15:x in="0"/>
          </x15:c>
        </x15:pivotRow>
        <x15:pivotRow count="2">
          <x15:c>
            <x15:v>47</x15:v>
            <x15:x in="0"/>
          </x15:c>
          <x15:c>
            <x15:v>304</x15:v>
            <x15:x in="0"/>
          </x15:c>
        </x15:pivotRow>
        <x15:pivotRow count="2">
          <x15:c>
            <x15:v>46</x15:v>
            <x15:x in="0"/>
          </x15:c>
          <x15:c>
            <x15:v>209</x15:v>
            <x15:x in="0"/>
          </x15:c>
        </x15:pivotRow>
        <x15:pivotRow count="2">
          <x15:c>
            <x15:v>45</x15:v>
            <x15:x in="0"/>
          </x15:c>
          <x15:c>
            <x15:v>337</x15:v>
            <x15:x in="0"/>
          </x15:c>
        </x15:pivotRow>
        <x15:pivotRow count="2">
          <x15:c>
            <x15:v>45</x15:v>
            <x15:x in="0"/>
          </x15:c>
          <x15:c>
            <x15:v>501</x15:v>
            <x15:x in="0"/>
          </x15:c>
        </x15:pivotRow>
        <x15:pivotRow count="2">
          <x15:c>
            <x15:v>40</x15:v>
            <x15:x in="0"/>
          </x15:c>
          <x15:c>
            <x15:v>452</x15:v>
            <x15:x in="0"/>
          </x15:c>
        </x15:pivotRow>
        <x15:pivotRow count="2">
          <x15:c>
            <x15:v>42</x15:v>
            <x15:x in="0"/>
          </x15:c>
          <x15:c>
            <x15:v>453</x15:v>
            <x15:x in="0"/>
          </x15:c>
        </x15:pivotRow>
        <x15:pivotRow count="2">
          <x15:c>
            <x15:v>43</x15:v>
            <x15:x in="0"/>
          </x15:c>
          <x15:c>
            <x15:v>388</x15:v>
            <x15:x in="0"/>
          </x15:c>
        </x15:pivotRow>
        <x15:pivotRow count="2">
          <x15:c>
            <x15:v>45</x15:v>
            <x15:x in="0"/>
          </x15:c>
          <x15:c>
            <x15:v>376</x15:v>
            <x15:x in="0"/>
          </x15:c>
        </x15:pivotRow>
        <x15:pivotRow count="2">
          <x15:c>
            <x15:v>47</x15:v>
            <x15:x in="0"/>
          </x15:c>
          <x15:c>
            <x15:v>236</x15:v>
            <x15:x in="0"/>
          </x15:c>
        </x15:pivotRow>
        <x15:pivotRow count="2">
          <x15:c>
            <x15:v>45</x15:v>
            <x15:x in="0"/>
          </x15:c>
          <x15:c>
            <x15:v>435</x15:v>
            <x15:x in="0"/>
          </x15:c>
        </x15:pivotRow>
        <x15:pivotRow count="2">
          <x15:c>
            <x15:v>44</x15:v>
            <x15:x in="0"/>
          </x15:c>
          <x15:c>
            <x15:v>619</x15:v>
            <x15:x in="0"/>
          </x15:c>
        </x15:pivotRow>
        <x15:pivotRow count="2">
          <x15:c>
            <x15:v>43</x15:v>
            <x15:x in="0"/>
          </x15:c>
          <x15:c>
            <x15:v>570</x15:v>
            <x15:x in="0"/>
          </x15:c>
        </x15:pivotRow>
        <x15:pivotRow count="2">
          <x15:c>
            <x15:v>38</x15:v>
            <x15:x in="0"/>
          </x15:c>
          <x15:c>
            <x15:v>562</x15:v>
            <x15:x in="0"/>
          </x15:c>
        </x15:pivotRow>
        <x15:pivotRow count="2">
          <x15:c>
            <x15:v>37</x15:v>
            <x15:x in="0"/>
          </x15:c>
          <x15:c>
            <x15:v>534</x15:v>
            <x15:x in="0"/>
          </x15:c>
        </x15:pivotRow>
        <x15:pivotRow count="2">
          <x15:c>
            <x15:v>37</x15:v>
            <x15:x in="0"/>
          </x15:c>
          <x15:c>
            <x15:v>386</x15:v>
            <x15:x in="0"/>
          </x15:c>
        </x15:pivotRow>
        <x15:pivotRow count="2">
          <x15:c>
            <x15:v>41</x15:v>
            <x15:x in="0"/>
          </x15:c>
          <x15:c>
            <x15:v>317</x15:v>
            <x15:x in="0"/>
          </x15:c>
        </x15:pivotRow>
        <x15:pivotRow count="2">
          <x15:c>
            <x15:v>43</x15:v>
            <x15:x in="0"/>
          </x15:c>
          <x15:c>
            <x15:v>476</x15:v>
            <x15:x in="0"/>
          </x15:c>
        </x15:pivotRow>
        <x15:pivotRow count="2">
          <x15:c>
            <x15:v>47</x15:v>
            <x15:x in="0"/>
          </x15:c>
          <x15:c>
            <x15:v>714</x15:v>
            <x15:x in="0"/>
          </x15:c>
        </x15:pivotRow>
        <x15:pivotRow count="2">
          <x15:c>
            <x15:v>51</x15:v>
            <x15:x in="0"/>
          </x15:c>
          <x15:c>
            <x15:v>673</x15:v>
            <x15:x in="0"/>
          </x15:c>
        </x15:pivotRow>
        <x15:pivotRow count="2">
          <x15:c>
            <x15:v>54</x15:v>
            <x15:x in="0"/>
          </x15:c>
          <x15:c>
            <x15:v>660</x15:v>
            <x15:x in="0"/>
          </x15:c>
        </x15:pivotRow>
        <x15:pivotRow count="2">
          <x15:c>
            <x15:v>50</x15:v>
            <x15:x in="0"/>
          </x15:c>
          <x15:c>
            <x15:v>716</x15:v>
            <x15:x in="0"/>
          </x15:c>
        </x15:pivotRow>
        <x15:pivotRow count="2">
          <x15:c>
            <x15:v>51</x15:v>
            <x15:x in="0"/>
          </x15:c>
          <x15:c>
            <x15:v>518</x15:v>
            <x15:x in="0"/>
          </x15:c>
        </x15:pivotRow>
        <x15:pivotRow count="2">
          <x15:c>
            <x15:v>57</x15:v>
            <x15:x in="0"/>
          </x15:c>
          <x15:c>
            <x15:v>342</x15:v>
            <x15:x in="0"/>
          </x15:c>
        </x15:pivotRow>
        <x15:pivotRow count="2">
          <x15:c>
            <x15:v>63</x15:v>
            <x15:x in="0"/>
          </x15:c>
          <x15:c>
            <x15:v>593</x15:v>
            <x15:x in="0"/>
          </x15:c>
        </x15:pivotRow>
        <x15:pivotRow count="2">
          <x15:c>
            <x15:v>62</x15:v>
            <x15:x in="0"/>
          </x15:c>
          <x15:c>
            <x15:v>920</x15:v>
            <x15:x in="0"/>
          </x15:c>
        </x15:pivotRow>
        <x15:pivotRow count="2">
          <x15:c>
            <x15:v>60</x15:v>
            <x15:x in="0"/>
          </x15:c>
          <x15:c>
            <x15:v>896</x15:v>
            <x15:x in="0"/>
          </x15:c>
        </x15:pivotRow>
        <x15:pivotRow count="2">
          <x15:c>
            <x15:v>62</x15:v>
            <x15:x in="0"/>
          </x15:c>
          <x15:c>
            <x15:v>822</x15:v>
            <x15:x in="0"/>
          </x15:c>
        </x15:pivotRow>
        <x15:pivotRow count="2">
          <x15:c>
            <x15:v>63</x15:v>
            <x15:x in="0"/>
          </x15:c>
          <x15:c>
            <x15:v>950</x15:v>
            <x15:x in="0"/>
          </x15:c>
        </x15:pivotRow>
        <x15:pivotRow count="2">
          <x15:c>
            <x15:v>61</x15:v>
            <x15:x in="0"/>
          </x15:c>
          <x15:c>
            <x15:v>614</x15:v>
            <x15:x in="0"/>
          </x15:c>
        </x15:pivotRow>
        <x15:pivotRow count="2">
          <x15:c>
            <x15:v>55</x15:v>
            <x15:x in="0"/>
          </x15:c>
          <x15:c>
            <x15:v>502</x15:v>
            <x15:x in="0"/>
          </x15:c>
        </x15:pivotRow>
        <x15:pivotRow count="2">
          <x15:c>
            <x15:v>58</x15:v>
            <x15:x in="0"/>
          </x15:c>
          <x15:c>
            <x15:v>830</x15:v>
            <x15:x in="0"/>
          </x15:c>
        </x15:pivotRow>
        <x15:pivotRow count="2">
          <x15:c>
            <x15:v>54</x15:v>
            <x15:x in="0"/>
          </x15:c>
          <x15:c>
            <x15:v>1149</x15:v>
            <x15:x in="0"/>
          </x15:c>
        </x15:pivotRow>
        <x15:pivotRow count="2">
          <x15:c>
            <x15:v>57</x15:v>
            <x15:x in="0"/>
          </x15:c>
          <x15:c>
            <x15:v>1308</x15:v>
            <x15:x in="0"/>
          </x15:c>
        </x15:pivotRow>
        <x15:pivotRow count="2">
          <x15:c>
            <x15:v>53</x15:v>
            <x15:x in="0"/>
          </x15:c>
          <x15:c>
            <x15:v>1271</x15:v>
            <x15:x in="0"/>
          </x15:c>
        </x15:pivotRow>
        <x15:pivotRow count="2">
          <x15:c>
            <x15:v>59</x15:v>
            <x15:x in="0"/>
          </x15:c>
          <x15:c>
            <x15:v>1410</x15:v>
            <x15:x in="0"/>
          </x15:c>
        </x15:pivotRow>
        <x15:pivotRow count="2">
          <x15:c>
            <x15:v>58</x15:v>
            <x15:x in="0"/>
          </x15:c>
          <x15:c>
            <x15:v>1008</x15:v>
            <x15:x in="0"/>
          </x15:c>
        </x15:pivotRow>
        <x15:pivotRow count="2">
          <x15:c>
            <x15:v>60</x15:v>
            <x15:x in="0"/>
          </x15:c>
          <x15:c>
            <x15:v>727</x15:v>
            <x15:x in="0"/>
          </x15:c>
        </x15:pivotRow>
        <x15:pivotRow count="2">
          <x15:c>
            <x15:v>60</x15:v>
            <x15:x in="0"/>
          </x15:c>
          <x15:c>
            <x15:v>1387</x15:v>
            <x15:x in="0"/>
          </x15:c>
        </x15:pivotRow>
        <x15:pivotRow count="2">
          <x15:c>
            <x15:v>64</x15:v>
            <x15:x in="0"/>
          </x15:c>
          <x15:c>
            <x15:v>1832</x15:v>
            <x15:x in="0"/>
          </x15:c>
        </x15:pivotRow>
        <x15:pivotRow count="2">
          <x15:c>
            <x15:v>65</x15:v>
            <x15:x in="0"/>
          </x15:c>
          <x15:c>
            <x15:v>1979</x15:v>
            <x15:x in="0"/>
          </x15:c>
        </x15:pivotRow>
        <x15:pivotRow count="2">
          <x15:c>
            <x15:v>68</x15:v>
            <x15:x in="0"/>
          </x15:c>
          <x15:c>
            <x15:v>1359</x15:v>
            <x15:x in="0"/>
          </x15:c>
        </x15:pivotRow>
        <x15:pivotRow count="2">
          <x15:c>
            <x15:v>74</x15:v>
            <x15:x in="0"/>
          </x15:c>
          <x15:c>
            <x15:v>1128</x15:v>
            <x15:x in="0"/>
          </x15:c>
        </x15:pivotRow>
        <x15:pivotRow count="2">
          <x15:c>
            <x15:v>72</x15:v>
            <x15:x in="0"/>
          </x15:c>
          <x15:c>
            <x15:v>1763</x15:v>
            <x15:x in="0"/>
          </x15:c>
        </x15:pivotRow>
        <x15:pivotRow count="2">
          <x15:c>
            <x15:v>78</x15:v>
            <x15:x in="0"/>
          </x15:c>
          <x15:c>
            <x15:v>1429</x15:v>
            <x15:x in="0"/>
          </x15:c>
        </x15:pivotRow>
        <x15:pivotRow count="2">
          <x15:c>
            <x15:v>82</x15:v>
            <x15:x in="0"/>
          </x15:c>
          <x15:c>
            <x15:v>2848</x15:v>
            <x15:x in="0"/>
          </x15:c>
        </x15:pivotRow>
        <x15:pivotRow count="2">
          <x15:c>
            <x15:v>80</x15:v>
            <x15:x in="0"/>
          </x15:c>
          <x15:c>
            <x15:v>3177</x15:v>
            <x15:x in="0"/>
          </x15:c>
        </x15:pivotRow>
        <x15:pivotRow count="2">
          <x15:c>
            <x15:v>81</x15:v>
            <x15:x in="0"/>
          </x15:c>
          <x15:c>
            <x15:v>3865</x15:v>
            <x15:x in="0"/>
          </x15:c>
        </x15:pivotRow>
        <x15:pivotRow count="2">
          <x15:c>
            <x15:v>88</x15:v>
            <x15:x in="0"/>
          </x15:c>
          <x15:c>
            <x15:v>3300</x15:v>
            <x15:x in="0"/>
          </x15:c>
        </x15:pivotRow>
        <x15:pivotRow count="2">
          <x15:c>
            <x15:v>95</x15:v>
            <x15:x in="0"/>
          </x15:c>
          <x15:c>
            <x15:v>4058</x15:v>
            <x15:x in="0"/>
          </x15:c>
        </x15:pivotRow>
        <x15:pivotRow count="2">
          <x15:c>
            <x15:v>101</x15:v>
            <x15:x in="0"/>
          </x15:c>
          <x15:c>
            <x15:v>3058</x15:v>
            <x15:x in="0"/>
          </x15:c>
        </x15:pivotRow>
        <x15:pivotRow count="2">
          <x15:c>
            <x15:v>114</x15:v>
            <x15:x in="0"/>
          </x15:c>
          <x15:c>
            <x15:v>2195</x15:v>
            <x15:x in="0"/>
          </x15:c>
        </x15:pivotRow>
        <x15:pivotRow count="2">
          <x15:c>
            <x15:v>112</x15:v>
            <x15:x in="0"/>
          </x15:c>
          <x15:c>
            <x15:v>3709</x15:v>
            <x15:x in="0"/>
          </x15:c>
        </x15:pivotRow>
        <x15:pivotRow count="2">
          <x15:c>
            <x15:v>115</x15:v>
            <x15:x in="0"/>
          </x15:c>
          <x15:c>
            <x15:v>4166</x15:v>
            <x15:x in="0"/>
          </x15:c>
        </x15:pivotRow>
        <x15:pivotRow count="2">
          <x15:c>
            <x15:v>135</x15:v>
            <x15:x in="0"/>
          </x15:c>
          <x15:c>
            <x15:v>5042</x15:v>
            <x15:x in="0"/>
          </x15:c>
        </x15:pivotRow>
        <x15:pivotRow count="2">
          <x15:c>
            <x15:v>141</x15:v>
            <x15:x in="0"/>
          </x15:c>
          <x15:c>
            <x15:v>4515</x15:v>
            <x15:x in="0"/>
          </x15:c>
        </x15:pivotRow>
        <x15:pivotRow count="2">
          <x15:c>
            <x15:v>150</x15:v>
            <x15:x in="0"/>
          </x15:c>
          <x15:c>
            <x15:v>4566</x15:v>
            <x15:x in="0"/>
          </x15:c>
        </x15:pivotRow>
        <x15:pivotRow count="2">
          <x15:c>
            <x15:v>151</x15:v>
            <x15:x in="0"/>
          </x15:c>
          <x15:c>
            <x15:v>4066</x15:v>
            <x15:x in="0"/>
          </x15:c>
        </x15:pivotRow>
        <x15:pivotRow count="2">
          <x15:c>
            <x15:v>157</x15:v>
            <x15:x in="0"/>
          </x15:c>
          <x15:c>
            <x15:v>2884</x15:v>
            <x15:x in="0"/>
          </x15:c>
        </x15:pivotRow>
        <x15:pivotRow count="2">
          <x15:c>
            <x15:v>176</x15:v>
            <x15:x in="0"/>
          </x15:c>
          <x15:c>
            <x15:v>2612</x15:v>
            <x15:x in="0"/>
          </x15:c>
        </x15:pivotRow>
        <x15:pivotRow count="2">
          <x15:c>
            <x15:v>197</x15:v>
            <x15:x in="0"/>
          </x15:c>
          <x15:c>
            <x15:v>4200</x15:v>
            <x15:x in="0"/>
          </x15:c>
        </x15:pivotRow>
        <x15:pivotRow count="2">
          <x15:c>
            <x15:v>218</x15:v>
            <x15:x in="0"/>
          </x15:c>
          <x15:c>
            <x15:v>4989</x15:v>
            <x15:x in="0"/>
          </x15:c>
        </x15:pivotRow>
        <x15:pivotRow count="2">
          <x15:c>
            <x15:v>227</x15:v>
            <x15:x in="0"/>
          </x15:c>
          <x15:c>
            <x15:v>5773</x15:v>
            <x15:x in="0"/>
          </x15:c>
        </x15:pivotRow>
        <x15:pivotRow count="2">
          <x15:c>
            <x15:v>245</x15:v>
            <x15:x in="0"/>
          </x15:c>
          <x15:c>
            <x15:v>5094</x15:v>
            <x15:x in="0"/>
          </x15:c>
        </x15:pivotRow>
        <x15:pivotRow count="2">
          <x15:c>
            <x15:v>251</x15:v>
            <x15:x in="0"/>
          </x15:c>
          <x15:c>
            <x15:v>4295</x15:v>
            <x15:x in="0"/>
          </x15:c>
        </x15:pivotRow>
        <x15:pivotRow count="2">
          <x15:c>
            <x15:v>268</x15:v>
            <x15:x in="0"/>
          </x15:c>
          <x15:c>
            <x15:v>2962</x15:v>
            <x15:x in="0"/>
          </x15:c>
        </x15:pivotRow>
        <x15:pivotRow count="2">
          <x15:c>
            <x15:v>276</x15:v>
            <x15:x in="0"/>
          </x15:c>
          <x15:c>
            <x15:v>4377</x15:v>
            <x15:x in="0"/>
          </x15:c>
        </x15:pivotRow>
        <x15:pivotRow count="2">
          <x15:c>
            <x15:v>275</x15:v>
            <x15:x in="0"/>
          </x15:c>
          <x15:c>
            <x15:v>5386</x15:v>
            <x15:x in="0"/>
          </x15:c>
        </x15:pivotRow>
        <x15:pivotRow count="2">
          <x15:c>
            <x15:v>274</x15:v>
            <x15:x in="0"/>
          </x15:c>
          <x15:c>
            <x15:v>5534</x15:v>
            <x15:x in="0"/>
          </x15:c>
        </x15:pivotRow>
        <x15:pivotRow count="2">
          <x15:c>
            <x15:v>273</x15:v>
            <x15:x in="0"/>
          </x15:c>
          <x15:c>
            <x15:v>5405</x15:v>
            <x15:x in="0"/>
          </x15:c>
        </x15:pivotRow>
        <x15:pivotRow count="2">
          <x15:c>
            <x15:v>270</x15:v>
            <x15:x in="0"/>
          </x15:c>
          <x15:c>
            <x15:v>5074</x15:v>
            <x15:x in="0"/>
          </x15:c>
        </x15:pivotRow>
        <x15:pivotRow count="2">
          <x15:c>
            <x15:v>271</x15:v>
            <x15:x in="0"/>
          </x15:c>
          <x15:c>
            <x15:v>4392</x15:v>
            <x15:x in="0"/>
          </x15:c>
        </x15:pivotRow>
        <x15:pivotRow count="2">
          <x15:c>
            <x15:v>272</x15:v>
            <x15:x in="0"/>
          </x15:c>
          <x15:c>
            <x15:v>2447</x15:v>
            <x15:x in="0"/>
          </x15:c>
        </x15:pivotRow>
        <x15:pivotRow count="2">
          <x15:c>
            <x15:v>268</x15:v>
            <x15:x in="0"/>
          </x15:c>
          <x15:c>
            <x15:v>4220</x15:v>
            <x15:x in="0"/>
          </x15:c>
        </x15:pivotRow>
        <x15:pivotRow count="2">
          <x15:c>
            <x15:v>277</x15:v>
            <x15:x in="0"/>
          </x15:c>
          <x15:c>
            <x15:v>4228</x15:v>
            <x15:x in="0"/>
          </x15:c>
        </x15:pivotRow>
        <x15:pivotRow count="2">
          <x15:c>
            <x15:v>276</x15:v>
            <x15:x in="0"/>
          </x15:c>
          <x15:c>
            <x15:v>4704</x15:v>
            <x15:x in="0"/>
          </x15:c>
        </x15:pivotRow>
        <x15:pivotRow count="2">
          <x15:c>
            <x15:v>294</x15:v>
            <x15:x in="0"/>
          </x15:c>
          <x15:c>
            <x15:v>4227</x15:v>
            <x15:x in="0"/>
          </x15:c>
        </x15:pivotRow>
        <x15:pivotRow count="2">
          <x15:c>
            <x15:v>297</x15:v>
            <x15:x in="0"/>
          </x15:c>
          <x15:c>
            <x15:v>3581</x15:v>
            <x15:x in="0"/>
          </x15:c>
        </x15:pivotRow>
        <x15:pivotRow count="2">
          <x15:c>
            <x15:v>296</x15:v>
            <x15:x in="0"/>
          </x15:c>
          <x15:c>
            <x15:v>3081</x15:v>
            <x15:x in="0"/>
          </x15:c>
        </x15:pivotRow>
        <x15:pivotRow count="2">
          <x15:c>
            <x15:v>287</x15:v>
            <x15:x in="0"/>
          </x15:c>
          <x15:c>
            <x15:v>1915</x15:v>
            <x15:x in="0"/>
          </x15:c>
        </x15:pivotRow>
        <x15:pivotRow count="2">
          <x15:c>
            <x15:v>287</x15:v>
            <x15:x in="0"/>
          </x15:c>
          <x15:c>
            <x15:v>2909</x15:v>
            <x15:x in="0"/>
          </x15:c>
        </x15:pivotRow>
        <x15:pivotRow count="2">
          <x15:c>
            <x15:v>286</x15:v>
            <x15:x in="0"/>
          </x15:c>
          <x15:c>
            <x15:v>3168</x15:v>
            <x15:x in="0"/>
          </x15:c>
        </x15:pivotRow>
        <x15:pivotRow count="2">
          <x15:c>
            <x15:v>291</x15:v>
            <x15:x in="0"/>
          </x15:c>
          <x15:c>
            <x15:v>3099</x15:v>
            <x15:x in="0"/>
          </x15:c>
        </x15:pivotRow>
        <x15:pivotRow count="2">
          <x15:c>
            <x15:v>278</x15:v>
            <x15:x in="0"/>
          </x15:c>
          <x15:c>
            <x15:v>2539</x15:v>
            <x15:x in="0"/>
          </x15:c>
        </x15:pivotRow>
        <x15:pivotRow count="2">
          <x15:c>
            <x15:v>267</x15:v>
            <x15:x in="0"/>
          </x15:c>
          <x15:c>
            <x15:v>2362</x15:v>
            <x15:x in="0"/>
          </x15:c>
        </x15:pivotRow>
        <x15:pivotRow count="2">
          <x15:c>
            <x15:v>264</x15:v>
            <x15:x in="0"/>
          </x15:c>
          <x15:c>
            <x15:v>1853</x15:v>
            <x15:x in="0"/>
          </x15:c>
        </x15:pivotRow>
        <x15:pivotRow count="2">
          <x15:c>
            <x15:v>267</x15:v>
            <x15:x in="0"/>
          </x15:c>
          <x15:c>
            <x15:v>968</x15:v>
            <x15:x in="0"/>
          </x15:c>
        </x15:pivotRow>
        <x15:pivotRow count="2">
          <x15:c>
            <x15:v>260</x15:v>
            <x15:x in="0"/>
          </x15:c>
          <x15:c>
            <x15:v>1629</x15:v>
            <x15:x in="0"/>
          </x15:c>
        </x15:pivotRow>
        <x15:pivotRow count="2">
          <x15:c>
            <x15:v>252</x15:v>
            <x15:x in="0"/>
          </x15:c>
          <x15:c>
            <x15:v>1834</x15:v>
            <x15:x in="0"/>
          </x15:c>
        </x15:pivotRow>
        <x15:pivotRow count="2">
          <x15:c>
            <x15:v>251</x15:v>
            <x15:x in="0"/>
          </x15:c>
          <x15:c>
            <x15:v>1675</x15:v>
            <x15:x in="0"/>
          </x15:c>
        </x15:pivotRow>
        <x15:pivotRow count="2">
          <x15:c>
            <x15:v>243</x15:v>
            <x15:x in="0"/>
          </x15:c>
          <x15:c>
            <x15:v>1242</x15:v>
            <x15:x in="0"/>
          </x15:c>
        </x15:pivotRow>
        <x15:pivotRow count="2">
          <x15:c>
            <x15:v>233</x15:v>
            <x15:x in="0"/>
          </x15:c>
          <x15:c>
            <x15:v>1273</x15:v>
            <x15:x in="0"/>
          </x15:c>
        </x15:pivotRow>
        <x15:pivotRow count="2">
          <x15:c>
            <x15:v>230</x15:v>
            <x15:x in="0"/>
          </x15:c>
          <x15:c>
            <x15:v>1067</x15:v>
            <x15:x in="0"/>
          </x15:c>
        </x15:pivotRow>
        <x15:pivotRow count="2">
          <x15:c>
            <x15:v>225</x15:v>
            <x15:x in="0"/>
          </x15:c>
          <x15:c>
            <x15:v>611</x15:v>
            <x15:x in="0"/>
          </x15:c>
        </x15:pivotRow>
        <x15:pivotRow count="2">
          <x15:c>
            <x15:v>208</x15:v>
            <x15:x in="0"/>
          </x15:c>
          <x15:c>
            <x15:v>1004</x15:v>
            <x15:x in="0"/>
          </x15:c>
        </x15:pivotRow>
        <x15:pivotRow count="2">
          <x15:c>
            <x15:v>198</x15:v>
            <x15:x in="0"/>
          </x15:c>
          <x15:c>
            <x15:v>1052</x15:v>
            <x15:x in="0"/>
          </x15:c>
        </x15:pivotRow>
        <x15:pivotRow count="2">
          <x15:c>
            <x15:v>182</x15:v>
            <x15:x in="0"/>
          </x15:c>
          <x15:c>
            <x15:v>831</x15:v>
            <x15:x in="0"/>
          </x15:c>
        </x15:pivotRow>
        <x15:pivotRow count="2">
          <x15:c>
            <x15:v>179</x15:v>
            <x15:x in="0"/>
          </x15:c>
          <x15:c>
            <x15:v>782</x15:v>
            <x15:x in="0"/>
          </x15:c>
        </x15:pivotRow>
        <x15:pivotRow count="2">
          <x15:c>
            <x15:v>177</x15:v>
            <x15:x in="0"/>
          </x15:c>
          <x15:c>
            <x15:v>862</x15:v>
            <x15:x in="0"/>
          </x15:c>
        </x15:pivotRow>
        <x15:pivotRow count="2">
          <x15:c>
            <x15:v>171</x15:v>
            <x15:x in="0"/>
          </x15:c>
          <x15:c>
            <x15:v>565</x15:v>
            <x15:x in="0"/>
          </x15:c>
        </x15:pivotRow>
        <x15:pivotRow count="2">
          <x15:c>
            <x15:v>169</x15:v>
            <x15:x in="0"/>
          </x15:c>
          <x15:c>
            <x15:v>302</x15:v>
            <x15:x in="0"/>
          </x15:c>
        </x15:pivotRow>
        <x15:pivotRow count="2">
          <x15:c>
            <x15:v>152</x15:v>
            <x15:x in="0"/>
          </x15:c>
          <x15:c>
            <x15:v>253</x15:v>
            <x15:x in="0"/>
          </x15:c>
        </x15:pivotRow>
        <x15:pivotRow count="2">
          <x15:c>
            <x15:v>146</x15:v>
            <x15:x in="0"/>
          </x15:c>
          <x15:c>
            <x15:v>537</x15:v>
            <x15:x in="0"/>
          </x15:c>
        </x15:pivotRow>
        <x15:pivotRow count="2">
          <x15:c>
            <x15:v>143</x15:v>
            <x15:x in="0"/>
          </x15:c>
          <x15:c>
            <x15:v>531</x15:v>
            <x15:x in="0"/>
          </x15:c>
        </x15:pivotRow>
        <x15:pivotRow count="2">
          <x15:c>
            <x15:v>139</x15:v>
            <x15:x in="0"/>
          </x15:c>
          <x15:c>
            <x15:v>235</x15:v>
            <x15:x in="0"/>
          </x15:c>
        </x15:pivotRow>
        <x15:pivotRow count="2">
          <x15:c>
            <x15:v>131</x15:v>
            <x15:x in="0"/>
          </x15:c>
          <x15:c>
            <x15:v>382</x15:v>
            <x15:x in="0"/>
          </x15:c>
        </x15:pivotRow>
        <x15:pivotRow count="2">
          <x15:c>
            <x15:v>129</x15:v>
            <x15:x in="0"/>
          </x15:c>
          <x15:c>
            <x15:v>299</x15:v>
            <x15:x in="0"/>
          </x15:c>
        </x15:pivotRow>
        <x15:pivotRow count="2">
          <x15:c>
            <x15:v>125</x15:v>
            <x15:x in="0"/>
          </x15:c>
          <x15:c>
            <x15:v>154</x15:v>
            <x15:x in="0"/>
          </x15:c>
        </x15:pivotRow>
        <x15:pivotRow count="2">
          <x15:c>
            <x15:v>117</x15:v>
            <x15:x in="0"/>
          </x15:c>
          <x15:c>
            <x15:v>248</x15:v>
            <x15:x in="0"/>
          </x15:c>
        </x15:pivotRow>
        <x15:pivotRow count="2">
          <x15:c>
            <x15:v>107</x15:v>
            <x15:x in="0"/>
          </x15:c>
          <x15:c>
            <x15:v>267</x15:v>
            <x15:x in="0"/>
          </x15:c>
        </x15:pivotRow>
        <x15:pivotRow count="2">
          <x15:c>
            <x15:v>100</x15:v>
            <x15:x in="0"/>
          </x15:c>
          <x15:c>
            <x15:v>218</x15:v>
            <x15:x in="0"/>
          </x15:c>
        </x15:pivotRow>
        <x15:pivotRow count="2">
          <x15:c>
            <x15:v>93</x15:v>
            <x15:x in="0"/>
          </x15:c>
          <x15:c>
            <x15:v>200</x15:v>
            <x15:x in="0"/>
          </x15:c>
        </x15:pivotRow>
        <x15:pivotRow count="2">
          <x15:c>
            <x15:v>88</x15:v>
            <x15:x in="0"/>
          </x15:c>
          <x15:c>
            <x15:v>196</x15:v>
            <x15:x in="0"/>
          </x15:c>
        </x15:pivotRow>
        <x15:pivotRow count="2">
          <x15:c>
            <x15:v>88</x15:v>
            <x15:x in="0"/>
          </x15:c>
          <x15:c>
            <x15:v>161</x15:v>
            <x15:x in="0"/>
          </x15:c>
        </x15:pivotRow>
        <x15:pivotRow count="2">
          <x15:c>
            <x15:v>77</x15:v>
            <x15:x in="0"/>
          </x15:c>
          <x15:c>
            <x15:v>87</x15:v>
            <x15:x in="0"/>
          </x15:c>
        </x15:pivotRow>
        <x15:pivotRow count="2">
          <x15:c>
            <x15:v>74</x15:v>
            <x15:x in="0"/>
          </x15:c>
          <x15:c>
            <x15:v>144</x15:v>
            <x15:x in="0"/>
          </x15:c>
        </x15:pivotRow>
        <x15:pivotRow count="2">
          <x15:c>
            <x15:v>77</x15:v>
            <x15:x in="0"/>
          </x15:c>
          <x15:c>
            <x15:v>149</x15:v>
            <x15:x in="0"/>
          </x15:c>
        </x15:pivotRow>
        <x15:pivotRow count="2">
          <x15:c>
            <x15:v>70</x15:v>
            <x15:x in="0"/>
          </x15:c>
          <x15:c>
            <x15:v>143</x15:v>
            <x15:x in="0"/>
          </x15:c>
        </x15:pivotRow>
        <x15:pivotRow count="2">
          <x15:c>
            <x15:v>68</x15:v>
            <x15:x in="0"/>
          </x15:c>
          <x15:c>
            <x15:v>138</x15:v>
            <x15:x in="0"/>
          </x15:c>
        </x15:pivotRow>
        <x15:pivotRow count="2">
          <x15:c>
            <x15:v>68</x15:v>
            <x15:x in="0"/>
          </x15:c>
          <x15:c>
            <x15:v>82</x15:v>
            <x15:x in="0"/>
          </x15:c>
        </x15:pivotRow>
        <x15:pivotRow count="2">
          <x15:c>
            <x15:v>67</x15:v>
            <x15:x in="0"/>
          </x15:c>
          <x15:c>
            <x15:v>60</x15:v>
            <x15:x in="0"/>
          </x15:c>
        </x15:pivotRow>
        <x15:pivotRow count="2">
          <x15:c>
            <x15:v>62</x15:v>
            <x15:x in="0"/>
          </x15:c>
          <x15:c>
            <x15:v>49</x15:v>
            <x15:x in="0"/>
          </x15:c>
        </x15:pivotRow>
        <x15:pivotRow count="2">
          <x15:c>
            <x15:v>55</x15:v>
            <x15:x in="0"/>
          </x15:c>
          <x15:c>
            <x15:v>77</x15:v>
            <x15:x in="0"/>
          </x15:c>
        </x15:pivotRow>
        <x15:pivotRow count="2">
          <x15:c>
            <x15:v>43</x15:v>
            <x15:x in="0"/>
          </x15:c>
          <x15:c>
            <x15:v>72</x15:v>
            <x15:x in="0"/>
          </x15:c>
        </x15:pivotRow>
        <x15:pivotRow count="2">
          <x15:c>
            <x15:v>40</x15:v>
            <x15:x in="0"/>
          </x15:c>
          <x15:c>
            <x15:v>62</x15:v>
            <x15:x in="0"/>
          </x15:c>
        </x15:pivotRow>
        <x15:pivotRow count="2">
          <x15:c>
            <x15:v>39</x15:v>
            <x15:x in="0"/>
          </x15:c>
          <x15:c>
            <x15:v>57</x15:v>
            <x15:x in="0"/>
          </x15:c>
        </x15:pivotRow>
        <x15:pivotRow count="2">
          <x15:c>
            <x15:v>35</x15:v>
            <x15:x in="0"/>
          </x15:c>
          <x15:c>
            <x15:v>66</x15:v>
            <x15:x in="0"/>
          </x15:c>
        </x15:pivotRow>
        <x15:pivotRow count="2">
          <x15:c>
            <x15:v>35</x15:v>
            <x15:x in="0"/>
          </x15:c>
          <x15:c>
            <x15:v>40</x15:v>
            <x15:x in="0"/>
          </x15:c>
        </x15:pivotRow>
        <x15:pivotRow count="2">
          <x15:c>
            <x15:v>31</x15:v>
            <x15:x in="0"/>
          </x15:c>
          <x15:c>
            <x15:v>29</x15:v>
            <x15:x in="0"/>
          </x15:c>
        </x15:pivotRow>
        <x15:pivotRow count="2">
          <x15:c>
            <x15:v>26</x15:v>
            <x15:x in="0"/>
          </x15:c>
          <x15:c>
            <x15:v>36</x15:v>
            <x15:x in="0"/>
          </x15:c>
        </x15:pivotRow>
        <x15:pivotRow count="2">
          <x15:c>
            <x15:v>27</x15:v>
            <x15:x in="0"/>
          </x15:c>
          <x15:c>
            <x15:v>41</x15:v>
            <x15:x in="0"/>
          </x15:c>
        </x15:pivotRow>
        <x15:pivotRow count="2">
          <x15:c>
            <x15:v>24</x15:v>
            <x15:x in="0"/>
          </x15:c>
          <x15:c>
            <x15:v>36</x15:v>
            <x15:x in="0"/>
          </x15:c>
        </x15:pivotRow>
        <x15:pivotRow count="2">
          <x15:c>
            <x15:v>21</x15:v>
            <x15:x in="0"/>
          </x15:c>
          <x15:c>
            <x15:v>26</x15:v>
            <x15:x in="0"/>
          </x15:c>
        </x15:pivotRow>
        <x15:pivotRow count="2">
          <x15:c>
            <x15:v>22</x15:v>
            <x15:x in="0"/>
          </x15:c>
          <x15:c>
            <x15:v>32</x15:v>
            <x15:x in="0"/>
          </x15:c>
        </x15:pivotRow>
        <x15:pivotRow count="2">
          <x15:c>
            <x15:v>22</x15:v>
            <x15:x in="0"/>
          </x15:c>
          <x15:c>
            <x15:v>19</x15:v>
            <x15:x in="0"/>
          </x15:c>
        </x15:pivotRow>
        <x15:pivotRow count="2">
          <x15:c>
            <x15:v>20</x15:v>
            <x15:x in="0"/>
          </x15:c>
          <x15:c>
            <x15:v>17</x15:v>
            <x15:x in="0"/>
          </x15:c>
        </x15:pivotRow>
        <x15:pivotRow count="2">
          <x15:c>
            <x15:v>17</x15:v>
            <x15:x in="0"/>
          </x15:c>
          <x15:c>
            <x15:v>29</x15:v>
            <x15:x in="0"/>
          </x15:c>
        </x15:pivotRow>
        <x15:pivotRow count="2">
          <x15:c>
            <x15:v>16</x15:v>
            <x15:x in="0"/>
          </x15:c>
          <x15:c>
            <x15:v>36</x15:v>
            <x15:x in="0"/>
          </x15:c>
        </x15:pivotRow>
        <x15:pivotRow count="2">
          <x15:c>
            <x15:v>15</x15:v>
            <x15:x in="0"/>
          </x15:c>
          <x15:c>
            <x15:v>21</x15:v>
            <x15:x in="0"/>
          </x15:c>
        </x15:pivotRow>
        <x15:pivotRow count="2">
          <x15:c>
            <x15:v>14</x15:v>
            <x15:x in="0"/>
          </x15:c>
          <x15:c>
            <x15:v>24</x15:v>
            <x15:x in="0"/>
          </x15:c>
        </x15:pivotRow>
        <x15:pivotRow count="2">
          <x15:c>
            <x15:v>14</x15:v>
            <x15:x in="0"/>
          </x15:c>
          <x15:c>
            <x15:v>23</x15:v>
            <x15:x in="0"/>
          </x15:c>
        </x15:pivotRow>
        <x15:pivotRow count="2">
          <x15:c>
            <x15:v>14</x15:v>
            <x15:x in="0"/>
          </x15:c>
          <x15:c>
            <x15:v>22</x15:v>
            <x15:x in="0"/>
          </x15:c>
        </x15:pivotRow>
        <x15:pivotRow count="2">
          <x15:c>
            <x15:v>14</x15:v>
            <x15:x in="0"/>
          </x15:c>
          <x15:c>
            <x15:v>9</x15:v>
            <x15:x in="0"/>
          </x15:c>
        </x15:pivotRow>
        <x15:pivotRow count="2">
          <x15:c>
            <x15:v>14</x15:v>
            <x15:x in="0"/>
          </x15:c>
          <x15:c>
            <x15:v>18</x15:v>
            <x15:x in="0"/>
          </x15:c>
        </x15:pivotRow>
        <x15:pivotRow count="2">
          <x15:c>
            <x15:v>14</x15:v>
            <x15:x in="0"/>
          </x15:c>
          <x15:c>
            <x15:v>25</x15:v>
            <x15:x in="0"/>
          </x15:c>
        </x15:pivotRow>
        <x15:pivotRow count="2">
          <x15:c>
            <x15:v>12</x15:v>
            <x15:x in="0"/>
          </x15:c>
          <x15:c>
            <x15:v>14</x15:v>
            <x15:x in="0"/>
          </x15:c>
        </x15:pivotRow>
        <x15:pivotRow count="2">
          <x15:c>
            <x15:v>12</x15:v>
            <x15:x in="0"/>
          </x15:c>
          <x15:c>
            <x15:v>25</x15:v>
            <x15:x in="0"/>
          </x15:c>
        </x15:pivotRow>
        <x15:pivotRow count="2">
          <x15:c>
            <x15:v>12</x15:v>
            <x15:x in="0"/>
          </x15:c>
          <x15:c>
            <x15:v>29</x15:v>
            <x15:x in="0"/>
          </x15:c>
        </x15:pivotRow>
        <x15:pivotRow count="2">
          <x15:c>
            <x15:v>12</x15:v>
            <x15:x in="0"/>
          </x15:c>
          <x15:c>
            <x15:v>21</x15:v>
            <x15:x in="0"/>
          </x15:c>
        </x15:pivotRow>
        <x15:pivotRow count="2">
          <x15:c>
            <x15:v>10</x15:v>
            <x15:x in="0"/>
          </x15:c>
          <x15:c>
            <x15:v>18</x15:v>
            <x15:x in="0"/>
          </x15:c>
        </x15:pivotRow>
        <x15:pivotRow count="2">
          <x15:c>
            <x15:v>10</x15:v>
            <x15:x in="0"/>
          </x15:c>
          <x15:c>
            <x15:v>30</x15:v>
            <x15:x in="0"/>
          </x15:c>
        </x15:pivotRow>
        <x15:pivotRow count="2">
          <x15:c>
            <x15:v>10</x15:v>
            <x15:x in="0"/>
          </x15:c>
          <x15:c>
            <x15:v>25</x15:v>
            <x15:x in="0"/>
          </x15:c>
        </x15:pivotRow>
        <x15:pivotRow count="2">
          <x15:c>
            <x15:v>9</x15:v>
            <x15:x in="0"/>
          </x15:c>
          <x15:c>
            <x15:v>31</x15:v>
            <x15:x in="0"/>
          </x15:c>
        </x15:pivotRow>
        <x15:pivotRow count="2">
          <x15:c>
            <x15:v>8</x15:v>
            <x15:x in="0"/>
          </x15:c>
          <x15:c>
            <x15:v>22</x15:v>
            <x15:x in="0"/>
          </x15:c>
        </x15:pivotRow>
        <x15:pivotRow count="2">
          <x15:c>
            <x15:v>10</x15:v>
            <x15:x in="0"/>
          </x15:c>
          <x15:c>
            <x15:v>24</x15:v>
            <x15:x in="0"/>
          </x15:c>
        </x15:pivotRow>
        <x15:pivotRow count="2">
          <x15:c>
            <x15:v>10</x15:v>
            <x15:x in="0"/>
          </x15:c>
          <x15:c>
            <x15:v>22</x15:v>
            <x15:x in="0"/>
          </x15:c>
        </x15:pivotRow>
        <x15:pivotRow count="2">
          <x15:c>
            <x15:v>10</x15:v>
            <x15:x in="0"/>
          </x15:c>
          <x15:c>
            <x15:v>7</x15:v>
            <x15:x in="0"/>
          </x15:c>
        </x15:pivotRow>
        <x15:pivotRow count="2">
          <x15:c>
            <x15:v>10</x15:v>
            <x15:x in="0"/>
          </x15:c>
          <x15:c>
            <x15:v>15</x15:v>
            <x15:x in="0"/>
          </x15:c>
        </x15:pivotRow>
        <x15:pivotRow count="2">
          <x15:c>
            <x15:v>10</x15:v>
            <x15:x in="0"/>
          </x15:c>
          <x15:c>
            <x15:v>27</x15:v>
            <x15:x in="0"/>
          </x15:c>
        </x15:pivotRow>
        <x15:pivotRow count="2">
          <x15:c>
            <x15:v>10</x15:v>
            <x15:x in="0"/>
          </x15:c>
          <x15:c>
            <x15:v>20</x15:v>
            <x15:x in="0"/>
          </x15:c>
        </x15:pivotRow>
        <x15:pivotRow count="2">
          <x15:c>
            <x15:v>9</x15:v>
            <x15:x in="0"/>
          </x15:c>
          <x15:c>
            <x15:v>16</x15:v>
            <x15:x in="0"/>
          </x15:c>
        </x15:pivotRow>
        <x15:pivotRow count="2">
          <x15:c>
            <x15:v>9</x15:v>
            <x15:x in="0"/>
          </x15:c>
          <x15:c>
            <x15:v>16</x15:v>
            <x15:x in="0"/>
          </x15:c>
        </x15:pivotRow>
        <x15:pivotRow count="2">
          <x15:c>
            <x15:v>9</x15:v>
            <x15:x in="0"/>
          </x15:c>
          <x15:c>
            <x15:v>20</x15:v>
            <x15:x in="0"/>
          </x15:c>
        </x15:pivotRow>
        <x15:pivotRow count="2">
          <x15:c>
            <x15:v>8</x15:v>
            <x15:x in="0"/>
          </x15:c>
          <x15:c>
            <x15:v>6</x15:v>
            <x15:x in="0"/>
          </x15:c>
        </x15:pivotRow>
        <x15:pivotRow count="2">
          <x15:c>
            <x15:v>8</x15:v>
            <x15:x in="0"/>
          </x15:c>
          <x15:c>
            <x15:v>17</x15:v>
            <x15:x in="0"/>
          </x15:c>
        </x15:pivotRow>
        <x15:pivotRow count="2">
          <x15:c>
            <x15:v>8</x15:v>
            <x15:x in="0"/>
          </x15:c>
          <x15:c>
            <x15:v>5</x15:v>
            <x15:x in="0"/>
          </x15:c>
        </x15:pivotRow>
        <x15:pivotRow count="2">
          <x15:c>
            <x15:v>8</x15:v>
            <x15:x in="0"/>
          </x15:c>
          <x15:c>
            <x15:v>27</x15:v>
            <x15:x in="0"/>
          </x15:c>
        </x15:pivotRow>
        <x15:pivotRow count="2">
          <x15:c>
            <x15:v>7</x15:v>
            <x15:x in="0"/>
          </x15:c>
          <x15:c>
            <x15:v>19</x15:v>
            <x15:x in="0"/>
          </x15:c>
        </x15:pivotRow>
        <x15:pivotRow count="2">
          <x15:c>
            <x15:v>7</x15:v>
            <x15:x in="0"/>
          </x15:c>
          <x15:c>
            <x15:v>16</x15:v>
            <x15:x in="0"/>
          </x15:c>
        </x15:pivotRow>
        <x15:pivotRow count="2">
          <x15:c>
            <x15:v>7</x15:v>
            <x15:x in="0"/>
          </x15:c>
          <x15:c>
            <x15:v>9</x15:v>
            <x15:x in="0"/>
          </x15:c>
        </x15:pivotRow>
        <x15:pivotRow count="2">
          <x15:c>
            <x15:v>6</x15:v>
            <x15:x in="0"/>
          </x15:c>
          <x15:c>
            <x15:v>8</x15:v>
            <x15:x in="0"/>
          </x15:c>
        </x15:pivotRow>
        <x15:pivotRow count="2">
          <x15:c>
            <x15:v>6</x15:v>
            <x15:x in="0"/>
          </x15:c>
          <x15:c>
            <x15:v>21</x15:v>
            <x15:x in="0"/>
          </x15:c>
        </x15:pivotRow>
        <x15:pivotRow count="2">
          <x15:c>
            <x15:v>4</x15:v>
            <x15:x in="0"/>
          </x15:c>
          <x15:c>
            <x15:v>21</x15:v>
            <x15:x in="0"/>
          </x15:c>
        </x15:pivotRow>
        <x15:pivotRow count="2">
          <x15:c>
            <x15:v>34132</x15:v>
            <x15:x in="0"/>
          </x15:c>
          <x15:c t="e">
            <x15:v/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3000000}" name="PivotChartTable7" cacheId="14" applyNumberFormats="0" applyBorderFormats="0" applyFontFormats="0" applyPatternFormats="0" applyAlignmentFormats="0" applyWidthHeightFormats="1" dataCaption="値" updatedVersion="7" minRefreshableVersion="5" useAutoFormatting="1" subtotalHiddenItems="1" itemPrintTitles="1" createdVersion="6" indent="0" outline="1" outlineData="1" multipleFieldFilters="0" chartFormat="1">
  <location ref="A3:C430" firstHeaderRow="0" firstDataRow="1" firstDataCol="1" rowPageCount="1" colPageCount="1"/>
  <pivotFields count="5">
    <pivotField axis="axisRow" allDrilled="1" showAll="0" dataSourceSort="1" defaultAttributeDrillState="1">
      <items count="4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  <pivotField dataField="1" showAll="0"/>
  </pivotFields>
  <rowFields count="1">
    <field x="0"/>
  </rowFields>
  <rowItems count="4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</rowItems>
  <colFields count="1">
    <field x="-2"/>
  </colFields>
  <colItems count="2">
    <i>
      <x/>
    </i>
    <i i="1">
      <x v="1"/>
    </i>
  </colItems>
  <pageFields count="1">
    <pageField fld="1" hier="7" name="[D_状態].[状態_階層].[状態].&amp;[死亡]" cap="死亡"/>
  </pageFields>
  <dataFields count="2">
    <dataField name="新規死者" fld="3" subtotal="count" baseField="0" baseItem="0"/>
    <dataField fld="4" subtotal="count" baseField="0" baseItem="0"/>
  </dataFields>
  <chartFormats count="2">
    <chartFormat chart="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新規死者"/>
    <pivotHierarchy dragToRow="0" dragToCol="0" dragToPage="0" dragToData="1" caption="新規感染者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Between" evalOrder="-1" id="129" name="[C_カレンダー].[日付]">
      <autoFilter ref="A1">
        <filterColumn colId="0">
          <customFilters and="1">
            <customFilter operator="greaterThanOrEqual" val="44105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427" columnCount="2" cacheId="31">
        <x15:pivotRow count="2">
          <x15:c>
            <x15:v>1</x15:v>
            <x15:x in="0"/>
          </x15:c>
          <x15:c>
            <x15:v>235</x15:v>
            <x15:x in="0"/>
          </x15:c>
        </x15:pivotRow>
        <x15:pivotRow count="2">
          <x15:c>
            <x15:v>0</x15:v>
            <x15:x in="0"/>
          </x15:c>
          <x15:c>
            <x15:v>196</x15:v>
            <x15:x in="0"/>
          </x15:c>
        </x15:pivotRow>
        <x15:pivotRow count="2">
          <x15:c>
            <x15:v>2</x15:v>
            <x15:x in="0"/>
          </x15:c>
          <x15:c>
            <x15:v>207</x15:v>
            <x15:x in="0"/>
          </x15:c>
        </x15:pivotRow>
        <x15:pivotRow count="2">
          <x15:c>
            <x15:v>0</x15:v>
            <x15:x in="0"/>
          </x15:c>
          <x15:c>
            <x15:v>108</x15:v>
            <x15:x in="0"/>
          </x15:c>
        </x15:pivotRow>
        <x15:pivotRow count="2">
          <x15:c>
            <x15:v>2</x15:v>
            <x15:x in="0"/>
          </x15:c>
          <x15:c>
            <x15:v>66</x15:v>
            <x15:x in="0"/>
          </x15:c>
        </x15:pivotRow>
        <x15:pivotRow count="2">
          <x15:c>
            <x15:v>1</x15:v>
            <x15:x in="0"/>
          </x15:c>
          <x15:c>
            <x15:v>177</x15:v>
            <x15:x in="0"/>
          </x15:c>
        </x15:pivotRow>
        <x15:pivotRow count="2">
          <x15:c>
            <x15:v>2</x15:v>
            <x15:x in="0"/>
          </x15:c>
          <x15:c>
            <x15:v>142</x15:v>
            <x15:x in="0"/>
          </x15:c>
        </x15:pivotRow>
        <x15:pivotRow count="2">
          <x15:c>
            <x15:v>1</x15:v>
            <x15:x in="0"/>
          </x15:c>
          <x15:c>
            <x15:v>248</x15:v>
            <x15:x in="0"/>
          </x15:c>
        </x15:pivotRow>
        <x15:pivotRow count="2">
          <x15:c>
            <x15:v>4</x15:v>
            <x15:x in="0"/>
          </x15:c>
          <x15:c>
            <x15:v>203</x15:v>
            <x15:x in="0"/>
          </x15:c>
        </x15:pivotRow>
        <x15:pivotRow count="2">
          <x15:c>
            <x15:v>0</x15:v>
            <x15:x in="0"/>
          </x15:c>
          <x15:c>
            <x15:v>249</x15:v>
            <x15:x in="0"/>
          </x15:c>
        </x15:pivotRow>
        <x15:pivotRow count="2">
          <x15:c>
            <x15:v>0</x15:v>
            <x15:x in="0"/>
          </x15:c>
          <x15:c>
            <x15:v>146</x15:v>
            <x15:x in="0"/>
          </x15:c>
        </x15:pivotRow>
        <x15:pivotRow count="2">
          <x15:c>
            <x15:v>0</x15:v>
            <x15:x in="0"/>
          </x15:c>
          <x15:c>
            <x15:v>78</x15:v>
            <x15:x in="0"/>
          </x15:c>
        </x15:pivotRow>
        <x15:pivotRow count="2">
          <x15:c>
            <x15:v>2</x15:v>
            <x15:x in="0"/>
          </x15:c>
          <x15:c>
            <x15:v>166</x15:v>
            <x15:x in="0"/>
          </x15:c>
        </x15:pivotRow>
        <x15:pivotRow count="2">
          <x15:c>
            <x15:v>2</x15:v>
            <x15:x in="0"/>
          </x15:c>
          <x15:c>
            <x15:v>177</x15:v>
            <x15:x in="0"/>
          </x15:c>
        </x15:pivotRow>
        <x15:pivotRow count="2">
          <x15:c>
            <x15:v>2</x15:v>
            <x15:x in="0"/>
          </x15:c>
          <x15:c>
            <x15:v>284</x15:v>
            <x15:x in="0"/>
          </x15:c>
        </x15:pivotRow>
        <x15:pivotRow count="2">
          <x15:c>
            <x15:v>4</x15:v>
            <x15:x in="0"/>
          </x15:c>
          <x15:c>
            <x15:v>184</x15:v>
            <x15:x in="0"/>
          </x15:c>
        </x15:pivotRow>
        <x15:pivotRow count="2">
          <x15:c>
            <x15:v>3</x15:v>
            <x15:x in="0"/>
          </x15:c>
          <x15:c>
            <x15:v>235</x15:v>
            <x15:x in="0"/>
          </x15:c>
        </x15:pivotRow>
        <x15:pivotRow count="2">
          <x15:c>
            <x15:v>2</x15:v>
            <x15:x in="0"/>
          </x15:c>
          <x15:c>
            <x15:v>132</x15:v>
            <x15:x in="0"/>
          </x15:c>
        </x15:pivotRow>
        <x15:pivotRow count="2">
          <x15:c>
            <x15:v>0</x15:v>
            <x15:x in="0"/>
          </x15:c>
          <x15:c>
            <x15:v>75</x15:v>
            <x15:x in="0"/>
          </x15:c>
        </x15:pivotRow>
        <x15:pivotRow count="2">
          <x15:c>
            <x15:v>1</x15:v>
            <x15:x in="0"/>
          </x15:c>
          <x15:c>
            <x15:v>139</x15:v>
            <x15:x in="0"/>
          </x15:c>
        </x15:pivotRow>
        <x15:pivotRow count="2">
          <x15:c>
            <x15:v>2</x15:v>
            <x15:x in="0"/>
          </x15:c>
          <x15:c>
            <x15:v>150</x15:v>
            <x15:x in="0"/>
          </x15:c>
        </x15:pivotRow>
        <x15:pivotRow count="2">
          <x15:c>
            <x15:v>3</x15:v>
            <x15:x in="0"/>
          </x15:c>
          <x15:c>
            <x15:v>185</x15:v>
            <x15:x in="0"/>
          </x15:c>
        </x15:pivotRow>
        <x15:pivotRow count="2">
          <x15:c>
            <x15:v>3</x15:v>
            <x15:x in="0"/>
          </x15:c>
          <x15:c>
            <x15:v>186</x15:v>
            <x15:x in="0"/>
          </x15:c>
        </x15:pivotRow>
        <x15:pivotRow count="2">
          <x15:c>
            <x15:v>0</x15:v>
            <x15:x in="0"/>
          </x15:c>
          <x15:c>
            <x15:v>203</x15:v>
            <x15:x in="0"/>
          </x15:c>
        </x15:pivotRow>
        <x15:pivotRow count="2">
          <x15:c>
            <x15:v>2</x15:v>
            <x15:x in="0"/>
          </x15:c>
          <x15:c>
            <x15:v>124</x15:v>
            <x15:x in="0"/>
          </x15:c>
        </x15:pivotRow>
        <x15:pivotRow count="2">
          <x15:c>
            <x15:v>3</x15:v>
            <x15:x in="0"/>
          </x15:c>
          <x15:c>
            <x15:v>94</x15:v>
            <x15:x in="0"/>
          </x15:c>
        </x15:pivotRow>
        <x15:pivotRow count="2">
          <x15:c>
            <x15:v>1</x15:v>
            <x15:x in="0"/>
          </x15:c>
          <x15:c>
            <x15:v>158</x15:v>
            <x15:x in="0"/>
          </x15:c>
        </x15:pivotRow>
        <x15:pivotRow count="2">
          <x15:c>
            <x15:v>0</x15:v>
            <x15:x in="0"/>
          </x15:c>
          <x15:c>
            <x15:v>171</x15:v>
            <x15:x in="0"/>
          </x15:c>
        </x15:pivotRow>
        <x15:pivotRow count="2">
          <x15:c>
            <x15:v>2</x15:v>
            <x15:x in="0"/>
          </x15:c>
          <x15:c>
            <x15:v>221</x15:v>
            <x15:x in="0"/>
          </x15:c>
        </x15:pivotRow>
        <x15:pivotRow count="2">
          <x15:c>
            <x15:v>2</x15:v>
            <x15:x in="0"/>
          </x15:c>
          <x15:c>
            <x15:v>204</x15:v>
            <x15:x in="0"/>
          </x15:c>
        </x15:pivotRow>
        <x15:pivotRow count="2">
          <x15:c>
            <x15:v>0</x15:v>
            <x15:x in="0"/>
          </x15:c>
          <x15:c>
            <x15:v>215</x15:v>
            <x15:x in="0"/>
          </x15:c>
        </x15:pivotRow>
        <x15:pivotRow count="2">
          <x15:c>
            <x15:v>0</x15:v>
            <x15:x in="0"/>
          </x15:c>
          <x15:c>
            <x15:v>116</x15:v>
            <x15:x in="0"/>
          </x15:c>
        </x15:pivotRow>
        <x15:pivotRow count="2">
          <x15:c>
            <x15:v>4</x15:v>
            <x15:x in="0"/>
          </x15:c>
          <x15:c>
            <x15:v>81</x15:v>
            <x15:x in="0"/>
          </x15:c>
        </x15:pivotRow>
        <x15:pivotRow count="2">
          <x15:c>
            <x15:v>0</x15:v>
            <x15:x in="0"/>
          </x15:c>
          <x15:c>
            <x15:v>209</x15:v>
            <x15:x in="0"/>
          </x15:c>
        </x15:pivotRow>
        <x15:pivotRow count="2">
          <x15:c>
            <x15:v>0</x15:v>
            <x15:x in="0"/>
          </x15:c>
          <x15:c>
            <x15:v>122</x15:v>
            <x15:x in="0"/>
          </x15:c>
        </x15:pivotRow>
        <x15:pivotRow count="2">
          <x15:c>
            <x15:v>2</x15:v>
            <x15:x in="0"/>
          </x15:c>
          <x15:c>
            <x15:v>269</x15:v>
            <x15:x in="0"/>
          </x15:c>
        </x15:pivotRow>
        <x15:pivotRow count="2">
          <x15:c>
            <x15:v>0</x15:v>
            <x15:x in="0"/>
          </x15:c>
          <x15:c>
            <x15:v>242</x15:v>
            <x15:x in="0"/>
          </x15:c>
        </x15:pivotRow>
        <x15:pivotRow count="2">
          <x15:c>
            <x15:v>0</x15:v>
            <x15:x in="0"/>
          </x15:c>
          <x15:c>
            <x15:v>294</x15:v>
            <x15:x in="0"/>
          </x15:c>
        </x15:pivotRow>
        <x15:pivotRow count="2">
          <x15:c>
            <x15:v>0</x15:v>
            <x15:x in="0"/>
          </x15:c>
          <x15:c>
            <x15:v>189</x15:v>
            <x15:x in="0"/>
          </x15:c>
        </x15:pivotRow>
        <x15:pivotRow count="2">
          <x15:c>
            <x15:v>1</x15:v>
            <x15:x in="0"/>
          </x15:c>
          <x15:c>
            <x15:v>149</x15:v>
            <x15:x in="0"/>
          </x15:c>
        </x15:pivotRow>
        <x15:pivotRow count="2">
          <x15:c>
            <x15:v>3</x15:v>
            <x15:x in="0"/>
          </x15:c>
          <x15:c>
            <x15:v>293</x15:v>
            <x15:x in="0"/>
          </x15:c>
        </x15:pivotRow>
        <x15:pivotRow count="2">
          <x15:c>
            <x15:v>3</x15:v>
            <x15:x in="0"/>
          </x15:c>
          <x15:c>
            <x15:v>317</x15:v>
            <x15:x in="0"/>
          </x15:c>
        </x15:pivotRow>
        <x15:pivotRow count="2">
          <x15:c>
            <x15:v>2</x15:v>
            <x15:x in="0"/>
          </x15:c>
          <x15:c>
            <x15:v>393</x15:v>
            <x15:x in="0"/>
          </x15:c>
        </x15:pivotRow>
        <x15:pivotRow count="2">
          <x15:c>
            <x15:v>0</x15:v>
            <x15:x in="0"/>
          </x15:c>
          <x15:c>
            <x15:v>374</x15:v>
            <x15:x in="0"/>
          </x15:c>
        </x15:pivotRow>
        <x15:pivotRow count="2">
          <x15:c>
            <x15:v>0</x15:v>
            <x15:x in="0"/>
          </x15:c>
          <x15:c>
            <x15:v>352</x15:v>
            <x15:x in="0"/>
          </x15:c>
        </x15:pivotRow>
        <x15:pivotRow count="2">
          <x15:c>
            <x15:v>0</x15:v>
            <x15:x in="0"/>
          </x15:c>
          <x15:c>
            <x15:v>255</x15:v>
            <x15:x in="0"/>
          </x15:c>
        </x15:pivotRow>
        <x15:pivotRow count="2">
          <x15:c>
            <x15:v>2</x15:v>
            <x15:x in="0"/>
          </x15:c>
          <x15:c>
            <x15:v>180</x15:v>
            <x15:x in="0"/>
          </x15:c>
        </x15:pivotRow>
        <x15:pivotRow count="2">
          <x15:c>
            <x15:v>4</x15:v>
            <x15:x in="0"/>
          </x15:c>
          <x15:c>
            <x15:v>298</x15:v>
            <x15:x in="0"/>
          </x15:c>
        </x15:pivotRow>
        <x15:pivotRow count="2">
          <x15:c>
            <x15:v>0</x15:v>
            <x15:x in="0"/>
          </x15:c>
          <x15:c>
            <x15:v>493</x15:v>
            <x15:x in="0"/>
          </x15:c>
        </x15:pivotRow>
        <x15:pivotRow count="2">
          <x15:c>
            <x15:v>0</x15:v>
            <x15:x in="0"/>
          </x15:c>
          <x15:c>
            <x15:v>534</x15:v>
            <x15:x in="0"/>
          </x15:c>
        </x15:pivotRow>
        <x15:pivotRow count="2">
          <x15:c>
            <x15:v>1</x15:v>
            <x15:x in="0"/>
          </x15:c>
          <x15:c>
            <x15:v>522</x15:v>
            <x15:x in="0"/>
          </x15:c>
        </x15:pivotRow>
        <x15:pivotRow count="2">
          <x15:c>
            <x15:v>1</x15:v>
            <x15:x in="0"/>
          </x15:c>
          <x15:c>
            <x15:v>539</x15:v>
            <x15:x in="0"/>
          </x15:c>
        </x15:pivotRow>
        <x15:pivotRow count="2">
          <x15:c>
            <x15:v>1</x15:v>
            <x15:x in="0"/>
          </x15:c>
          <x15:c>
            <x15:v>391</x15:v>
            <x15:x in="0"/>
          </x15:c>
        </x15:pivotRow>
        <x15:pivotRow count="2">
          <x15:c>
            <x15:v>0</x15:v>
            <x15:x in="0"/>
          </x15:c>
          <x15:c>
            <x15:v>314</x15:v>
            <x15:x in="0"/>
          </x15:c>
        </x15:pivotRow>
        <x15:pivotRow count="2">
          <x15:c>
            <x15:v>0</x15:v>
            <x15:x in="0"/>
          </x15:c>
          <x15:c>
            <x15:v>175</x15:v>
            <x15:x in="0"/>
          </x15:c>
        </x15:pivotRow>
        <x15:pivotRow count="2">
          <x15:c>
            <x15:v>3</x15:v>
            <x15:x in="0"/>
          </x15:c>
          <x15:c>
            <x15:v>401</x15:v>
            <x15:x in="0"/>
          </x15:c>
        </x15:pivotRow>
        <x15:pivotRow count="2">
          <x15:c>
            <x15:v>3</x15:v>
            <x15:x in="0"/>
          </x15:c>
          <x15:c>
            <x15:v>481</x15:v>
            <x15:x in="0"/>
          </x15:c>
        </x15:pivotRow>
        <x15:pivotRow count="2">
          <x15:c>
            <x15:v>3</x15:v>
            <x15:x in="0"/>
          </x15:c>
          <x15:c>
            <x15:v>570</x15:v>
            <x15:x in="0"/>
          </x15:c>
        </x15:pivotRow>
        <x15:pivotRow count="2">
          <x15:c>
            <x15:v>0</x15:v>
            <x15:x in="0"/>
          </x15:c>
          <x15:c>
            <x15:v>561</x15:v>
            <x15:x in="0"/>
          </x15:c>
        </x15:pivotRow>
        <x15:pivotRow count="2">
          <x15:c>
            <x15:v>0</x15:v>
            <x15:x in="0"/>
          </x15:c>
          <x15:c>
            <x15:v>418</x15:v>
            <x15:x in="0"/>
          </x15:c>
        </x15:pivotRow>
        <x15:pivotRow count="2">
          <x15:c>
            <x15:v>1</x15:v>
            <x15:x in="0"/>
          </x15:c>
          <x15:c>
            <x15:v>311</x15:v>
            <x15:x in="0"/>
          </x15:c>
        </x15:pivotRow>
        <x15:pivotRow count="2">
          <x15:c>
            <x15:v>5</x15:v>
            <x15:x in="0"/>
          </x15:c>
          <x15:c>
            <x15:v>372</x15:v>
            <x15:x in="0"/>
          </x15:c>
        </x15:pivotRow>
        <x15:pivotRow count="2">
          <x15:c>
            <x15:v>5</x15:v>
            <x15:x in="0"/>
          </x15:c>
          <x15:c>
            <x15:v>500</x15:v>
            <x15:x in="0"/>
          </x15:c>
        </x15:pivotRow>
        <x15:pivotRow count="2">
          <x15:c>
            <x15:v>2</x15:v>
            <x15:x in="0"/>
          </x15:c>
          <x15:c>
            <x15:v>533</x15:v>
            <x15:x in="0"/>
          </x15:c>
        </x15:pivotRow>
        <x15:pivotRow count="2">
          <x15:c>
            <x15:v>8</x15:v>
            <x15:x in="0"/>
          </x15:c>
          <x15:c>
            <x15:v>449</x15:v>
            <x15:x in="0"/>
          </x15:c>
        </x15:pivotRow>
        <x15:pivotRow count="2">
          <x15:c>
            <x15:v>2</x15:v>
            <x15:x in="0"/>
          </x15:c>
          <x15:c>
            <x15:v>584</x15:v>
            <x15:x in="0"/>
          </x15:c>
        </x15:pivotRow>
        <x15:pivotRow count="2">
          <x15:c>
            <x15:v>0</x15:v>
            <x15:x in="0"/>
          </x15:c>
          <x15:c>
            <x15:v>327</x15:v>
            <x15:x in="0"/>
          </x15:c>
        </x15:pivotRow>
        <x15:pivotRow count="2">
          <x15:c>
            <x15:v>6</x15:v>
            <x15:x in="0"/>
          </x15:c>
          <x15:c>
            <x15:v>299</x15:v>
            <x15:x in="0"/>
          </x15:c>
        </x15:pivotRow>
        <x15:pivotRow count="2">
          <x15:c>
            <x15:v>6</x15:v>
            <x15:x in="0"/>
          </x15:c>
          <x15:c>
            <x15:v>352</x15:v>
            <x15:x in="0"/>
          </x15:c>
        </x15:pivotRow>
        <x15:pivotRow count="2">
          <x15:c>
            <x15:v>5</x15:v>
            <x15:x in="0"/>
          </x15:c>
          <x15:c>
            <x15:v>572</x15:v>
            <x15:x in="0"/>
          </x15:c>
        </x15:pivotRow>
        <x15:pivotRow count="2">
          <x15:c>
            <x15:v>2</x15:v>
            <x15:x in="0"/>
          </x15:c>
          <x15:c>
            <x15:v>602</x15:v>
            <x15:x in="0"/>
          </x15:c>
        </x15:pivotRow>
        <x15:pivotRow count="2">
          <x15:c>
            <x15:v>5</x15:v>
            <x15:x in="0"/>
          </x15:c>
          <x15:c>
            <x15:v>595</x15:v>
            <x15:x in="0"/>
          </x15:c>
        </x15:pivotRow>
        <x15:pivotRow count="2">
          <x15:c>
            <x15:v>0</x15:v>
            <x15:x in="0"/>
          </x15:c>
          <x15:c>
            <x15:v>621</x15:v>
            <x15:x in="0"/>
          </x15:c>
        </x15:pivotRow>
        <x15:pivotRow count="2">
          <x15:c>
            <x15:v>0</x15:v>
            <x15:x in="0"/>
          </x15:c>
          <x15:c>
            <x15:v>480</x15:v>
            <x15:x in="0"/>
          </x15:c>
        </x15:pivotRow>
        <x15:pivotRow count="2">
          <x15:c>
            <x15:v>3</x15:v>
            <x15:x in="0"/>
          </x15:c>
          <x15:c>
            <x15:v>305</x15:v>
            <x15:x in="0"/>
          </x15:c>
        </x15:pivotRow>
        <x15:pivotRow count="2">
          <x15:c>
            <x15:v>9</x15:v>
            <x15:x in="0"/>
          </x15:c>
          <x15:c>
            <x15:v>460</x15:v>
            <x15:x in="0"/>
          </x15:c>
        </x15:pivotRow>
        <x15:pivotRow count="2">
          <x15:c>
            <x15:v>10</x15:v>
            <x15:x in="0"/>
          </x15:c>
          <x15:c>
            <x15:v>678</x15:v>
            <x15:x in="0"/>
          </x15:c>
        </x15:pivotRow>
        <x15:pivotRow count="2">
          <x15:c>
            <x15:v>0</x15:v>
            <x15:x in="0"/>
          </x15:c>
          <x15:c>
            <x15:v>822</x15:v>
            <x15:x in="0"/>
          </x15:c>
        </x15:pivotRow>
        <x15:pivotRow count="2">
          <x15:c>
            <x15:v>4</x15:v>
            <x15:x in="0"/>
          </x15:c>
          <x15:c>
            <x15:v>664</x15:v>
            <x15:x in="0"/>
          </x15:c>
        </x15:pivotRow>
        <x15:pivotRow count="2">
          <x15:c>
            <x15:v>5</x15:v>
            <x15:x in="0"/>
          </x15:c>
          <x15:c>
            <x15:v>736</x15:v>
            <x15:x in="0"/>
          </x15:c>
        </x15:pivotRow>
        <x15:pivotRow count="2">
          <x15:c>
            <x15:v>0</x15:v>
            <x15:x in="0"/>
          </x15:c>
          <x15:c>
            <x15:v>556</x15:v>
            <x15:x in="0"/>
          </x15:c>
        </x15:pivotRow>
        <x15:pivotRow count="2">
          <x15:c>
            <x15:v>1</x15:v>
            <x15:x in="0"/>
          </x15:c>
          <x15:c>
            <x15:v>392</x15:v>
            <x15:x in="0"/>
          </x15:c>
        </x15:pivotRow>
        <x15:pivotRow count="2">
          <x15:c>
            <x15:v>1</x15:v>
            <x15:x in="0"/>
          </x15:c>
          <x15:c>
            <x15:v>544</x15:v>
            <x15:x in="0"/>
          </x15:c>
        </x15:pivotRow>
        <x15:pivotRow count="2">
          <x15:c>
            <x15:v>10</x15:v>
            <x15:x in="0"/>
          </x15:c>
          <x15:c>
            <x15:v>748</x15:v>
            <x15:x in="0"/>
          </x15:c>
        </x15:pivotRow>
        <x15:pivotRow count="2">
          <x15:c>
            <x15:v>9</x15:v>
            <x15:x in="0"/>
          </x15:c>
          <x15:c>
            <x15:v>888</x15:v>
            <x15:x in="0"/>
          </x15:c>
        </x15:pivotRow>
        <x15:pivotRow count="2">
          <x15:c>
            <x15:v>10</x15:v>
            <x15:x in="0"/>
          </x15:c>
          <x15:c>
            <x15:v>884</x15:v>
            <x15:x in="0"/>
          </x15:c>
        </x15:pivotRow>
        <x15:pivotRow count="2">
          <x15:c>
            <x15:v>10</x15:v>
            <x15:x in="0"/>
          </x15:c>
          <x15:c>
            <x15:v>949</x15:v>
            <x15:x in="0"/>
          </x15:c>
        </x15:pivotRow>
        <x15:pivotRow count="2">
          <x15:c>
            <x15:v>0</x15:v>
            <x15:x in="0"/>
          </x15:c>
          <x15:c>
            <x15:v>708</x15:v>
            <x15:x in="0"/>
          </x15:c>
        </x15:pivotRow>
        <x15:pivotRow count="2">
          <x15:c>
            <x15:v>6</x15:v>
            <x15:x in="0"/>
          </x15:c>
          <x15:c>
            <x15:v>481</x15:v>
            <x15:x in="0"/>
          </x15:c>
        </x15:pivotRow>
        <x15:pivotRow count="2">
          <x15:c>
            <x15:v>5</x15:v>
            <x15:x in="0"/>
          </x15:c>
          <x15:c>
            <x15:v>856</x15:v>
            <x15:x in="0"/>
          </x15:c>
        </x15:pivotRow>
        <x15:pivotRow count="2">
          <x15:c>
            <x15:v>4</x15:v>
            <x15:x in="0"/>
          </x15:c>
          <x15:c>
            <x15:v>944</x15:v>
            <x15:x in="0"/>
          </x15:c>
        </x15:pivotRow>
        <x15:pivotRow count="2">
          <x15:c>
            <x15:v>5</x15:v>
            <x15:x in="0"/>
          </x15:c>
          <x15:c>
            <x15:v>1337</x15:v>
            <x15:x in="0"/>
          </x15:c>
        </x15:pivotRow>
        <x15:pivotRow count="2">
          <x15:c>
            <x15:v>4</x15:v>
            <x15:x in="0"/>
          </x15:c>
          <x15:c>
            <x15:v>783</x15:v>
            <x15:x in="0"/>
          </x15:c>
        </x15:pivotRow>
        <x15:pivotRow count="2">
          <x15:c>
            <x15:v>0</x15:v>
            <x15:x in="0"/>
          </x15:c>
          <x15:c>
            <x15:v>814</x15:v>
            <x15:x in="0"/>
          </x15:c>
        </x15:pivotRow>
        <x15:pivotRow count="2">
          <x15:c>
            <x15:v>1</x15:v>
            <x15:x in="0"/>
          </x15:c>
          <x15:c>
            <x15:v>816</x15:v>
            <x15:x in="0"/>
          </x15:c>
        </x15:pivotRow>
        <x15:pivotRow count="2">
          <x15:c>
            <x15:v>2</x15:v>
            <x15:x in="0"/>
          </x15:c>
          <x15:c>
            <x15:v>884</x15:v>
            <x15:x in="0"/>
          </x15:c>
        </x15:pivotRow>
        <x15:pivotRow count="2">
          <x15:c>
            <x15:v>14</x15:v>
            <x15:x in="0"/>
          </x15:c>
          <x15:c>
            <x15:v>1278</x15:v>
            <x15:x in="0"/>
          </x15:c>
        </x15:pivotRow>
        <x15:pivotRow count="2">
          <x15:c>
            <x15:v>8</x15:v>
            <x15:x in="0"/>
          </x15:c>
          <x15:c>
            <x15:v>1591</x15:v>
            <x15:x in="0"/>
          </x15:c>
        </x15:pivotRow>
        <x15:pivotRow count="2">
          <x15:c>
            <x15:v>11</x15:v>
            <x15:x in="0"/>
          </x15:c>
          <x15:c>
            <x15:v>2447</x15:v>
            <x15:x in="0"/>
          </x15:c>
        </x15:pivotRow>
        <x15:pivotRow count="2">
          <x15:c>
            <x15:v>7</x15:v>
            <x15:x in="0"/>
          </x15:c>
          <x15:c>
            <x15:v>2392</x15:v>
            <x15:x in="0"/>
          </x15:c>
        </x15:pivotRow>
        <x15:pivotRow count="2">
          <x15:c>
            <x15:v>8</x15:v>
            <x15:x in="0"/>
          </x15:c>
          <x15:c>
            <x15:v>2268</x15:v>
            <x15:x in="0"/>
          </x15:c>
        </x15:pivotRow>
        <x15:pivotRow count="2">
          <x15:c>
            <x15:v>3</x15:v>
            <x15:x in="0"/>
          </x15:c>
          <x15:c>
            <x15:v>1494</x15:v>
            <x15:x in="0"/>
          </x15:c>
        </x15:pivotRow>
        <x15:pivotRow count="2">
          <x15:c>
            <x15:v>4</x15:v>
            <x15:x in="0"/>
          </x15:c>
          <x15:c>
            <x15:v>1219</x15:v>
            <x15:x in="0"/>
          </x15:c>
        </x15:pivotRow>
        <x15:pivotRow count="2">
          <x15:c>
            <x15:v>2</x15:v>
            <x15:x in="0"/>
          </x15:c>
          <x15:c>
            <x15:v>970</x15:v>
            <x15:x in="0"/>
          </x15:c>
        </x15:pivotRow>
        <x15:pivotRow count="2">
          <x15:c>
            <x15:v>13</x15:v>
            <x15:x in="0"/>
          </x15:c>
          <x15:c>
            <x15:v>1433</x15:v>
            <x15:x in="0"/>
          </x15:c>
        </x15:pivotRow>
        <x15:pivotRow count="2">
          <x15:c>
            <x15:v>3</x15:v>
            <x15:x in="0"/>
          </x15:c>
          <x15:c>
            <x15:v>1502</x15:v>
            <x15:x in="0"/>
          </x15:c>
        </x15:pivotRow>
        <x15:pivotRow count="2">
          <x15:c>
            <x15:v>10</x15:v>
            <x15:x in="0"/>
          </x15:c>
          <x15:c>
            <x15:v>2001</x15:v>
            <x15:x in="0"/>
          </x15:c>
        </x15:pivotRow>
        <x15:pivotRow count="2">
          <x15:c>
            <x15:v>3</x15:v>
            <x15:x in="0"/>
          </x15:c>
          <x15:c>
            <x15:v>1809</x15:v>
            <x15:x in="0"/>
          </x15:c>
        </x15:pivotRow>
        <x15:pivotRow count="2">
          <x15:c>
            <x15:v>5</x15:v>
            <x15:x in="0"/>
          </x15:c>
          <x15:c>
            <x15:v>1592</x15:v>
            <x15:x in="0"/>
          </x15:c>
        </x15:pivotRow>
        <x15:pivotRow count="2">
          <x15:c>
            <x15:v>3</x15:v>
            <x15:x in="0"/>
          </x15:c>
          <x15:c>
            <x15:v>1204</x15:v>
            <x15:x in="0"/>
          </x15:c>
        </x15:pivotRow>
        <x15:pivotRow count="2">
          <x15:c>
            <x15:v>16</x15:v>
            <x15:x in="0"/>
          </x15:c>
          <x15:c>
            <x15:v>1240</x15:v>
            <x15:x in="0"/>
          </x15:c>
        </x15:pivotRow>
        <x15:pivotRow count="2">
          <x15:c>
            <x15:v>10</x15:v>
            <x15:x in="0"/>
          </x15:c>
          <x15:c>
            <x15:v>1274</x15:v>
            <x15:x in="0"/>
          </x15:c>
        </x15:pivotRow>
        <x15:pivotRow count="2">
          <x15:c>
            <x15:v>7</x15:v>
            <x15:x in="0"/>
          </x15:c>
          <x15:c>
            <x15:v>1471</x15:v>
            <x15:x in="0"/>
          </x15:c>
        </x15:pivotRow>
        <x15:pivotRow count="2">
          <x15:c>
            <x15:v>9</x15:v>
            <x15:x in="0"/>
          </x15:c>
          <x15:c>
            <x15:v>1175</x15:v>
            <x15:x in="0"/>
          </x15:c>
        </x15:pivotRow>
        <x15:pivotRow count="2">
          <x15:c>
            <x15:v>9</x15:v>
            <x15:x in="0"/>
          </x15:c>
          <x15:c>
            <x15:v>1070</x15:v>
            <x15:x in="0"/>
          </x15:c>
        </x15:pivotRow>
        <x15:pivotRow count="2">
          <x15:c>
            <x15:v>3</x15:v>
            <x15:x in="0"/>
          </x15:c>
          <x15:c>
            <x15:v>986</x15:v>
            <x15:x in="0"/>
          </x15:c>
        </x15:pivotRow>
        <x15:pivotRow count="2">
          <x15:c>
            <x15:v>14</x15:v>
            <x15:x in="0"/>
          </x15:c>
          <x15:c>
            <x15:v>618</x15:v>
            <x15:x in="0"/>
          </x15:c>
        </x15:pivotRow>
        <x15:pivotRow count="2">
          <x15:c>
            <x15:v>13</x15:v>
            <x15:x in="0"/>
          </x15:c>
          <x15:c>
            <x15:v>1026</x15:v>
            <x15:x in="0"/>
          </x15:c>
        </x15:pivotRow>
        <x15:pivotRow count="2">
          <x15:c>
            <x15:v>18</x15:v>
            <x15:x in="0"/>
          </x15:c>
          <x15:c>
            <x15:v>973</x15:v>
            <x15:x in="0"/>
          </x15:c>
        </x15:pivotRow>
        <x15:pivotRow count="2">
          <x15:c>
            <x15:v>20</x15:v>
            <x15:x in="0"/>
          </x15:c>
          <x15:c>
            <x15:v>1064</x15:v>
            <x15:x in="0"/>
          </x15:c>
        </x15:pivotRow>
        <x15:pivotRow count="2">
          <x15:c>
            <x15:v>17</x15:v>
            <x15:x in="0"/>
          </x15:c>
          <x15:c>
            <x15:v>868</x15:v>
            <x15:x in="0"/>
          </x15:c>
        </x15:pivotRow>
        <x15:pivotRow count="2">
          <x15:c>
            <x15:v>19</x15:v>
            <x15:x in="0"/>
          </x15:c>
          <x15:c>
            <x15:v>769</x15:v>
            <x15:x in="0"/>
          </x15:c>
        </x15:pivotRow>
        <x15:pivotRow count="2">
          <x15:c>
            <x15:v>3</x15:v>
            <x15:x in="0"/>
          </x15:c>
          <x15:c>
            <x15:v>633</x15:v>
            <x15:x in="0"/>
          </x15:c>
        </x15:pivotRow>
        <x15:pivotRow count="2">
          <x15:c>
            <x15:v>8</x15:v>
            <x15:x in="0"/>
          </x15:c>
          <x15:c>
            <x15:v>393</x15:v>
            <x15:x in="0"/>
          </x15:c>
        </x15:pivotRow>
        <x15:pivotRow count="2">
          <x15:c>
            <x15:v>23</x15:v>
            <x15:x in="0"/>
          </x15:c>
          <x15:c>
            <x15:v>556</x15:v>
            <x15:x in="0"/>
          </x15:c>
        </x15:pivotRow>
        <x15:pivotRow count="2">
          <x15:c>
            <x15:v>32</x15:v>
            <x15:x in="0"/>
          </x15:c>
          <x15:c>
            <x15:v>676</x15:v>
            <x15:x in="0"/>
          </x15:c>
        </x15:pivotRow>
        <x15:pivotRow count="2">
          <x15:c>
            <x15:v>25</x15:v>
            <x15:x in="0"/>
          </x15:c>
          <x15:c>
            <x15:v>734</x15:v>
            <x15:x in="0"/>
          </x15:c>
        </x15:pivotRow>
        <x15:pivotRow count="2">
          <x15:c>
            <x15:v>22</x15:v>
            <x15:x in="0"/>
          </x15:c>
          <x15:c>
            <x15:v>577</x15:v>
            <x15:x in="0"/>
          </x15:c>
        </x15:pivotRow>
        <x15:pivotRow count="2">
          <x15:c>
            <x15:v>21</x15:v>
            <x15:x in="0"/>
          </x15:c>
          <x15:c>
            <x15:v>639</x15:v>
            <x15:x in="0"/>
          </x15:c>
        </x15:pivotRow>
        <x15:pivotRow count="2">
          <x15:c>
            <x15:v>6</x15:v>
            <x15:x in="0"/>
          </x15:c>
          <x15:c>
            <x15:v>429</x15:v>
            <x15:x in="0"/>
          </x15:c>
        </x15:pivotRow>
        <x15:pivotRow count="2">
          <x15:c>
            <x15:v>12</x15:v>
            <x15:x in="0"/>
          </x15:c>
          <x15:c>
            <x15:v>276</x15:v>
            <x15:x in="0"/>
          </x15:c>
        </x15:pivotRow>
        <x15:pivotRow count="2">
          <x15:c>
            <x15:v>18</x15:v>
            <x15:x in="0"/>
          </x15:c>
          <x15:c>
            <x15:v>412</x15:v>
            <x15:x in="0"/>
          </x15:c>
        </x15:pivotRow>
        <x15:pivotRow count="2">
          <x15:c>
            <x15:v>25</x15:v>
            <x15:x in="0"/>
          </x15:c>
          <x15:c>
            <x15:v>491</x15:v>
            <x15:x in="0"/>
          </x15:c>
        </x15:pivotRow>
        <x15:pivotRow count="2">
          <x15:c>
            <x15:v>21</x15:v>
            <x15:x in="0"/>
          </x15:c>
          <x15:c>
            <x15:v>434</x15:v>
            <x15:x in="0"/>
          </x15:c>
        </x15:pivotRow>
        <x15:pivotRow count="2">
          <x15:c>
            <x15:v>15</x15:v>
            <x15:x in="0"/>
          </x15:c>
          <x15:c>
            <x15:v>307</x15:v>
            <x15:x in="0"/>
          </x15:c>
        </x15:pivotRow>
        <x15:pivotRow count="2">
          <x15:c>
            <x15:v>11</x15:v>
            <x15:x in="0"/>
          </x15:c>
          <x15:c>
            <x15:v>369</x15:v>
            <x15:x in="0"/>
          </x15:c>
        </x15:pivotRow>
        <x15:pivotRow count="2">
          <x15:c>
            <x15:v>6</x15:v>
            <x15:x in="0"/>
          </x15:c>
          <x15:c>
            <x15:v>371</x15:v>
            <x15:x in="0"/>
          </x15:c>
        </x15:pivotRow>
        <x15:pivotRow count="2">
          <x15:c>
            <x15:v>6</x15:v>
            <x15:x in="0"/>
          </x15:c>
          <x15:c>
            <x15:v>1104</x15:v>
            <x15:x in="0"/>
          </x15:c>
        </x15:pivotRow>
        <x15:pivotRow count="2">
          <x15:c>
            <x15:v>27</x15:v>
            <x15:x in="0"/>
          </x15:c>
          <x15:c>
            <x15:v>350</x15:v>
            <x15:x in="0"/>
          </x15:c>
        </x15:pivotRow>
        <x15:pivotRow count="2">
          <x15:c>
            <x15:v>19</x15:v>
            <x15:x in="0"/>
          </x15:c>
          <x15:c>
            <x15:v>378</x15:v>
            <x15:x in="0"/>
          </x15:c>
        </x15:pivotRow>
        <x15:pivotRow count="2">
          <x15:c>
            <x15:v>27</x15:v>
            <x15:x in="0"/>
          </x15:c>
          <x15:c>
            <x15:v>445</x15:v>
            <x15:x in="0"/>
          </x15:c>
        </x15:pivotRow>
        <x15:pivotRow count="2">
          <x15:c>
            <x15:v>11</x15:v>
            <x15:x in="0"/>
          </x15:c>
          <x15:c>
            <x15:v>353</x15:v>
            <x15:x in="0"/>
          </x15:c>
        </x15:pivotRow>
        <x15:pivotRow count="2">
          <x15:c>
            <x15:v>27</x15:v>
            <x15:x in="0"/>
          </x15:c>
          <x15:c>
            <x15:v>327</x15:v>
            <x15:x in="0"/>
          </x15:c>
        </x15:pivotRow>
        <x15:pivotRow count="2">
          <x15:c>
            <x15:v>17</x15:v>
            <x15:x in="0"/>
          </x15:c>
          <x15:c>
            <x15:v>272</x15:v>
            <x15:x in="0"/>
          </x15:c>
        </x15:pivotRow>
        <x15:pivotRow count="2">
          <x15:c>
            <x15:v>9</x15:v>
            <x15:x in="0"/>
          </x15:c>
          <x15:c>
            <x15:v>178</x15:v>
            <x15:x in="0"/>
          </x15:c>
        </x15:pivotRow>
        <x15:pivotRow count="2">
          <x15:c>
            <x15:v>11</x15:v>
            <x15:x in="0"/>
          </x15:c>
          <x15:c>
            <x15:v>275</x15:v>
            <x15:x in="0"/>
          </x15:c>
        </x15:pivotRow>
        <x15:pivotRow count="2">
          <x15:c>
            <x15:v>17</x15:v>
            <x15:x in="0"/>
          </x15:c>
          <x15:c>
            <x15:v>213</x15:v>
            <x15:x in="0"/>
          </x15:c>
        </x15:pivotRow>
        <x15:pivotRow count="2">
          <x15:c>
            <x15:v>23</x15:v>
            <x15:x in="0"/>
          </x15:c>
          <x15:c>
            <x15:v>340</x15:v>
            <x15:x in="0"/>
          </x15:c>
        </x15:pivotRow>
        <x15:pivotRow count="2">
          <x15:c>
            <x15:v>30</x15:v>
            <x15:x in="0"/>
          </x15:c>
          <x15:c>
            <x15:v>270</x15:v>
            <x15:x in="0"/>
          </x15:c>
        </x15:pivotRow>
        <x15:pivotRow count="2">
          <x15:c>
            <x15:v>15</x15:v>
            <x15:x in="0"/>
          </x15:c>
          <x15:c>
            <x15:v>337</x15:v>
            <x15:x in="0"/>
          </x15:c>
        </x15:pivotRow>
        <x15:pivotRow count="2">
          <x15:c>
            <x15:v>6</x15:v>
            <x15:x in="0"/>
          </x15:c>
          <x15:c>
            <x15:v>329</x15:v>
            <x15:x in="0"/>
          </x15:c>
        </x15:pivotRow>
        <x15:pivotRow count="2">
          <x15:c>
            <x15:v>19</x15:v>
            <x15:x in="0"/>
          </x15:c>
          <x15:c>
            <x15:v>121</x15:v>
            <x15:x in="0"/>
          </x15:c>
        </x15:pivotRow>
        <x15:pivotRow count="2">
          <x15:c>
            <x15:v>5</x15:v>
            <x15:x in="0"/>
          </x15:c>
          <x15:c>
            <x15:v>232</x15:v>
            <x15:x in="0"/>
          </x15:c>
        </x15:pivotRow>
        <x15:pivotRow count="2">
          <x15:c>
            <x15:v>19</x15:v>
            <x15:x in="0"/>
          </x15:c>
          <x15:c>
            <x15:v>316</x15:v>
            <x15:x in="0"/>
          </x15:c>
        </x15:pivotRow>
        <x15:pivotRow count="2">
          <x15:c>
            <x15:v>23</x15:v>
            <x15:x in="0"/>
          </x15:c>
          <x15:c>
            <x15:v>279</x15:v>
            <x15:x in="0"/>
          </x15:c>
        </x15:pivotRow>
        <x15:pivotRow count="2">
          <x15:c>
            <x15:v>12</x15:v>
            <x15:x in="0"/>
          </x15:c>
          <x15:c>
            <x15:v>301</x15:v>
            <x15:x in="0"/>
          </x15:c>
        </x15:pivotRow>
        <x15:pivotRow count="2">
          <x15:c>
            <x15:v>8</x15:v>
            <x15:x in="0"/>
          </x15:c>
          <x15:c>
            <x15:v>293</x15:v>
            <x15:x in="0"/>
          </x15:c>
        </x15:pivotRow>
        <x15:pivotRow count="2">
          <x15:c>
            <x15:v>0</x15:v>
            <x15:x in="0"/>
          </x15:c>
          <x15:c>
            <x15:v>237</x15:v>
            <x15:x in="0"/>
          </x15:c>
        </x15:pivotRow>
        <x15:pivotRow count="2">
          <x15:c>
            <x15:v>17</x15:v>
            <x15:x in="0"/>
          </x15:c>
          <x15:c>
            <x15:v>116</x15:v>
            <x15:x in="0"/>
          </x15:c>
        </x15:pivotRow>
        <x15:pivotRow count="2">
          <x15:c>
            <x15:v>21</x15:v>
            <x15:x in="0"/>
          </x15:c>
          <x15:c>
            <x15:v>290</x15:v>
            <x15:x in="0"/>
          </x15:c>
        </x15:pivotRow>
        <x15:pivotRow count="2">
          <x15:c>
            <x15:v>18</x15:v>
            <x15:x in="0"/>
          </x15:c>
          <x15:c>
            <x15:v>340</x15:v>
            <x15:x in="0"/>
          </x15:c>
        </x15:pivotRow>
        <x15:pivotRow count="2">
          <x15:c>
            <x15:v>18</x15:v>
            <x15:x in="0"/>
          </x15:c>
          <x15:c>
            <x15:v>335</x15:v>
            <x15:x in="0"/>
          </x15:c>
        </x15:pivotRow>
        <x15:pivotRow count="2">
          <x15:c>
            <x15:v>25</x15:v>
            <x15:x in="0"/>
          </x15:c>
          <x15:c>
            <x15:v>304</x15:v>
            <x15:x in="0"/>
          </x15:c>
        </x15:pivotRow>
        <x15:pivotRow count="2">
          <x15:c>
            <x15:v>16</x15:v>
            <x15:x in="0"/>
          </x15:c>
          <x15:c>
            <x15:v>330</x15:v>
            <x15:x in="0"/>
          </x15:c>
        </x15:pivotRow>
        <x15:pivotRow count="2">
          <x15:c>
            <x15:v>3</x15:v>
            <x15:x in="0"/>
          </x15:c>
          <x15:c>
            <x15:v>239</x15:v>
            <x15:x in="0"/>
          </x15:c>
        </x15:pivotRow>
        <x15:pivotRow count="2">
          <x15:c>
            <x15:v>9</x15:v>
            <x15:x in="0"/>
          </x15:c>
          <x15:c>
            <x15:v>175</x15:v>
            <x15:x in="0"/>
          </x15:c>
        </x15:pivotRow>
        <x15:pivotRow count="2">
          <x15:c>
            <x15:v>16</x15:v>
            <x15:x in="0"/>
          </x15:c>
          <x15:c>
            <x15:v>300</x15:v>
            <x15:x in="0"/>
          </x15:c>
        </x15:pivotRow>
        <x15:pivotRow count="2">
          <x15:c>
            <x15:v>7</x15:v>
            <x15:x in="0"/>
          </x15:c>
          <x15:c>
            <x15:v>409</x15:v>
            <x15:x in="0"/>
          </x15:c>
        </x15:pivotRow>
        <x15:pivotRow count="2">
          <x15:c>
            <x15:v>12</x15:v>
            <x15:x in="0"/>
          </x15:c>
          <x15:c>
            <x15:v>323</x15:v>
            <x15:x in="0"/>
          </x15:c>
        </x15:pivotRow>
        <x15:pivotRow count="2">
          <x15:c>
            <x15:v>6</x15:v>
            <x15:x in="0"/>
          </x15:c>
          <x15:c>
            <x15:v>303</x15:v>
            <x15:x in="0"/>
          </x15:c>
        </x15:pivotRow>
        <x15:pivotRow count="2">
          <x15:c>
            <x15:v>2</x15:v>
            <x15:x in="0"/>
          </x15:c>
          <x15:c>
            <x15:v>342</x15:v>
            <x15:x in="0"/>
          </x15:c>
        </x15:pivotRow>
        <x15:pivotRow count="2">
          <x15:c>
            <x15:v>4</x15:v>
            <x15:x in="0"/>
          </x15:c>
          <x15:c>
            <x15:v>256</x15:v>
            <x15:x in="0"/>
          </x15:c>
        </x15:pivotRow>
        <x15:pivotRow count="2">
          <x15:c>
            <x15:v>7</x15:v>
            <x15:x in="0"/>
          </x15:c>
          <x15:c>
            <x15:v>187</x15:v>
            <x15:x in="0"/>
          </x15:c>
        </x15:pivotRow>
        <x15:pivotRow count="2">
          <x15:c>
            <x15:v>18</x15:v>
            <x15:x in="0"/>
          </x15:c>
          <x15:c>
            <x15:v>337</x15:v>
            <x15:x in="0"/>
          </x15:c>
        </x15:pivotRow>
        <x15:pivotRow count="2">
          <x15:c>
            <x15:v>6</x15:v>
            <x15:x in="0"/>
          </x15:c>
          <x15:c>
            <x15:v>420</x15:v>
            <x15:x in="0"/>
          </x15:c>
        </x15:pivotRow>
        <x15:pivotRow count="2">
          <x15:c>
            <x15:v>7</x15:v>
            <x15:x in="0"/>
          </x15:c>
          <x15:c>
            <x15:v>394</x15:v>
            <x15:x in="0"/>
          </x15:c>
        </x15:pivotRow>
        <x15:pivotRow count="2">
          <x15:c>
            <x15:v>15</x15:v>
            <x15:x in="0"/>
          </x15:c>
          <x15:c>
            <x15:v>376</x15:v>
            <x15:x in="0"/>
          </x15:c>
        </x15:pivotRow>
        <x15:pivotRow count="2">
          <x15:c>
            <x15:v>16</x15:v>
            <x15:x in="0"/>
          </x15:c>
          <x15:c>
            <x15:v>430</x15:v>
            <x15:x in="0"/>
          </x15:c>
        </x15:pivotRow>
        <x15:pivotRow count="2">
          <x15:c>
            <x15:v>20</x15:v>
            <x15:x in="0"/>
          </x15:c>
          <x15:c>
            <x15:v>313</x15:v>
            <x15:x in="0"/>
          </x15:c>
        </x15:pivotRow>
        <x15:pivotRow count="2">
          <x15:c>
            <x15:v>12</x15:v>
            <x15:x in="0"/>
          </x15:c>
          <x15:c>
            <x15:v>234</x15:v>
            <x15:x in="0"/>
          </x15:c>
        </x15:pivotRow>
        <x15:pivotRow count="2">
          <x15:c>
            <x15:v>10</x15:v>
            <x15:x in="0"/>
          </x15:c>
          <x15:c>
            <x15:v>364</x15:v>
            <x15:x in="0"/>
          </x15:c>
        </x15:pivotRow>
        <x15:pivotRow count="2">
          <x15:c>
            <x15:v>23</x15:v>
            <x15:x in="0"/>
          </x15:c>
          <x15:c>
            <x15:v>414</x15:v>
            <x15:x in="0"/>
          </x15:c>
        </x15:pivotRow>
        <x15:pivotRow count="2">
          <x15:c>
            <x15:v>4</x15:v>
            <x15:x in="0"/>
          </x15:c>
          <x15:c>
            <x15:v>475</x15:v>
            <x15:x in="0"/>
          </x15:c>
        </x15:pivotRow>
        <x15:pivotRow count="2">
          <x15:c>
            <x15:v>2</x15:v>
            <x15:x in="0"/>
          </x15:c>
          <x15:c>
            <x15:v>440</x15:v>
            <x15:x in="0"/>
          </x15:c>
        </x15:pivotRow>
        <x15:pivotRow count="2">
          <x15:c>
            <x15:v>0</x15:v>
            <x15:x in="0"/>
          </x15:c>
          <x15:c>
            <x15:v>446</x15:v>
            <x15:x in="0"/>
          </x15:c>
        </x15:pivotRow>
        <x15:pivotRow count="2">
          <x15:c>
            <x15:v>0</x15:v>
            <x15:x in="0"/>
          </x15:c>
          <x15:c>
            <x15:v>355</x15:v>
            <x15:x in="0"/>
          </x15:c>
        </x15:pivotRow>
        <x15:pivotRow count="2">
          <x15:c>
            <x15:v>3</x15:v>
            <x15:x in="0"/>
          </x15:c>
          <x15:c>
            <x15:v>249</x15:v>
            <x15:x in="0"/>
          </x15:c>
        </x15:pivotRow>
        <x15:pivotRow count="2">
          <x15:c>
            <x15:v>6</x15:v>
            <x15:x in="0"/>
          </x15:c>
          <x15:c>
            <x15:v>399</x15:v>
            <x15:x in="0"/>
          </x15:c>
        </x15:pivotRow>
        <x15:pivotRow count="2">
          <x15:c>
            <x15:v>4</x15:v>
            <x15:x in="0"/>
          </x15:c>
          <x15:c>
            <x15:v>555</x15:v>
            <x15:x in="0"/>
          </x15:c>
        </x15:pivotRow>
        <x15:pivotRow count="2">
          <x15:c>
            <x15:v>5</x15:v>
            <x15:x in="0"/>
          </x15:c>
          <x15:c>
            <x15:v>545</x15:v>
            <x15:x in="0"/>
          </x15:c>
        </x15:pivotRow>
        <x15:pivotRow count="2">
          <x15:c>
            <x15:v>4</x15:v>
            <x15:x in="0"/>
          </x15:c>
          <x15:c>
            <x15:v>537</x15:v>
            <x15:x in="0"/>
          </x15:c>
        </x15:pivotRow>
        <x15:pivotRow count="2">
          <x15:c>
            <x15:v>5</x15:v>
            <x15:x in="0"/>
          </x15:c>
          <x15:c>
            <x15:v>570</x15:v>
            <x15:x in="0"/>
          </x15:c>
        </x15:pivotRow>
        <x15:pivotRow count="2">
          <x15:c>
            <x15:v>0</x15:v>
            <x15:x in="0"/>
          </x15:c>
          <x15:c>
            <x15:v>421</x15:v>
            <x15:x in="0"/>
          </x15:c>
        </x15:pivotRow>
        <x15:pivotRow count="2">
          <x15:c>
            <x15:v>1</x15:v>
            <x15:x in="0"/>
          </x15:c>
          <x15:c>
            <x15:v>306</x15:v>
            <x15:x in="0"/>
          </x15:c>
        </x15:pivotRow>
        <x15:pivotRow count="2">
          <x15:c>
            <x15:v>7</x15:v>
            <x15:x in="0"/>
          </x15:c>
          <x15:c>
            <x15:v>510</x15:v>
            <x15:x in="0"/>
          </x15:c>
        </x15:pivotRow>
        <x15:pivotRow count="2">
          <x15:c>
            <x15:v>8</x15:v>
            <x15:x in="0"/>
          </x15:c>
          <x15:c>
            <x15:v>591</x15:v>
            <x15:x in="0"/>
          </x15:c>
        </x15:pivotRow>
        <x15:pivotRow count="2">
          <x15:c>
            <x15:v>9</x15:v>
            <x15:x in="0"/>
          </x15:c>
          <x15:c>
            <x15:v>729</x15:v>
            <x15:x in="0"/>
          </x15:c>
        </x15:pivotRow>
        <x15:pivotRow count="2">
          <x15:c>
            <x15:v>8</x15:v>
            <x15:x in="0"/>
          </x15:c>
          <x15:c>
            <x15:v>667</x15:v>
            <x15:x in="0"/>
          </x15:c>
        </x15:pivotRow>
        <x15:pivotRow count="2">
          <x15:c>
            <x15:v>10</x15:v>
            <x15:x in="0"/>
          </x15:c>
          <x15:c>
            <x15:v>759</x15:v>
            <x15:x in="0"/>
          </x15:c>
        </x15:pivotRow>
        <x15:pivotRow count="2">
          <x15:c>
            <x15:v>1</x15:v>
            <x15:x in="0"/>
          </x15:c>
          <x15:c>
            <x15:v>543</x15:v>
            <x15:x in="0"/>
          </x15:c>
        </x15:pivotRow>
        <x15:pivotRow count="2">
          <x15:c>
            <x15:v>0</x15:v>
            <x15:x in="0"/>
          </x15:c>
          <x15:c>
            <x15:v>405</x15:v>
            <x15:x in="0"/>
          </x15:c>
        </x15:pivotRow>
        <x15:pivotRow count="2">
          <x15:c>
            <x15:v>5</x15:v>
            <x15:x in="0"/>
          </x15:c>
          <x15:c>
            <x15:v>711</x15:v>
            <x15:x in="0"/>
          </x15:c>
        </x15:pivotRow>
        <x15:pivotRow count="2">
          <x15:c>
            <x15:v>4</x15:v>
            <x15:x in="0"/>
          </x15:c>
          <x15:c>
            <x15:v>843</x15:v>
            <x15:x in="0"/>
          </x15:c>
        </x15:pivotRow>
        <x15:pivotRow count="2">
          <x15:c>
            <x15:v>8</x15:v>
            <x15:x in="0"/>
          </x15:c>
          <x15:c>
            <x15:v>861</x15:v>
            <x15:x in="0"/>
          </x15:c>
        </x15:pivotRow>
        <x15:pivotRow count="2">
          <x15:c>
            <x15:v>5</x15:v>
            <x15:x in="0"/>
          </x15:c>
          <x15:c>
            <x15:v>759</x15:v>
            <x15:x in="0"/>
          </x15:c>
        </x15:pivotRow>
        <x15:pivotRow count="2">
          <x15:c>
            <x15:v>3</x15:v>
            <x15:x in="0"/>
          </x15:c>
          <x15:c>
            <x15:v>876</x15:v>
            <x15:x in="0"/>
          </x15:c>
        </x15:pivotRow>
        <x15:pivotRow count="2">
          <x15:c>
            <x15:v>4</x15:v>
            <x15:x in="0"/>
          </x15:c>
          <x15:c>
            <x15:v>635</x15:v>
            <x15:x in="0"/>
          </x15:c>
        </x15:pivotRow>
        <x15:pivotRow count="2">
          <x15:c>
            <x15:v>0</x15:v>
            <x15:x in="0"/>
          </x15:c>
          <x15:c>
            <x15:v>425</x15:v>
            <x15:x in="0"/>
          </x15:c>
        </x15:pivotRow>
        <x15:pivotRow count="2">
          <x15:c>
            <x15:v>3</x15:v>
            <x15:x in="0"/>
          </x15:c>
          <x15:c>
            <x15:v>828</x15:v>
            <x15:x in="0"/>
          </x15:c>
        </x15:pivotRow>
        <x15:pivotRow count="2">
          <x15:c>
            <x15:v>1</x15:v>
            <x15:x in="0"/>
          </x15:c>
          <x15:c>
            <x15:v>925</x15:v>
            <x15:x in="0"/>
          </x15:c>
        </x15:pivotRow>
        <x15:pivotRow count="2">
          <x15:c>
            <x15:v>9</x15:v>
            <x15:x in="0"/>
          </x15:c>
          <x15:c>
            <x15:v>1027</x15:v>
            <x15:x in="0"/>
          </x15:c>
        </x15:pivotRow>
        <x15:pivotRow count="2">
          <x15:c>
            <x15:v>2</x15:v>
            <x15:x in="0"/>
          </x15:c>
          <x15:c>
            <x15:v>698</x15:v>
            <x15:x in="0"/>
          </x15:c>
        </x15:pivotRow>
        <x15:pivotRow count="2">
          <x15:c>
            <x15:v>6</x15:v>
            <x15:x in="0"/>
          </x15:c>
          <x15:c>
            <x15:v>1050</x15:v>
            <x15:x in="0"/>
          </x15:c>
        </x15:pivotRow>
        <x15:pivotRow count="2">
          <x15:c>
            <x15:v>1</x15:v>
            <x15:x in="0"/>
          </x15:c>
          <x15:c>
            <x15:v>879</x15:v>
            <x15:x in="0"/>
          </x15:c>
        </x15:pivotRow>
        <x15:pivotRow count="2">
          <x15:c>
            <x15:v>0</x15:v>
            <x15:x in="0"/>
          </x15:c>
          <x15:c>
            <x15:v>708</x15:v>
            <x15:x in="0"/>
          </x15:c>
        </x15:pivotRow>
        <x15:pivotRow count="2">
          <x15:c>
            <x15:v>1</x15:v>
            <x15:x in="0"/>
          </x15:c>
          <x15:c>
            <x15:v>609</x15:v>
            <x15:x in="0"/>
          </x15:c>
        </x15:pivotRow>
        <x15:pivotRow count="2">
          <x15:c>
            <x15:v>0</x15:v>
            <x15:x in="0"/>
          </x15:c>
          <x15:c>
            <x15:v>621</x15:v>
            <x15:x in="0"/>
          </x15:c>
        </x15:pivotRow>
        <x15:pivotRow count="2">
          <x15:c>
            <x15:v>4</x15:v>
            <x15:x in="0"/>
          </x15:c>
          <x15:c>
            <x15:v>591</x15:v>
            <x15:x in="0"/>
          </x15:c>
        </x15:pivotRow>
        <x15:pivotRow count="2">
          <x15:c>
            <x15:v>6</x15:v>
            <x15:x in="0"/>
          </x15:c>
          <x15:c>
            <x15:v>907</x15:v>
            <x15:x in="0"/>
          </x15:c>
        </x15:pivotRow>
        <x15:pivotRow count="2">
          <x15:c>
            <x15:v>6</x15:v>
            <x15:x in="0"/>
          </x15:c>
          <x15:c>
            <x15:v>1121</x15:v>
            <x15:x in="0"/>
          </x15:c>
        </x15:pivotRow>
        <x15:pivotRow count="2">
          <x15:c>
            <x15:v>3</x15:v>
            <x15:x in="0"/>
          </x15:c>
          <x15:c>
            <x15:v>1032</x15:v>
            <x15:x in="0"/>
          </x15:c>
        </x15:pivotRow>
        <x15:pivotRow count="2">
          <x15:c>
            <x15:v>2</x15:v>
            <x15:x in="0"/>
          </x15:c>
          <x15:c>
            <x15:v>573</x15:v>
            <x15:x in="0"/>
          </x15:c>
        </x15:pivotRow>
        <x15:pivotRow count="2">
          <x15:c>
            <x15:v>3</x15:v>
            <x15:x in="0"/>
          </x15:c>
          <x15:c>
            <x15:v>925</x15:v>
            <x15:x in="0"/>
          </x15:c>
        </x15:pivotRow>
        <x15:pivotRow count="2">
          <x15:c>
            <x15:v>8</x15:v>
            <x15:x in="0"/>
          </x15:c>
          <x15:c>
            <x15:v>969</x15:v>
            <x15:x in="0"/>
          </x15:c>
        </x15:pivotRow>
        <x15:pivotRow count="2">
          <x15:c>
            <x15:v>7</x15:v>
            <x15:x in="0"/>
          </x15:c>
          <x15:c>
            <x15:v>1010</x15:v>
            <x15:x in="0"/>
          </x15:c>
        </x15:pivotRow>
        <x15:pivotRow count="2">
          <x15:c>
            <x15:v>2</x15:v>
            <x15:x in="0"/>
          </x15:c>
          <x15:c>
            <x15:v>854</x15:v>
            <x15:x in="0"/>
          </x15:c>
        </x15:pivotRow>
        <x15:pivotRow count="2">
          <x15:c>
            <x15:v>11</x15:v>
            <x15:x in="0"/>
          </x15:c>
          <x15:c>
            <x15:v>772</x15:v>
            <x15:x in="0"/>
          </x15:c>
        </x15:pivotRow>
        <x15:pivotRow count="2">
          <x15:c>
            <x15:v>0</x15:v>
            <x15:x in="0"/>
          </x15:c>
          <x15:c>
            <x15:v>542</x15:v>
            <x15:x in="0"/>
          </x15:c>
        </x15:pivotRow>
        <x15:pivotRow count="2">
          <x15:c>
            <x15:v>7</x15:v>
            <x15:x in="0"/>
          </x15:c>
          <x15:c>
            <x15:v>419</x15:v>
            <x15:x in="0"/>
          </x15:c>
        </x15:pivotRow>
        <x15:pivotRow count="2">
          <x15:c>
            <x15:v>11</x15:v>
            <x15:x in="0"/>
          </x15:c>
          <x15:c>
            <x15:v>732</x15:v>
            <x15:x in="0"/>
          </x15:c>
        </x15:pivotRow>
        <x15:pivotRow count="2">
          <x15:c>
            <x15:v>15</x15:v>
            <x15:x in="0"/>
          </x15:c>
          <x15:c>
            <x15:v>766</x15:v>
            <x15:x in="0"/>
          </x15:c>
        </x15:pivotRow>
        <x15:pivotRow count="2">
          <x15:c>
            <x15:v>13</x15:v>
            <x15:x in="0"/>
          </x15:c>
          <x15:c>
            <x15:v>843</x15:v>
            <x15:x in="0"/>
          </x15:c>
        </x15:pivotRow>
        <x15:pivotRow count="2">
          <x15:c>
            <x15:v>13</x15:v>
            <x15:x in="0"/>
          </x15:c>
          <x15:c>
            <x15:v>649</x15:v>
            <x15:x in="0"/>
          </x15:c>
        </x15:pivotRow>
        <x15:pivotRow count="2">
          <x15:c>
            <x15:v>5</x15:v>
            <x15:x in="0"/>
          </x15:c>
          <x15:c>
            <x15:v>602</x15:v>
            <x15:x in="0"/>
          </x15:c>
        </x15:pivotRow>
        <x15:pivotRow count="2">
          <x15:c>
            <x15:v>2</x15:v>
            <x15:x in="0"/>
          </x15:c>
          <x15:c>
            <x15:v>535</x15:v>
            <x15:x in="0"/>
          </x15:c>
        </x15:pivotRow>
        <x15:pivotRow count="2">
          <x15:c>
            <x15:v>0</x15:v>
            <x15:x in="0"/>
          </x15:c>
          <x15:c>
            <x15:v>340</x15:v>
            <x15:x in="0"/>
          </x15:c>
        </x15:pivotRow>
        <x15:pivotRow count="2">
          <x15:c>
            <x15:v>9</x15:v>
            <x15:x in="0"/>
          </x15:c>
          <x15:c>
            <x15:v>542</x15:v>
            <x15:x in="0"/>
          </x15:c>
        </x15:pivotRow>
        <x15:pivotRow count="2">
          <x15:c>
            <x15:v>5</x15:v>
            <x15:x in="0"/>
          </x15:c>
          <x15:c>
            <x15:v>743</x15:v>
            <x15:x in="0"/>
          </x15:c>
        </x15:pivotRow>
        <x15:pivotRow count="2">
          <x15:c>
            <x15:v>11</x15:v>
            <x15:x in="0"/>
          </x15:c>
          <x15:c>
            <x15:v>684</x15:v>
            <x15:x in="0"/>
          </x15:c>
        </x15:pivotRow>
        <x15:pivotRow count="2">
          <x15:c>
            <x15:v>6</x15:v>
            <x15:x in="0"/>
          </x15:c>
          <x15:c>
            <x15:v>614</x15:v>
            <x15:x in="0"/>
          </x15:c>
        </x15:pivotRow>
        <x15:pivotRow count="2">
          <x15:c>
            <x15:v>6</x15:v>
            <x15:x in="0"/>
          </x15:c>
          <x15:c>
            <x15:v>539</x15:v>
            <x15:x in="0"/>
          </x15:c>
        </x15:pivotRow>
        <x15:pivotRow count="2">
          <x15:c>
            <x15:v>0</x15:v>
            <x15:x in="0"/>
          </x15:c>
          <x15:c>
            <x15:v>448</x15:v>
            <x15:x in="0"/>
          </x15:c>
        </x15:pivotRow>
        <x15:pivotRow count="2">
          <x15:c>
            <x15:v>1</x15:v>
            <x15:x in="0"/>
          </x15:c>
          <x15:c>
            <x15:v>260</x15:v>
            <x15:x in="0"/>
          </x15:c>
        </x15:pivotRow>
        <x15:pivotRow count="2">
          <x15:c>
            <x15:v>7</x15:v>
            <x15:x in="0"/>
          </x15:c>
          <x15:c>
            <x15:v>471</x15:v>
            <x15:x in="0"/>
          </x15:c>
        </x15:pivotRow>
        <x15:pivotRow count="2">
          <x15:c>
            <x15:v>13</x15:v>
            <x15:x in="0"/>
          </x15:c>
          <x15:c>
            <x15:v>487</x15:v>
            <x15:x in="0"/>
          </x15:c>
        </x15:pivotRow>
        <x15:pivotRow count="2">
          <x15:c>
            <x15:v>16</x15:v>
            <x15:x in="0"/>
          </x15:c>
          <x15:c>
            <x15:v>508</x15:v>
            <x15:x in="0"/>
          </x15:c>
        </x15:pivotRow>
        <x15:pivotRow count="2">
          <x15:c>
            <x15:v>4</x15:v>
            <x15:x in="0"/>
          </x15:c>
          <x15:c>
            <x15:v>472</x15:v>
            <x15:x in="0"/>
          </x15:c>
        </x15:pivotRow>
        <x15:pivotRow count="2">
          <x15:c>
            <x15:v>8</x15:v>
            <x15:x in="0"/>
          </x15:c>
          <x15:c>
            <x15:v>436</x15:v>
            <x15:x in="0"/>
          </x15:c>
        </x15:pivotRow>
        <x15:pivotRow count="2">
          <x15:c>
            <x15:v>5</x15:v>
            <x15:x in="0"/>
          </x15:c>
          <x15:c>
            <x15:v>351</x15:v>
            <x15:x in="0"/>
          </x15:c>
        </x15:pivotRow>
        <x15:pivotRow count="2">
          <x15:c>
            <x15:v>3</x15:v>
            <x15:x in="0"/>
          </x15:c>
          <x15:c>
            <x15:v>235</x15:v>
            <x15:x in="0"/>
          </x15:c>
        </x15:pivotRow>
        <x15:pivotRow count="2">
          <x15:c>
            <x15:v>10</x15:v>
            <x15:x in="0"/>
          </x15:c>
          <x15:c>
            <x15:v>369</x15:v>
            <x15:x in="0"/>
          </x15:c>
        </x15:pivotRow>
        <x15:pivotRow count="2">
          <x15:c>
            <x15:v>7</x15:v>
            <x15:x in="0"/>
          </x15:c>
          <x15:c>
            <x15:v>440</x15:v>
            <x15:x in="0"/>
          </x15:c>
        </x15:pivotRow>
        <x15:pivotRow count="2">
          <x15:c>
            <x15:v>6</x15:v>
            <x15:x in="0"/>
          </x15:c>
          <x15:c>
            <x15:v>439</x15:v>
            <x15:x in="0"/>
          </x15:c>
        </x15:pivotRow>
        <x15:pivotRow count="2">
          <x15:c>
            <x15:v>8</x15:v>
            <x15:x in="0"/>
          </x15:c>
          <x15:c>
            <x15:v>435</x15:v>
            <x15:x in="0"/>
          </x15:c>
        </x15:pivotRow>
        <x15:pivotRow count="2">
          <x15:c>
            <x15:v>8</x15:v>
            <x15:x in="0"/>
          </x15:c>
          <x15:c>
            <x15:v>467</x15:v>
            <x15:x in="0"/>
          </x15:c>
        </x15:pivotRow>
        <x15:pivotRow count="2">
          <x15:c>
            <x15:v>6</x15:v>
            <x15:x in="0"/>
          </x15:c>
          <x15:c>
            <x15:v>304</x15:v>
            <x15:x in="0"/>
          </x15:c>
        </x15:pivotRow>
        <x15:pivotRow count="2">
          <x15:c>
            <x15:v>3</x15:v>
            <x15:x in="0"/>
          </x15:c>
          <x15:c>
            <x15:v>209</x15:v>
            <x15:x in="0"/>
          </x15:c>
        </x15:pivotRow>
        <x15:pivotRow count="2">
          <x15:c>
            <x15:v>12</x15:v>
            <x15:x in="0"/>
          </x15:c>
          <x15:c>
            <x15:v>337</x15:v>
            <x15:x in="0"/>
          </x15:c>
        </x15:pivotRow>
        <x15:pivotRow count="2">
          <x15:c>
            <x15:v>12</x15:v>
            <x15:x in="0"/>
          </x15:c>
          <x15:c>
            <x15:v>501</x15:v>
            <x15:x in="0"/>
          </x15:c>
        </x15:pivotRow>
        <x15:pivotRow count="2">
          <x15:c>
            <x15:v>7</x15:v>
            <x15:x in="0"/>
          </x15:c>
          <x15:c>
            <x15:v>452</x15:v>
            <x15:x in="0"/>
          </x15:c>
        </x15:pivotRow>
        <x15:pivotRow count="2">
          <x15:c>
            <x15:v>2</x15:v>
            <x15:x in="0"/>
          </x15:c>
          <x15:c>
            <x15:v>453</x15:v>
            <x15:x in="0"/>
          </x15:c>
        </x15:pivotRow>
        <x15:pivotRow count="2">
          <x15:c>
            <x15:v>4</x15:v>
            <x15:x in="0"/>
          </x15:c>
          <x15:c>
            <x15:v>388</x15:v>
            <x15:x in="0"/>
          </x15:c>
        </x15:pivotRow>
        <x15:pivotRow count="2">
          <x15:c>
            <x15:v>1</x15:v>
            <x15:x in="0"/>
          </x15:c>
          <x15:c>
            <x15:v>376</x15:v>
            <x15:x in="0"/>
          </x15:c>
        </x15:pivotRow>
        <x15:pivotRow count="2">
          <x15:c>
            <x15:v>1</x15:v>
            <x15:x in="0"/>
          </x15:c>
          <x15:c>
            <x15:v>236</x15:v>
            <x15:x in="0"/>
          </x15:c>
        </x15:pivotRow>
        <x15:pivotRow count="2">
          <x15:c>
            <x15:v>5</x15:v>
            <x15:x in="0"/>
          </x15:c>
          <x15:c>
            <x15:v>435</x15:v>
            <x15:x in="0"/>
          </x15:c>
        </x15:pivotRow>
        <x15:pivotRow count="2">
          <x15:c>
            <x15:v>10</x15:v>
            <x15:x in="0"/>
          </x15:c>
          <x15:c>
            <x15:v>619</x15:v>
            <x15:x in="0"/>
          </x15:c>
        </x15:pivotRow>
        <x15:pivotRow count="2">
          <x15:c>
            <x15:v>3</x15:v>
            <x15:x in="0"/>
          </x15:c>
          <x15:c>
            <x15:v>570</x15:v>
            <x15:x in="0"/>
          </x15:c>
        </x15:pivotRow>
        <x15:pivotRow count="2">
          <x15:c>
            <x15:v>2</x15:v>
            <x15:x in="0"/>
          </x15:c>
          <x15:c>
            <x15:v>562</x15:v>
            <x15:x in="0"/>
          </x15:c>
        </x15:pivotRow>
        <x15:pivotRow count="2">
          <x15:c>
            <x15:v>4</x15:v>
            <x15:x in="0"/>
          </x15:c>
          <x15:c>
            <x15:v>534</x15:v>
            <x15:x in="0"/>
          </x15:c>
        </x15:pivotRow>
        <x15:pivotRow count="2">
          <x15:c>
            <x15:v>1</x15:v>
            <x15:x in="0"/>
          </x15:c>
          <x15:c>
            <x15:v>386</x15:v>
            <x15:x in="0"/>
          </x15:c>
        </x15:pivotRow>
        <x15:pivotRow count="2">
          <x15:c>
            <x15:v>4</x15:v>
            <x15:x in="0"/>
          </x15:c>
          <x15:c>
            <x15:v>317</x15:v>
            <x15:x in="0"/>
          </x15:c>
        </x15:pivotRow>
        <x15:pivotRow count="2">
          <x15:c>
            <x15:v>4</x15:v>
            <x15:x in="0"/>
          </x15:c>
          <x15:c>
            <x15:v>476</x15:v>
            <x15:x in="0"/>
          </x15:c>
        </x15:pivotRow>
        <x15:pivotRow count="2">
          <x15:c>
            <x15:v>3</x15:v>
            <x15:x in="0"/>
          </x15:c>
          <x15:c>
            <x15:v>714</x15:v>
            <x15:x in="0"/>
          </x15:c>
        </x15:pivotRow>
        <x15:pivotRow count="2">
          <x15:c>
            <x15:v>2</x15:v>
            <x15:x in="0"/>
          </x15:c>
          <x15:c>
            <x15:v>673</x15:v>
            <x15:x in="0"/>
          </x15:c>
        </x15:pivotRow>
        <x15:pivotRow count="2">
          <x15:c>
            <x15:v>2</x15:v>
            <x15:x in="0"/>
          </x15:c>
          <x15:c>
            <x15:v>660</x15:v>
            <x15:x in="0"/>
          </x15:c>
        </x15:pivotRow>
        <x15:pivotRow count="2">
          <x15:c>
            <x15:v>0</x15:v>
            <x15:x in="0"/>
          </x15:c>
          <x15:c>
            <x15:v>716</x15:v>
            <x15:x in="0"/>
          </x15:c>
        </x15:pivotRow>
        <x15:pivotRow count="2">
          <x15:c>
            <x15:v>1</x15:v>
            <x15:x in="0"/>
          </x15:c>
          <x15:c>
            <x15:v>518</x15:v>
            <x15:x in="0"/>
          </x15:c>
        </x15:pivotRow>
        <x15:pivotRow count="2">
          <x15:c>
            <x15:v>1</x15:v>
            <x15:x in="0"/>
          </x15:c>
          <x15:c>
            <x15:v>342</x15:v>
            <x15:x in="0"/>
          </x15:c>
        </x15:pivotRow>
        <x15:pivotRow count="2">
          <x15:c>
            <x15:v>1</x15:v>
            <x15:x in="0"/>
          </x15:c>
          <x15:c>
            <x15:v>593</x15:v>
            <x15:x in="0"/>
          </x15:c>
        </x15:pivotRow>
        <x15:pivotRow count="2">
          <x15:c>
            <x15:v>3</x15:v>
            <x15:x in="0"/>
          </x15:c>
          <x15:c>
            <x15:v>920</x15:v>
            <x15:x in="0"/>
          </x15:c>
        </x15:pivotRow>
        <x15:pivotRow count="2">
          <x15:c>
            <x15:v>2</x15:v>
            <x15:x in="0"/>
          </x15:c>
          <x15:c>
            <x15:v>896</x15:v>
            <x15:x in="0"/>
          </x15:c>
        </x15:pivotRow>
        <x15:pivotRow count="2">
          <x15:c>
            <x15:v>2</x15:v>
            <x15:x in="0"/>
          </x15:c>
          <x15:c>
            <x15:v>822</x15:v>
            <x15:x in="0"/>
          </x15:c>
        </x15:pivotRow>
        <x15:pivotRow count="2">
          <x15:c>
            <x15:v>5</x15:v>
            <x15:x in="0"/>
          </x15:c>
          <x15:c>
            <x15:v>950</x15:v>
            <x15:x in="0"/>
          </x15:c>
        </x15:pivotRow>
        <x15:pivotRow count="2">
          <x15:c>
            <x15:v>3</x15:v>
            <x15:x in="0"/>
          </x15:c>
          <x15:c>
            <x15:v>614</x15:v>
            <x15:x in="0"/>
          </x15:c>
        </x15:pivotRow>
        <x15:pivotRow count="2">
          <x15:c>
            <x15:v>0</x15:v>
            <x15:x in="0"/>
          </x15:c>
          <x15:c>
            <x15:v>502</x15:v>
            <x15:x in="0"/>
          </x15:c>
        </x15:pivotRow>
        <x15:pivotRow count="2">
          <x15:c>
            <x15:v>2</x15:v>
            <x15:x in="0"/>
          </x15:c>
          <x15:c>
            <x15:v>830</x15:v>
            <x15:x in="0"/>
          </x15:c>
        </x15:pivotRow>
        <x15:pivotRow count="2">
          <x15:c>
            <x15:v>4</x15:v>
            <x15:x in="0"/>
          </x15:c>
          <x15:c>
            <x15:v>1149</x15:v>
            <x15:x in="0"/>
          </x15:c>
        </x15:pivotRow>
        <x15:pivotRow count="2">
          <x15:c>
            <x15:v>4</x15:v>
            <x15:x in="0"/>
          </x15:c>
          <x15:c>
            <x15:v>1308</x15:v>
            <x15:x in="0"/>
          </x15:c>
        </x15:pivotRow>
        <x15:pivotRow count="2">
          <x15:c>
            <x15:v>1</x15:v>
            <x15:x in="0"/>
          </x15:c>
          <x15:c>
            <x15:v>1271</x15:v>
            <x15:x in="0"/>
          </x15:c>
        </x15:pivotRow>
        <x15:pivotRow count="2">
          <x15:c>
            <x15:v>2</x15:v>
            <x15:x in="0"/>
          </x15:c>
          <x15:c>
            <x15:v>1410</x15:v>
            <x15:x in="0"/>
          </x15:c>
        </x15:pivotRow>
        <x15:pivotRow count="2">
          <x15:c>
            <x15:v>0</x15:v>
            <x15:x in="0"/>
          </x15:c>
          <x15:c>
            <x15:v>1008</x15:v>
            <x15:x in="0"/>
          </x15:c>
        </x15:pivotRow>
        <x15:pivotRow count="2">
          <x15:c>
            <x15:v>1</x15:v>
            <x15:x in="0"/>
          </x15:c>
          <x15:c>
            <x15:v>727</x15:v>
            <x15:x in="0"/>
          </x15:c>
        </x15:pivotRow>
        <x15:pivotRow count="2">
          <x15:c>
            <x15:v>2</x15:v>
            <x15:x in="0"/>
          </x15:c>
          <x15:c>
            <x15:v>1387</x15:v>
            <x15:x in="0"/>
          </x15:c>
        </x15:pivotRow>
        <x15:pivotRow count="2">
          <x15:c>
            <x15:v>4</x15:v>
            <x15:x in="0"/>
          </x15:c>
          <x15:c>
            <x15:v>1832</x15:v>
            <x15:x in="0"/>
          </x15:c>
        </x15:pivotRow>
        <x15:pivotRow count="2">
          <x15:c>
            <x15:v>0</x15:v>
            <x15:x in="0"/>
          </x15:c>
          <x15:c>
            <x15:v>1979</x15:v>
            <x15:x in="0"/>
          </x15:c>
        </x15:pivotRow>
        <x15:pivotRow count="2">
          <x15:c>
            <x15:v>1</x15:v>
            <x15:x in="0"/>
          </x15:c>
          <x15:c>
            <x15:v>1359</x15:v>
            <x15:x in="0"/>
          </x15:c>
        </x15:pivotRow>
        <x15:pivotRow count="2">
          <x15:c>
            <x15:v>0</x15:v>
            <x15:x in="0"/>
          </x15:c>
          <x15:c>
            <x15:v>1128</x15:v>
            <x15:x in="0"/>
          </x15:c>
        </x15:pivotRow>
        <x15:pivotRow count="2">
          <x15:c>
            <x15:v>0</x15:v>
            <x15:x in="0"/>
          </x15:c>
          <x15:c>
            <x15:v>1763</x15:v>
            <x15:x in="0"/>
          </x15:c>
        </x15:pivotRow>
        <x15:pivotRow count="2">
          <x15:c>
            <x15:v>0</x15:v>
            <x15:x in="0"/>
          </x15:c>
          <x15:c>
            <x15:v>1429</x15:v>
            <x15:x in="0"/>
          </x15:c>
        </x15:pivotRow>
        <x15:pivotRow count="2">
          <x15:c>
            <x15:v>2</x15:v>
            <x15:x in="0"/>
          </x15:c>
          <x15:c>
            <x15:v>2848</x15:v>
            <x15:x in="0"/>
          </x15:c>
        </x15:pivotRow>
        <x15:pivotRow count="2">
          <x15:c>
            <x15:v>6</x15:v>
            <x15:x in="0"/>
          </x15:c>
          <x15:c>
            <x15:v>3177</x15:v>
            <x15:x in="0"/>
          </x15:c>
        </x15:pivotRow>
        <x15:pivotRow count="2">
          <x15:c>
            <x15:v>3</x15:v>
            <x15:x in="0"/>
          </x15:c>
          <x15:c>
            <x15:v>3865</x15:v>
            <x15:x in="0"/>
          </x15:c>
        </x15:pivotRow>
        <x15:pivotRow count="2">
          <x15:c>
            <x15:v>2</x15:v>
            <x15:x in="0"/>
          </x15:c>
          <x15:c>
            <x15:v>3300</x15:v>
            <x15:x in="0"/>
          </x15:c>
        </x15:pivotRow>
        <x15:pivotRow count="2">
          <x15:c>
            <x15:v>3</x15:v>
            <x15:x in="0"/>
          </x15:c>
          <x15:c>
            <x15:v>4058</x15:v>
            <x15:x in="0"/>
          </x15:c>
        </x15:pivotRow>
        <x15:pivotRow count="2">
          <x15:c>
            <x15:v>0</x15:v>
            <x15:x in="0"/>
          </x15:c>
          <x15:c>
            <x15:v>3058</x15:v>
            <x15:x in="0"/>
          </x15:c>
        </x15:pivotRow>
        <x15:pivotRow count="2">
          <x15:c>
            <x15:v>0</x15:v>
            <x15:x in="0"/>
          </x15:c>
          <x15:c>
            <x15:v>2195</x15:v>
            <x15:x in="0"/>
          </x15:c>
        </x15:pivotRow>
        <x15:pivotRow count="2">
          <x15:c>
            <x15:v>7</x15:v>
            <x15:x in="0"/>
          </x15:c>
          <x15:c>
            <x15:v>3709</x15:v>
            <x15:x in="0"/>
          </x15:c>
        </x15:pivotRow>
        <x15:pivotRow count="2">
          <x15:c>
            <x15:v>1</x15:v>
            <x15:x in="0"/>
          </x15:c>
          <x15:c>
            <x15:v>4166</x15:v>
            <x15:x in="0"/>
          </x15:c>
        </x15:pivotRow>
        <x15:pivotRow count="2">
          <x15:c>
            <x15:v>1</x15:v>
            <x15:x in="0"/>
          </x15:c>
          <x15:c>
            <x15:v>5042</x15:v>
            <x15:x in="0"/>
          </x15:c>
        </x15:pivotRow>
        <x15:pivotRow count="2">
          <x15:c>
            <x15:v>4</x15:v>
            <x15:x in="0"/>
          </x15:c>
          <x15:c>
            <x15:v>4515</x15:v>
            <x15:x in="0"/>
          </x15:c>
        </x15:pivotRow>
        <x15:pivotRow count="2">
          <x15:c>
            <x15:v>4</x15:v>
            <x15:x in="0"/>
          </x15:c>
          <x15:c>
            <x15:v>4566</x15:v>
            <x15:x in="0"/>
          </x15:c>
        </x15:pivotRow>
        <x15:pivotRow count="2">
          <x15:c>
            <x15:v>1</x15:v>
            <x15:x in="0"/>
          </x15:c>
          <x15:c>
            <x15:v>4066</x15:v>
            <x15:x in="0"/>
          </x15:c>
        </x15:pivotRow>
        <x15:pivotRow count="2">
          <x15:c>
            <x15:v>3</x15:v>
            <x15:x in="0"/>
          </x15:c>
          <x15:c>
            <x15:v>2884</x15:v>
            <x15:x in="0"/>
          </x15:c>
        </x15:pivotRow>
        <x15:pivotRow count="2">
          <x15:c>
            <x15:v>3</x15:v>
            <x15:x in="0"/>
          </x15:c>
          <x15:c>
            <x15:v>2612</x15:v>
            <x15:x in="0"/>
          </x15:c>
        </x15:pivotRow>
        <x15:pivotRow count="2">
          <x15:c>
            <x15:v>2</x15:v>
            <x15:x in="0"/>
          </x15:c>
          <x15:c>
            <x15:v>4200</x15:v>
            <x15:x in="0"/>
          </x15:c>
        </x15:pivotRow>
        <x15:pivotRow count="2">
          <x15:c>
            <x15:v>6</x15:v>
            <x15:x in="0"/>
          </x15:c>
          <x15:c>
            <x15:v>4989</x15:v>
            <x15:x in="0"/>
          </x15:c>
        </x15:pivotRow>
        <x15:pivotRow count="2">
          <x15:c>
            <x15:v>7</x15:v>
            <x15:x in="0"/>
          </x15:c>
          <x15:c>
            <x15:v>5773</x15:v>
            <x15:x in="0"/>
          </x15:c>
        </x15:pivotRow>
        <x15:pivotRow count="2">
          <x15:c>
            <x15:v>0</x15:v>
            <x15:x in="0"/>
          </x15:c>
          <x15:c>
            <x15:v>5094</x15:v>
            <x15:x in="0"/>
          </x15:c>
        </x15:pivotRow>
        <x15:pivotRow count="2">
          <x15:c>
            <x15:v>3</x15:v>
            <x15:x in="0"/>
          </x15:c>
          <x15:c>
            <x15:v>4295</x15:v>
            <x15:x in="0"/>
          </x15:c>
        </x15:pivotRow>
        <x15:pivotRow count="2">
          <x15:c>
            <x15:v>5</x15:v>
            <x15:x in="0"/>
          </x15:c>
          <x15:c>
            <x15:v>2962</x15:v>
            <x15:x in="0"/>
          </x15:c>
        </x15:pivotRow>
        <x15:pivotRow count="2">
          <x15:c>
            <x15:v>8</x15:v>
            <x15:x in="0"/>
          </x15:c>
          <x15:c>
            <x15:v>4377</x15:v>
            <x15:x in="0"/>
          </x15:c>
        </x15:pivotRow>
        <x15:pivotRow count="2">
          <x15:c>
            <x15:v>6</x15:v>
            <x15:x in="0"/>
          </x15:c>
          <x15:c>
            <x15:v>5386</x15:v>
            <x15:x in="0"/>
          </x15:c>
        </x15:pivotRow>
        <x15:pivotRow count="2">
          <x15:c>
            <x15:v>4</x15:v>
            <x15:x in="0"/>
          </x15:c>
          <x15:c>
            <x15:v>5534</x15:v>
            <x15:x in="0"/>
          </x15:c>
        </x15:pivotRow>
        <x15:pivotRow count="2">
          <x15:c>
            <x15:v>7</x15:v>
            <x15:x in="0"/>
          </x15:c>
          <x15:c>
            <x15:v>5405</x15:v>
            <x15:x in="0"/>
          </x15:c>
        </x15:pivotRow>
        <x15:pivotRow count="2">
          <x15:c>
            <x15:v>6</x15:v>
            <x15:x in="0"/>
          </x15:c>
          <x15:c>
            <x15:v>5074</x15:v>
            <x15:x in="0"/>
          </x15:c>
        </x15:pivotRow>
        <x15:pivotRow count="2">
          <x15:c>
            <x15:v>8</x15:v>
            <x15:x in="0"/>
          </x15:c>
          <x15:c>
            <x15:v>4392</x15:v>
            <x15:x in="0"/>
          </x15:c>
        </x15:pivotRow>
        <x15:pivotRow count="2">
          <x15:c>
            <x15:v>5</x15:v>
            <x15:x in="0"/>
          </x15:c>
          <x15:c>
            <x15:v>2447</x15:v>
            <x15:x in="0"/>
          </x15:c>
        </x15:pivotRow>
        <x15:pivotRow count="2">
          <x15:c>
            <x15:v>9</x15:v>
            <x15:x in="0"/>
          </x15:c>
          <x15:c>
            <x15:v>4220</x15:v>
            <x15:x in="0"/>
          </x15:c>
        </x15:pivotRow>
        <x15:pivotRow count="2">
          <x15:c>
            <x15:v>11</x15:v>
            <x15:x in="0"/>
          </x15:c>
          <x15:c>
            <x15:v>4228</x15:v>
            <x15:x in="0"/>
          </x15:c>
        </x15:pivotRow>
        <x15:pivotRow count="2">
          <x15:c>
            <x15:v>11</x15:v>
            <x15:x in="0"/>
          </x15:c>
          <x15:c>
            <x15:v>4704</x15:v>
            <x15:x in="0"/>
          </x15:c>
        </x15:pivotRow>
        <x15:pivotRow count="2">
          <x15:c>
            <x15:v>18</x15:v>
            <x15:x in="0"/>
          </x15:c>
          <x15:c>
            <x15:v>4227</x15:v>
            <x15:x in="0"/>
          </x15:c>
        </x15:pivotRow>
        <x15:pivotRow count="2">
          <x15:c>
            <x15:v>19</x15:v>
            <x15:x in="0"/>
          </x15:c>
          <x15:c>
            <x15:v>3581</x15:v>
            <x15:x in="0"/>
          </x15:c>
        </x15:pivotRow>
        <x15:pivotRow count="2">
          <x15:c>
            <x15:v>14</x15:v>
            <x15:x in="0"/>
          </x15:c>
          <x15:c>
            <x15:v>3081</x15:v>
            <x15:x in="0"/>
          </x15:c>
        </x15:pivotRow>
        <x15:pivotRow count="2">
          <x15:c>
            <x15:v>12</x15:v>
            <x15:x in="0"/>
          </x15:c>
          <x15:c>
            <x15:v>1915</x15:v>
            <x15:x in="0"/>
          </x15:c>
        </x15:pivotRow>
        <x15:pivotRow count="2">
          <x15:c>
            <x15:v>15</x15:v>
            <x15:x in="0"/>
          </x15:c>
          <x15:c>
            <x15:v>2909</x15:v>
            <x15:x in="0"/>
          </x15:c>
        </x15:pivotRow>
        <x15:pivotRow count="2">
          <x15:c>
            <x15:v>7</x15:v>
            <x15:x in="0"/>
          </x15:c>
          <x15:c>
            <x15:v>3168</x15:v>
            <x15:x in="0"/>
          </x15:c>
        </x15:pivotRow>
        <x15:pivotRow count="2">
          <x15:c>
            <x15:v>10</x15:v>
            <x15:x in="0"/>
          </x15:c>
          <x15:c>
            <x15:v>3099</x15:v>
            <x15:x in="0"/>
          </x15:c>
        </x15:pivotRow>
        <x15:pivotRow count="2">
          <x15:c>
            <x15:v>10</x15:v>
            <x15:x in="0"/>
          </x15:c>
          <x15:c>
            <x15:v>2539</x15:v>
            <x15:x in="0"/>
          </x15:c>
        </x15:pivotRow>
        <x15:pivotRow count="2">
          <x15:c>
            <x15:v>15</x15:v>
            <x15:x in="0"/>
          </x15:c>
          <x15:c>
            <x15:v>2362</x15:v>
            <x15:x in="0"/>
          </x15:c>
        </x15:pivotRow>
        <x15:pivotRow count="2">
          <x15:c>
            <x15:v>10</x15:v>
            <x15:x in="0"/>
          </x15:c>
          <x15:c>
            <x15:v>1853</x15:v>
            <x15:x in="0"/>
          </x15:c>
        </x15:pivotRow>
        <x15:pivotRow count="2">
          <x15:c>
            <x15:v>16</x15:v>
            <x15:x in="0"/>
          </x15:c>
          <x15:c>
            <x15:v>968</x15:v>
            <x15:x in="0"/>
          </x15:c>
        </x15:pivotRow>
        <x15:pivotRow count="2">
          <x15:c>
            <x15:v>16</x15:v>
            <x15:x in="0"/>
          </x15:c>
          <x15:c>
            <x15:v>1629</x15:v>
            <x15:x in="0"/>
          </x15:c>
        </x15:pivotRow>
        <x15:pivotRow count="2">
          <x15:c>
            <x15:v>17</x15:v>
            <x15:x in="0"/>
          </x15:c>
          <x15:c>
            <x15:v>1834</x15:v>
            <x15:x in="0"/>
          </x15:c>
        </x15:pivotRow>
        <x15:pivotRow count="2">
          <x15:c>
            <x15:v>19</x15:v>
            <x15:x in="0"/>
          </x15:c>
          <x15:c>
            <x15:v>1675</x15:v>
            <x15:x in="0"/>
          </x15:c>
        </x15:pivotRow>
        <x15:pivotRow count="2">
          <x15:c>
            <x15:v>15</x15:v>
            <x15:x in="0"/>
          </x15:c>
          <x15:c>
            <x15:v>1242</x15:v>
            <x15:x in="0"/>
          </x15:c>
        </x15:pivotRow>
        <x15:pivotRow count="2">
          <x15:c>
            <x15:v>17</x15:v>
            <x15:x in="0"/>
          </x15:c>
          <x15:c>
            <x15:v>1273</x15:v>
            <x15:x in="0"/>
          </x15:c>
        </x15:pivotRow>
        <x15:pivotRow count="2">
          <x15:c>
            <x15:v>21</x15:v>
            <x15:x in="0"/>
          </x15:c>
          <x15:c>
            <x15:v>1067</x15:v>
            <x15:x in="0"/>
          </x15:c>
        </x15:pivotRow>
        <x15:pivotRow count="2">
          <x15:c>
            <x15:v>12</x15:v>
            <x15:x in="0"/>
          </x15:c>
          <x15:c>
            <x15:v>611</x15:v>
            <x15:x in="0"/>
          </x15:c>
        </x15:pivotRow>
        <x15:pivotRow count="2">
          <x15:c>
            <x15:v>14</x15:v>
            <x15:x in="0"/>
          </x15:c>
          <x15:c>
            <x15:v>1004</x15:v>
            <x15:x in="0"/>
          </x15:c>
        </x15:pivotRow>
        <x15:pivotRow count="2">
          <x15:c>
            <x15:v>20</x15:v>
            <x15:x in="0"/>
          </x15:c>
          <x15:c>
            <x15:v>1052</x15:v>
            <x15:x in="0"/>
          </x15:c>
        </x15:pivotRow>
        <x15:pivotRow count="2">
          <x15:c>
            <x15:v>24</x15:v>
            <x15:x in="0"/>
          </x15:c>
          <x15:c>
            <x15:v>831</x15:v>
            <x15:x in="0"/>
          </x15:c>
        </x15:pivotRow>
        <x15:pivotRow count="2">
          <x15:c>
            <x15:v>25</x15:v>
            <x15:x in="0"/>
          </x15:c>
          <x15:c>
            <x15:v>782</x15:v>
            <x15:x in="0"/>
          </x15:c>
        </x15:pivotRow>
        <x15:pivotRow count="2">
          <x15:c>
            <x15:v>20</x15:v>
            <x15:x in="0"/>
          </x15:c>
          <x15:c>
            <x15:v>862</x15:v>
            <x15:x in="0"/>
          </x15:c>
        </x15:pivotRow>
        <x15:pivotRow count="2">
          <x15:c>
            <x15:v>16</x15:v>
            <x15:x in="0"/>
          </x15:c>
          <x15:c>
            <x15:v>565</x15:v>
            <x15:x in="0"/>
          </x15:c>
        </x15:pivotRow>
        <x15:pivotRow count="2">
          <x15:c>
            <x15:v>4</x15:v>
            <x15:x in="0"/>
          </x15:c>
          <x15:c>
            <x15:v>302</x15:v>
            <x15:x in="0"/>
          </x15:c>
        </x15:pivotRow>
        <x15:pivotRow count="2">
          <x15:c>
            <x15:v>3</x15:v>
            <x15:x in="0"/>
          </x15:c>
          <x15:c>
            <x15:v>253</x15:v>
            <x15:x in="0"/>
          </x15:c>
        </x15:pivotRow>
        <x15:pivotRow count="2">
          <x15:c>
            <x15:v>16</x15:v>
            <x15:x in="0"/>
          </x15:c>
          <x15:c>
            <x15:v>537</x15:v>
            <x15:x in="0"/>
          </x15:c>
        </x15:pivotRow>
        <x15:pivotRow count="2">
          <x15:c>
            <x15:v>18</x15:v>
            <x15:x in="0"/>
          </x15:c>
          <x15:c>
            <x15:v>531</x15:v>
            <x15:x in="0"/>
          </x15:c>
        </x15:pivotRow>
        <x15:pivotRow count="2">
          <x15:c>
            <x15:v>15</x15:v>
            <x15:x in="0"/>
          </x15:c>
          <x15:c>
            <x15:v>235</x15:v>
            <x15:x in="0"/>
          </x15:c>
        </x15:pivotRow>
        <x15:pivotRow count="2">
          <x15:c>
            <x15:v>8</x15:v>
            <x15:x in="0"/>
          </x15:c>
          <x15:c>
            <x15:v>382</x15:v>
            <x15:x in="0"/>
          </x15:c>
        </x15:pivotRow>
        <x15:pivotRow count="2">
          <x15:c>
            <x15:v>11</x15:v>
            <x15:x in="0"/>
          </x15:c>
          <x15:c>
            <x15:v>299</x15:v>
            <x15:x in="0"/>
          </x15:c>
        </x15:pivotRow>
        <x15:pivotRow count="2">
          <x15:c>
            <x15:v>11</x15:v>
            <x15:x in="0"/>
          </x15:c>
          <x15:c>
            <x15:v>154</x15:v>
            <x15:x in="0"/>
          </x15:c>
        </x15:pivotRow>
        <x15:pivotRow count="2">
          <x15:c>
            <x15:v>8</x15:v>
            <x15:x in="0"/>
          </x15:c>
          <x15:c>
            <x15:v>248</x15:v>
            <x15:x in="0"/>
          </x15:c>
        </x15:pivotRow>
        <x15:pivotRow count="2">
          <x15:c>
            <x15:v>17</x15:v>
            <x15:x in="0"/>
          </x15:c>
          <x15:c>
            <x15:v>267</x15:v>
            <x15:x in="0"/>
          </x15:c>
        </x15:pivotRow>
        <x15:pivotRow count="2">
          <x15:c>
            <x15:v>12</x15:v>
            <x15:x in="0"/>
          </x15:c>
          <x15:c>
            <x15:v>218</x15:v>
            <x15:x in="0"/>
          </x15:c>
        </x15:pivotRow>
        <x15:pivotRow count="2">
          <x15:c>
            <x15:v>14</x15:v>
            <x15:x in="0"/>
          </x15:c>
          <x15:c>
            <x15:v>200</x15:v>
            <x15:x in="0"/>
          </x15:c>
        </x15:pivotRow>
        <x15:pivotRow count="2">
          <x15:c>
            <x15:v>13</x15:v>
            <x15:x in="0"/>
          </x15:c>
          <x15:c>
            <x15:v>196</x15:v>
            <x15:x in="0"/>
          </x15:c>
        </x15:pivotRow>
        <x15:pivotRow count="2">
          <x15:c>
            <x15:v>7</x15:v>
            <x15:x in="0"/>
          </x15:c>
          <x15:c>
            <x15:v>161</x15:v>
            <x15:x in="0"/>
          </x15:c>
        </x15:pivotRow>
        <x15:pivotRow count="2">
          <x15:c>
            <x15:v>6</x15:v>
            <x15:x in="0"/>
          </x15:c>
          <x15:c>
            <x15:v>87</x15:v>
            <x15:x in="0"/>
          </x15:c>
        </x15:pivotRow>
        <x15:pivotRow count="2">
          <x15:c>
            <x15:v>5</x15:v>
            <x15:x in="0"/>
          </x15:c>
          <x15:c>
            <x15:v>144</x15:v>
            <x15:x in="0"/>
          </x15:c>
        </x15:pivotRow>
        <x15:pivotRow count="2">
          <x15:c>
            <x15:v>10</x15:v>
            <x15:x in="0"/>
          </x15:c>
          <x15:c>
            <x15:v>149</x15:v>
            <x15:x in="0"/>
          </x15:c>
        </x15:pivotRow>
        <x15:pivotRow count="2">
          <x15:c>
            <x15:v>19</x15:v>
            <x15:x in="0"/>
          </x15:c>
          <x15:c>
            <x15:v>143</x15:v>
            <x15:x in="0"/>
          </x15:c>
        </x15:pivotRow>
        <x15:pivotRow count="2">
          <x15:c>
            <x15:v>18</x15:v>
            <x15:x in="0"/>
          </x15:c>
          <x15:c>
            <x15:v>138</x15:v>
            <x15:x in="0"/>
          </x15:c>
        </x15:pivotRow>
        <x15:pivotRow count="2">
          <x15:c>
            <x15:v>9</x15:v>
            <x15:x in="0"/>
          </x15:c>
          <x15:c>
            <x15:v>82</x15:v>
            <x15:x in="0"/>
          </x15:c>
        </x15:pivotRow>
        <x15:pivotRow count="2">
          <x15:c>
            <x15:v>7</x15:v>
            <x15:x in="0"/>
          </x15:c>
          <x15:c>
            <x15:v>60</x15:v>
            <x15:x in="0"/>
          </x15:c>
        </x15:pivotRow>
        <x15:pivotRow count="2">
          <x15:c>
            <x15:v>6</x15:v>
            <x15:x in="0"/>
          </x15:c>
          <x15:c>
            <x15:v>49</x15:v>
            <x15:x in="0"/>
          </x15:c>
        </x15:pivotRow>
        <x15:pivotRow count="2">
          <x15:c>
            <x15:v>10</x15:v>
            <x15:x in="0"/>
          </x15:c>
          <x15:c>
            <x15:v>77</x15:v>
            <x15:x in="0"/>
          </x15:c>
        </x15:pivotRow>
        <x15:pivotRow count="2">
          <x15:c>
            <x15:v>13</x15:v>
            <x15:x in="0"/>
          </x15:c>
          <x15:c>
            <x15:v>72</x15:v>
            <x15:x in="0"/>
          </x15:c>
        </x15:pivotRow>
        <x15:pivotRow count="2">
          <x15:c>
            <x15:v>12</x15:v>
            <x15:x in="0"/>
          </x15:c>
          <x15:c>
            <x15:v>62</x15:v>
            <x15:x in="0"/>
          </x15:c>
        </x15:pivotRow>
        <x15:pivotRow count="2">
          <x15:c>
            <x15:v>7</x15:v>
            <x15:x in="0"/>
          </x15:c>
          <x15:c>
            <x15:v>57</x15:v>
            <x15:x in="0"/>
          </x15:c>
        </x15:pivotRow>
        <x15:pivotRow count="2">
          <x15:c>
            <x15:v>7</x15:v>
            <x15:x in="0"/>
          </x15:c>
          <x15:c>
            <x15:v>66</x15:v>
            <x15:x in="0"/>
          </x15:c>
        </x15:pivotRow>
        <x15:pivotRow count="2">
          <x15:c>
            <x15:v>6</x15:v>
            <x15:x in="0"/>
          </x15:c>
          <x15:c>
            <x15:v>40</x15:v>
            <x15:x in="0"/>
          </x15:c>
        </x15:pivotRow>
        <x15:pivotRow count="2">
          <x15:c>
            <x15:v>6</x15:v>
            <x15:x in="0"/>
          </x15:c>
          <x15:c>
            <x15:v>29</x15:v>
            <x15:x in="0"/>
          </x15:c>
        </x15:pivotRow>
        <x15:pivotRow count="2">
          <x15:c>
            <x15:v>13</x15:v>
            <x15:x in="0"/>
          </x15:c>
          <x15:c>
            <x15:v>36</x15:v>
            <x15:x in="0"/>
          </x15:c>
        </x15:pivotRow>
        <x15:pivotRow count="2">
          <x15:c>
            <x15:v>5</x15:v>
            <x15:x in="0"/>
          </x15:c>
          <x15:c>
            <x15:v>41</x15:v>
            <x15:x in="0"/>
          </x15:c>
        </x15:pivotRow>
        <x15:pivotRow count="2">
          <x15:c>
            <x15:v>2</x15:v>
            <x15:x in="0"/>
          </x15:c>
          <x15:c>
            <x15:v>36</x15:v>
            <x15:x in="0"/>
          </x15:c>
        </x15:pivotRow>
        <x15:pivotRow count="2">
          <x15:c>
            <x15:v>1</x15:v>
            <x15:x in="0"/>
          </x15:c>
          <x15:c>
            <x15:v>26</x15:v>
            <x15:x in="0"/>
          </x15:c>
        </x15:pivotRow>
        <x15:pivotRow count="2">
          <x15:c>
            <x15:v>1</x15:v>
            <x15:x in="0"/>
          </x15:c>
          <x15:c>
            <x15:v>32</x15:v>
            <x15:x in="0"/>
          </x15:c>
        </x15:pivotRow>
        <x15:pivotRow count="2">
          <x15:c>
            <x15:v>0</x15:v>
            <x15:x in="0"/>
          </x15:c>
          <x15:c>
            <x15:v>19</x15:v>
            <x15:x in="0"/>
          </x15:c>
        </x15:pivotRow>
        <x15:pivotRow count="2">
          <x15:c>
            <x15:v>3</x15:v>
            <x15:x in="0"/>
          </x15:c>
          <x15:c>
            <x15:v>17</x15:v>
            <x15:x in="0"/>
          </x15:c>
        </x15:pivotRow>
        <x15:pivotRow count="2">
          <x15:c>
            <x15:v>5</x15:v>
            <x15:x in="0"/>
          </x15:c>
          <x15:c>
            <x15:v>29</x15:v>
            <x15:x in="0"/>
          </x15:c>
        </x15:pivotRow>
        <x15:pivotRow count="2">
          <x15:c>
            <x15:v>2</x15:v>
            <x15:x in="0"/>
          </x15:c>
          <x15:c>
            <x15:v>36</x15:v>
            <x15:x in="0"/>
          </x15:c>
        </x15:pivotRow>
        <x15:pivotRow count="2">
          <x15:c>
            <x15:v>3</x15:v>
            <x15:x in="0"/>
          </x15:c>
          <x15:c>
            <x15:v>21</x15:v>
            <x15:x in="0"/>
          </x15:c>
        </x15:pivotRow>
        <x15:pivotRow count="2">
          <x15:c>
            <x15:v>12</x15:v>
            <x15:x in="0"/>
          </x15:c>
          <x15:c>
            <x15:v>24</x15:v>
            <x15:x in="0"/>
          </x15:c>
        </x15:pivotRow>
        <x15:pivotRow count="2">
          <x15:c>
            <x15:v>5</x15:v>
            <x15:x in="0"/>
          </x15:c>
          <x15:c>
            <x15:v>23</x15:v>
            <x15:x in="0"/>
          </x15:c>
        </x15:pivotRow>
        <x15:pivotRow count="2">
          <x15:c>
            <x15:v>0</x15:v>
            <x15:x in="0"/>
          </x15:c>
          <x15:c>
            <x15:v>22</x15:v>
            <x15:x in="0"/>
          </x15:c>
        </x15:pivotRow>
        <x15:pivotRow count="2">
          <x15:c>
            <x15:v>1</x15:v>
            <x15:x in="0"/>
          </x15:c>
          <x15:c>
            <x15:v>9</x15:v>
            <x15:x in="0"/>
          </x15:c>
        </x15:pivotRow>
        <x15:pivotRow count="2">
          <x15:c>
            <x15:v>1</x15:v>
            <x15:x in="0"/>
          </x15:c>
          <x15:c>
            <x15:v>18</x15:v>
            <x15:x in="0"/>
          </x15:c>
        </x15:pivotRow>
        <x15:pivotRow count="2">
          <x15:c>
            <x15:v>3</x15:v>
            <x15:x in="0"/>
          </x15:c>
          <x15:c>
            <x15:v>25</x15:v>
            <x15:x in="0"/>
          </x15:c>
        </x15:pivotRow>
        <x15:pivotRow count="2">
          <x15:c>
            <x15:v>2</x15:v>
            <x15:x in="0"/>
          </x15:c>
          <x15:c>
            <x15:v>14</x15:v>
            <x15:x in="0"/>
          </x15:c>
        </x15:pivotRow>
        <x15:pivotRow count="2">
          <x15:c>
            <x15:v>1</x15:v>
            <x15:x in="0"/>
          </x15:c>
          <x15:c>
            <x15:v>25</x15:v>
            <x15:x in="0"/>
          </x15:c>
        </x15:pivotRow>
        <x15:pivotRow count="2">
          <x15:c>
            <x15:v>0</x15:v>
            <x15:x in="0"/>
          </x15:c>
          <x15:c>
            <x15:v>29</x15:v>
            <x15:x in="0"/>
          </x15:c>
        </x15:pivotRow>
        <x15:pivotRow count="2">
          <x15:c>
            <x15:v>0</x15:v>
            <x15:x in="0"/>
          </x15:c>
          <x15:c>
            <x15:v>21</x15:v>
            <x15:x in="0"/>
          </x15:c>
        </x15:pivotRow>
        <x15:pivotRow count="2">
          <x15:c>
            <x15:v>1</x15:v>
            <x15:x in="0"/>
          </x15:c>
          <x15:c>
            <x15:v>18</x15:v>
            <x15:x in="0"/>
          </x15:c>
        </x15:pivotRow>
        <x15:pivotRow count="2">
          <x15:c>
            <x15:v>1</x15:v>
            <x15:x in="0"/>
          </x15:c>
          <x15:c>
            <x15:v>30</x15:v>
            <x15:x in="0"/>
          </x15:c>
        </x15:pivotRow>
        <x15:pivotRow count="2">
          <x15:c>
            <x15:v>0</x15:v>
            <x15:x in="0"/>
          </x15:c>
          <x15:c>
            <x15:v>25</x15:v>
            <x15:x in="0"/>
          </x15:c>
        </x15:pivotRow>
        <x15:pivotRow count="2">
          <x15:c>
            <x15:v>1</x15:v>
            <x15:x in="0"/>
          </x15:c>
          <x15:c>
            <x15:v>31</x15:v>
            <x15:x in="0"/>
          </x15:c>
        </x15:pivotRow>
        <x15:pivotRow count="2">
          <x15:c>
            <x15:v>0</x15:v>
            <x15:x in="0"/>
          </x15:c>
          <x15:c>
            <x15:v>22</x15:v>
            <x15:x in="0"/>
          </x15:c>
        </x15:pivotRow>
        <x15:pivotRow count="2">
          <x15:c>
            <x15:v>0</x15:v>
            <x15:x in="0"/>
          </x15:c>
          <x15:c>
            <x15:v>24</x15:v>
            <x15:x in="0"/>
          </x15:c>
        </x15:pivotRow>
        <x15:pivotRow count="2">
          <x15:c>
            <x15:v>0</x15:v>
            <x15:x in="0"/>
          </x15:c>
          <x15:c>
            <x15:v>22</x15:v>
            <x15:x in="0"/>
          </x15:c>
        </x15:pivotRow>
        <x15:pivotRow count="2">
          <x15:c>
            <x15:v>0</x15:v>
            <x15:x in="0"/>
          </x15:c>
          <x15:c>
            <x15:v>7</x15:v>
            <x15:x in="0"/>
          </x15:c>
        </x15:pivotRow>
        <x15:pivotRow count="2">
          <x15:c>
            <x15:v>0</x15:v>
            <x15:x in="0"/>
          </x15:c>
          <x15:c>
            <x15:v>15</x15:v>
            <x15:x in="0"/>
          </x15:c>
        </x15:pivotRow>
        <x15:pivotRow count="2">
          <x15:c>
            <x15:v>2</x15:v>
            <x15:x in="0"/>
          </x15:c>
          <x15:c>
            <x15:v>27</x15:v>
            <x15:x in="0"/>
          </x15:c>
        </x15:pivotRow>
        <x15:pivotRow count="2">
          <x15:c>
            <x15:v>1</x15:v>
            <x15:x in="0"/>
          </x15:c>
          <x15:c>
            <x15:v>20</x15:v>
            <x15:x in="0"/>
          </x15:c>
        </x15:pivotRow>
        <x15:pivotRow count="2">
          <x15:c>
            <x15:v>0</x15:v>
            <x15:x in="0"/>
          </x15:c>
          <x15:c>
            <x15:v>16</x15:v>
            <x15:x in="0"/>
          </x15:c>
        </x15:pivotRow>
        <x15:pivotRow count="2">
          <x15:c>
            <x15:v>2</x15:v>
            <x15:x in="0"/>
          </x15:c>
          <x15:c>
            <x15:v>16</x15:v>
            <x15:x in="0"/>
          </x15:c>
        </x15:pivotRow>
        <x15:pivotRow count="2">
          <x15:c>
            <x15:v>0</x15:v>
            <x15:x in="0"/>
          </x15:c>
          <x15:c>
            <x15:v>20</x15:v>
            <x15:x in="0"/>
          </x15:c>
        </x15:pivotRow>
        <x15:pivotRow count="2">
          <x15:c>
            <x15:v>1</x15:v>
            <x15:x in="0"/>
          </x15:c>
          <x15:c>
            <x15:v>6</x15:v>
            <x15:x in="0"/>
          </x15:c>
        </x15:pivotRow>
        <x15:pivotRow count="2">
          <x15:c>
            <x15:v>0</x15:v>
            <x15:x in="0"/>
          </x15:c>
          <x15:c>
            <x15:v>17</x15:v>
            <x15:x in="0"/>
          </x15:c>
        </x15:pivotRow>
        <x15:pivotRow count="2">
          <x15:c>
            <x15:v>0</x15:v>
            <x15:x in="0"/>
          </x15:c>
          <x15:c>
            <x15:v>5</x15:v>
            <x15:x in="0"/>
          </x15:c>
        </x15:pivotRow>
        <x15:pivotRow count="2">
          <x15:c>
            <x15:v>0</x15:v>
            <x15:x in="0"/>
          </x15:c>
          <x15:c>
            <x15:v>27</x15:v>
            <x15:x in="0"/>
          </x15:c>
        </x15:pivotRow>
        <x15:pivotRow count="2">
          <x15:c>
            <x15:v>0</x15:v>
            <x15:x in="0"/>
          </x15:c>
          <x15:c>
            <x15:v>19</x15:v>
            <x15:x in="0"/>
          </x15:c>
        </x15:pivotRow>
        <x15:pivotRow count="2">
          <x15:c>
            <x15:v>0</x15:v>
            <x15:x in="0"/>
          </x15:c>
          <x15:c>
            <x15:v>16</x15:v>
            <x15:x in="0"/>
          </x15:c>
        </x15:pivotRow>
        <x15:pivotRow count="2">
          <x15:c>
            <x15:v>0</x15:v>
            <x15:x in="0"/>
          </x15:c>
          <x15:c>
            <x15:v>9</x15:v>
            <x15:x in="0"/>
          </x15:c>
        </x15:pivotRow>
        <x15:pivotRow count="2">
          <x15:c>
            <x15:v>1</x15:v>
            <x15:x in="0"/>
          </x15:c>
          <x15:c>
            <x15:v>8</x15:v>
            <x15:x in="0"/>
          </x15:c>
        </x15:pivotRow>
        <x15:pivotRow count="2">
          <x15:c>
            <x15:v>1</x15:v>
            <x15:x in="0"/>
          </x15:c>
          <x15:c>
            <x15:v>21</x15:v>
            <x15:x in="0"/>
          </x15:c>
        </x15:pivotRow>
        <x15:pivotRow count="2">
          <x15:c>
            <x15:v>1</x15:v>
            <x15:x in="0"/>
          </x15:c>
          <x15:c>
            <x15:v>21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1000000}" name="PivotChartTable3" cacheId="23" applyNumberFormats="0" applyBorderFormats="0" applyFontFormats="0" applyPatternFormats="0" applyAlignmentFormats="0" applyWidthHeightFormats="1" dataCaption="値" updatedVersion="7" minRefreshableVersion="3" useAutoFormatting="1" subtotalHiddenItems="1" itemPrintTitles="1" createdVersion="6" indent="0" outline="1" outlineData="1" multipleFieldFilters="0" chartFormat="4">
  <location ref="A1:D32" firstHeaderRow="0" firstDataRow="1" firstDataCol="1"/>
  <pivotFields count="4">
    <pivotField axis="axisRow" allDrilled="1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subtotal="count" baseField="0" baseItem="0"/>
    <dataField fld="2" subtotal="count" baseField="0" baseItem="0"/>
    <dataField fld="1" subtotal="count" baseField="0" baseItem="0"/>
  </dataFields>
  <chartFormats count="9">
    <chartFormat chart="0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filters count="1">
    <filter fld="0" type="dateNewerThan" evalOrder="-1" id="3">
      <autoFilter ref="A1">
        <filterColumn colId="0">
          <customFilters>
            <customFilter operator="greaterThan" val="44498"/>
          </customFilters>
        </filterColumn>
      </autoFilter>
    </filter>
  </filter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31" columnCount="3" cacheId="111">
        <x15:pivotRow count="3">
          <x15:c>
            <x15:v>21</x15:v>
            <x15:x in="0"/>
          </x15:c>
          <x15:c>
            <x15:v>21</x15:v>
            <x15:x in="0"/>
          </x15:c>
          <x15:c>
            <x15:v>21</x15:v>
            <x15:x in="0"/>
          </x15:c>
        </x15:pivotRow>
        <x15:pivotRow count="3">
          <x15:c>
            <x15:v>20.308600591146387</x15:v>
            <x15:x in="0"/>
          </x15:c>
          <x15:c>
            <x15:v>18.462364173785318</x15:v>
            <x15:x in="0"/>
          </x15:c>
          <x15:c>
            <x15:v>14.769891339063179</x15:v>
            <x15:x in="0"/>
          </x15:c>
        </x15:pivotRow>
        <x15:pivotRow count="3">
          <x15:c>
            <x15:v>21.50940801599063</x15:v>
            <x15:x in="0"/>
          </x15:c>
          <x15:c>
            <x15:v>19.215042686730158</x15:v>
            <x15:x in="0"/>
          </x15:c>
          <x15:c>
            <x15:v>14.935169353848323</x15:v>
            <x15:x in="0"/>
          </x15:c>
        </x15:pivotRow>
        <x15:pivotRow count="3">
          <x15:c>
            <x15:v>22.781210772751365</x15:v>
            <x15:x in="0"/>
          </x15:c>
          <x15:c>
            <x15:v>19.998402519151568</x15:v>
            <x15:x in="0"/>
          </x15:c>
          <x15:c>
            <x15:v>15.102295205870178</x15:v>
            <x15:x in="0"/>
          </x15:c>
        </x15:pivotRow>
        <x15:pivotRow count="3">
          <x15:c>
            <x15:v>24.128205583081581</x15:v>
            <x15:x in="0"/>
          </x15:c>
          <x15:c>
            <x15:v>20.813693990116008</x15:v>
            <x15:x in="0"/>
          </x15:c>
          <x15:c>
            <x15:v>15.271289516880643</x15:v>
            <x15:x in="0"/>
          </x15:c>
        </x15:pivotRow>
        <x15:pivotRow count="3">
          <x15:c>
            <x15:v>25.554837158299051</x15:v>
            <x15:x in="0"/>
          </x15:c>
          <x15:c>
            <x15:v>21.662218342768028</x15:v>
            <x15:x in="0"/>
          </x15:c>
          <x15:c>
            <x15:v>15.442173138202634</x15:v>
            <x15:x in="0"/>
          </x15:c>
        </x15:pivotRow>
        <x15:pivotRow count="3">
          <x15:c>
            <x15:v>27.065812842454761</x15:v>
            <x15:x in="0"/>
          </x15:c>
          <x15:c>
            <x15:v>22.545329816930462</x15:v>
            <x15:x in="0"/>
          </x15:c>
          <x15:c>
            <x15:v>15.614967152650934</x15:v>
            <x15:x in="0"/>
          </x15:c>
        </x15:pivotRow>
        <x15:pivotRow count="3">
          <x15:c>
            <x15:v>28.666118119144812</x15:v>
            <x15:x in="0"/>
          </x15:c>
          <x15:c>
            <x15:v>23.464437804301269</x15:v>
            <x15:x in="0"/>
          </x15:c>
          <x15:c>
            <x15:v>15.789692877617199</x15:v>
            <x15:x in="0"/>
          </x15:c>
        </x15:pivotRow>
        <x15:pivotRow count="3">
          <x15:c>
            <x15:v>30.361033031949773</x15:v>
            <x15:x in="0"/>
          </x15:c>
          <x15:c>
            <x15:v>24.421009092242457</x15:v>
            <x15:x in="0"/>
          </x15:c>
          <x15:c>
            <x15:v>15.966371867572889</x15:v>
            <x15:x in="0"/>
          </x15:c>
        </x15:pivotRow>
        <x15:pivotRow count="3">
          <x15:c>
            <x15:v>32.156149572110735</x15:v>
            <x15:x in="0"/>
          </x15:c>
          <x15:c>
            <x15:v>25.416570197907276</x15:v>
            <x15:x in="0"/>
          </x15:c>
          <x15:c>
            <x15:v>16.145025916281156</x15:v>
            <x15:x in="0"/>
          </x15:c>
        </x15:pivotRow>
        <x15:pivotRow count="3">
          <x15:c>
            <x15:v>34.057390092290007</x15:v>
            <x15:x in="0"/>
          </x15:c>
          <x15:c>
            <x15:v>26.452709797362331</x15:v>
            <x15:x in="0"/>
          </x15:c>
          <x15:c>
            <x15:v>16.32567705999827</x15:v>
            <x15:x in="0"/>
          </x15:c>
        </x15:pivotRow>
        <x15:pivotRow count="3">
          <x15:c>
            <x15:v>36.071026803401764</x15:v>
            <x15:x in="0"/>
          </x15:c>
          <x15:c>
            <x15:v>27.531081253138836</x15:v>
            <x15:x in="0"/>
          </x15:c>
          <x15:c>
            <x15:v>16.508347579685505</x15:v>
            <x15:x in="0"/>
          </x15:c>
        </x15:pivotRow>
        <x15:pivotRow count="3">
          <x15:c>
            <x15:v>38.203702420636546</x15:v>
            <x15:x in="0"/>
          </x15:c>
          <x15:c>
            <x15:v>28.653405244462192</x15:v>
            <x15:x in="0"/>
          </x15:c>
          <x15:c>
            <x15:v>16.693060004210565</x15:v>
            <x15:x in="0"/>
          </x15:c>
        </x15:pivotRow>
        <x15:pivotRow count="3">
          <x15:c>
            <x15:v>40.462452025385574</x15:v>
            <x15:x in="0"/>
          </x15:c>
          <x15:c>
            <x15:v>29.82147250365233</x15:v>
            <x15:x in="0"/>
          </x15:c>
          <x15:c>
            <x15:v>16.879837112384848</x15:v>
            <x15:x in="0"/>
          </x15:c>
        </x15:pivotRow>
        <x15:pivotRow count="3">
          <x15:c>
            <x15:v>42.854726213612594</x15:v>
            <x15:x in="0"/>
          </x15:c>
          <x15:c>
            <x15:v>31.037146663991734</x15:v>
            <x15:x in="0"/>
          </x15:c>
          <x15:c>
            <x15:v>17.068701936397702</x15:v>
            <x15:x in="0"/>
          </x15:c>
        </x15:pivotRow>
        <x15:pivotRow count="3">
          <x15:c>
            <x15:v>45.388415606692433</x15:v>
            <x15:x in="0"/>
          </x15:c>
          <x15:c>
            <x15:v>32.302367222437169</x15:v>
            <x15:x in="0"/>
          </x15:c>
          <x15:c>
            <x15:v>17.259677764028311</x15:v>
            <x15:x in="0"/>
          </x15:c>
        </x15:pivotRow>
        <x15:pivotRow count="3">
          <x15:c>
            <x15:v>48.071876804926433</x15:v>
            <x15:x in="0"/>
          </x15:c>
          <x15:c>
            <x15:v>33.61915262293769</x15:v>
            <x15:x in="0"/>
          </x15:c>
          <x15:c>
            <x15:v>17.452788142312784</x15:v>
            <x15:x in="0"/>
          </x15:c>
        </x15:pivotRow>
        <x15:pivotRow count="3">
          <x15:c>
            <x15:v>50.913959866855294</x15:v>
            <x15:x in="0"/>
          </x15:c>
          <x15:c>
            <x15:v>34.989603463967796</x15:v>
            <x15:x in="0"/>
          </x15:c>
          <x15:c>
            <x15:v>17.648056879173964</x15:v>
            <x15:x in="0"/>
          </x15:c>
        </x15:pivotRow>
        <x15:pivotRow count="3">
          <x15:c>
            <x15:v>53.924037405115087</x15:v>
            <x15:x in="0"/>
          </x15:c>
          <x15:c>
            <x15:v>36.415905836503953</x15:v>
            <x15:x in="0"/>
          </x15:c>
          <x15:c>
            <x15:v>17.84550804720493</x15:v>
            <x15:x in="0"/>
          </x15:c>
        </x15:pivotRow>
        <x15:pivotRow count="3">
          <x15:c>
            <x15:v>57.112035391910467</x15:v>
            <x15:x in="0"/>
          </x15:c>
          <x15:c>
            <x15:v>37.900334796810057</x15:v>
            <x15:x in="0"/>
          </x15:c>
          <x15:c>
            <x15:v>18.045165986695793</x15:v>
            <x15:x in="0"/>
          </x15:c>
        </x15:pivotRow>
        <x15:pivotRow count="3">
          <x15:c>
            <x15:v>60.48846577538643</x15:v>
            <x15:x in="0"/>
          </x15:c>
          <x15:c>
            <x15:v>39.445257979561575</x15:v>
            <x15:x in="0"/>
          </x15:c>
          <x15:c>
            <x15:v>18.24705530772917</x15:v>
            <x15:x in="0"/>
          </x15:c>
        </x15:pivotRow>
        <x15:pivotRow count="3">
          <x15:c>
            <x15:v>64.064461010682862</x15:v>
            <x15:x in="0"/>
          </x15:c>
          <x15:c>
            <x15:v>41.053139357711188</x15:v>
            <x15:x in="0"/>
          </x15:c>
          <x15:c>
            <x15:v>18.451200893730856</x15:v>
            <x15:x in="0"/>
          </x15:c>
        </x15:pivotRow>
        <x15:pivotRow count="3">
          <x15:c>
            <x15:v>67.851810620282777</x15:v>
            <x15:x in="0"/>
          </x15:c>
          <x15:c>
            <x15:v>42.726543153694365</x15:v>
            <x15:x in="0"/>
          </x15:c>
          <x15:c>
            <x15:v>18.657627904729452</x15:v>
            <x15:x in="0"/>
          </x15:c>
        </x15:pivotRow>
        <x15:pivotRow count="3">
          <x15:c>
            <x15:v>71.862999897857662</x15:v>
            <x15:x in="0"/>
          </x15:c>
          <x15:c>
            <x15:v>44.468137909309007</x15:v>
            <x15:x in="0"/>
          </x15:c>
          <x15:c>
            <x15:v>18.866361779626459</x15:v>
            <x15:x in="0"/>
          </x15:c>
        </x15:pivotRow>
        <x15:pivotRow count="3">
          <x15:c>
            <x15:v>76.111250884889159</x15:v>
            <x15:x in="0"/>
          </x15:c>
          <x15:c>
            <x15:v>46.2807007196825</x15:v>
            <x15:x in="0"/>
          </x15:c>
          <x15:c>
            <x15:v>19.077428240037989</x15:v>
            <x15:x in="0"/>
          </x15:c>
        </x15:pivotRow>
        <x15:pivotRow count="3">
          <x15:c>
            <x15:v>80.610565747774672</x15:v>
            <x15:x in="0"/>
          </x15:c>
          <x15:c>
            <x15:v>48.167121638311073</x15:v>
            <x15:x in="0"/>
          </x15:c>
          <x15:c>
            <x15:v>19.2908532928559</x15:v>
            <x15:x in="0"/>
          </x15:c>
        </x15:pivotRow>
        <x15:pivotRow count="3">
          <x15:c>
            <x15:v>85.375772699189838</x15:v>
            <x15:x in="0"/>
          </x15:c>
          <x15:c>
            <x15:v>50.130408260156401</x15:v>
            <x15:x in="0"/>
          </x15:c>
          <x15:c>
            <x15:v>19.506663233682048</x15:v>
            <x15:x in="0"/>
          </x15:c>
        </x15:pivotRow>
        <x15:pivotRow count="3">
          <x15:c>
            <x15:v>90.422574607946444</x15:v>
            <x15:x in="0"/>
          </x15:c>
          <x15:c>
            <x15:v>52.173690489667933</x15:v>
            <x15:x in="0"/>
          </x15:c>
          <x15:c>
            <x15:v>19.724884649913292</x15:v>
            <x15:x in="0"/>
          </x15:c>
        </x15:pivotRow>
        <x15:pivotRow count="3">
          <x15:c>
            <x15:v>95.767600454681087</x15:v>
            <x15:x in="0"/>
          </x15:c>
          <x15:c>
            <x15:v>54.300225500948727</x15:v>
            <x15:x in="0"/>
          </x15:c>
          <x15:c>
            <x15:v>19.945544423884712</x15:v>
            <x15:x in="0"/>
          </x15:c>
        </x15:pivotRow>
        <x15:pivotRow count="3">
          <x15:c>
            <x15:v>101.42845979891717</x15:v>
            <x15:x in="0"/>
          </x15:c>
          <x15:c>
            <x15:v>56.513402898097411</x15:v>
            <x15:x in="0"/>
          </x15:c>
          <x15:c>
            <x15:v>20.168669736303855</x15:v>
            <x15:x in="0"/>
          </x15:c>
        </x15:pivotRow>
        <x15:pivotRow count="3">
          <x15:c>
            <x15:v>1494.5749598153634</x15:v>
            <x15:x in="0"/>
          </x15:c>
          <x15:c>
            <x15:v>1010.9808759363368</x15:v>
            <x15:x in="0"/>
          </x15:c>
          <x15:c>
            <x15:v>523.69998634257354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F_状態別陽性者数]"/>
        <x15:activeTabTopLevelEntity name="[F_新規感染者予測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2000000}" name="PivotChartTable4" cacheId="20" applyNumberFormats="0" applyBorderFormats="0" applyFontFormats="0" applyPatternFormats="0" applyAlignmentFormats="0" applyWidthHeightFormats="1" dataCaption="値" updatedVersion="7" minRefreshableVersion="3" useAutoFormatting="1" subtotalHiddenItems="1" itemPrintTitles="1" createdVersion="6" indent="0" outline="1" outlineData="1" multipleFieldFilters="0" chartFormat="8">
  <location ref="A3:E62" firstHeaderRow="0" firstDataRow="1" firstDataCol="1" rowPageCount="1" colPageCount="1"/>
  <pivotFields count="6">
    <pivotField axis="axisRow" allDrilled="1" showAll="0" dataSourceSort="1" defaultAttributeDrillState="1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5" name="[C_カレンダー].[直近4週間判定].&amp;[True]" cap="TRUE"/>
  </pageFields>
  <dataFields count="4">
    <dataField fld="4" subtotal="count" baseField="0" baseItem="0"/>
    <dataField name="予測_高位" fld="3" subtotal="count" baseField="0" baseItem="16"/>
    <dataField name="予測_中位" fld="2" subtotal="count" baseField="0" baseItem="16"/>
    <dataField name="予測_低位" fld="1" subtotal="count" baseField="0" baseItem="16"/>
  </dataFields>
  <chartFormats count="16">
    <chartFormat chart="0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予測_低位"/>
    <pivotHierarchy dragToRow="0" dragToCol="0" dragToPage="0" dragToData="1" caption="予測_中位"/>
    <pivotHierarchy dragToRow="0" dragToCol="0" dragToPage="0" dragToData="1" caption="予測_高位"/>
    <pivotHierarchy dragToRow="0" dragToCol="0" dragToPage="0" dragToData="1"/>
    <pivotHierarchy dragToRow="0" dragToCol="0" dragToPage="0" dragToData="1" caption="実績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59" columnCount="4" cacheId="123">
        <x15:pivotRow count="4">
          <x15:c>
            <x15:v>25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30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31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24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22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20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5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27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16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9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8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21</x15:v>
            <x15:x in="0"/>
          </x15:c>
          <x15:c t="e">
            <x15:v/>
            <x15:x in="0"/>
          </x15:c>
          <x15:c t="e">
            <x15:v/>
            <x15:x in="0"/>
          </x15:c>
          <x15:c t="e">
            <x15:v/>
            <x15:x in="0"/>
          </x15:c>
        </x15:pivotRow>
        <x15:pivotRow count="4">
          <x15:c>
            <x15:v>21</x15:v>
            <x15:x in="0"/>
          </x15:c>
          <x15:c>
            <x15:v>21</x15:v>
            <x15:x in="0"/>
          </x15:c>
          <x15:c>
            <x15:v>21</x15:v>
            <x15:x in="0"/>
          </x15:c>
          <x15:c>
            <x15:v>21</x15:v>
            <x15:x in="0"/>
          </x15:c>
        </x15:pivotRow>
        <x15:pivotRow count="4">
          <x15:c t="e">
            <x15:v/>
            <x15:x in="0"/>
          </x15:c>
          <x15:c>
            <x15:v>20.308600591146387</x15:v>
            <x15:x in="0"/>
          </x15:c>
          <x15:c>
            <x15:v>18.462364173785318</x15:v>
            <x15:x in="0"/>
          </x15:c>
          <x15:c>
            <x15:v>14.769891339063179</x15:v>
            <x15:x in="0"/>
          </x15:c>
        </x15:pivotRow>
        <x15:pivotRow count="4">
          <x15:c t="e">
            <x15:v/>
            <x15:x in="0"/>
          </x15:c>
          <x15:c>
            <x15:v>21.50940801599063</x15:v>
            <x15:x in="0"/>
          </x15:c>
          <x15:c>
            <x15:v>19.215042686730158</x15:v>
            <x15:x in="0"/>
          </x15:c>
          <x15:c>
            <x15:v>14.935169353848323</x15:v>
            <x15:x in="0"/>
          </x15:c>
        </x15:pivotRow>
        <x15:pivotRow count="4">
          <x15:c t="e">
            <x15:v/>
            <x15:x in="0"/>
          </x15:c>
          <x15:c>
            <x15:v>22.781210772751365</x15:v>
            <x15:x in="0"/>
          </x15:c>
          <x15:c>
            <x15:v>19.998402519151568</x15:v>
            <x15:x in="0"/>
          </x15:c>
          <x15:c>
            <x15:v>15.102295205870178</x15:v>
            <x15:x in="0"/>
          </x15:c>
        </x15:pivotRow>
        <x15:pivotRow count="4">
          <x15:c t="e">
            <x15:v/>
            <x15:x in="0"/>
          </x15:c>
          <x15:c>
            <x15:v>24.128205583081581</x15:v>
            <x15:x in="0"/>
          </x15:c>
          <x15:c>
            <x15:v>20.813693990116008</x15:v>
            <x15:x in="0"/>
          </x15:c>
          <x15:c>
            <x15:v>15.271289516880643</x15:v>
            <x15:x in="0"/>
          </x15:c>
        </x15:pivotRow>
        <x15:pivotRow count="4">
          <x15:c t="e">
            <x15:v/>
            <x15:x in="0"/>
          </x15:c>
          <x15:c>
            <x15:v>25.554837158299051</x15:v>
            <x15:x in="0"/>
          </x15:c>
          <x15:c>
            <x15:v>21.662218342768028</x15:v>
            <x15:x in="0"/>
          </x15:c>
          <x15:c>
            <x15:v>15.442173138202634</x15:v>
            <x15:x in="0"/>
          </x15:c>
        </x15:pivotRow>
        <x15:pivotRow count="4">
          <x15:c t="e">
            <x15:v/>
            <x15:x in="0"/>
          </x15:c>
          <x15:c>
            <x15:v>27.065812842454761</x15:v>
            <x15:x in="0"/>
          </x15:c>
          <x15:c>
            <x15:v>22.545329816930462</x15:v>
            <x15:x in="0"/>
          </x15:c>
          <x15:c>
            <x15:v>15.614967152650934</x15:v>
            <x15:x in="0"/>
          </x15:c>
        </x15:pivotRow>
        <x15:pivotRow count="4">
          <x15:c t="e">
            <x15:v/>
            <x15:x in="0"/>
          </x15:c>
          <x15:c>
            <x15:v>28.666118119144812</x15:v>
            <x15:x in="0"/>
          </x15:c>
          <x15:c>
            <x15:v>23.464437804301269</x15:v>
            <x15:x in="0"/>
          </x15:c>
          <x15:c>
            <x15:v>15.789692877617199</x15:v>
            <x15:x in="0"/>
          </x15:c>
        </x15:pivotRow>
        <x15:pivotRow count="4">
          <x15:c t="e">
            <x15:v/>
            <x15:x in="0"/>
          </x15:c>
          <x15:c>
            <x15:v>30.361033031949773</x15:v>
            <x15:x in="0"/>
          </x15:c>
          <x15:c>
            <x15:v>24.421009092242457</x15:v>
            <x15:x in="0"/>
          </x15:c>
          <x15:c>
            <x15:v>15.966371867572889</x15:v>
            <x15:x in="0"/>
          </x15:c>
        </x15:pivotRow>
        <x15:pivotRow count="4">
          <x15:c t="e">
            <x15:v/>
            <x15:x in="0"/>
          </x15:c>
          <x15:c>
            <x15:v>32.156149572110735</x15:v>
            <x15:x in="0"/>
          </x15:c>
          <x15:c>
            <x15:v>25.416570197907276</x15:v>
            <x15:x in="0"/>
          </x15:c>
          <x15:c>
            <x15:v>16.145025916281156</x15:v>
            <x15:x in="0"/>
          </x15:c>
        </x15:pivotRow>
        <x15:pivotRow count="4">
          <x15:c t="e">
            <x15:v/>
            <x15:x in="0"/>
          </x15:c>
          <x15:c>
            <x15:v>34.057390092290007</x15:v>
            <x15:x in="0"/>
          </x15:c>
          <x15:c>
            <x15:v>26.452709797362331</x15:v>
            <x15:x in="0"/>
          </x15:c>
          <x15:c>
            <x15:v>16.32567705999827</x15:v>
            <x15:x in="0"/>
          </x15:c>
        </x15:pivotRow>
        <x15:pivotRow count="4">
          <x15:c t="e">
            <x15:v/>
            <x15:x in="0"/>
          </x15:c>
          <x15:c>
            <x15:v>36.071026803401764</x15:v>
            <x15:x in="0"/>
          </x15:c>
          <x15:c>
            <x15:v>27.531081253138836</x15:v>
            <x15:x in="0"/>
          </x15:c>
          <x15:c>
            <x15:v>16.508347579685505</x15:v>
            <x15:x in="0"/>
          </x15:c>
        </x15:pivotRow>
        <x15:pivotRow count="4">
          <x15:c t="e">
            <x15:v/>
            <x15:x in="0"/>
          </x15:c>
          <x15:c>
            <x15:v>38.203702420636546</x15:v>
            <x15:x in="0"/>
          </x15:c>
          <x15:c>
            <x15:v>28.653405244462192</x15:v>
            <x15:x in="0"/>
          </x15:c>
          <x15:c>
            <x15:v>16.693060004210565</x15:v>
            <x15:x in="0"/>
          </x15:c>
        </x15:pivotRow>
        <x15:pivotRow count="4">
          <x15:c t="e">
            <x15:v/>
            <x15:x in="0"/>
          </x15:c>
          <x15:c>
            <x15:v>40.462452025385574</x15:v>
            <x15:x in="0"/>
          </x15:c>
          <x15:c>
            <x15:v>29.82147250365233</x15:v>
            <x15:x in="0"/>
          </x15:c>
          <x15:c>
            <x15:v>16.879837112384848</x15:v>
            <x15:x in="0"/>
          </x15:c>
        </x15:pivotRow>
        <x15:pivotRow count="4">
          <x15:c t="e">
            <x15:v/>
            <x15:x in="0"/>
          </x15:c>
          <x15:c>
            <x15:v>42.854726213612594</x15:v>
            <x15:x in="0"/>
          </x15:c>
          <x15:c>
            <x15:v>31.037146663991734</x15:v>
            <x15:x in="0"/>
          </x15:c>
          <x15:c>
            <x15:v>17.068701936397702</x15:v>
            <x15:x in="0"/>
          </x15:c>
        </x15:pivotRow>
        <x15:pivotRow count="4">
          <x15:c t="e">
            <x15:v/>
            <x15:x in="0"/>
          </x15:c>
          <x15:c>
            <x15:v>45.388415606692433</x15:v>
            <x15:x in="0"/>
          </x15:c>
          <x15:c>
            <x15:v>32.302367222437169</x15:v>
            <x15:x in="0"/>
          </x15:c>
          <x15:c>
            <x15:v>17.259677764028311</x15:v>
            <x15:x in="0"/>
          </x15:c>
        </x15:pivotRow>
        <x15:pivotRow count="4">
          <x15:c t="e">
            <x15:v/>
            <x15:x in="0"/>
          </x15:c>
          <x15:c>
            <x15:v>48.071876804926433</x15:v>
            <x15:x in="0"/>
          </x15:c>
          <x15:c>
            <x15:v>33.61915262293769</x15:v>
            <x15:x in="0"/>
          </x15:c>
          <x15:c>
            <x15:v>17.452788142312784</x15:v>
            <x15:x in="0"/>
          </x15:c>
        </x15:pivotRow>
        <x15:pivotRow count="4">
          <x15:c t="e">
            <x15:v/>
            <x15:x in="0"/>
          </x15:c>
          <x15:c>
            <x15:v>50.913959866855294</x15:v>
            <x15:x in="0"/>
          </x15:c>
          <x15:c>
            <x15:v>34.989603463967796</x15:v>
            <x15:x in="0"/>
          </x15:c>
          <x15:c>
            <x15:v>17.648056879173964</x15:v>
            <x15:x in="0"/>
          </x15:c>
        </x15:pivotRow>
        <x15:pivotRow count="4">
          <x15:c t="e">
            <x15:v/>
            <x15:x in="0"/>
          </x15:c>
          <x15:c>
            <x15:v>53.924037405115087</x15:v>
            <x15:x in="0"/>
          </x15:c>
          <x15:c>
            <x15:v>36.415905836503953</x15:v>
            <x15:x in="0"/>
          </x15:c>
          <x15:c>
            <x15:v>17.84550804720493</x15:v>
            <x15:x in="0"/>
          </x15:c>
        </x15:pivotRow>
        <x15:pivotRow count="4">
          <x15:c t="e">
            <x15:v/>
            <x15:x in="0"/>
          </x15:c>
          <x15:c>
            <x15:v>57.112035391910467</x15:v>
            <x15:x in="0"/>
          </x15:c>
          <x15:c>
            <x15:v>37.900334796810057</x15:v>
            <x15:x in="0"/>
          </x15:c>
          <x15:c>
            <x15:v>18.045165986695793</x15:v>
            <x15:x in="0"/>
          </x15:c>
        </x15:pivotRow>
        <x15:pivotRow count="4">
          <x15:c t="e">
            <x15:v/>
            <x15:x in="0"/>
          </x15:c>
          <x15:c>
            <x15:v>60.48846577538643</x15:v>
            <x15:x in="0"/>
          </x15:c>
          <x15:c>
            <x15:v>39.445257979561575</x15:v>
            <x15:x in="0"/>
          </x15:c>
          <x15:c>
            <x15:v>18.24705530772917</x15:v>
            <x15:x in="0"/>
          </x15:c>
        </x15:pivotRow>
        <x15:pivotRow count="4">
          <x15:c t="e">
            <x15:v/>
            <x15:x in="0"/>
          </x15:c>
          <x15:c>
            <x15:v>64.064461010682862</x15:v>
            <x15:x in="0"/>
          </x15:c>
          <x15:c>
            <x15:v>41.053139357711188</x15:v>
            <x15:x in="0"/>
          </x15:c>
          <x15:c>
            <x15:v>18.451200893730856</x15:v>
            <x15:x in="0"/>
          </x15:c>
        </x15:pivotRow>
        <x15:pivotRow count="4">
          <x15:c t="e">
            <x15:v/>
            <x15:x in="0"/>
          </x15:c>
          <x15:c>
            <x15:v>67.851810620282777</x15:v>
            <x15:x in="0"/>
          </x15:c>
          <x15:c>
            <x15:v>42.726543153694365</x15:v>
            <x15:x in="0"/>
          </x15:c>
          <x15:c>
            <x15:v>18.657627904729452</x15:v>
            <x15:x in="0"/>
          </x15:c>
        </x15:pivotRow>
        <x15:pivotRow count="4">
          <x15:c t="e">
            <x15:v/>
            <x15:x in="0"/>
          </x15:c>
          <x15:c>
            <x15:v>71.862999897857662</x15:v>
            <x15:x in="0"/>
          </x15:c>
          <x15:c>
            <x15:v>44.468137909309007</x15:v>
            <x15:x in="0"/>
          </x15:c>
          <x15:c>
            <x15:v>18.866361779626459</x15:v>
            <x15:x in="0"/>
          </x15:c>
        </x15:pivotRow>
        <x15:pivotRow count="4">
          <x15:c t="e">
            <x15:v/>
            <x15:x in="0"/>
          </x15:c>
          <x15:c>
            <x15:v>76.111250884889159</x15:v>
            <x15:x in="0"/>
          </x15:c>
          <x15:c>
            <x15:v>46.2807007196825</x15:v>
            <x15:x in="0"/>
          </x15:c>
          <x15:c>
            <x15:v>19.077428240037989</x15:v>
            <x15:x in="0"/>
          </x15:c>
        </x15:pivotRow>
        <x15:pivotRow count="4">
          <x15:c t="e">
            <x15:v/>
            <x15:x in="0"/>
          </x15:c>
          <x15:c>
            <x15:v>80.610565747774672</x15:v>
            <x15:x in="0"/>
          </x15:c>
          <x15:c>
            <x15:v>48.167121638311073</x15:v>
            <x15:x in="0"/>
          </x15:c>
          <x15:c>
            <x15:v>19.2908532928559</x15:v>
            <x15:x in="0"/>
          </x15:c>
        </x15:pivotRow>
        <x15:pivotRow count="4">
          <x15:c t="e">
            <x15:v/>
            <x15:x in="0"/>
          </x15:c>
          <x15:c>
            <x15:v>85.375772699189838</x15:v>
            <x15:x in="0"/>
          </x15:c>
          <x15:c>
            <x15:v>50.130408260156401</x15:v>
            <x15:x in="0"/>
          </x15:c>
          <x15:c>
            <x15:v>19.506663233682048</x15:v>
            <x15:x in="0"/>
          </x15:c>
        </x15:pivotRow>
        <x15:pivotRow count="4">
          <x15:c t="e">
            <x15:v/>
            <x15:x in="0"/>
          </x15:c>
          <x15:c>
            <x15:v>90.422574607946444</x15:v>
            <x15:x in="0"/>
          </x15:c>
          <x15:c>
            <x15:v>52.173690489667933</x15:v>
            <x15:x in="0"/>
          </x15:c>
          <x15:c>
            <x15:v>19.724884649913292</x15:v>
            <x15:x in="0"/>
          </x15:c>
        </x15:pivotRow>
        <x15:pivotRow count="4">
          <x15:c t="e">
            <x15:v/>
            <x15:x in="0"/>
          </x15:c>
          <x15:c>
            <x15:v>95.767600454681087</x15:v>
            <x15:x in="0"/>
          </x15:c>
          <x15:c>
            <x15:v>54.300225500948727</x15:v>
            <x15:x in="0"/>
          </x15:c>
          <x15:c>
            <x15:v>19.945544423884712</x15:v>
            <x15:x in="0"/>
          </x15:c>
        </x15:pivotRow>
        <x15:pivotRow count="4">
          <x15:c t="e">
            <x15:v/>
            <x15:x in="0"/>
          </x15:c>
          <x15:c>
            <x15:v>101.42845979891717</x15:v>
            <x15:x in="0"/>
          </x15:c>
          <x15:c>
            <x15:v>56.513402898097411</x15:v>
            <x15:x in="0"/>
          </x15:c>
          <x15:c>
            <x15:v>20.168669736303855</x15:v>
            <x15:x in="0"/>
          </x15:c>
        </x15:pivotRow>
        <x15:pivotRow count="4">
          <x15:c t="e">
            <x15:v/>
            <x15:x in="0"/>
          </x15:c>
          <x15:c>
            <x15:v>1494.5749598153634</x15:v>
            <x15:x in="0"/>
          </x15:c>
          <x15:c>
            <x15:v>1010.9808759363368</x15:v>
            <x15:x in="0"/>
          </x15:c>
          <x15:c>
            <x15:v>523.69998634257354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F_新規感染者予測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ピボットテーブル3" cacheId="39" dataOnRows="1" dataPosition="0" applyNumberFormats="0" applyBorderFormats="0" applyFontFormats="0" applyPatternFormats="0" applyAlignmentFormats="0" applyWidthHeightFormats="1" dataCaption="値" tag="36b14a13-0a1b-4592-80f8-2ac2f78202bb" updatedVersion="7" minRefreshableVersion="3" useAutoFormatting="1" subtotalHiddenItems="1" colGrandTotals="0" itemPrintTitles="1" createdVersion="6" indent="0" outline="1" outlineData="1" multipleFieldFilters="0">
  <location ref="K3:AO24" firstHeaderRow="1" firstDataRow="2" firstDataCol="1"/>
  <pivotFields count="5">
    <pivotField axis="axisCol" allDrilled="1" showAll="0" measureFilter="1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allDrilled="1" showAll="0">
      <items count="7">
        <item c="1" x="0"/>
        <item c="1" x="5" d="1"/>
        <item c="1" x="2"/>
        <item c="1" x="1"/>
        <item c="1" x="4"/>
        <item c="1" x="3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3">
    <field x="-2"/>
    <field x="1"/>
    <field x="2"/>
  </rowFields>
  <rowItems count="20">
    <i>
      <x/>
    </i>
    <i r="1">
      <x/>
    </i>
    <i r="1">
      <x v="1"/>
    </i>
    <i r="2">
      <x/>
    </i>
    <i r="2">
      <x v="1"/>
    </i>
    <i r="1">
      <x v="2"/>
    </i>
    <i r="1">
      <x v="3"/>
    </i>
    <i r="1">
      <x v="4"/>
    </i>
    <i r="1">
      <x v="5"/>
    </i>
    <i i="1">
      <x v="1"/>
    </i>
    <i r="1" i="1">
      <x/>
    </i>
    <i r="1" i="1">
      <x v="1"/>
    </i>
    <i r="2" i="1">
      <x/>
    </i>
    <i r="2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 v="1"/>
    </i>
  </rowItems>
  <colFields count="1">
    <field x="0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colItems>
  <dataFields count="2">
    <dataField name="合計 / 数" fld="3" baseField="0" baseItem="0"/>
    <dataField fld="4" subtotal="count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1" iMeasureHier="20">
      <autoFilter ref="A1">
        <filterColumn colId="0">
          <top10 val="30" filterVal="30"/>
        </filterColumn>
      </autoFilter>
    </filter>
  </filters>
  <rowHierarchiesUsage count="2">
    <rowHierarchyUsage hierarchyUsage="-2"/>
    <rowHierarchyUsage hierarchyUsage="7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ピボットテーブル6" cacheId="33" applyNumberFormats="0" applyBorderFormats="0" applyFontFormats="0" applyPatternFormats="0" applyAlignmentFormats="0" applyWidthHeightFormats="1" dataCaption="値" tag="8ac03c94-b371-4cce-812c-567e1d075d58" updatedVersion="7" minRefreshableVersion="5" useAutoFormatting="1" subtotalHiddenItems="1" rowGrandTotals="0" itemPrintTitles="1" createdVersion="6" indent="0" outline="1" outlineData="1" multipleFieldFilters="0" chartFormat="1">
  <location ref="I6:J61" firstHeaderRow="1" firstDataRow="1" firstDataCol="1"/>
  <pivotFields count="4">
    <pivotField axis="axisRow" allDrilled="1" showAll="0" sortType="ascending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llDrilled="1" showAll="0" dataSourceSort="1"/>
    <pivotField showAll="0" dataSourceSort="1"/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Items count="1">
    <i/>
  </colItems>
  <dataFields count="1">
    <dataField name="合計 / 数" fld="3" baseField="0" baseItem="18" numFmtId="176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>
      <members count="2" level="1">
        <member name="[D_状態].[状態_階層].[状態].&amp;[死亡]"/>
        <member name="[D_状態].[状態_階層].[状態].&amp;[退院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102" name="[C_カレンダー].[日付]">
      <autoFilter ref="A1">
        <filterColumn colId="0">
          <customFilters and="1">
            <customFilter operator="greaterThanOrEqual" val="4436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F_状態別陽性者数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ピボットテーブル5" cacheId="30" applyNumberFormats="0" applyBorderFormats="0" applyFontFormats="0" applyPatternFormats="0" applyAlignmentFormats="0" applyWidthHeightFormats="1" dataCaption="値" tag="a6859f92-249a-4150-a5d5-e6779b22f65e" updatedVersion="7" minRefreshableVersion="5" useAutoFormatting="1" subtotalHiddenItems="1" rowGrandTotals="0" itemPrintTitles="1" createdVersion="6" indent="0" outline="1" outlineData="1" multipleFieldFilters="0" chartFormat="1">
  <location ref="F6:G61" firstHeaderRow="1" firstDataRow="1" firstDataCol="1" rowPageCount="1" colPageCount="1"/>
  <pivotFields count="4">
    <pivotField axis="axisRow" allDrilled="1" showAll="0" sortType="ascending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Items count="1">
    <i/>
  </colItems>
  <pageFields count="1">
    <pageField fld="1" hier="7" name="[D_状態].[状態_階層].[状態].&amp;[死亡]" cap="死亡"/>
  </pageFields>
  <dataFields count="1">
    <dataField name="合計 / 数" fld="3" baseField="0" baseItem="16" numFmtId="176"/>
  </dataFields>
  <formats count="4"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>
      <members count="2" level="1">
        <member name="[D_状態].[状態_階層].[状態].&amp;[死亡]"/>
        <member name="[D_状態].[状態_階層].[状態].&amp;[退院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102" name="[C_カレンダー].[日付]">
      <autoFilter ref="A1">
        <filterColumn colId="0">
          <customFilters and="1">
            <customFilter operator="greaterThanOrEqual" val="4436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F_状態別陽性者数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ピボットテーブル4" cacheId="36" applyNumberFormats="0" applyBorderFormats="0" applyFontFormats="0" applyPatternFormats="0" applyAlignmentFormats="0" applyWidthHeightFormats="1" dataCaption="値" tag="dedc05ef-67fc-4ff2-ba96-e561360be88c" updatedVersion="7" minRefreshableVersion="5" useAutoFormatting="1" subtotalHiddenItems="1" rowGrandTotals="0" itemPrintTitles="1" createdVersion="6" indent="0" outline="1" outlineData="1" multipleFieldFilters="0" chartFormat="1">
  <location ref="C6:D61" firstHeaderRow="1" firstDataRow="1" firstDataCol="1" rowPageCount="1" colPageCount="1"/>
  <pivotFields count="4">
    <pivotField axis="axisRow" allDrilled="1" showAll="0" sortType="ascending" defaultAttributeDrillState="1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colItems count="1">
    <i/>
  </colItems>
  <pageFields count="1">
    <pageField fld="1" hier="7" name="[D_状態].[状態_階層].[状態].&amp;[死亡]" cap="死亡"/>
  </pageFields>
  <dataFields count="1">
    <dataField fld="3" subtotal="count" baseField="0" baseItem="16" numFmtId="176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>
      <members count="2" level="1">
        <member name="[D_状態].[状態_階層].[状態].&amp;[死亡]"/>
        <member name="[D_状態].[状態_階層].[状態].&amp;[退院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dateBetween" evalOrder="-1" id="102" name="[C_カレンダー].[日付]">
      <autoFilter ref="A1">
        <filterColumn colId="0">
          <customFilters and="1">
            <customFilter operator="greaterThanOrEqual" val="44362"/>
            <customFilter operator="lessThanOrEqual" val="444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ピボットテーブル4" cacheId="26" applyNumberFormats="0" applyBorderFormats="0" applyFontFormats="0" applyPatternFormats="0" applyAlignmentFormats="0" applyWidthHeightFormats="1" dataCaption="値" tag="356eade5-5a44-4466-8bcb-99dff98ad4e6" updatedVersion="7" minRefreshableVersion="3" useAutoFormatting="1" subtotalHiddenItems="1" itemPrintTitles="1" createdVersion="6" indent="0" outline="1" outlineData="1" multipleFieldFilters="0">
  <location ref="B4:I13" firstHeaderRow="1" firstDataRow="2" firstDataCol="1"/>
  <pivotFields count="4">
    <pivotField axis="axisRow" allDrilled="1" showAll="0" measureFilter="1" sortType="descending" defaultAttributeDrillState="1">
      <items count="8">
        <item x="6"/>
        <item x="5"/>
        <item x="4"/>
        <item x="3"/>
        <item x="2"/>
        <item x="1"/>
        <item x="0"/>
        <item t="default"/>
      </items>
    </pivotField>
    <pivotField axis="axisCol" allDrilled="1" showAll="0">
      <items count="7">
        <item c="1" x="5"/>
        <item c="1" x="2"/>
        <item c="1" x="1"/>
        <item c="1" x="4"/>
        <item c="1" x="0"/>
        <item c="1" x="3"/>
        <item t="default"/>
      </items>
    </pivotField>
    <pivotField axis="axisCol" showAll="0" dataSourceSort="1">
      <items count="1"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合計 / 数" fld="3" baseField="0" baseItem="6" numFmtId="176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4" iMeasureHier="20">
      <autoFilter ref="A1">
        <filterColumn colId="0">
          <top10 val="7" filterVal="7"/>
        </filterColumn>
      </autoFilter>
    </filter>
  </filters>
  <rowHierarchiesUsage count="1">
    <rowHierarchyUsage hierarchyUsage="0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_カレンダー]"/>
        <x15:activeTabTopLevelEntity name="[D_状態]"/>
        <x15:activeTabTopLevelEntity name="[F_状態別感染者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.ソース" displayName="T.ソース" ref="A2:H5" totalsRowShown="0">
  <autoFilter ref="A2:H5" xr:uid="{00000000-0009-0000-0100-000002000000}"/>
  <tableColumns count="8">
    <tableColumn id="1" xr3:uid="{00000000-0010-0000-0000-000001000000}" name="クエリ名"/>
    <tableColumn id="9" xr3:uid="{72BDB079-05D3-48A5-A6D2-9DB8CF2BB275}" name="フォルダ―"/>
    <tableColumn id="2" xr3:uid="{00000000-0010-0000-0000-000002000000}" name="ファイル"/>
    <tableColumn id="3" xr3:uid="{00000000-0010-0000-0000-000003000000}" name="パス" dataDxfId="8">
      <calculatedColumnFormula>IF(LEFT(T.ソース[[#This Row],[フォルダ―]],2)&lt;&gt;".\",T.ソース[[#This Row],[フォルダ―]],LEFT($A$1,FIND("&gt;",SUBSTITUTE($A$1,"\","&gt;",LEN($A$1)-LEN(SUBSTITUTE($A$1,"\",""))),1)-1)&amp;MID(T.ソース[[#This Row],[フォルダ―]],2,1000))&amp;T.ソース[[#This Row],[ファイル]]</calculatedColumnFormula>
    </tableColumn>
    <tableColumn id="8" xr3:uid="{00000000-0010-0000-0000-000008000000}" name="ファイル形式"/>
    <tableColumn id="4" xr3:uid="{00000000-0010-0000-0000-000004000000}" name="種別"/>
    <tableColumn id="5" xr3:uid="{00000000-0010-0000-0000-000005000000}" name="名前"/>
    <tableColumn id="6" xr3:uid="{00000000-0010-0000-0000-000006000000}" name="備考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.新規感染者予測" displayName="T.新規感染者予測" ref="AA5:AD35" totalsRowShown="0">
  <autoFilter ref="AA5:AD35" xr:uid="{00000000-0009-0000-0100-000001000000}"/>
  <tableColumns count="4">
    <tableColumn id="1" xr3:uid="{00000000-0010-0000-0100-000001000000}" name="日付" dataDxfId="3">
      <calculatedColumnFormula>N6</calculatedColumnFormula>
    </tableColumn>
    <tableColumn id="2" xr3:uid="{00000000-0010-0000-0100-000002000000}" name="新規感染者_中位" dataDxfId="2">
      <calculatedColumnFormula>SUM(P6:Q6)-SUM(P5:Q5)</calculatedColumnFormula>
    </tableColumn>
    <tableColumn id="3" xr3:uid="{00000000-0010-0000-0100-000003000000}" name="新規感染者_高位" dataDxfId="1">
      <calculatedColumnFormula>SUM(T6:U6)-SUM(T5:U5)</calculatedColumnFormula>
    </tableColumn>
    <tableColumn id="4" xr3:uid="{00000000-0010-0000-0100-000004000000}" name="新規感染者_低位" dataDxfId="0">
      <calculatedColumnFormula>SUM(X6:Y6)-SUM(X5:Y5)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タイムライン_日付" xr10:uid="{00000000-0013-0000-FFFF-FFFF02000000}" sourceName="[C_カレンダー].[日付]">
  <pivotTables>
    <pivotTable tabId="4294967295" name="PivotChartTable1"/>
    <pivotTable tabId="4294967295" name="PivotChartTable7"/>
  </pivotTables>
  <state minimalRefreshVersion="6" lastRefreshVersion="6" pivotCacheId="2018391317" filterType="dateBetween">
    <selection startDate="2020-10-01T00:00:00" endDate="2021-12-31T00:00:00"/>
    <bounds startDate="2020-01-01T00:00:00" endDate="2022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タイムライン_日付1" xr10:uid="{00000000-0013-0000-FFFF-FFFF03000000}" sourceName="[C_カレンダー].[日付]">
  <pivotTables>
    <pivotTable tabId="12" name="ピボットテーブル4"/>
    <pivotTable tabId="12" name="ピボットテーブル5"/>
    <pivotTable tabId="12" name="ピボットテーブル6"/>
  </pivotTables>
  <state minimalRefreshVersion="6" lastRefreshVersion="6" pivotCacheId="1518405001" filterType="dateBetween">
    <selection startDate="2021-06-15T00:00:00" endDate="2021-08-08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日付 1" xr10:uid="{00000000-0014-0000-FFFF-FFFF01000000}" cache="タイムライン_日付1" caption="日付" level="3" selectionLevel="3" scrollPosition="2021-08-06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日付" xr10:uid="{00000000-0014-0000-FFFF-FFFF02000000}" cache="タイムライン_日付" caption="日付" level="1" selectionLevel="1" scrollPosition="2020-03-15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pivotTable" Target="../pivotTables/pivotTable8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9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atalog.data.metro.tokyo.lg.jp/dataset/t000010d0000000089" TargetMode="External"/><Relationship Id="rId5" Type="http://schemas.microsoft.com/office/2011/relationships/timeline" Target="../timelines/timeline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workbookViewId="0">
      <selection activeCell="D3" sqref="D3"/>
    </sheetView>
  </sheetViews>
  <sheetFormatPr defaultRowHeight="13.2"/>
  <cols>
    <col min="1" max="1" width="22.77734375" customWidth="1"/>
    <col min="2" max="2" width="12.77734375" customWidth="1"/>
    <col min="3" max="3" width="39.21875" customWidth="1"/>
    <col min="4" max="4" width="54" bestFit="1" customWidth="1"/>
  </cols>
  <sheetData>
    <row r="1" spans="1:8">
      <c r="A1" t="str">
        <f ca="1">CELL("filename")</f>
        <v>C:\2111_モダンデータ処理\Mordern-Excel-Example_covid-19-tokyo\[covid-19 tokyo.xlsx]report</v>
      </c>
    </row>
    <row r="2" spans="1:8">
      <c r="A2" t="s">
        <v>67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</row>
    <row r="3" spans="1:8">
      <c r="A3" t="s">
        <v>68</v>
      </c>
      <c r="B3" t="s">
        <v>77</v>
      </c>
      <c r="C3" t="s">
        <v>65</v>
      </c>
      <c r="D3" s="1" t="str">
        <f ca="1">IF(LEFT(T.ソース[[#This Row],[フォルダ―]],2)&lt;&gt;".\",T.ソース[[#This Row],[フォルダ―]],LEFT($A$1,FIND("&gt;",SUBSTITUTE($A$1,"\","&gt;",LEN($A$1)-LEN(SUBSTITUTE($A$1,"\",""))),1)-1)&amp;MID(T.ソース[[#This Row],[フォルダ―]],2,1000))&amp;T.ソース[[#This Row],[ファイル]]</f>
        <v>C:\2111_モダンデータ処理\Mordern-Excel-Example_covid-19-tokyo\source\130001_tokyo_covid19_details_testing_positive_cases.csv</v>
      </c>
      <c r="E3" t="s">
        <v>66</v>
      </c>
    </row>
    <row r="4" spans="1:8">
      <c r="A4" t="s">
        <v>69</v>
      </c>
      <c r="C4" t="s">
        <v>73</v>
      </c>
      <c r="D4" s="1" t="str">
        <f>IF(LEFT(T.ソース[[#This Row],[フォルダ―]],2)&lt;&gt;".\",T.ソース[[#This Row],[フォルダ―]],LEFT($A$1,FIND("&gt;",SUBSTITUTE($A$1,"\","&gt;",LEN($A$1)-LEN(SUBSTITUTE($A$1,"\",""))),1)-1)&amp;MID(T.ソース[[#This Row],[フォルダ―]],2,1000))&amp;T.ソース[[#This Row],[ファイル]]</f>
        <v>CurrentWorkbook</v>
      </c>
      <c r="E4" t="s">
        <v>72</v>
      </c>
      <c r="F4" t="s">
        <v>70</v>
      </c>
      <c r="G4" t="s">
        <v>71</v>
      </c>
    </row>
    <row r="5" spans="1:8">
      <c r="A5" t="s">
        <v>78</v>
      </c>
      <c r="B5" t="s">
        <v>77</v>
      </c>
      <c r="C5" t="s">
        <v>80</v>
      </c>
      <c r="D5" s="1" t="str">
        <f ca="1">IF(LEFT(T.ソース[[#This Row],[フォルダ―]],2)&lt;&gt;".\",T.ソース[[#This Row],[フォルダ―]],LEFT($A$1,FIND("&gt;",SUBSTITUTE($A$1,"\","&gt;",LEN($A$1)-LEN(SUBSTITUTE($A$1,"\",""))),1)-1)&amp;MID(T.ソース[[#This Row],[フォルダ―]],2,1000))&amp;T.ソース[[#This Row],[ファイル]]</f>
        <v>C:\2111_モダンデータ処理\Mordern-Excel-Example_covid-19-tokyo\source\新規補正.xlsx</v>
      </c>
      <c r="E5" t="s">
        <v>72</v>
      </c>
      <c r="F5" t="s">
        <v>70</v>
      </c>
      <c r="G5" t="s">
        <v>79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O24"/>
  <sheetViews>
    <sheetView showGridLines="0" zoomScaleNormal="100" workbookViewId="0">
      <selection activeCell="A8" sqref="A8"/>
    </sheetView>
  </sheetViews>
  <sheetFormatPr defaultRowHeight="13.2"/>
  <cols>
    <col min="2" max="2" width="3" customWidth="1"/>
    <col min="3" max="3" width="3.21875" customWidth="1"/>
    <col min="4" max="4" width="14.77734375" customWidth="1"/>
    <col min="8" max="8" width="6" customWidth="1"/>
    <col min="9" max="9" width="21.109375" customWidth="1"/>
    <col min="11" max="11" width="19.77734375" bestFit="1" customWidth="1"/>
    <col min="12" max="12" width="11.77734375" bestFit="1" customWidth="1"/>
    <col min="13" max="19" width="11.6640625" bestFit="1" customWidth="1"/>
    <col min="20" max="40" width="12.88671875" bestFit="1" customWidth="1"/>
    <col min="41" max="44" width="11.6640625" bestFit="1" customWidth="1"/>
    <col min="45" max="53" width="10.44140625" bestFit="1" customWidth="1"/>
    <col min="54" max="74" width="11.6640625" bestFit="1" customWidth="1"/>
    <col min="75" max="83" width="10.44140625" bestFit="1" customWidth="1"/>
    <col min="84" max="105" width="11.6640625" bestFit="1" customWidth="1"/>
    <col min="106" max="114" width="10.44140625" bestFit="1" customWidth="1"/>
    <col min="115" max="135" width="11.6640625" bestFit="1" customWidth="1"/>
    <col min="136" max="144" width="10.44140625" bestFit="1" customWidth="1"/>
    <col min="145" max="166" width="11.6640625" bestFit="1" customWidth="1"/>
    <col min="167" max="175" width="10.44140625" bestFit="1" customWidth="1"/>
    <col min="176" max="197" width="11.6640625" bestFit="1" customWidth="1"/>
    <col min="198" max="206" width="10.44140625" bestFit="1" customWidth="1"/>
    <col min="207" max="236" width="11.6640625" bestFit="1" customWidth="1"/>
    <col min="237" max="258" width="12.88671875" bestFit="1" customWidth="1"/>
    <col min="259" max="267" width="11.6640625" bestFit="1" customWidth="1"/>
    <col min="268" max="288" width="12.88671875" bestFit="1" customWidth="1"/>
    <col min="289" max="297" width="11.6640625" bestFit="1" customWidth="1"/>
    <col min="298" max="319" width="12.88671875" bestFit="1" customWidth="1"/>
    <col min="320" max="328" width="10.44140625" bestFit="1" customWidth="1"/>
    <col min="329" max="350" width="11.6640625" bestFit="1" customWidth="1"/>
    <col min="351" max="359" width="10.44140625" bestFit="1" customWidth="1"/>
    <col min="360" max="378" width="11.6640625" bestFit="1" customWidth="1"/>
    <col min="379" max="387" width="10.44140625" bestFit="1" customWidth="1"/>
    <col min="388" max="409" width="11.6640625" bestFit="1" customWidth="1"/>
    <col min="410" max="418" width="10.44140625" bestFit="1" customWidth="1"/>
    <col min="419" max="439" width="11.6640625" bestFit="1" customWidth="1"/>
    <col min="440" max="448" width="10.44140625" bestFit="1" customWidth="1"/>
    <col min="449" max="470" width="11.6640625" bestFit="1" customWidth="1"/>
    <col min="471" max="479" width="10.44140625" bestFit="1" customWidth="1"/>
    <col min="480" max="500" width="11.6640625" bestFit="1" customWidth="1"/>
    <col min="501" max="509" width="10.44140625" bestFit="1" customWidth="1"/>
    <col min="510" max="531" width="11.6640625" bestFit="1" customWidth="1"/>
    <col min="532" max="540" width="10.44140625" bestFit="1" customWidth="1"/>
    <col min="541" max="562" width="11.6640625" bestFit="1" customWidth="1"/>
    <col min="563" max="571" width="10.44140625" bestFit="1" customWidth="1"/>
    <col min="572" max="601" width="11.6640625" bestFit="1" customWidth="1"/>
    <col min="602" max="623" width="12.88671875" bestFit="1" customWidth="1"/>
    <col min="624" max="632" width="11.6640625" bestFit="1" customWidth="1"/>
    <col min="633" max="645" width="12.88671875" bestFit="1" customWidth="1"/>
  </cols>
  <sheetData>
    <row r="3" spans="2:41">
      <c r="L3" s="2" t="s">
        <v>9</v>
      </c>
    </row>
    <row r="4" spans="2:41" ht="22.5" customHeight="1" thickBot="1">
      <c r="B4" s="54" t="str">
        <f>TEXT(AO4,"yyyy/m/d")&amp;" 現在"</f>
        <v>2021/12/1 現在</v>
      </c>
      <c r="C4" s="31"/>
      <c r="D4" s="31"/>
      <c r="E4" s="30" t="s">
        <v>20</v>
      </c>
      <c r="F4" s="30" t="s">
        <v>48</v>
      </c>
      <c r="G4" s="30" t="s">
        <v>21</v>
      </c>
      <c r="H4" s="31" t="s">
        <v>45</v>
      </c>
      <c r="I4" s="32"/>
      <c r="K4" s="2" t="s">
        <v>7</v>
      </c>
      <c r="L4" s="6">
        <v>44502</v>
      </c>
      <c r="M4" s="6">
        <v>44503</v>
      </c>
      <c r="N4" s="6">
        <v>44504</v>
      </c>
      <c r="O4" s="6">
        <v>44505</v>
      </c>
      <c r="P4" s="6">
        <v>44506</v>
      </c>
      <c r="Q4" s="6">
        <v>44507</v>
      </c>
      <c r="R4" s="6">
        <v>44508</v>
      </c>
      <c r="S4" s="6">
        <v>44509</v>
      </c>
      <c r="T4" s="6">
        <v>44510</v>
      </c>
      <c r="U4" s="6">
        <v>44511</v>
      </c>
      <c r="V4" s="6">
        <v>44512</v>
      </c>
      <c r="W4" s="6">
        <v>44513</v>
      </c>
      <c r="X4" s="6">
        <v>44514</v>
      </c>
      <c r="Y4" s="6">
        <v>44515</v>
      </c>
      <c r="Z4" s="6">
        <v>44516</v>
      </c>
      <c r="AA4" s="6">
        <v>44517</v>
      </c>
      <c r="AB4" s="6">
        <v>44518</v>
      </c>
      <c r="AC4" s="6">
        <v>44519</v>
      </c>
      <c r="AD4" s="6">
        <v>44520</v>
      </c>
      <c r="AE4" s="6">
        <v>44521</v>
      </c>
      <c r="AF4" s="6">
        <v>44522</v>
      </c>
      <c r="AG4" s="6">
        <v>44523</v>
      </c>
      <c r="AH4" s="6">
        <v>44524</v>
      </c>
      <c r="AI4" s="6">
        <v>44525</v>
      </c>
      <c r="AJ4" s="6">
        <v>44526</v>
      </c>
      <c r="AK4" s="6">
        <v>44527</v>
      </c>
      <c r="AL4" s="6">
        <v>44528</v>
      </c>
      <c r="AM4" s="6">
        <v>44529</v>
      </c>
      <c r="AN4" s="6">
        <v>44530</v>
      </c>
      <c r="AO4" s="6">
        <v>44531</v>
      </c>
    </row>
    <row r="5" spans="2:41" ht="22.5" customHeight="1" thickTop="1">
      <c r="B5" s="29" t="s">
        <v>44</v>
      </c>
      <c r="C5" s="37"/>
      <c r="D5" s="37"/>
      <c r="E5" s="38">
        <f>SUM(E7,E10:E13)</f>
        <v>379029</v>
      </c>
      <c r="F5" s="39">
        <f>SUM(F6:F7,F10:F13)</f>
        <v>21</v>
      </c>
      <c r="G5" s="39">
        <f>F5-AH24</f>
        <v>16</v>
      </c>
      <c r="H5" s="40" t="s">
        <v>46</v>
      </c>
      <c r="I5" s="41"/>
      <c r="K5" s="4" t="s">
        <v>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2:41" ht="22.5" customHeight="1">
      <c r="B6" s="29"/>
      <c r="C6" s="33" t="s">
        <v>18</v>
      </c>
      <c r="D6" s="33"/>
      <c r="E6" s="34">
        <f>AO6</f>
        <v>3167</v>
      </c>
      <c r="F6" s="35">
        <f>$E6-AN6</f>
        <v>1</v>
      </c>
      <c r="G6" s="35">
        <f>$E6-AH6</f>
        <v>3</v>
      </c>
      <c r="H6" s="36" t="s">
        <v>46</v>
      </c>
      <c r="I6" s="34"/>
      <c r="K6" s="23" t="s">
        <v>3</v>
      </c>
      <c r="L6" s="1">
        <v>3149</v>
      </c>
      <c r="M6" s="1">
        <v>3152</v>
      </c>
      <c r="N6" s="1">
        <v>3154</v>
      </c>
      <c r="O6" s="1">
        <v>3155</v>
      </c>
      <c r="P6" s="1">
        <v>3155</v>
      </c>
      <c r="Q6" s="1">
        <v>3155</v>
      </c>
      <c r="R6" s="1">
        <v>3156</v>
      </c>
      <c r="S6" s="1">
        <v>3157</v>
      </c>
      <c r="T6" s="1">
        <v>3157</v>
      </c>
      <c r="U6" s="1">
        <v>3158</v>
      </c>
      <c r="V6" s="1">
        <v>3158</v>
      </c>
      <c r="W6" s="1">
        <v>3158</v>
      </c>
      <c r="X6" s="1">
        <v>3158</v>
      </c>
      <c r="Y6" s="1">
        <v>3158</v>
      </c>
      <c r="Z6" s="1">
        <v>3158</v>
      </c>
      <c r="AA6" s="1">
        <v>3160</v>
      </c>
      <c r="AB6" s="1">
        <v>3161</v>
      </c>
      <c r="AC6" s="1">
        <v>3161</v>
      </c>
      <c r="AD6" s="1">
        <v>3163</v>
      </c>
      <c r="AE6" s="1">
        <v>3163</v>
      </c>
      <c r="AF6" s="1">
        <v>3164</v>
      </c>
      <c r="AG6" s="1">
        <v>3164</v>
      </c>
      <c r="AH6" s="1">
        <v>3164</v>
      </c>
      <c r="AI6" s="1">
        <v>3164</v>
      </c>
      <c r="AJ6" s="1">
        <v>3164</v>
      </c>
      <c r="AK6" s="1">
        <v>3164</v>
      </c>
      <c r="AL6" s="1">
        <v>3164</v>
      </c>
      <c r="AM6" s="1">
        <v>3165</v>
      </c>
      <c r="AN6" s="1">
        <v>3166</v>
      </c>
      <c r="AO6" s="1">
        <v>3167</v>
      </c>
    </row>
    <row r="7" spans="2:41" ht="22.5" customHeight="1">
      <c r="B7" s="29"/>
      <c r="C7" s="42" t="s">
        <v>13</v>
      </c>
      <c r="D7" s="42"/>
      <c r="E7" s="43">
        <f t="shared" ref="E7:E13" si="0">AO7</f>
        <v>74</v>
      </c>
      <c r="F7" s="44">
        <f t="shared" ref="F7:F13" si="1">$E7-AN7</f>
        <v>5</v>
      </c>
      <c r="G7" s="44">
        <f t="shared" ref="G7:G13" si="2">$E7-AH7</f>
        <v>2</v>
      </c>
      <c r="H7" s="45" t="s">
        <v>47</v>
      </c>
      <c r="I7" s="43"/>
      <c r="K7" s="23" t="s">
        <v>5</v>
      </c>
      <c r="L7" s="1">
        <v>130</v>
      </c>
      <c r="M7" s="1">
        <v>134</v>
      </c>
      <c r="N7" s="1">
        <v>120</v>
      </c>
      <c r="O7" s="1">
        <v>105</v>
      </c>
      <c r="P7" s="1">
        <v>108</v>
      </c>
      <c r="Q7" s="1">
        <v>113</v>
      </c>
      <c r="R7" s="1">
        <v>111</v>
      </c>
      <c r="S7" s="1">
        <v>122</v>
      </c>
      <c r="T7" s="1">
        <v>118</v>
      </c>
      <c r="U7" s="1">
        <v>115</v>
      </c>
      <c r="V7" s="1">
        <v>109</v>
      </c>
      <c r="W7" s="1">
        <v>107</v>
      </c>
      <c r="X7" s="1">
        <v>106</v>
      </c>
      <c r="Y7" s="1">
        <v>107</v>
      </c>
      <c r="Z7" s="1">
        <v>106</v>
      </c>
      <c r="AA7" s="1">
        <v>102</v>
      </c>
      <c r="AB7" s="1">
        <v>94</v>
      </c>
      <c r="AC7" s="1">
        <v>90</v>
      </c>
      <c r="AD7" s="1">
        <v>86</v>
      </c>
      <c r="AE7" s="1">
        <v>82</v>
      </c>
      <c r="AF7" s="1">
        <v>82</v>
      </c>
      <c r="AG7" s="1">
        <v>79</v>
      </c>
      <c r="AH7" s="1">
        <v>72</v>
      </c>
      <c r="AI7" s="1">
        <v>72</v>
      </c>
      <c r="AJ7" s="1">
        <v>72</v>
      </c>
      <c r="AK7" s="1">
        <v>66</v>
      </c>
      <c r="AL7" s="1">
        <v>66</v>
      </c>
      <c r="AM7" s="1">
        <v>67</v>
      </c>
      <c r="AN7" s="1">
        <v>69</v>
      </c>
      <c r="AO7" s="1">
        <v>74</v>
      </c>
    </row>
    <row r="8" spans="2:41" ht="22.5" customHeight="1">
      <c r="B8" s="29"/>
      <c r="C8" s="33"/>
      <c r="D8" s="47" t="s">
        <v>15</v>
      </c>
      <c r="E8" s="48">
        <f t="shared" si="0"/>
        <v>4</v>
      </c>
      <c r="F8" s="49">
        <f t="shared" si="1"/>
        <v>-2</v>
      </c>
      <c r="G8" s="49">
        <f t="shared" si="2"/>
        <v>-4</v>
      </c>
      <c r="H8" s="50" t="s">
        <v>47</v>
      </c>
      <c r="I8" s="48"/>
      <c r="K8" s="24" t="s">
        <v>11</v>
      </c>
      <c r="L8" s="1">
        <v>14</v>
      </c>
      <c r="M8" s="1">
        <v>14</v>
      </c>
      <c r="N8" s="1">
        <v>12</v>
      </c>
      <c r="O8" s="1">
        <v>12</v>
      </c>
      <c r="P8" s="1">
        <v>12</v>
      </c>
      <c r="Q8" s="1">
        <v>12</v>
      </c>
      <c r="R8" s="1">
        <v>10</v>
      </c>
      <c r="S8" s="1">
        <v>10</v>
      </c>
      <c r="T8" s="1">
        <v>10</v>
      </c>
      <c r="U8" s="1">
        <v>9</v>
      </c>
      <c r="V8" s="1">
        <v>8</v>
      </c>
      <c r="W8" s="1">
        <v>10</v>
      </c>
      <c r="X8" s="1">
        <v>10</v>
      </c>
      <c r="Y8" s="1">
        <v>10</v>
      </c>
      <c r="Z8" s="1">
        <v>10</v>
      </c>
      <c r="AA8" s="1">
        <v>10</v>
      </c>
      <c r="AB8" s="1">
        <v>10</v>
      </c>
      <c r="AC8" s="1">
        <v>9</v>
      </c>
      <c r="AD8" s="1">
        <v>9</v>
      </c>
      <c r="AE8" s="1">
        <v>9</v>
      </c>
      <c r="AF8" s="1">
        <v>8</v>
      </c>
      <c r="AG8" s="1">
        <v>8</v>
      </c>
      <c r="AH8" s="1">
        <v>8</v>
      </c>
      <c r="AI8" s="1">
        <v>8</v>
      </c>
      <c r="AJ8" s="1">
        <v>7</v>
      </c>
      <c r="AK8" s="1">
        <v>7</v>
      </c>
      <c r="AL8" s="1">
        <v>7</v>
      </c>
      <c r="AM8" s="1">
        <v>6</v>
      </c>
      <c r="AN8" s="1">
        <v>6</v>
      </c>
      <c r="AO8" s="1">
        <v>4</v>
      </c>
    </row>
    <row r="9" spans="2:41" ht="22.5" customHeight="1">
      <c r="B9" s="29"/>
      <c r="C9" s="46"/>
      <c r="D9" s="47" t="s">
        <v>14</v>
      </c>
      <c r="E9" s="51">
        <f t="shared" si="0"/>
        <v>70</v>
      </c>
      <c r="F9" s="52">
        <f t="shared" si="1"/>
        <v>7</v>
      </c>
      <c r="G9" s="52">
        <f t="shared" si="2"/>
        <v>6</v>
      </c>
      <c r="H9" s="53" t="s">
        <v>47</v>
      </c>
      <c r="I9" s="51"/>
      <c r="K9" s="24" t="s">
        <v>10</v>
      </c>
      <c r="L9" s="1">
        <v>116</v>
      </c>
      <c r="M9" s="1">
        <v>120</v>
      </c>
      <c r="N9" s="1">
        <v>108</v>
      </c>
      <c r="O9" s="1">
        <v>93</v>
      </c>
      <c r="P9" s="1">
        <v>96</v>
      </c>
      <c r="Q9" s="1">
        <v>101</v>
      </c>
      <c r="R9" s="1">
        <v>101</v>
      </c>
      <c r="S9" s="1">
        <v>112</v>
      </c>
      <c r="T9" s="1">
        <v>108</v>
      </c>
      <c r="U9" s="1">
        <v>106</v>
      </c>
      <c r="V9" s="1">
        <v>101</v>
      </c>
      <c r="W9" s="1">
        <v>97</v>
      </c>
      <c r="X9" s="1">
        <v>96</v>
      </c>
      <c r="Y9" s="1">
        <v>97</v>
      </c>
      <c r="Z9" s="1">
        <v>96</v>
      </c>
      <c r="AA9" s="1">
        <v>92</v>
      </c>
      <c r="AB9" s="1">
        <v>84</v>
      </c>
      <c r="AC9" s="1">
        <v>81</v>
      </c>
      <c r="AD9" s="1">
        <v>77</v>
      </c>
      <c r="AE9" s="1">
        <v>73</v>
      </c>
      <c r="AF9" s="1">
        <v>74</v>
      </c>
      <c r="AG9" s="1">
        <v>71</v>
      </c>
      <c r="AH9" s="1">
        <v>64</v>
      </c>
      <c r="AI9" s="1">
        <v>64</v>
      </c>
      <c r="AJ9" s="1">
        <v>65</v>
      </c>
      <c r="AK9" s="1">
        <v>59</v>
      </c>
      <c r="AL9" s="1">
        <v>59</v>
      </c>
      <c r="AM9" s="1">
        <v>61</v>
      </c>
      <c r="AN9" s="1">
        <v>63</v>
      </c>
      <c r="AO9" s="1">
        <v>70</v>
      </c>
    </row>
    <row r="10" spans="2:41" ht="22.5" customHeight="1">
      <c r="B10" s="29"/>
      <c r="C10" s="33" t="s">
        <v>16</v>
      </c>
      <c r="D10" s="33"/>
      <c r="E10" s="34">
        <f t="shared" si="0"/>
        <v>35</v>
      </c>
      <c r="F10" s="35">
        <f t="shared" si="1"/>
        <v>2</v>
      </c>
      <c r="G10" s="35">
        <f t="shared" si="2"/>
        <v>7</v>
      </c>
      <c r="H10" s="36" t="s">
        <v>47</v>
      </c>
      <c r="I10" s="34"/>
      <c r="K10" s="23" t="s">
        <v>0</v>
      </c>
      <c r="L10" s="1">
        <v>33</v>
      </c>
      <c r="M10" s="1">
        <v>32</v>
      </c>
      <c r="N10" s="1">
        <v>30</v>
      </c>
      <c r="O10" s="1">
        <v>30</v>
      </c>
      <c r="P10" s="1">
        <v>33</v>
      </c>
      <c r="Q10" s="1">
        <v>37</v>
      </c>
      <c r="R10" s="1">
        <v>36</v>
      </c>
      <c r="S10" s="1">
        <v>32</v>
      </c>
      <c r="T10" s="1">
        <v>38</v>
      </c>
      <c r="U10" s="1">
        <v>40</v>
      </c>
      <c r="V10" s="1">
        <v>38</v>
      </c>
      <c r="W10" s="1">
        <v>36</v>
      </c>
      <c r="X10" s="1">
        <v>32</v>
      </c>
      <c r="Y10" s="1">
        <v>28</v>
      </c>
      <c r="Z10" s="1">
        <v>29</v>
      </c>
      <c r="AA10" s="1">
        <v>27</v>
      </c>
      <c r="AB10" s="1">
        <v>24</v>
      </c>
      <c r="AC10" s="1">
        <v>26</v>
      </c>
      <c r="AD10" s="1">
        <v>26</v>
      </c>
      <c r="AE10" s="1">
        <v>26</v>
      </c>
      <c r="AF10" s="1">
        <v>24</v>
      </c>
      <c r="AG10" s="1">
        <v>28</v>
      </c>
      <c r="AH10" s="1">
        <v>28</v>
      </c>
      <c r="AI10" s="1">
        <v>27</v>
      </c>
      <c r="AJ10" s="1">
        <v>25</v>
      </c>
      <c r="AK10" s="1">
        <v>30</v>
      </c>
      <c r="AL10" s="1">
        <v>31</v>
      </c>
      <c r="AM10" s="1">
        <v>30</v>
      </c>
      <c r="AN10" s="1">
        <v>33</v>
      </c>
      <c r="AO10" s="1">
        <v>35</v>
      </c>
    </row>
    <row r="11" spans="2:41" ht="22.5" customHeight="1">
      <c r="B11" s="29"/>
      <c r="C11" s="47" t="s">
        <v>17</v>
      </c>
      <c r="D11" s="47"/>
      <c r="E11" s="48">
        <f t="shared" si="0"/>
        <v>34</v>
      </c>
      <c r="F11" s="49">
        <f t="shared" si="1"/>
        <v>-3</v>
      </c>
      <c r="G11" s="49">
        <f t="shared" si="2"/>
        <v>-14</v>
      </c>
      <c r="H11" s="50" t="s">
        <v>47</v>
      </c>
      <c r="I11" s="48"/>
      <c r="K11" s="23" t="s">
        <v>1</v>
      </c>
      <c r="L11" s="1">
        <v>88</v>
      </c>
      <c r="M11" s="1">
        <v>82</v>
      </c>
      <c r="N11" s="1">
        <v>79</v>
      </c>
      <c r="O11" s="1">
        <v>47</v>
      </c>
      <c r="P11" s="1">
        <v>48</v>
      </c>
      <c r="Q11" s="1">
        <v>57</v>
      </c>
      <c r="R11" s="1">
        <v>65</v>
      </c>
      <c r="S11" s="1">
        <v>60</v>
      </c>
      <c r="T11" s="1">
        <v>58</v>
      </c>
      <c r="U11" s="1">
        <v>58</v>
      </c>
      <c r="V11" s="1">
        <v>65</v>
      </c>
      <c r="W11" s="1">
        <v>70</v>
      </c>
      <c r="X11" s="1">
        <v>64</v>
      </c>
      <c r="Y11" s="1">
        <v>63</v>
      </c>
      <c r="Z11" s="1">
        <v>54</v>
      </c>
      <c r="AA11" s="1">
        <v>50</v>
      </c>
      <c r="AB11" s="1">
        <v>53</v>
      </c>
      <c r="AC11" s="1">
        <v>50</v>
      </c>
      <c r="AD11" s="1">
        <v>48</v>
      </c>
      <c r="AE11" s="1">
        <v>47</v>
      </c>
      <c r="AF11" s="1">
        <v>44</v>
      </c>
      <c r="AG11" s="1">
        <v>39</v>
      </c>
      <c r="AH11" s="1">
        <v>48</v>
      </c>
      <c r="AI11" s="1">
        <v>43</v>
      </c>
      <c r="AJ11" s="1">
        <v>39</v>
      </c>
      <c r="AK11" s="1">
        <v>37</v>
      </c>
      <c r="AL11" s="1">
        <v>37</v>
      </c>
      <c r="AM11" s="1">
        <v>40</v>
      </c>
      <c r="AN11" s="1">
        <v>37</v>
      </c>
      <c r="AO11" s="1">
        <v>34</v>
      </c>
    </row>
    <row r="12" spans="2:41" ht="22.5" customHeight="1">
      <c r="B12" s="29"/>
      <c r="C12" s="33" t="s">
        <v>2</v>
      </c>
      <c r="D12" s="33"/>
      <c r="E12" s="34">
        <f t="shared" si="0"/>
        <v>33</v>
      </c>
      <c r="F12" s="35">
        <f t="shared" si="1"/>
        <v>4</v>
      </c>
      <c r="G12" s="35">
        <f t="shared" si="2"/>
        <v>21</v>
      </c>
      <c r="H12" s="36" t="s">
        <v>47</v>
      </c>
      <c r="I12" s="34"/>
      <c r="K12" s="23" t="s">
        <v>2</v>
      </c>
      <c r="L12" s="1">
        <v>64</v>
      </c>
      <c r="M12" s="1">
        <v>74</v>
      </c>
      <c r="N12" s="1">
        <v>64</v>
      </c>
      <c r="O12" s="1">
        <v>70</v>
      </c>
      <c r="P12" s="1">
        <v>76</v>
      </c>
      <c r="Q12" s="1">
        <v>67</v>
      </c>
      <c r="R12" s="1">
        <v>58</v>
      </c>
      <c r="S12" s="1">
        <v>59</v>
      </c>
      <c r="T12" s="1">
        <v>53</v>
      </c>
      <c r="U12" s="1">
        <v>56</v>
      </c>
      <c r="V12" s="1">
        <v>38</v>
      </c>
      <c r="W12" s="1">
        <v>43</v>
      </c>
      <c r="X12" s="1">
        <v>46</v>
      </c>
      <c r="Y12" s="1">
        <v>24</v>
      </c>
      <c r="Z12" s="1">
        <v>30</v>
      </c>
      <c r="AA12" s="1">
        <v>42</v>
      </c>
      <c r="AB12" s="1">
        <v>28</v>
      </c>
      <c r="AC12" s="1">
        <v>27</v>
      </c>
      <c r="AD12" s="1">
        <v>31</v>
      </c>
      <c r="AE12" s="1">
        <v>37</v>
      </c>
      <c r="AF12" s="1">
        <v>13</v>
      </c>
      <c r="AG12" s="1">
        <v>24</v>
      </c>
      <c r="AH12" s="1">
        <v>12</v>
      </c>
      <c r="AI12" s="1">
        <v>34</v>
      </c>
      <c r="AJ12" s="1">
        <v>26</v>
      </c>
      <c r="AK12" s="1">
        <v>28</v>
      </c>
      <c r="AL12" s="1">
        <v>23</v>
      </c>
      <c r="AM12" s="1">
        <v>15</v>
      </c>
      <c r="AN12" s="1">
        <v>29</v>
      </c>
      <c r="AO12" s="1">
        <v>33</v>
      </c>
    </row>
    <row r="13" spans="2:41" ht="22.5" customHeight="1">
      <c r="B13" s="29"/>
      <c r="C13" s="42" t="s">
        <v>19</v>
      </c>
      <c r="D13" s="42"/>
      <c r="E13" s="43">
        <f t="shared" si="0"/>
        <v>378853</v>
      </c>
      <c r="F13" s="44">
        <f t="shared" si="1"/>
        <v>12</v>
      </c>
      <c r="G13" s="44">
        <f t="shared" si="2"/>
        <v>60</v>
      </c>
      <c r="H13" s="45" t="s">
        <v>47</v>
      </c>
      <c r="I13" s="43"/>
      <c r="K13" s="23" t="s">
        <v>4</v>
      </c>
      <c r="L13" s="1">
        <v>378218</v>
      </c>
      <c r="M13" s="1">
        <v>378233</v>
      </c>
      <c r="N13" s="1">
        <v>378274</v>
      </c>
      <c r="O13" s="1">
        <v>378339</v>
      </c>
      <c r="P13" s="1">
        <v>378355</v>
      </c>
      <c r="Q13" s="1">
        <v>378367</v>
      </c>
      <c r="R13" s="1">
        <v>378388</v>
      </c>
      <c r="S13" s="1">
        <v>378414</v>
      </c>
      <c r="T13" s="1">
        <v>378445</v>
      </c>
      <c r="U13" s="1">
        <v>378473</v>
      </c>
      <c r="V13" s="1">
        <v>378514</v>
      </c>
      <c r="W13" s="1">
        <v>378532</v>
      </c>
      <c r="X13" s="1">
        <v>378562</v>
      </c>
      <c r="Y13" s="1">
        <v>378595</v>
      </c>
      <c r="Z13" s="1">
        <v>378613</v>
      </c>
      <c r="AA13" s="1">
        <v>378636</v>
      </c>
      <c r="AB13" s="1">
        <v>378677</v>
      </c>
      <c r="AC13" s="1">
        <v>378699</v>
      </c>
      <c r="AD13" s="1">
        <v>378715</v>
      </c>
      <c r="AE13" s="1">
        <v>378734</v>
      </c>
      <c r="AF13" s="1">
        <v>378768</v>
      </c>
      <c r="AG13" s="1">
        <v>378778</v>
      </c>
      <c r="AH13" s="1">
        <v>378793</v>
      </c>
      <c r="AI13" s="1">
        <v>378804</v>
      </c>
      <c r="AJ13" s="1">
        <v>378837</v>
      </c>
      <c r="AK13" s="1">
        <v>378854</v>
      </c>
      <c r="AL13" s="1">
        <v>378867</v>
      </c>
      <c r="AM13" s="1">
        <v>378879</v>
      </c>
      <c r="AN13" s="1">
        <v>378841</v>
      </c>
      <c r="AO13" s="1">
        <v>378853</v>
      </c>
    </row>
    <row r="14" spans="2:41">
      <c r="B14" s="67" t="s">
        <v>57</v>
      </c>
      <c r="K14" s="4" t="s">
        <v>75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2:41">
      <c r="K15" s="23" t="s">
        <v>3</v>
      </c>
      <c r="L15" s="1">
        <v>1</v>
      </c>
      <c r="M15" s="1">
        <v>3</v>
      </c>
      <c r="N15" s="1">
        <v>2</v>
      </c>
      <c r="O15" s="1">
        <v>1</v>
      </c>
      <c r="P15" s="1">
        <v>0</v>
      </c>
      <c r="Q15" s="1">
        <v>0</v>
      </c>
      <c r="R15" s="1">
        <v>1</v>
      </c>
      <c r="S15" s="1">
        <v>1</v>
      </c>
      <c r="T15" s="1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2</v>
      </c>
      <c r="AB15" s="1">
        <v>1</v>
      </c>
      <c r="AC15" s="1">
        <v>0</v>
      </c>
      <c r="AD15" s="1">
        <v>2</v>
      </c>
      <c r="AE15" s="1">
        <v>0</v>
      </c>
      <c r="AF15" s="1">
        <v>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1</v>
      </c>
      <c r="AN15" s="1">
        <v>1</v>
      </c>
      <c r="AO15" s="1">
        <v>1</v>
      </c>
    </row>
    <row r="16" spans="2:41">
      <c r="K16" s="23" t="s">
        <v>5</v>
      </c>
      <c r="L16" s="1">
        <v>-10</v>
      </c>
      <c r="M16" s="1">
        <v>4</v>
      </c>
      <c r="N16" s="1">
        <v>-14</v>
      </c>
      <c r="O16" s="1">
        <v>-15</v>
      </c>
      <c r="P16" s="1">
        <v>3</v>
      </c>
      <c r="Q16" s="1">
        <v>5</v>
      </c>
      <c r="R16" s="1">
        <v>-2</v>
      </c>
      <c r="S16" s="1">
        <v>11</v>
      </c>
      <c r="T16" s="1">
        <v>-4</v>
      </c>
      <c r="U16" s="1">
        <v>-3</v>
      </c>
      <c r="V16" s="1">
        <v>-6</v>
      </c>
      <c r="W16" s="1">
        <v>-2</v>
      </c>
      <c r="X16" s="1">
        <v>-1</v>
      </c>
      <c r="Y16" s="1">
        <v>1</v>
      </c>
      <c r="Z16" s="1">
        <v>-1</v>
      </c>
      <c r="AA16" s="1">
        <v>-4</v>
      </c>
      <c r="AB16" s="1">
        <v>-8</v>
      </c>
      <c r="AC16" s="1">
        <v>-4</v>
      </c>
      <c r="AD16" s="1">
        <v>-4</v>
      </c>
      <c r="AE16" s="1">
        <v>-4</v>
      </c>
      <c r="AF16" s="1">
        <v>0</v>
      </c>
      <c r="AG16" s="1">
        <v>-3</v>
      </c>
      <c r="AH16" s="1">
        <v>-7</v>
      </c>
      <c r="AI16" s="1">
        <v>0</v>
      </c>
      <c r="AJ16" s="1">
        <v>0</v>
      </c>
      <c r="AK16" s="1">
        <v>-6</v>
      </c>
      <c r="AL16" s="1">
        <v>0</v>
      </c>
      <c r="AM16" s="1">
        <v>1</v>
      </c>
      <c r="AN16" s="1">
        <v>2</v>
      </c>
      <c r="AO16" s="1">
        <v>5</v>
      </c>
    </row>
    <row r="17" spans="11:41">
      <c r="K17" s="24" t="s">
        <v>11</v>
      </c>
      <c r="L17" s="1">
        <v>0</v>
      </c>
      <c r="M17" s="1">
        <v>0</v>
      </c>
      <c r="N17" s="1">
        <v>-2</v>
      </c>
      <c r="O17" s="1">
        <v>0</v>
      </c>
      <c r="P17" s="1">
        <v>0</v>
      </c>
      <c r="Q17" s="1">
        <v>0</v>
      </c>
      <c r="R17" s="1">
        <v>-2</v>
      </c>
      <c r="S17" s="1">
        <v>0</v>
      </c>
      <c r="T17" s="1">
        <v>0</v>
      </c>
      <c r="U17" s="1">
        <v>-1</v>
      </c>
      <c r="V17" s="1">
        <v>-1</v>
      </c>
      <c r="W17" s="1">
        <v>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-1</v>
      </c>
      <c r="AD17" s="1">
        <v>0</v>
      </c>
      <c r="AE17" s="1">
        <v>0</v>
      </c>
      <c r="AF17" s="1">
        <v>-1</v>
      </c>
      <c r="AG17" s="1">
        <v>0</v>
      </c>
      <c r="AH17" s="1">
        <v>0</v>
      </c>
      <c r="AI17" s="1">
        <v>0</v>
      </c>
      <c r="AJ17" s="1">
        <v>-1</v>
      </c>
      <c r="AK17" s="1">
        <v>0</v>
      </c>
      <c r="AL17" s="1">
        <v>0</v>
      </c>
      <c r="AM17" s="1">
        <v>-1</v>
      </c>
      <c r="AN17" s="1">
        <v>0</v>
      </c>
      <c r="AO17" s="1">
        <v>-2</v>
      </c>
    </row>
    <row r="18" spans="11:41">
      <c r="K18" s="24" t="s">
        <v>10</v>
      </c>
      <c r="L18" s="1">
        <v>-10</v>
      </c>
      <c r="M18" s="1">
        <v>4</v>
      </c>
      <c r="N18" s="1">
        <v>-12</v>
      </c>
      <c r="O18" s="1">
        <v>-15</v>
      </c>
      <c r="P18" s="1">
        <v>3</v>
      </c>
      <c r="Q18" s="1">
        <v>5</v>
      </c>
      <c r="R18" s="1">
        <v>0</v>
      </c>
      <c r="S18" s="1">
        <v>11</v>
      </c>
      <c r="T18" s="1">
        <v>-4</v>
      </c>
      <c r="U18" s="1">
        <v>-2</v>
      </c>
      <c r="V18" s="1">
        <v>-5</v>
      </c>
      <c r="W18" s="1">
        <v>-4</v>
      </c>
      <c r="X18" s="1">
        <v>-1</v>
      </c>
      <c r="Y18" s="1">
        <v>1</v>
      </c>
      <c r="Z18" s="1">
        <v>-1</v>
      </c>
      <c r="AA18" s="1">
        <v>-4</v>
      </c>
      <c r="AB18" s="1">
        <v>-8</v>
      </c>
      <c r="AC18" s="1">
        <v>-3</v>
      </c>
      <c r="AD18" s="1">
        <v>-4</v>
      </c>
      <c r="AE18" s="1">
        <v>-4</v>
      </c>
      <c r="AF18" s="1">
        <v>1</v>
      </c>
      <c r="AG18" s="1">
        <v>-3</v>
      </c>
      <c r="AH18" s="1">
        <v>-7</v>
      </c>
      <c r="AI18" s="1">
        <v>0</v>
      </c>
      <c r="AJ18" s="1">
        <v>1</v>
      </c>
      <c r="AK18" s="1">
        <v>-6</v>
      </c>
      <c r="AL18" s="1">
        <v>0</v>
      </c>
      <c r="AM18" s="1">
        <v>2</v>
      </c>
      <c r="AN18" s="1">
        <v>2</v>
      </c>
      <c r="AO18" s="1">
        <v>7</v>
      </c>
    </row>
    <row r="19" spans="11:41">
      <c r="K19" s="23" t="s">
        <v>0</v>
      </c>
      <c r="L19" s="1">
        <v>-1</v>
      </c>
      <c r="M19" s="1">
        <v>-1</v>
      </c>
      <c r="N19" s="1">
        <v>-2</v>
      </c>
      <c r="O19" s="1">
        <v>0</v>
      </c>
      <c r="P19" s="1">
        <v>3</v>
      </c>
      <c r="Q19" s="1">
        <v>4</v>
      </c>
      <c r="R19" s="1">
        <v>-1</v>
      </c>
      <c r="S19" s="1">
        <v>-4</v>
      </c>
      <c r="T19" s="1">
        <v>6</v>
      </c>
      <c r="U19" s="1">
        <v>2</v>
      </c>
      <c r="V19" s="1">
        <v>-2</v>
      </c>
      <c r="W19" s="1">
        <v>-2</v>
      </c>
      <c r="X19" s="1">
        <v>-4</v>
      </c>
      <c r="Y19" s="1">
        <v>-4</v>
      </c>
      <c r="Z19" s="1">
        <v>1</v>
      </c>
      <c r="AA19" s="1">
        <v>-2</v>
      </c>
      <c r="AB19" s="1">
        <v>-3</v>
      </c>
      <c r="AC19" s="1">
        <v>2</v>
      </c>
      <c r="AD19" s="1">
        <v>0</v>
      </c>
      <c r="AE19" s="1">
        <v>0</v>
      </c>
      <c r="AF19" s="1">
        <v>-2</v>
      </c>
      <c r="AG19" s="1">
        <v>4</v>
      </c>
      <c r="AH19" s="1">
        <v>0</v>
      </c>
      <c r="AI19" s="1">
        <v>-1</v>
      </c>
      <c r="AJ19" s="1">
        <v>-2</v>
      </c>
      <c r="AK19" s="1">
        <v>5</v>
      </c>
      <c r="AL19" s="1">
        <v>1</v>
      </c>
      <c r="AM19" s="1">
        <v>-1</v>
      </c>
      <c r="AN19" s="1">
        <v>3</v>
      </c>
      <c r="AO19" s="1">
        <v>2</v>
      </c>
    </row>
    <row r="20" spans="11:41">
      <c r="K20" s="23" t="s">
        <v>1</v>
      </c>
      <c r="L20" s="1">
        <v>-6</v>
      </c>
      <c r="M20" s="1">
        <v>-6</v>
      </c>
      <c r="N20" s="1">
        <v>-3</v>
      </c>
      <c r="O20" s="1">
        <v>-32</v>
      </c>
      <c r="P20" s="1">
        <v>1</v>
      </c>
      <c r="Q20" s="1">
        <v>9</v>
      </c>
      <c r="R20" s="1">
        <v>8</v>
      </c>
      <c r="S20" s="1">
        <v>-5</v>
      </c>
      <c r="T20" s="1">
        <v>-2</v>
      </c>
      <c r="U20" s="1">
        <v>0</v>
      </c>
      <c r="V20" s="1">
        <v>7</v>
      </c>
      <c r="W20" s="1">
        <v>5</v>
      </c>
      <c r="X20" s="1">
        <v>-6</v>
      </c>
      <c r="Y20" s="1">
        <v>-1</v>
      </c>
      <c r="Z20" s="1">
        <v>-9</v>
      </c>
      <c r="AA20" s="1">
        <v>-4</v>
      </c>
      <c r="AB20" s="1">
        <v>3</v>
      </c>
      <c r="AC20" s="1">
        <v>-3</v>
      </c>
      <c r="AD20" s="1">
        <v>-2</v>
      </c>
      <c r="AE20" s="1">
        <v>-1</v>
      </c>
      <c r="AF20" s="1">
        <v>-3</v>
      </c>
      <c r="AG20" s="1">
        <v>-5</v>
      </c>
      <c r="AH20" s="1">
        <v>9</v>
      </c>
      <c r="AI20" s="1">
        <v>-5</v>
      </c>
      <c r="AJ20" s="1">
        <v>-4</v>
      </c>
      <c r="AK20" s="1">
        <v>-2</v>
      </c>
      <c r="AL20" s="1">
        <v>0</v>
      </c>
      <c r="AM20" s="1">
        <v>3</v>
      </c>
      <c r="AN20" s="1">
        <v>-3</v>
      </c>
      <c r="AO20" s="1">
        <v>-3</v>
      </c>
    </row>
    <row r="21" spans="11:41">
      <c r="K21" s="23" t="s">
        <v>2</v>
      </c>
      <c r="L21" s="1">
        <v>7</v>
      </c>
      <c r="M21" s="1">
        <v>10</v>
      </c>
      <c r="N21" s="1">
        <v>-10</v>
      </c>
      <c r="O21" s="1">
        <v>6</v>
      </c>
      <c r="P21" s="1">
        <v>6</v>
      </c>
      <c r="Q21" s="1">
        <v>-9</v>
      </c>
      <c r="R21" s="1">
        <v>-9</v>
      </c>
      <c r="S21" s="1">
        <v>1</v>
      </c>
      <c r="T21" s="1">
        <v>-6</v>
      </c>
      <c r="U21" s="1">
        <v>3</v>
      </c>
      <c r="V21" s="1">
        <v>-18</v>
      </c>
      <c r="W21" s="1">
        <v>5</v>
      </c>
      <c r="X21" s="1">
        <v>3</v>
      </c>
      <c r="Y21" s="1">
        <v>-22</v>
      </c>
      <c r="Z21" s="1">
        <v>6</v>
      </c>
      <c r="AA21" s="1">
        <v>12</v>
      </c>
      <c r="AB21" s="1">
        <v>-14</v>
      </c>
      <c r="AC21" s="1">
        <v>-1</v>
      </c>
      <c r="AD21" s="1">
        <v>4</v>
      </c>
      <c r="AE21" s="1">
        <v>6</v>
      </c>
      <c r="AF21" s="1">
        <v>-24</v>
      </c>
      <c r="AG21" s="1">
        <v>11</v>
      </c>
      <c r="AH21" s="1">
        <v>-12</v>
      </c>
      <c r="AI21" s="1">
        <v>22</v>
      </c>
      <c r="AJ21" s="1">
        <v>-8</v>
      </c>
      <c r="AK21" s="1">
        <v>2</v>
      </c>
      <c r="AL21" s="1">
        <v>-5</v>
      </c>
      <c r="AM21" s="1">
        <v>-8</v>
      </c>
      <c r="AN21" s="1">
        <v>14</v>
      </c>
      <c r="AO21" s="1">
        <v>4</v>
      </c>
    </row>
    <row r="22" spans="11:41">
      <c r="K22" s="23" t="s">
        <v>4</v>
      </c>
      <c r="L22" s="1">
        <v>27</v>
      </c>
      <c r="M22" s="1">
        <v>15</v>
      </c>
      <c r="N22" s="1">
        <v>41</v>
      </c>
      <c r="O22" s="1">
        <v>65</v>
      </c>
      <c r="P22" s="1">
        <v>16</v>
      </c>
      <c r="Q22" s="1">
        <v>12</v>
      </c>
      <c r="R22" s="1">
        <v>21</v>
      </c>
      <c r="S22" s="1">
        <v>26</v>
      </c>
      <c r="T22" s="1">
        <v>31</v>
      </c>
      <c r="U22" s="1">
        <v>28</v>
      </c>
      <c r="V22" s="1">
        <v>41</v>
      </c>
      <c r="W22" s="1">
        <v>18</v>
      </c>
      <c r="X22" s="1">
        <v>30</v>
      </c>
      <c r="Y22" s="1">
        <v>33</v>
      </c>
      <c r="Z22" s="1">
        <v>18</v>
      </c>
      <c r="AA22" s="1">
        <v>23</v>
      </c>
      <c r="AB22" s="1">
        <v>41</v>
      </c>
      <c r="AC22" s="1">
        <v>22</v>
      </c>
      <c r="AD22" s="1">
        <v>16</v>
      </c>
      <c r="AE22" s="1">
        <v>19</v>
      </c>
      <c r="AF22" s="1">
        <v>34</v>
      </c>
      <c r="AG22" s="1">
        <v>10</v>
      </c>
      <c r="AH22" s="1">
        <v>15</v>
      </c>
      <c r="AI22" s="1">
        <v>11</v>
      </c>
      <c r="AJ22" s="1">
        <v>33</v>
      </c>
      <c r="AK22" s="1">
        <v>17</v>
      </c>
      <c r="AL22" s="1">
        <v>13</v>
      </c>
      <c r="AM22" s="1">
        <v>12</v>
      </c>
      <c r="AN22" s="1">
        <v>4</v>
      </c>
      <c r="AO22" s="1">
        <v>12</v>
      </c>
    </row>
    <row r="23" spans="11:41">
      <c r="K23" s="4" t="s">
        <v>12</v>
      </c>
      <c r="L23" s="1">
        <v>381682</v>
      </c>
      <c r="M23" s="1">
        <v>381707</v>
      </c>
      <c r="N23" s="1">
        <v>381721</v>
      </c>
      <c r="O23" s="1">
        <v>381746</v>
      </c>
      <c r="P23" s="1">
        <v>381775</v>
      </c>
      <c r="Q23" s="1">
        <v>381796</v>
      </c>
      <c r="R23" s="1">
        <v>381814</v>
      </c>
      <c r="S23" s="1">
        <v>381844</v>
      </c>
      <c r="T23" s="1">
        <v>381869</v>
      </c>
      <c r="U23" s="1">
        <v>381900</v>
      </c>
      <c r="V23" s="1">
        <v>381922</v>
      </c>
      <c r="W23" s="1">
        <v>381946</v>
      </c>
      <c r="X23" s="1">
        <v>381968</v>
      </c>
      <c r="Y23" s="1">
        <v>381975</v>
      </c>
      <c r="Z23" s="1">
        <v>381990</v>
      </c>
      <c r="AA23" s="1">
        <v>382017</v>
      </c>
      <c r="AB23" s="1">
        <v>382037</v>
      </c>
      <c r="AC23" s="1">
        <v>382053</v>
      </c>
      <c r="AD23" s="1">
        <v>382069</v>
      </c>
      <c r="AE23" s="1">
        <v>382089</v>
      </c>
      <c r="AF23" s="1">
        <v>382095</v>
      </c>
      <c r="AG23" s="1">
        <v>382112</v>
      </c>
      <c r="AH23" s="1">
        <v>382117</v>
      </c>
      <c r="AI23" s="1">
        <v>382144</v>
      </c>
      <c r="AJ23" s="1">
        <v>382163</v>
      </c>
      <c r="AK23" s="1">
        <v>382179</v>
      </c>
      <c r="AL23" s="1">
        <v>382188</v>
      </c>
      <c r="AM23" s="1">
        <v>382196</v>
      </c>
      <c r="AN23" s="1">
        <v>382175</v>
      </c>
      <c r="AO23" s="1">
        <v>382196</v>
      </c>
    </row>
    <row r="24" spans="11:41">
      <c r="K24" s="4" t="s">
        <v>76</v>
      </c>
      <c r="L24" s="1">
        <v>18</v>
      </c>
      <c r="M24" s="1">
        <v>25</v>
      </c>
      <c r="N24" s="1">
        <v>14</v>
      </c>
      <c r="O24" s="1">
        <v>25</v>
      </c>
      <c r="P24" s="1">
        <v>29</v>
      </c>
      <c r="Q24" s="1">
        <v>21</v>
      </c>
      <c r="R24" s="1">
        <v>18</v>
      </c>
      <c r="S24" s="1">
        <v>30</v>
      </c>
      <c r="T24" s="1">
        <v>25</v>
      </c>
      <c r="U24" s="1">
        <v>31</v>
      </c>
      <c r="V24" s="1">
        <v>22</v>
      </c>
      <c r="W24" s="1">
        <v>24</v>
      </c>
      <c r="X24" s="1">
        <v>22</v>
      </c>
      <c r="Y24" s="1">
        <v>7</v>
      </c>
      <c r="Z24" s="1">
        <v>15</v>
      </c>
      <c r="AA24" s="1">
        <v>27</v>
      </c>
      <c r="AB24" s="1">
        <v>20</v>
      </c>
      <c r="AC24" s="1">
        <v>16</v>
      </c>
      <c r="AD24" s="1">
        <v>16</v>
      </c>
      <c r="AE24" s="1">
        <v>20</v>
      </c>
      <c r="AF24" s="1">
        <v>6</v>
      </c>
      <c r="AG24" s="1">
        <v>17</v>
      </c>
      <c r="AH24" s="1">
        <v>5</v>
      </c>
      <c r="AI24" s="1">
        <v>27</v>
      </c>
      <c r="AJ24" s="1">
        <v>19</v>
      </c>
      <c r="AK24" s="1">
        <v>16</v>
      </c>
      <c r="AL24" s="1">
        <v>9</v>
      </c>
      <c r="AM24" s="1">
        <v>8</v>
      </c>
      <c r="AN24" s="1">
        <v>21</v>
      </c>
      <c r="AO24" s="1">
        <v>21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直近!L7:AO7</xm:f>
              <xm:sqref>I7</xm:sqref>
            </x14:sparkline>
            <x14:sparkline>
              <xm:f>直近!L8:AO8</xm:f>
              <xm:sqref>I8</xm:sqref>
            </x14:sparkline>
            <x14:sparkline>
              <xm:f>直近!L9:AO9</xm:f>
              <xm:sqref>I9</xm:sqref>
            </x14:sparkline>
            <x14:sparkline>
              <xm:f>直近!L10:AO10</xm:f>
              <xm:sqref>I10</xm:sqref>
            </x14:sparkline>
            <x14:sparkline>
              <xm:f>直近!L11:AO11</xm:f>
              <xm:sqref>I11</xm:sqref>
            </x14:sparkline>
            <x14:sparkline>
              <xm:f>直近!L12:AO12</xm:f>
              <xm:sqref>I12</xm:sqref>
            </x14:sparkline>
            <x14:sparkline>
              <xm:f>直近!L13:AO13</xm:f>
              <xm:sqref>I13</xm:sqref>
            </x14:sparkline>
          </x14:sparklines>
        </x14:sparklineGroup>
        <x14:sparklineGroup type="column" displayEmptyCellsAs="gap" xr2:uid="{00000000-0003-0000-0100-000001000000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直近!L15:AO15</xm:f>
              <xm:sqref>I6</xm:sqref>
            </x14:sparkline>
          </x14:sparklines>
        </x14:sparklineGroup>
        <x14:sparklineGroup type="column" displayEmptyCellsAs="gap" xr2:uid="{00000000-0003-0000-0100-000002000000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直近!L24:AO24</xm:f>
              <xm:sqref>I5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V61"/>
  <sheetViews>
    <sheetView zoomScale="85" zoomScaleNormal="85" workbookViewId="0">
      <selection activeCell="C11" sqref="C11"/>
    </sheetView>
  </sheetViews>
  <sheetFormatPr defaultRowHeight="13.2"/>
  <cols>
    <col min="1" max="1" width="49.6640625" customWidth="1"/>
    <col min="2" max="2" width="2.6640625" customWidth="1"/>
    <col min="3" max="3" width="12.77734375" bestFit="1" customWidth="1"/>
    <col min="4" max="4" width="23.88671875" bestFit="1" customWidth="1"/>
    <col min="5" max="5" width="5.6640625" customWidth="1"/>
    <col min="6" max="6" width="12.77734375" bestFit="1" customWidth="1"/>
    <col min="7" max="7" width="19.88671875" bestFit="1" customWidth="1"/>
    <col min="8" max="8" width="5.6640625" customWidth="1"/>
    <col min="9" max="9" width="12.77734375" bestFit="1" customWidth="1"/>
    <col min="10" max="10" width="11.21875" bestFit="1" customWidth="1"/>
    <col min="11" max="11" width="10.33203125" customWidth="1"/>
    <col min="12" max="12" width="10.44140625" customWidth="1"/>
    <col min="13" max="13" width="14.44140625" bestFit="1" customWidth="1"/>
    <col min="14" max="14" width="10.44140625" bestFit="1" customWidth="1"/>
    <col min="15" max="15" width="17.88671875" bestFit="1" customWidth="1"/>
    <col min="16" max="16" width="18" bestFit="1" customWidth="1"/>
    <col min="17" max="17" width="12.77734375" bestFit="1" customWidth="1"/>
    <col min="19" max="22" width="14" customWidth="1"/>
  </cols>
  <sheetData>
    <row r="1" spans="1:22">
      <c r="A1" t="s">
        <v>52</v>
      </c>
    </row>
    <row r="2" spans="1:22" ht="13.8" thickBot="1">
      <c r="P2" s="57">
        <v>8.0790419286676514</v>
      </c>
      <c r="Q2" s="57">
        <v>1.1462116904732496</v>
      </c>
    </row>
    <row r="3" spans="1:22">
      <c r="M3" t="s">
        <v>29</v>
      </c>
      <c r="P3" s="60" t="s">
        <v>30</v>
      </c>
      <c r="Q3" s="61" t="s">
        <v>31</v>
      </c>
    </row>
    <row r="4" spans="1:22" ht="13.8" thickBot="1">
      <c r="C4" s="2" t="s">
        <v>26</v>
      </c>
      <c r="D4" t="s" vm="1">
        <v>27</v>
      </c>
      <c r="F4" s="2" t="s">
        <v>26</v>
      </c>
      <c r="G4" t="s" vm="1">
        <v>27</v>
      </c>
      <c r="M4" s="7">
        <v>13840000</v>
      </c>
      <c r="P4" s="58">
        <f>10^(-P2)</f>
        <v>8.3360070131747917E-9</v>
      </c>
      <c r="Q4" s="59">
        <f>10^(-Q2)</f>
        <v>7.1414814019037834E-2</v>
      </c>
    </row>
    <row r="5" spans="1:22">
      <c r="O5" t="s">
        <v>53</v>
      </c>
      <c r="S5" t="s">
        <v>54</v>
      </c>
    </row>
    <row r="6" spans="1:22">
      <c r="C6" s="2" t="s">
        <v>7</v>
      </c>
      <c r="D6" t="s">
        <v>74</v>
      </c>
      <c r="F6" s="2" t="s">
        <v>7</v>
      </c>
      <c r="G6" s="19" t="s">
        <v>6</v>
      </c>
      <c r="I6" s="2" t="s">
        <v>7</v>
      </c>
      <c r="J6" t="s">
        <v>6</v>
      </c>
      <c r="K6" s="15" t="s">
        <v>28</v>
      </c>
      <c r="M6" s="11" t="s">
        <v>23</v>
      </c>
      <c r="O6" s="9" t="s">
        <v>23</v>
      </c>
      <c r="P6" s="13" t="s">
        <v>24</v>
      </c>
      <c r="Q6" s="17" t="s">
        <v>25</v>
      </c>
      <c r="S6" t="s">
        <v>23</v>
      </c>
      <c r="T6" t="s">
        <v>24</v>
      </c>
      <c r="U6" t="s">
        <v>25</v>
      </c>
      <c r="V6" t="s">
        <v>32</v>
      </c>
    </row>
    <row r="7" spans="1:22">
      <c r="C7" s="3">
        <v>44362</v>
      </c>
      <c r="D7" s="5">
        <v>375.85714285714283</v>
      </c>
      <c r="F7" s="3">
        <v>44362</v>
      </c>
      <c r="G7" s="20">
        <v>163628</v>
      </c>
      <c r="I7" s="3">
        <v>44362</v>
      </c>
      <c r="J7" s="5">
        <v>166915</v>
      </c>
      <c r="K7" s="16">
        <f>J7-G7</f>
        <v>3287</v>
      </c>
      <c r="M7" s="12">
        <f t="shared" ref="M7:M38" si="0">$M$4-SUM(G7,K7)</f>
        <v>13673085</v>
      </c>
      <c r="O7" s="10">
        <f>M7</f>
        <v>13673085</v>
      </c>
      <c r="P7" s="14">
        <f>K7</f>
        <v>3287</v>
      </c>
      <c r="Q7" s="18">
        <f>G7</f>
        <v>163628</v>
      </c>
      <c r="S7" s="7"/>
      <c r="T7" s="55">
        <f>SUMPRODUCT(P7:P61-K7:K61,P7:P61-K7:K61)/10^8</f>
        <v>5.58112961094941</v>
      </c>
      <c r="U7" s="55">
        <f>SUMPRODUCT(Q7:Q61-G7:G61,Q7:Q61-G7:G61)/10^8</f>
        <v>0.45316475903039732</v>
      </c>
      <c r="V7" s="56">
        <f>SUM(S7:U7)</f>
        <v>6.0342943699798077</v>
      </c>
    </row>
    <row r="8" spans="1:22">
      <c r="C8" s="3">
        <v>44363</v>
      </c>
      <c r="D8" s="5">
        <v>384.57142857142856</v>
      </c>
      <c r="F8" s="3">
        <v>44363</v>
      </c>
      <c r="G8" s="20">
        <v>164014</v>
      </c>
      <c r="I8" s="3">
        <v>44363</v>
      </c>
      <c r="J8" s="5">
        <v>167416</v>
      </c>
      <c r="K8" s="16">
        <f t="shared" ref="K8:K61" si="1">J8-G8</f>
        <v>3402</v>
      </c>
      <c r="M8" s="12">
        <f t="shared" si="0"/>
        <v>13672584</v>
      </c>
      <c r="O8" s="10">
        <f t="shared" ref="O8:O39" si="2">O7-MIN(N.β*O7*P7,O7)</f>
        <v>13672710.351249032</v>
      </c>
      <c r="P8" s="14">
        <f t="shared" ref="P8:P39" si="3">P7+MIN(N.β*O7*P7,O7)-N.γ*P7</f>
        <v>3426.9082572882758</v>
      </c>
      <c r="Q8" s="18">
        <f t="shared" ref="Q8:Q39" si="4">Q7+N.γ*P7</f>
        <v>163862.74049368058</v>
      </c>
    </row>
    <row r="9" spans="1:22">
      <c r="C9" s="3">
        <v>44364</v>
      </c>
      <c r="D9" s="5">
        <v>386.42857142857144</v>
      </c>
      <c r="F9" s="3">
        <v>44364</v>
      </c>
      <c r="G9" s="20">
        <v>164405</v>
      </c>
      <c r="I9" s="3">
        <v>44364</v>
      </c>
      <c r="J9" s="5">
        <v>167868</v>
      </c>
      <c r="K9" s="16">
        <f t="shared" si="1"/>
        <v>3463</v>
      </c>
      <c r="M9" s="12">
        <f t="shared" si="0"/>
        <v>13672132</v>
      </c>
      <c r="O9" s="10">
        <f t="shared" si="2"/>
        <v>13672319.766606746</v>
      </c>
      <c r="P9" s="14">
        <f t="shared" si="3"/>
        <v>3572.7608837192938</v>
      </c>
      <c r="Q9" s="18">
        <f t="shared" si="4"/>
        <v>164107.47250953512</v>
      </c>
    </row>
    <row r="10" spans="1:22">
      <c r="C10" s="3">
        <v>44365</v>
      </c>
      <c r="D10" s="5">
        <v>389</v>
      </c>
      <c r="F10" s="3">
        <v>44365</v>
      </c>
      <c r="G10" s="20">
        <v>164863</v>
      </c>
      <c r="I10" s="3">
        <v>44365</v>
      </c>
      <c r="J10" s="5">
        <v>168321</v>
      </c>
      <c r="K10" s="16">
        <f t="shared" si="1"/>
        <v>3458</v>
      </c>
      <c r="M10" s="12">
        <f t="shared" si="0"/>
        <v>13671679</v>
      </c>
      <c r="O10" s="10">
        <f t="shared" si="2"/>
        <v>13671912.569925925</v>
      </c>
      <c r="P10" s="14">
        <f t="shared" si="3"/>
        <v>3724.8095104963472</v>
      </c>
      <c r="Q10" s="18">
        <f t="shared" si="4"/>
        <v>164362.62056358042</v>
      </c>
    </row>
    <row r="11" spans="1:22">
      <c r="C11" s="3">
        <v>44366</v>
      </c>
      <c r="D11" s="5">
        <v>377.71428571428572</v>
      </c>
      <c r="F11" s="3">
        <v>44366</v>
      </c>
      <c r="G11" s="20">
        <v>165253</v>
      </c>
      <c r="I11" s="3">
        <v>44366</v>
      </c>
      <c r="J11" s="5">
        <v>168709</v>
      </c>
      <c r="K11" s="16">
        <f t="shared" si="1"/>
        <v>3456</v>
      </c>
      <c r="M11" s="12">
        <f t="shared" si="0"/>
        <v>13671291</v>
      </c>
      <c r="O11" s="10">
        <f t="shared" si="2"/>
        <v>13671488.056518331</v>
      </c>
      <c r="P11" s="14">
        <f t="shared" si="3"/>
        <v>3883.3163396417608</v>
      </c>
      <c r="Q11" s="18">
        <f t="shared" si="4"/>
        <v>164628.62714202885</v>
      </c>
    </row>
    <row r="12" spans="1:22">
      <c r="C12" s="3">
        <v>44367</v>
      </c>
      <c r="D12" s="5">
        <v>388</v>
      </c>
      <c r="F12" s="3">
        <v>44367</v>
      </c>
      <c r="G12" s="20">
        <v>165656</v>
      </c>
      <c r="I12" s="3">
        <v>44367</v>
      </c>
      <c r="J12" s="5">
        <v>169085</v>
      </c>
      <c r="K12" s="16">
        <f t="shared" si="1"/>
        <v>3429</v>
      </c>
      <c r="M12" s="12">
        <f t="shared" si="0"/>
        <v>13670915</v>
      </c>
      <c r="O12" s="10">
        <f t="shared" si="2"/>
        <v>13671045.491962787</v>
      </c>
      <c r="P12" s="14">
        <f t="shared" si="3"/>
        <v>4048.5545810139461</v>
      </c>
      <c r="Q12" s="18">
        <f t="shared" si="4"/>
        <v>164905.95345620147</v>
      </c>
    </row>
    <row r="13" spans="1:22">
      <c r="C13" s="3">
        <v>44368</v>
      </c>
      <c r="D13" s="5">
        <v>391.85714285714283</v>
      </c>
      <c r="F13" s="3">
        <v>44368</v>
      </c>
      <c r="G13" s="20">
        <v>166052</v>
      </c>
      <c r="I13" s="3">
        <v>44368</v>
      </c>
      <c r="J13" s="5">
        <v>169321</v>
      </c>
      <c r="K13" s="16">
        <f t="shared" si="1"/>
        <v>3269</v>
      </c>
      <c r="M13" s="12">
        <f t="shared" si="0"/>
        <v>13670679</v>
      </c>
      <c r="O13" s="10">
        <f t="shared" si="2"/>
        <v>13670584.110864578</v>
      </c>
      <c r="P13" s="14">
        <f t="shared" si="3"/>
        <v>4220.8089067746696</v>
      </c>
      <c r="Q13" s="18">
        <f t="shared" si="4"/>
        <v>165195.08022865051</v>
      </c>
    </row>
    <row r="14" spans="1:22">
      <c r="C14" s="3">
        <v>44369</v>
      </c>
      <c r="D14" s="5">
        <v>405.85714285714283</v>
      </c>
      <c r="F14" s="3">
        <v>44369</v>
      </c>
      <c r="G14" s="20">
        <v>166434</v>
      </c>
      <c r="I14" s="3">
        <v>44369</v>
      </c>
      <c r="J14" s="5">
        <v>169756</v>
      </c>
      <c r="K14" s="16">
        <f t="shared" si="1"/>
        <v>3322</v>
      </c>
      <c r="M14" s="12">
        <f t="shared" si="0"/>
        <v>13670244</v>
      </c>
      <c r="O14" s="10">
        <f t="shared" si="2"/>
        <v>13670103.115564317</v>
      </c>
      <c r="P14" s="14">
        <f t="shared" si="3"/>
        <v>4400.3759239488327</v>
      </c>
      <c r="Q14" s="18">
        <f t="shared" si="4"/>
        <v>165496.50851173772</v>
      </c>
    </row>
    <row r="15" spans="1:22">
      <c r="C15" s="3">
        <v>44370</v>
      </c>
      <c r="D15" s="5">
        <v>422.71428571428572</v>
      </c>
      <c r="F15" s="3">
        <v>44370</v>
      </c>
      <c r="G15" s="20">
        <v>166785</v>
      </c>
      <c r="I15" s="3">
        <v>44370</v>
      </c>
      <c r="J15" s="5">
        <v>170375</v>
      </c>
      <c r="K15" s="16">
        <f t="shared" si="1"/>
        <v>3590</v>
      </c>
      <c r="M15" s="12">
        <f t="shared" si="0"/>
        <v>13669625</v>
      </c>
      <c r="O15" s="10">
        <f t="shared" si="2"/>
        <v>13669601.674794305</v>
      </c>
      <c r="P15" s="14">
        <f t="shared" si="3"/>
        <v>4587.5646657377338</v>
      </c>
      <c r="Q15" s="18">
        <f t="shared" si="4"/>
        <v>165810.76053996038</v>
      </c>
    </row>
    <row r="16" spans="1:22">
      <c r="C16" s="3">
        <v>44371</v>
      </c>
      <c r="D16" s="5">
        <v>439.57142857142856</v>
      </c>
      <c r="F16" s="3">
        <v>44371</v>
      </c>
      <c r="G16" s="20">
        <v>167167</v>
      </c>
      <c r="I16" s="3">
        <v>44371</v>
      </c>
      <c r="J16" s="5">
        <v>170945</v>
      </c>
      <c r="K16" s="16">
        <f t="shared" si="1"/>
        <v>3778</v>
      </c>
      <c r="M16" s="12">
        <f t="shared" si="0"/>
        <v>13669055</v>
      </c>
      <c r="O16" s="10">
        <f t="shared" si="2"/>
        <v>13669078.922280373</v>
      </c>
      <c r="P16" s="14">
        <f t="shared" si="3"/>
        <v>4782.6971022655616</v>
      </c>
      <c r="Q16" s="18">
        <f t="shared" si="4"/>
        <v>166138.38061736434</v>
      </c>
    </row>
    <row r="17" spans="3:17">
      <c r="C17" s="3">
        <v>44372</v>
      </c>
      <c r="D17" s="5">
        <v>455.14285714285717</v>
      </c>
      <c r="F17" s="3">
        <v>44372</v>
      </c>
      <c r="G17" s="20">
        <v>167537</v>
      </c>
      <c r="I17" s="3">
        <v>44372</v>
      </c>
      <c r="J17" s="5">
        <v>171507</v>
      </c>
      <c r="K17" s="16">
        <f t="shared" si="1"/>
        <v>3970</v>
      </c>
      <c r="M17" s="12">
        <f t="shared" si="0"/>
        <v>13668493</v>
      </c>
      <c r="O17" s="10">
        <f t="shared" si="2"/>
        <v>13668533.955287114</v>
      </c>
      <c r="P17" s="14">
        <f t="shared" si="3"/>
        <v>4986.1086714576131</v>
      </c>
      <c r="Q17" s="18">
        <f t="shared" si="4"/>
        <v>166479.93604143203</v>
      </c>
    </row>
    <row r="18" spans="3:17">
      <c r="C18" s="3">
        <v>44373</v>
      </c>
      <c r="D18" s="5">
        <v>476</v>
      </c>
      <c r="F18" s="3">
        <v>44373</v>
      </c>
      <c r="G18" s="20">
        <v>167887</v>
      </c>
      <c r="I18" s="3">
        <v>44373</v>
      </c>
      <c r="J18" s="5">
        <v>172041</v>
      </c>
      <c r="K18" s="16">
        <f t="shared" si="1"/>
        <v>4154</v>
      </c>
      <c r="M18" s="12">
        <f t="shared" si="0"/>
        <v>13667959</v>
      </c>
      <c r="O18" s="10">
        <f t="shared" si="2"/>
        <v>13667965.833104353</v>
      </c>
      <c r="P18" s="14">
        <f t="shared" si="3"/>
        <v>5198.1488307674554</v>
      </c>
      <c r="Q18" s="18">
        <f t="shared" si="4"/>
        <v>166836.01806488287</v>
      </c>
    </row>
    <row r="19" spans="3:17">
      <c r="C19" s="3">
        <v>44374</v>
      </c>
      <c r="D19" s="5">
        <v>477.42857142857144</v>
      </c>
      <c r="F19" s="3">
        <v>44374</v>
      </c>
      <c r="G19" s="20">
        <v>168292</v>
      </c>
      <c r="I19" s="3">
        <v>44374</v>
      </c>
      <c r="J19" s="5">
        <v>172427</v>
      </c>
      <c r="K19" s="16">
        <f t="shared" si="1"/>
        <v>4135</v>
      </c>
      <c r="M19" s="12">
        <f t="shared" si="0"/>
        <v>13667573</v>
      </c>
      <c r="O19" s="10">
        <f t="shared" si="2"/>
        <v>13667373.57547264</v>
      </c>
      <c r="P19" s="14">
        <f t="shared" si="3"/>
        <v>5419.1816304887861</v>
      </c>
      <c r="Q19" s="18">
        <f t="shared" si="4"/>
        <v>167207.2428968754</v>
      </c>
    </row>
    <row r="20" spans="3:17">
      <c r="C20" s="3">
        <v>44375</v>
      </c>
      <c r="D20" s="5">
        <v>489</v>
      </c>
      <c r="F20" s="3">
        <v>44375</v>
      </c>
      <c r="G20" s="20">
        <v>168676</v>
      </c>
      <c r="I20" s="3">
        <v>44375</v>
      </c>
      <c r="J20" s="5">
        <v>172744</v>
      </c>
      <c r="K20" s="16">
        <f t="shared" si="1"/>
        <v>4068</v>
      </c>
      <c r="M20" s="12">
        <f t="shared" si="0"/>
        <v>13667256</v>
      </c>
      <c r="O20" s="10">
        <f t="shared" si="2"/>
        <v>13666756.160945445</v>
      </c>
      <c r="P20" s="14">
        <f t="shared" si="3"/>
        <v>5649.5863094061287</v>
      </c>
      <c r="Q20" s="18">
        <f t="shared" si="4"/>
        <v>167594.25274515213</v>
      </c>
    </row>
    <row r="21" spans="3:17">
      <c r="C21" s="3">
        <v>44376</v>
      </c>
      <c r="D21" s="5">
        <v>494.85714285714283</v>
      </c>
      <c r="F21" s="3">
        <v>44376</v>
      </c>
      <c r="G21" s="20">
        <v>169072</v>
      </c>
      <c r="I21" s="3">
        <v>44376</v>
      </c>
      <c r="J21" s="5">
        <v>173220</v>
      </c>
      <c r="K21" s="16">
        <f t="shared" si="1"/>
        <v>4148</v>
      </c>
      <c r="M21" s="12">
        <f t="shared" si="0"/>
        <v>13666780</v>
      </c>
      <c r="O21" s="10">
        <f t="shared" si="2"/>
        <v>13666112.525185725</v>
      </c>
      <c r="P21" s="14">
        <f t="shared" si="3"/>
        <v>5889.7579135565093</v>
      </c>
      <c r="Q21" s="18">
        <f t="shared" si="4"/>
        <v>167997.71690072288</v>
      </c>
    </row>
    <row r="22" spans="3:17">
      <c r="C22" s="3">
        <v>44377</v>
      </c>
      <c r="D22" s="5">
        <v>508.42857142857144</v>
      </c>
      <c r="F22" s="3">
        <v>44377</v>
      </c>
      <c r="G22" s="20">
        <v>169500</v>
      </c>
      <c r="I22" s="3">
        <v>44377</v>
      </c>
      <c r="J22" s="5">
        <v>173934</v>
      </c>
      <c r="K22" s="16">
        <f t="shared" si="1"/>
        <v>4434</v>
      </c>
      <c r="M22" s="12">
        <f t="shared" si="0"/>
        <v>13666066</v>
      </c>
      <c r="O22" s="10">
        <f t="shared" si="2"/>
        <v>13665441.559194375</v>
      </c>
      <c r="P22" s="14">
        <f t="shared" si="3"/>
        <v>6140.1079388919161</v>
      </c>
      <c r="Q22" s="18">
        <f t="shared" si="4"/>
        <v>168418.33286673669</v>
      </c>
    </row>
    <row r="23" spans="3:17">
      <c r="C23" s="3">
        <v>44378</v>
      </c>
      <c r="D23" s="5">
        <v>523.14285714285711</v>
      </c>
      <c r="F23" s="3">
        <v>44378</v>
      </c>
      <c r="G23" s="20">
        <v>170002</v>
      </c>
      <c r="I23" s="3">
        <v>44378</v>
      </c>
      <c r="J23" s="5">
        <v>174607</v>
      </c>
      <c r="K23" s="16">
        <f t="shared" si="1"/>
        <v>4605</v>
      </c>
      <c r="M23" s="12">
        <f t="shared" si="0"/>
        <v>13665393</v>
      </c>
      <c r="O23" s="10">
        <f t="shared" si="2"/>
        <v>13664742.107468104</v>
      </c>
      <c r="P23" s="14">
        <f t="shared" si="3"/>
        <v>6401.0649986494209</v>
      </c>
      <c r="Q23" s="18">
        <f t="shared" si="4"/>
        <v>168856.82753324948</v>
      </c>
    </row>
    <row r="24" spans="3:17">
      <c r="C24" s="3">
        <v>44379</v>
      </c>
      <c r="D24" s="5">
        <v>537.14285714285711</v>
      </c>
      <c r="F24" s="3">
        <v>44379</v>
      </c>
      <c r="G24" s="20">
        <v>170526</v>
      </c>
      <c r="I24" s="3">
        <v>44379</v>
      </c>
      <c r="J24" s="5">
        <v>175267</v>
      </c>
      <c r="K24" s="16">
        <f t="shared" si="1"/>
        <v>4741</v>
      </c>
      <c r="M24" s="12">
        <f t="shared" si="0"/>
        <v>13664733</v>
      </c>
      <c r="O24" s="10">
        <f t="shared" si="2"/>
        <v>13664012.966084098</v>
      </c>
      <c r="P24" s="14">
        <f t="shared" si="3"/>
        <v>6673.0755162522955</v>
      </c>
      <c r="Q24" s="18">
        <f t="shared" si="4"/>
        <v>169313.9583996518</v>
      </c>
    </row>
    <row r="25" spans="3:17">
      <c r="C25" s="3">
        <v>44380</v>
      </c>
      <c r="D25" s="5">
        <v>563.14285714285711</v>
      </c>
      <c r="F25" s="3">
        <v>44380</v>
      </c>
      <c r="G25" s="20">
        <v>171002</v>
      </c>
      <c r="I25" s="3">
        <v>44380</v>
      </c>
      <c r="J25" s="5">
        <v>175983</v>
      </c>
      <c r="K25" s="16">
        <f t="shared" si="1"/>
        <v>4981</v>
      </c>
      <c r="M25" s="12">
        <f t="shared" si="0"/>
        <v>13664017</v>
      </c>
      <c r="O25" s="10">
        <f t="shared" si="2"/>
        <v>13663252.880708842</v>
      </c>
      <c r="P25" s="14">
        <f t="shared" si="3"/>
        <v>6956.6044445811212</v>
      </c>
      <c r="Q25" s="18">
        <f t="shared" si="4"/>
        <v>169790.51484657996</v>
      </c>
    </row>
    <row r="26" spans="3:17">
      <c r="C26" s="3">
        <v>44381</v>
      </c>
      <c r="D26" s="5">
        <v>582</v>
      </c>
      <c r="F26" s="3">
        <v>44381</v>
      </c>
      <c r="G26" s="20">
        <v>171436</v>
      </c>
      <c r="I26" s="3">
        <v>44381</v>
      </c>
      <c r="J26" s="5">
        <v>176501</v>
      </c>
      <c r="K26" s="16">
        <f t="shared" si="1"/>
        <v>5065</v>
      </c>
      <c r="M26" s="12">
        <f t="shared" si="0"/>
        <v>13663499</v>
      </c>
      <c r="O26" s="10">
        <f t="shared" si="2"/>
        <v>13662460.544528341</v>
      </c>
      <c r="P26" s="14">
        <f t="shared" si="3"/>
        <v>7252.136012468568</v>
      </c>
      <c r="Q26" s="18">
        <f t="shared" si="4"/>
        <v>170287.31945919374</v>
      </c>
    </row>
    <row r="27" spans="3:17">
      <c r="C27" s="3">
        <v>44382</v>
      </c>
      <c r="D27" s="5">
        <v>585.57142857142856</v>
      </c>
      <c r="F27" s="3">
        <v>44382</v>
      </c>
      <c r="G27" s="20">
        <v>171965</v>
      </c>
      <c r="I27" s="3">
        <v>44382</v>
      </c>
      <c r="J27" s="5">
        <v>176843</v>
      </c>
      <c r="K27" s="16">
        <f t="shared" si="1"/>
        <v>4878</v>
      </c>
      <c r="M27" s="12">
        <f t="shared" si="0"/>
        <v>13663157</v>
      </c>
      <c r="O27" s="10">
        <f t="shared" si="2"/>
        <v>13661634.596096953</v>
      </c>
      <c r="P27" s="14">
        <f t="shared" si="3"/>
        <v>7560.17449928513</v>
      </c>
      <c r="Q27" s="18">
        <f t="shared" si="4"/>
        <v>170805.22940376494</v>
      </c>
    </row>
    <row r="28" spans="3:17">
      <c r="C28" s="3">
        <v>44383</v>
      </c>
      <c r="D28" s="5">
        <v>602.28571428571433</v>
      </c>
      <c r="F28" s="3">
        <v>44383</v>
      </c>
      <c r="G28" s="20">
        <v>172501</v>
      </c>
      <c r="I28" s="3">
        <v>44383</v>
      </c>
      <c r="J28" s="5">
        <v>177436</v>
      </c>
      <c r="K28" s="16">
        <f t="shared" si="1"/>
        <v>4935</v>
      </c>
      <c r="M28" s="12">
        <f t="shared" si="0"/>
        <v>13662564</v>
      </c>
      <c r="O28" s="10">
        <f t="shared" si="2"/>
        <v>13660773.617101924</v>
      </c>
      <c r="P28" s="14">
        <f t="shared" si="3"/>
        <v>7881.245038495359</v>
      </c>
      <c r="Q28" s="18">
        <f t="shared" si="4"/>
        <v>171345.13785958287</v>
      </c>
    </row>
    <row r="29" spans="3:17">
      <c r="C29" s="3">
        <v>44384</v>
      </c>
      <c r="D29" s="5">
        <v>631.71428571428567</v>
      </c>
      <c r="F29" s="3">
        <v>44384</v>
      </c>
      <c r="G29" s="20">
        <v>172996</v>
      </c>
      <c r="I29" s="3">
        <v>44384</v>
      </c>
      <c r="J29" s="5">
        <v>178356</v>
      </c>
      <c r="K29" s="16">
        <f t="shared" si="1"/>
        <v>5360</v>
      </c>
      <c r="M29" s="12">
        <f t="shared" si="0"/>
        <v>13661644</v>
      </c>
      <c r="O29" s="10">
        <f t="shared" si="2"/>
        <v>13659876.130040683</v>
      </c>
      <c r="P29" s="14">
        <f t="shared" si="3"/>
        <v>8215.8944510749134</v>
      </c>
      <c r="Q29" s="18">
        <f t="shared" si="4"/>
        <v>171907.97550824549</v>
      </c>
    </row>
    <row r="30" spans="3:17">
      <c r="C30" s="3">
        <v>44385</v>
      </c>
      <c r="D30" s="5">
        <v>663.57142857142856</v>
      </c>
      <c r="F30" s="3">
        <v>44385</v>
      </c>
      <c r="G30" s="20">
        <v>173567</v>
      </c>
      <c r="I30" s="3">
        <v>44385</v>
      </c>
      <c r="J30" s="5">
        <v>179252</v>
      </c>
      <c r="K30" s="16">
        <f t="shared" si="1"/>
        <v>5685</v>
      </c>
      <c r="M30" s="12">
        <f t="shared" si="0"/>
        <v>13660748</v>
      </c>
      <c r="O30" s="10">
        <f t="shared" si="2"/>
        <v>13658940.595807847</v>
      </c>
      <c r="P30" s="14">
        <f t="shared" si="3"/>
        <v>8564.6921096877359</v>
      </c>
      <c r="Q30" s="18">
        <f t="shared" si="4"/>
        <v>172494.71208246905</v>
      </c>
    </row>
    <row r="31" spans="3:17">
      <c r="C31" s="3">
        <v>44386</v>
      </c>
      <c r="D31" s="5">
        <v>686.71428571428567</v>
      </c>
      <c r="F31" s="3">
        <v>44386</v>
      </c>
      <c r="G31" s="20">
        <v>174189</v>
      </c>
      <c r="I31" s="3">
        <v>44386</v>
      </c>
      <c r="J31" s="5">
        <v>180074</v>
      </c>
      <c r="K31" s="16">
        <f t="shared" si="1"/>
        <v>5885</v>
      </c>
      <c r="M31" s="12">
        <f t="shared" si="0"/>
        <v>13659926</v>
      </c>
      <c r="O31" s="10">
        <f t="shared" si="2"/>
        <v>13657965.411188861</v>
      </c>
      <c r="P31" s="14">
        <f t="shared" si="3"/>
        <v>8928.2308345297279</v>
      </c>
      <c r="Q31" s="18">
        <f t="shared" si="4"/>
        <v>173106.35797661272</v>
      </c>
    </row>
    <row r="32" spans="3:17">
      <c r="C32" s="3">
        <v>44387</v>
      </c>
      <c r="D32" s="5">
        <v>720.14285714285711</v>
      </c>
      <c r="F32" s="3">
        <v>44387</v>
      </c>
      <c r="G32" s="20">
        <v>174754</v>
      </c>
      <c r="I32" s="3">
        <v>44387</v>
      </c>
      <c r="J32" s="5">
        <v>181024</v>
      </c>
      <c r="K32" s="16">
        <f t="shared" si="1"/>
        <v>6270</v>
      </c>
      <c r="M32" s="12">
        <f t="shared" si="0"/>
        <v>13658976</v>
      </c>
      <c r="O32" s="10">
        <f t="shared" si="2"/>
        <v>13656948.906257074</v>
      </c>
      <c r="P32" s="14">
        <f t="shared" si="3"/>
        <v>9307.1278217500076</v>
      </c>
      <c r="Q32" s="18">
        <f t="shared" si="4"/>
        <v>173743.96592117971</v>
      </c>
    </row>
    <row r="33" spans="3:17">
      <c r="C33" s="3">
        <v>44388</v>
      </c>
      <c r="D33" s="5">
        <v>733.85714285714289</v>
      </c>
      <c r="F33" s="3">
        <v>44388</v>
      </c>
      <c r="G33" s="20">
        <v>175392</v>
      </c>
      <c r="I33" s="3">
        <v>44388</v>
      </c>
      <c r="J33" s="5">
        <v>181638</v>
      </c>
      <c r="K33" s="16">
        <f t="shared" si="1"/>
        <v>6246</v>
      </c>
      <c r="M33" s="12">
        <f t="shared" si="0"/>
        <v>13658362</v>
      </c>
      <c r="O33" s="10">
        <f t="shared" si="2"/>
        <v>13655889.34167102</v>
      </c>
      <c r="P33" s="14">
        <f t="shared" si="3"/>
        <v>9702.0256053630728</v>
      </c>
      <c r="Q33" s="18">
        <f t="shared" si="4"/>
        <v>174408.63272362141</v>
      </c>
    </row>
    <row r="34" spans="3:17">
      <c r="C34" s="3">
        <v>44389</v>
      </c>
      <c r="D34" s="5">
        <v>756.71428571428567</v>
      </c>
      <c r="F34" s="3">
        <v>44389</v>
      </c>
      <c r="G34" s="20">
        <v>175976</v>
      </c>
      <c r="I34" s="3">
        <v>44389</v>
      </c>
      <c r="J34" s="5">
        <v>182140</v>
      </c>
      <c r="K34" s="16">
        <f t="shared" si="1"/>
        <v>6164</v>
      </c>
      <c r="M34" s="12">
        <f t="shared" si="0"/>
        <v>13657860</v>
      </c>
      <c r="O34" s="10">
        <f t="shared" si="2"/>
        <v>13654784.905868603</v>
      </c>
      <c r="P34" s="14">
        <f t="shared" si="3"/>
        <v>10113.59305356446</v>
      </c>
      <c r="Q34" s="18">
        <f t="shared" si="4"/>
        <v>175101.50107783635</v>
      </c>
    </row>
    <row r="35" spans="3:17">
      <c r="C35" s="3">
        <v>44390</v>
      </c>
      <c r="D35" s="5">
        <v>790.57142857142856</v>
      </c>
      <c r="F35" s="3">
        <v>44390</v>
      </c>
      <c r="G35" s="20">
        <v>176604</v>
      </c>
      <c r="I35" s="3">
        <v>44390</v>
      </c>
      <c r="J35" s="5">
        <v>182970</v>
      </c>
      <c r="K35" s="16">
        <f t="shared" si="1"/>
        <v>6366</v>
      </c>
      <c r="M35" s="12">
        <f t="shared" si="0"/>
        <v>13657030</v>
      </c>
      <c r="O35" s="10">
        <f t="shared" si="2"/>
        <v>13653633.712154824</v>
      </c>
      <c r="P35" s="14">
        <f t="shared" si="3"/>
        <v>10542.526400358549</v>
      </c>
      <c r="Q35" s="18">
        <f t="shared" si="4"/>
        <v>175823.76144482088</v>
      </c>
    </row>
    <row r="36" spans="3:17">
      <c r="C36" s="3">
        <v>44391</v>
      </c>
      <c r="D36" s="5">
        <v>823.28571428571433</v>
      </c>
      <c r="F36" s="3">
        <v>44391</v>
      </c>
      <c r="G36" s="20">
        <v>177255</v>
      </c>
      <c r="I36" s="3">
        <v>44391</v>
      </c>
      <c r="J36" s="5">
        <v>184119</v>
      </c>
      <c r="K36" s="16">
        <f t="shared" si="1"/>
        <v>6864</v>
      </c>
      <c r="M36" s="12">
        <f t="shared" si="0"/>
        <v>13655881</v>
      </c>
      <c r="O36" s="10">
        <f t="shared" si="2"/>
        <v>13652433.79567961</v>
      </c>
      <c r="P36" s="14">
        <f t="shared" si="3"/>
        <v>10989.550313399604</v>
      </c>
      <c r="Q36" s="18">
        <f t="shared" si="4"/>
        <v>176576.65400699328</v>
      </c>
    </row>
    <row r="37" spans="3:17">
      <c r="C37" s="3">
        <v>44392</v>
      </c>
      <c r="D37" s="5">
        <v>882.14285714285711</v>
      </c>
      <c r="F37" s="3">
        <v>44392</v>
      </c>
      <c r="G37" s="20">
        <v>177961</v>
      </c>
      <c r="I37" s="3">
        <v>44392</v>
      </c>
      <c r="J37" s="5">
        <v>185427</v>
      </c>
      <c r="K37" s="16">
        <f t="shared" si="1"/>
        <v>7466</v>
      </c>
      <c r="M37" s="12">
        <f t="shared" si="0"/>
        <v>13654573</v>
      </c>
      <c r="O37" s="10">
        <f t="shared" si="2"/>
        <v>13651183.11030229</v>
      </c>
      <c r="P37" s="14">
        <f t="shared" si="3"/>
        <v>11455.418998935484</v>
      </c>
      <c r="Q37" s="18">
        <f t="shared" si="4"/>
        <v>177361.47069877759</v>
      </c>
    </row>
    <row r="38" spans="3:17">
      <c r="C38" s="3">
        <v>44393</v>
      </c>
      <c r="D38" s="5">
        <v>946.28571428571433</v>
      </c>
      <c r="F38" s="3">
        <v>44393</v>
      </c>
      <c r="G38" s="20">
        <v>178620</v>
      </c>
      <c r="I38" s="3">
        <v>44393</v>
      </c>
      <c r="J38" s="5">
        <v>186698</v>
      </c>
      <c r="K38" s="16">
        <f t="shared" si="1"/>
        <v>8078</v>
      </c>
      <c r="M38" s="12">
        <f t="shared" si="0"/>
        <v>13653302</v>
      </c>
      <c r="O38" s="10">
        <f t="shared" si="2"/>
        <v>13649879.525339179</v>
      </c>
      <c r="P38" s="14">
        <f t="shared" si="3"/>
        <v>11940.917344727277</v>
      </c>
      <c r="Q38" s="18">
        <f t="shared" si="4"/>
        <v>178179.5573160967</v>
      </c>
    </row>
    <row r="39" spans="3:17">
      <c r="C39" s="3">
        <v>44394</v>
      </c>
      <c r="D39" s="5">
        <v>1012</v>
      </c>
      <c r="F39" s="3">
        <v>44394</v>
      </c>
      <c r="G39" s="20">
        <v>179344</v>
      </c>
      <c r="I39" s="3">
        <v>44394</v>
      </c>
      <c r="J39" s="5">
        <v>188108</v>
      </c>
      <c r="K39" s="16">
        <f t="shared" si="1"/>
        <v>8764</v>
      </c>
      <c r="M39" s="12">
        <f t="shared" ref="M39:M61" si="5">$M$4-SUM(G39,K39)</f>
        <v>13651892</v>
      </c>
      <c r="O39" s="10">
        <f t="shared" si="2"/>
        <v>13648520.822190719</v>
      </c>
      <c r="P39" s="14">
        <f t="shared" si="3"/>
        <v>12446.862101796987</v>
      </c>
      <c r="Q39" s="18">
        <f t="shared" si="4"/>
        <v>179032.31570748711</v>
      </c>
    </row>
    <row r="40" spans="3:17">
      <c r="C40" s="3">
        <v>44395</v>
      </c>
      <c r="D40" s="5">
        <v>1068.2857142857142</v>
      </c>
      <c r="F40" s="3">
        <v>44395</v>
      </c>
      <c r="G40" s="20">
        <v>180123</v>
      </c>
      <c r="I40" s="3">
        <v>44395</v>
      </c>
      <c r="J40" s="5">
        <v>189116</v>
      </c>
      <c r="K40" s="16">
        <f t="shared" si="1"/>
        <v>8993</v>
      </c>
      <c r="M40" s="12">
        <f t="shared" si="5"/>
        <v>13650884</v>
      </c>
      <c r="O40" s="10">
        <f t="shared" ref="O40:O61" si="6">O39-MIN(N.β*O39*P39,O39)</f>
        <v>13647104.690844567</v>
      </c>
      <c r="P40" s="14">
        <f t="shared" ref="P40:P61" si="7">P39+MIN(N.β*O39*P39,O39)-N.γ*P39</f>
        <v>12974.10310582861</v>
      </c>
      <c r="Q40" s="18">
        <f t="shared" ref="Q40:Q61" si="8">Q39+N.γ*P39</f>
        <v>179921.20604960754</v>
      </c>
    </row>
    <row r="41" spans="3:17">
      <c r="C41" s="3">
        <v>44396</v>
      </c>
      <c r="D41" s="5">
        <v>1100.4285714285713</v>
      </c>
      <c r="F41" s="3">
        <v>44396</v>
      </c>
      <c r="G41" s="20">
        <v>180962</v>
      </c>
      <c r="I41" s="3">
        <v>44396</v>
      </c>
      <c r="J41" s="5">
        <v>189843</v>
      </c>
      <c r="K41" s="16">
        <f t="shared" si="1"/>
        <v>8881</v>
      </c>
      <c r="M41" s="12">
        <f t="shared" si="5"/>
        <v>13650157</v>
      </c>
      <c r="O41" s="10">
        <f t="shared" si="6"/>
        <v>13645628.726251014</v>
      </c>
      <c r="P41" s="14">
        <f t="shared" si="7"/>
        <v>13523.524539015092</v>
      </c>
      <c r="Q41" s="18">
        <f t="shared" si="8"/>
        <v>180847.74920997411</v>
      </c>
    </row>
    <row r="42" spans="3:17">
      <c r="C42" s="3">
        <v>44397</v>
      </c>
      <c r="D42" s="5">
        <v>1180</v>
      </c>
      <c r="F42" s="3">
        <v>44397</v>
      </c>
      <c r="G42" s="20">
        <v>181745</v>
      </c>
      <c r="I42" s="3">
        <v>44397</v>
      </c>
      <c r="J42" s="5">
        <v>191230</v>
      </c>
      <c r="K42" s="16">
        <f t="shared" si="1"/>
        <v>9485</v>
      </c>
      <c r="M42" s="12">
        <f t="shared" si="5"/>
        <v>13648770</v>
      </c>
      <c r="O42" s="10">
        <f t="shared" si="6"/>
        <v>13644090.424567088</v>
      </c>
      <c r="P42" s="14">
        <f t="shared" si="7"/>
        <v>14096.046233103989</v>
      </c>
      <c r="Q42" s="18">
        <f t="shared" si="8"/>
        <v>181813.52919980977</v>
      </c>
    </row>
    <row r="43" spans="3:17">
      <c r="C43" s="3">
        <v>44398</v>
      </c>
      <c r="D43" s="5">
        <v>1277.5714285714287</v>
      </c>
      <c r="F43" s="3">
        <v>44398</v>
      </c>
      <c r="G43" s="20">
        <v>182666</v>
      </c>
      <c r="I43" s="3">
        <v>44398</v>
      </c>
      <c r="J43" s="5">
        <v>193062</v>
      </c>
      <c r="K43" s="16">
        <f t="shared" si="1"/>
        <v>10396</v>
      </c>
      <c r="M43" s="12">
        <f t="shared" si="5"/>
        <v>13646938</v>
      </c>
      <c r="O43" s="10">
        <f t="shared" si="6"/>
        <v>13642487.179265704</v>
      </c>
      <c r="P43" s="14">
        <f t="shared" si="7"/>
        <v>14692.625014347492</v>
      </c>
      <c r="Q43" s="18">
        <f t="shared" si="8"/>
        <v>182820.19571995066</v>
      </c>
    </row>
    <row r="44" spans="3:17">
      <c r="C44" s="3">
        <v>44399</v>
      </c>
      <c r="D44" s="5">
        <v>1373.4285714285713</v>
      </c>
      <c r="F44" s="3">
        <v>44399</v>
      </c>
      <c r="G44" s="20">
        <v>183404</v>
      </c>
      <c r="I44" s="3">
        <v>44399</v>
      </c>
      <c r="J44" s="5">
        <v>195041</v>
      </c>
      <c r="K44" s="16">
        <f t="shared" si="1"/>
        <v>11637</v>
      </c>
      <c r="M44" s="12">
        <f t="shared" si="5"/>
        <v>13644959</v>
      </c>
      <c r="O44" s="10">
        <f t="shared" si="6"/>
        <v>13640816.277106194</v>
      </c>
      <c r="P44" s="14">
        <f t="shared" si="7"/>
        <v>15314.256091007168</v>
      </c>
      <c r="Q44" s="18">
        <f t="shared" si="8"/>
        <v>183869.46680280173</v>
      </c>
    </row>
    <row r="45" spans="3:17">
      <c r="C45" s="3">
        <v>44400</v>
      </c>
      <c r="D45" s="5">
        <v>1386</v>
      </c>
      <c r="F45" s="3">
        <v>44400</v>
      </c>
      <c r="G45" s="20">
        <v>184443</v>
      </c>
      <c r="I45" s="3">
        <v>44400</v>
      </c>
      <c r="J45" s="5">
        <v>196400</v>
      </c>
      <c r="K45" s="16">
        <f t="shared" si="1"/>
        <v>11957</v>
      </c>
      <c r="M45" s="12">
        <f t="shared" si="5"/>
        <v>13643600</v>
      </c>
      <c r="O45" s="10">
        <f t="shared" si="6"/>
        <v>13639074.893962622</v>
      </c>
      <c r="P45" s="14">
        <f t="shared" si="7"/>
        <v>15961.974483999398</v>
      </c>
      <c r="Q45" s="18">
        <f t="shared" si="8"/>
        <v>184963.13155338092</v>
      </c>
    </row>
    <row r="46" spans="3:17">
      <c r="C46" s="3">
        <v>44401</v>
      </c>
      <c r="D46" s="5">
        <v>1345.7142857142858</v>
      </c>
      <c r="F46" s="3">
        <v>44401</v>
      </c>
      <c r="G46" s="20">
        <v>185647</v>
      </c>
      <c r="I46" s="3">
        <v>44401</v>
      </c>
      <c r="J46" s="5">
        <v>197528</v>
      </c>
      <c r="K46" s="16">
        <f t="shared" si="1"/>
        <v>11881</v>
      </c>
      <c r="M46" s="12">
        <f t="shared" si="5"/>
        <v>13642472</v>
      </c>
      <c r="O46" s="10">
        <f t="shared" si="6"/>
        <v>13637260.090506276</v>
      </c>
      <c r="P46" s="14">
        <f t="shared" si="7"/>
        <v>16636.856501193233</v>
      </c>
      <c r="Q46" s="18">
        <f t="shared" si="8"/>
        <v>186103.05299253238</v>
      </c>
    </row>
    <row r="47" spans="3:17">
      <c r="C47" s="3">
        <v>44402</v>
      </c>
      <c r="D47" s="5">
        <v>1453.5714285714287</v>
      </c>
      <c r="F47" s="3">
        <v>44402</v>
      </c>
      <c r="G47" s="20">
        <v>186656</v>
      </c>
      <c r="I47" s="3">
        <v>44402</v>
      </c>
      <c r="J47" s="5">
        <v>199291</v>
      </c>
      <c r="K47" s="16">
        <f t="shared" si="1"/>
        <v>12635</v>
      </c>
      <c r="M47" s="12">
        <f t="shared" si="5"/>
        <v>13640709</v>
      </c>
      <c r="O47" s="10">
        <f t="shared" si="6"/>
        <v>13635368.807738788</v>
      </c>
      <c r="P47" s="14">
        <f t="shared" si="7"/>
        <v>17340.021255787393</v>
      </c>
      <c r="Q47" s="18">
        <f t="shared" si="8"/>
        <v>187291.17100542653</v>
      </c>
    </row>
    <row r="48" spans="3:17">
      <c r="C48" s="3">
        <v>44403</v>
      </c>
      <c r="D48" s="5">
        <v>1553.8571428571429</v>
      </c>
      <c r="F48" s="3">
        <v>44403</v>
      </c>
      <c r="G48" s="20">
        <v>187889</v>
      </c>
      <c r="I48" s="3">
        <v>44403</v>
      </c>
      <c r="J48" s="5">
        <v>200720</v>
      </c>
      <c r="K48" s="16">
        <f t="shared" si="1"/>
        <v>12831</v>
      </c>
      <c r="M48" s="12">
        <f t="shared" si="5"/>
        <v>13639280</v>
      </c>
      <c r="O48" s="10">
        <f t="shared" si="6"/>
        <v>13633397.862372411</v>
      </c>
      <c r="P48" s="14">
        <f t="shared" si="7"/>
        <v>18072.63222909626</v>
      </c>
      <c r="Q48" s="18">
        <f t="shared" si="8"/>
        <v>188529.50539849474</v>
      </c>
    </row>
    <row r="49" spans="3:17">
      <c r="C49" s="3">
        <v>44404</v>
      </c>
      <c r="D49" s="5">
        <v>1762.5714285714287</v>
      </c>
      <c r="F49" s="3">
        <v>44404</v>
      </c>
      <c r="G49" s="20">
        <v>189196</v>
      </c>
      <c r="I49" s="3">
        <v>44404</v>
      </c>
      <c r="J49" s="5">
        <v>203568</v>
      </c>
      <c r="K49" s="16">
        <f t="shared" si="1"/>
        <v>14372</v>
      </c>
      <c r="M49" s="12">
        <f t="shared" si="5"/>
        <v>13636432</v>
      </c>
      <c r="O49" s="10">
        <f t="shared" si="6"/>
        <v>13631343.942054067</v>
      </c>
      <c r="P49" s="14">
        <f t="shared" si="7"/>
        <v>18835.898877965032</v>
      </c>
      <c r="Q49" s="18">
        <f t="shared" si="8"/>
        <v>189820.15906797012</v>
      </c>
    </row>
    <row r="50" spans="3:17">
      <c r="C50" s="3">
        <v>44405</v>
      </c>
      <c r="D50" s="5">
        <v>1954.7142857142858</v>
      </c>
      <c r="F50" s="3">
        <v>44405</v>
      </c>
      <c r="G50" s="20">
        <v>190401</v>
      </c>
      <c r="I50" s="3">
        <v>44405</v>
      </c>
      <c r="J50" s="5">
        <v>206745</v>
      </c>
      <c r="K50" s="16">
        <f t="shared" si="1"/>
        <v>16344</v>
      </c>
      <c r="M50" s="12">
        <f t="shared" si="5"/>
        <v>13633255</v>
      </c>
      <c r="O50" s="10">
        <f t="shared" si="6"/>
        <v>13629203.60042987</v>
      </c>
      <c r="P50" s="14">
        <f t="shared" si="7"/>
        <v>19631.078286910408</v>
      </c>
      <c r="Q50" s="18">
        <f t="shared" si="8"/>
        <v>191165.32128322139</v>
      </c>
    </row>
    <row r="51" spans="3:17">
      <c r="C51" s="3">
        <v>44406</v>
      </c>
      <c r="D51" s="5">
        <v>2224.1428571428573</v>
      </c>
      <c r="F51" s="3">
        <v>44406</v>
      </c>
      <c r="G51" s="20">
        <v>191700</v>
      </c>
      <c r="I51" s="3">
        <v>44406</v>
      </c>
      <c r="J51" s="5">
        <v>210610</v>
      </c>
      <c r="K51" s="16">
        <f t="shared" si="1"/>
        <v>18910</v>
      </c>
      <c r="M51" s="12">
        <f t="shared" si="5"/>
        <v>13629390</v>
      </c>
      <c r="O51" s="10">
        <f t="shared" si="6"/>
        <v>13626973.252046984</v>
      </c>
      <c r="P51" s="14">
        <f t="shared" si="7"/>
        <v>20459.476864944249</v>
      </c>
      <c r="Q51" s="18">
        <f t="shared" si="8"/>
        <v>192567.27108807428</v>
      </c>
    </row>
    <row r="52" spans="3:17">
      <c r="C52" s="3">
        <v>44407</v>
      </c>
      <c r="D52" s="5">
        <v>2501.4285714285716</v>
      </c>
      <c r="F52" s="3">
        <v>44407</v>
      </c>
      <c r="G52" s="20">
        <v>193093</v>
      </c>
      <c r="I52" s="3">
        <v>44407</v>
      </c>
      <c r="J52" s="5">
        <v>213910</v>
      </c>
      <c r="K52" s="16">
        <f t="shared" si="1"/>
        <v>20817</v>
      </c>
      <c r="M52" s="12">
        <f t="shared" si="5"/>
        <v>13626090</v>
      </c>
      <c r="O52" s="10">
        <f t="shared" si="6"/>
        <v>13624649.167089809</v>
      </c>
      <c r="P52" s="14">
        <f t="shared" si="7"/>
        <v>21322.452086882015</v>
      </c>
      <c r="Q52" s="18">
        <f t="shared" si="8"/>
        <v>194028.38082331108</v>
      </c>
    </row>
    <row r="53" spans="3:17">
      <c r="C53" s="3">
        <v>44408</v>
      </c>
      <c r="D53" s="5">
        <v>2920</v>
      </c>
      <c r="F53" s="3">
        <v>44408</v>
      </c>
      <c r="G53" s="20">
        <v>194649</v>
      </c>
      <c r="I53" s="3">
        <v>44408</v>
      </c>
      <c r="J53" s="5">
        <v>217968</v>
      </c>
      <c r="K53" s="16">
        <f t="shared" si="1"/>
        <v>23319</v>
      </c>
      <c r="M53" s="12">
        <f t="shared" si="5"/>
        <v>13622032</v>
      </c>
      <c r="O53" s="10">
        <f t="shared" si="6"/>
        <v>13622227.465947712</v>
      </c>
      <c r="P53" s="14">
        <f t="shared" si="7"/>
        <v>22221.414278764336</v>
      </c>
      <c r="Q53" s="18">
        <f t="shared" si="8"/>
        <v>195551.1197735256</v>
      </c>
    </row>
    <row r="54" spans="3:17">
      <c r="C54" s="3">
        <v>44409</v>
      </c>
      <c r="D54" s="5">
        <v>3105</v>
      </c>
      <c r="F54" s="3">
        <v>44409</v>
      </c>
      <c r="G54" s="20">
        <v>196252</v>
      </c>
      <c r="I54" s="3">
        <v>44409</v>
      </c>
      <c r="J54" s="5">
        <v>221026</v>
      </c>
      <c r="K54" s="16">
        <f t="shared" si="1"/>
        <v>24774</v>
      </c>
      <c r="M54" s="12">
        <f t="shared" si="5"/>
        <v>13618974</v>
      </c>
      <c r="O54" s="10">
        <f t="shared" si="6"/>
        <v>13619704.113611691</v>
      </c>
      <c r="P54" s="14">
        <f t="shared" si="7"/>
        <v>23157.828446826927</v>
      </c>
      <c r="Q54" s="18">
        <f t="shared" si="8"/>
        <v>197138.05794148354</v>
      </c>
    </row>
    <row r="55" spans="3:17">
      <c r="C55" s="3">
        <v>44410</v>
      </c>
      <c r="D55" s="5">
        <v>3214.4285714285716</v>
      </c>
      <c r="F55" s="3">
        <v>44410</v>
      </c>
      <c r="G55" s="20">
        <v>197790</v>
      </c>
      <c r="I55" s="3">
        <v>44410</v>
      </c>
      <c r="J55" s="5">
        <v>223221</v>
      </c>
      <c r="K55" s="16">
        <f t="shared" si="1"/>
        <v>25431</v>
      </c>
      <c r="M55" s="12">
        <f t="shared" si="5"/>
        <v>13616779</v>
      </c>
      <c r="O55" s="10">
        <f t="shared" si="6"/>
        <v>13617074.913897663</v>
      </c>
      <c r="P55" s="14">
        <f t="shared" si="7"/>
        <v>24133.216149240077</v>
      </c>
      <c r="Q55" s="18">
        <f t="shared" si="8"/>
        <v>198791.86995309847</v>
      </c>
    </row>
    <row r="56" spans="3:17">
      <c r="C56" s="3">
        <v>44411</v>
      </c>
      <c r="D56" s="5">
        <v>3337.4285714285716</v>
      </c>
      <c r="F56" s="3">
        <v>44411</v>
      </c>
      <c r="G56" s="20">
        <v>199345</v>
      </c>
      <c r="I56" s="3">
        <v>44411</v>
      </c>
      <c r="J56" s="5">
        <v>226930</v>
      </c>
      <c r="K56" s="16">
        <f t="shared" si="1"/>
        <v>27585</v>
      </c>
      <c r="M56" s="12">
        <f t="shared" si="5"/>
        <v>13613070</v>
      </c>
      <c r="O56" s="10">
        <f t="shared" si="6"/>
        <v>13614335.503494322</v>
      </c>
      <c r="P56" s="14">
        <f t="shared" si="7"/>
        <v>25149.157409602063</v>
      </c>
      <c r="Q56" s="18">
        <f t="shared" si="8"/>
        <v>200515.33909607769</v>
      </c>
    </row>
    <row r="57" spans="3:17">
      <c r="C57" s="3">
        <v>44412</v>
      </c>
      <c r="D57" s="5">
        <v>3478.7142857142858</v>
      </c>
      <c r="F57" s="3">
        <v>44412</v>
      </c>
      <c r="G57" s="20">
        <v>201393</v>
      </c>
      <c r="I57" s="3">
        <v>44412</v>
      </c>
      <c r="J57" s="5">
        <v>231096</v>
      </c>
      <c r="K57" s="16">
        <f t="shared" si="1"/>
        <v>29703</v>
      </c>
      <c r="M57" s="12">
        <f t="shared" si="5"/>
        <v>13608904</v>
      </c>
      <c r="O57" s="10">
        <f t="shared" si="6"/>
        <v>13611481.345833873</v>
      </c>
      <c r="P57" s="14">
        <f t="shared" si="7"/>
        <v>26207.292670909414</v>
      </c>
      <c r="Q57" s="18">
        <f t="shared" si="8"/>
        <v>202311.36149521993</v>
      </c>
    </row>
    <row r="58" spans="3:17">
      <c r="C58" s="3">
        <v>44413</v>
      </c>
      <c r="D58" s="5">
        <v>3646.8571428571427</v>
      </c>
      <c r="F58" s="3">
        <v>44413</v>
      </c>
      <c r="G58" s="20">
        <v>203474</v>
      </c>
      <c r="I58" s="3">
        <v>44413</v>
      </c>
      <c r="J58" s="5">
        <v>236138</v>
      </c>
      <c r="K58" s="16">
        <f t="shared" si="1"/>
        <v>32664</v>
      </c>
      <c r="M58" s="12">
        <f t="shared" si="5"/>
        <v>13603862</v>
      </c>
      <c r="O58" s="10">
        <f t="shared" si="6"/>
        <v>13608507.724784309</v>
      </c>
      <c r="P58" s="14">
        <f t="shared" si="7"/>
        <v>27309.324788439109</v>
      </c>
      <c r="Q58" s="18">
        <f t="shared" si="8"/>
        <v>204182.95042725542</v>
      </c>
    </row>
    <row r="59" spans="3:17">
      <c r="C59" s="3">
        <v>44414</v>
      </c>
      <c r="D59" s="5">
        <v>3820.4285714285716</v>
      </c>
      <c r="F59" s="3">
        <v>44414</v>
      </c>
      <c r="G59" s="20">
        <v>206418</v>
      </c>
      <c r="I59" s="3">
        <v>44414</v>
      </c>
      <c r="J59" s="5">
        <v>240653</v>
      </c>
      <c r="K59" s="16">
        <f t="shared" si="1"/>
        <v>34235</v>
      </c>
      <c r="M59" s="12">
        <f t="shared" si="5"/>
        <v>13599347</v>
      </c>
      <c r="O59" s="10">
        <f t="shared" si="6"/>
        <v>13605409.738162335</v>
      </c>
      <c r="P59" s="14">
        <f t="shared" si="7"/>
        <v>28457.021059661489</v>
      </c>
      <c r="Q59" s="18">
        <f t="shared" si="8"/>
        <v>206133.24077800731</v>
      </c>
    </row>
    <row r="60" spans="3:17">
      <c r="C60" s="3">
        <v>44415</v>
      </c>
      <c r="D60" s="5">
        <v>3893</v>
      </c>
      <c r="F60" s="3">
        <v>44415</v>
      </c>
      <c r="G60" s="20">
        <v>209313</v>
      </c>
      <c r="I60" s="3">
        <v>44415</v>
      </c>
      <c r="J60" s="5">
        <v>245219</v>
      </c>
      <c r="K60" s="16">
        <f t="shared" si="1"/>
        <v>35906</v>
      </c>
      <c r="M60" s="12">
        <f t="shared" si="5"/>
        <v>13594781</v>
      </c>
      <c r="O60" s="10">
        <f t="shared" si="6"/>
        <v>13602182.291066529</v>
      </c>
      <c r="P60" s="14">
        <f t="shared" si="7"/>
        <v>29652.215288955744</v>
      </c>
      <c r="Q60" s="18">
        <f t="shared" si="8"/>
        <v>208165.49364451889</v>
      </c>
    </row>
    <row r="61" spans="3:17">
      <c r="C61" s="3">
        <v>44416</v>
      </c>
      <c r="D61" s="5">
        <v>4037</v>
      </c>
      <c r="F61" s="3">
        <v>44416</v>
      </c>
      <c r="G61" s="20">
        <v>212804</v>
      </c>
      <c r="I61" s="3">
        <v>44416</v>
      </c>
      <c r="J61" s="5">
        <v>249285</v>
      </c>
      <c r="K61" s="16">
        <f t="shared" si="1"/>
        <v>36481</v>
      </c>
      <c r="M61" s="12">
        <f t="shared" si="5"/>
        <v>13590715</v>
      </c>
      <c r="O61" s="10">
        <f t="shared" si="6"/>
        <v>13598820.089030853</v>
      </c>
      <c r="P61" s="14">
        <f t="shared" si="7"/>
        <v>30896.809884520117</v>
      </c>
      <c r="Q61" s="18">
        <f t="shared" si="8"/>
        <v>210283.10108463213</v>
      </c>
    </row>
  </sheetData>
  <phoneticPr fontId="1"/>
  <pageMargins left="0.7" right="0.7" top="0.75" bottom="0.75" header="0.3" footer="0.3"/>
  <pageSetup paperSize="9" orientation="portrait" r:id="rId4"/>
  <drawing r:id="rId5"/>
  <legacyDrawing r:id="rId6"/>
  <extLs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1:AD35"/>
  <sheetViews>
    <sheetView topLeftCell="T1" workbookViewId="0">
      <selection activeCell="X7" sqref="X7"/>
    </sheetView>
  </sheetViews>
  <sheetFormatPr defaultRowHeight="13.2"/>
  <cols>
    <col min="1" max="1" width="2.6640625" customWidth="1"/>
    <col min="2" max="3" width="11.77734375" bestFit="1" customWidth="1"/>
    <col min="4" max="5" width="11.88671875" bestFit="1" customWidth="1"/>
    <col min="6" max="6" width="9.77734375" customWidth="1"/>
    <col min="7" max="7" width="8.33203125" bestFit="1" customWidth="1"/>
    <col min="8" max="9" width="11.21875" bestFit="1" customWidth="1"/>
    <col min="10" max="12" width="9.6640625" customWidth="1"/>
    <col min="14" max="14" width="11.6640625" bestFit="1" customWidth="1"/>
    <col min="15" max="15" width="14.44140625" customWidth="1"/>
    <col min="16" max="16" width="9.21875" customWidth="1"/>
    <col min="17" max="17" width="12.77734375" bestFit="1" customWidth="1"/>
    <col min="18" max="18" width="4.33203125" customWidth="1"/>
    <col min="19" max="19" width="14.44140625" customWidth="1"/>
    <col min="20" max="20" width="9.21875" customWidth="1"/>
    <col min="21" max="21" width="12.77734375" bestFit="1" customWidth="1"/>
    <col min="22" max="22" width="4.33203125" customWidth="1"/>
    <col min="23" max="23" width="14.44140625" customWidth="1"/>
    <col min="24" max="24" width="9.21875" customWidth="1"/>
    <col min="25" max="25" width="12.77734375" bestFit="1" customWidth="1"/>
    <col min="27" max="27" width="11.6640625" bestFit="1" customWidth="1"/>
    <col min="28" max="30" width="17.44140625" customWidth="1"/>
  </cols>
  <sheetData>
    <row r="1" spans="2:30">
      <c r="O1" t="s">
        <v>37</v>
      </c>
      <c r="S1" t="s">
        <v>38</v>
      </c>
      <c r="T1" s="62">
        <v>1.1000000000000001</v>
      </c>
      <c r="U1" s="62">
        <v>0.9</v>
      </c>
      <c r="W1" t="s">
        <v>39</v>
      </c>
      <c r="X1" s="62">
        <v>0.8</v>
      </c>
      <c r="Y1" s="62">
        <v>1.1000000000000001</v>
      </c>
    </row>
    <row r="2" spans="2:30">
      <c r="P2" s="8" t="s">
        <v>30</v>
      </c>
      <c r="Q2" s="8" t="s">
        <v>31</v>
      </c>
      <c r="T2" s="8" t="s">
        <v>30</v>
      </c>
      <c r="U2" s="8" t="s">
        <v>31</v>
      </c>
      <c r="X2" s="8" t="s">
        <v>30</v>
      </c>
      <c r="Y2" s="8" t="s">
        <v>31</v>
      </c>
    </row>
    <row r="3" spans="2:30">
      <c r="P3" s="21">
        <f>N.β</f>
        <v>8.3360070131747917E-9</v>
      </c>
      <c r="Q3" s="21">
        <f>N.γ</f>
        <v>7.1414814019037834E-2</v>
      </c>
      <c r="T3" s="21">
        <f>N.β*T1</f>
        <v>9.1696077144922716E-9</v>
      </c>
      <c r="U3" s="21">
        <f>N.γ*U1</f>
        <v>6.4273332617134055E-2</v>
      </c>
      <c r="X3" s="21">
        <f>N.β*X1</f>
        <v>6.6688056105398337E-9</v>
      </c>
      <c r="Y3" s="21">
        <f>N.γ*Y1</f>
        <v>7.8556295420941627E-2</v>
      </c>
    </row>
    <row r="4" spans="2:30">
      <c r="B4" s="2" t="s">
        <v>6</v>
      </c>
      <c r="C4" s="2" t="s">
        <v>9</v>
      </c>
    </row>
    <row r="5" spans="2:30">
      <c r="B5" s="2" t="s">
        <v>7</v>
      </c>
      <c r="C5" t="s">
        <v>5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t="s">
        <v>8</v>
      </c>
      <c r="J5" t="s">
        <v>25</v>
      </c>
      <c r="K5" t="s">
        <v>24</v>
      </c>
      <c r="L5" t="s">
        <v>36</v>
      </c>
      <c r="N5" t="s">
        <v>22</v>
      </c>
      <c r="O5" t="s">
        <v>23</v>
      </c>
      <c r="P5" t="s">
        <v>24</v>
      </c>
      <c r="Q5" t="s">
        <v>25</v>
      </c>
      <c r="S5" t="s">
        <v>23</v>
      </c>
      <c r="T5" t="s">
        <v>24</v>
      </c>
      <c r="U5" t="s">
        <v>25</v>
      </c>
      <c r="W5" t="s">
        <v>23</v>
      </c>
      <c r="X5" t="s">
        <v>24</v>
      </c>
      <c r="Y5" t="s">
        <v>25</v>
      </c>
      <c r="AA5" t="s">
        <v>22</v>
      </c>
      <c r="AB5" t="s">
        <v>33</v>
      </c>
      <c r="AC5" t="s">
        <v>34</v>
      </c>
      <c r="AD5" t="s">
        <v>35</v>
      </c>
    </row>
    <row r="6" spans="2:30">
      <c r="B6" s="3">
        <v>44531</v>
      </c>
      <c r="C6" s="5">
        <v>74</v>
      </c>
      <c r="D6" s="5">
        <v>35</v>
      </c>
      <c r="E6" s="5">
        <v>34</v>
      </c>
      <c r="F6" s="5">
        <v>33</v>
      </c>
      <c r="G6" s="5">
        <v>3167</v>
      </c>
      <c r="H6" s="5">
        <v>378853</v>
      </c>
      <c r="I6" s="5">
        <v>382196</v>
      </c>
      <c r="J6" s="7">
        <f>SUM(G6:H6)</f>
        <v>382020</v>
      </c>
      <c r="K6" s="22">
        <f>I6-J6</f>
        <v>176</v>
      </c>
      <c r="L6">
        <f t="shared" ref="L6" si="0">I6-I7</f>
        <v>21</v>
      </c>
      <c r="N6" s="6">
        <f>B6</f>
        <v>44531</v>
      </c>
      <c r="O6" s="10">
        <f>$L$17-SUM(P6:Q6)</f>
        <v>13457822.714285715</v>
      </c>
      <c r="P6" s="14">
        <f>$K$14</f>
        <v>164.57142857147846</v>
      </c>
      <c r="Q6" s="18">
        <f>$J$14</f>
        <v>382012.71428571426</v>
      </c>
      <c r="S6" s="10">
        <f>$L$17-SUM(T6:U6)</f>
        <v>13457822.714285715</v>
      </c>
      <c r="T6" s="14">
        <f>$K$14</f>
        <v>164.57142857147846</v>
      </c>
      <c r="U6" s="18">
        <f>$J$14</f>
        <v>382012.71428571426</v>
      </c>
      <c r="W6" s="10">
        <f>$L$17-SUM(X6:Y6)</f>
        <v>13457822.714285715</v>
      </c>
      <c r="X6" s="14">
        <f>$K$14</f>
        <v>164.57142857147846</v>
      </c>
      <c r="Y6" s="18">
        <f>$J$14</f>
        <v>382012.71428571426</v>
      </c>
      <c r="AA6" s="6">
        <f>N6</f>
        <v>44531</v>
      </c>
      <c r="AB6" s="5">
        <f>$L$6</f>
        <v>21</v>
      </c>
      <c r="AC6" s="5">
        <f>$L$6</f>
        <v>21</v>
      </c>
      <c r="AD6" s="5">
        <f>$L$6</f>
        <v>21</v>
      </c>
    </row>
    <row r="7" spans="2:30">
      <c r="B7" s="3">
        <v>44530</v>
      </c>
      <c r="C7" s="5">
        <v>69</v>
      </c>
      <c r="D7" s="5">
        <v>33</v>
      </c>
      <c r="E7" s="5">
        <v>37</v>
      </c>
      <c r="F7" s="5">
        <v>29</v>
      </c>
      <c r="G7" s="5">
        <v>3166</v>
      </c>
      <c r="H7" s="5">
        <v>378841</v>
      </c>
      <c r="I7" s="5">
        <v>382175</v>
      </c>
      <c r="J7" s="7">
        <f t="shared" ref="J7:J13" si="1">SUM(G7:H7)</f>
        <v>382007</v>
      </c>
      <c r="K7" s="22">
        <f t="shared" ref="K7:K14" si="2">I7-J7</f>
        <v>168</v>
      </c>
      <c r="L7">
        <f>I7-I8</f>
        <v>-21</v>
      </c>
      <c r="N7" s="6">
        <f>N6+1</f>
        <v>44532</v>
      </c>
      <c r="O7" s="10">
        <f t="shared" ref="O7:O35" si="3">O6-MIN(N.β*O6*P6,O6)</f>
        <v>13457804.25192154</v>
      </c>
      <c r="P7" s="14">
        <f t="shared" ref="P7:P35" si="4">P6+MIN(N.β*O6*P6,O6)-N.γ*P6</f>
        <v>171.28095478101281</v>
      </c>
      <c r="Q7" s="18">
        <f t="shared" ref="Q7" si="5">Q6+N.γ*P6</f>
        <v>382024.46712367854</v>
      </c>
      <c r="S7" s="10">
        <f>S6-MIN($T$3*S6*T6,S6)</f>
        <v>13457802.405685123</v>
      </c>
      <c r="T7" s="14">
        <f>T6+MIN($T$3*S6*T6,S6)-$U$3*T6</f>
        <v>174.30247499482215</v>
      </c>
      <c r="U7" s="18">
        <f>U6+$U$3*T6</f>
        <v>382023.29183988209</v>
      </c>
      <c r="W7" s="10">
        <f>W6-MIN($X$3*W6*X6,W6)</f>
        <v>13457807.944394376</v>
      </c>
      <c r="X7" s="14">
        <f>X6+MIN($X$3*W6*X6,W6)-$Y$3*X6</f>
        <v>166.41319814982208</v>
      </c>
      <c r="Y7" s="18">
        <f>Y6+$Y$3*X6</f>
        <v>382025.64240747498</v>
      </c>
      <c r="AA7" s="6">
        <f t="shared" ref="AA7:AA35" si="6">N7</f>
        <v>44532</v>
      </c>
      <c r="AB7" s="5">
        <f>SUM(P7:Q7)-SUM(P6:Q6)</f>
        <v>18.462364173785318</v>
      </c>
      <c r="AC7" s="5">
        <f>SUM(T7:U7)-SUM(T6:U6)</f>
        <v>20.308600591146387</v>
      </c>
      <c r="AD7" s="5">
        <f>SUM(X7:Y7)-SUM(X6:Y6)</f>
        <v>14.769891339063179</v>
      </c>
    </row>
    <row r="8" spans="2:30">
      <c r="B8" s="3">
        <v>44529</v>
      </c>
      <c r="C8" s="5">
        <v>67</v>
      </c>
      <c r="D8" s="5">
        <v>30</v>
      </c>
      <c r="E8" s="5">
        <v>40</v>
      </c>
      <c r="F8" s="5">
        <v>15</v>
      </c>
      <c r="G8" s="5">
        <v>3165</v>
      </c>
      <c r="H8" s="5">
        <v>378879</v>
      </c>
      <c r="I8" s="5">
        <v>382196</v>
      </c>
      <c r="J8" s="7">
        <f t="shared" si="1"/>
        <v>382044</v>
      </c>
      <c r="K8" s="22">
        <f t="shared" si="2"/>
        <v>152</v>
      </c>
      <c r="L8">
        <f t="shared" ref="L8:L11" si="7">I8-I9</f>
        <v>8</v>
      </c>
      <c r="N8" s="6">
        <f t="shared" ref="N8:N35" si="8">N7+1</f>
        <v>44533</v>
      </c>
      <c r="O8" s="10">
        <f t="shared" si="3"/>
        <v>13457785.036878854</v>
      </c>
      <c r="P8" s="14">
        <f t="shared" si="4"/>
        <v>178.26399993702444</v>
      </c>
      <c r="Q8" s="18">
        <f t="shared" ref="Q8:Q35" si="9">Q7+N.γ*P7</f>
        <v>382036.69912120921</v>
      </c>
      <c r="S8" s="10">
        <f t="shared" ref="S8:S35" si="10">S7-MIN($T$3*S7*T7,S7)</f>
        <v>13457780.896277107</v>
      </c>
      <c r="T8" s="14">
        <f t="shared" ref="T8:T35" si="11">T7+MIN($T$3*S7*T7,S7)-$U$3*T7</f>
        <v>184.60888205944701</v>
      </c>
      <c r="U8" s="18">
        <f t="shared" ref="U8:U35" si="12">U7+$U$3*T7</f>
        <v>382034.49484083342</v>
      </c>
      <c r="W8" s="10">
        <f t="shared" ref="W8:W35" si="13">W7-MIN($X$3*W7*X7,W7)</f>
        <v>13457793.009225022</v>
      </c>
      <c r="X8" s="14">
        <f t="shared" ref="X8:X35" si="14">X7+MIN($X$3*W7*X7,W7)-$Y$3*X7</f>
        <v>168.27556314786386</v>
      </c>
      <c r="Y8" s="18">
        <f t="shared" ref="Y8:Y35" si="15">Y7+$Y$3*X7</f>
        <v>382038.7152118308</v>
      </c>
      <c r="AA8" s="6">
        <f t="shared" si="6"/>
        <v>44533</v>
      </c>
      <c r="AB8" s="5">
        <f t="shared" ref="AB8:AB35" si="16">SUM(P8:Q8)-SUM(P7:Q7)</f>
        <v>19.215042686730158</v>
      </c>
      <c r="AC8" s="5">
        <f t="shared" ref="AC8:AC35" si="17">SUM(T8:U8)-SUM(T7:U7)</f>
        <v>21.50940801599063</v>
      </c>
      <c r="AD8" s="5">
        <f t="shared" ref="AD8:AD35" si="18">SUM(X8:Y8)-SUM(X7:Y7)</f>
        <v>14.935169353848323</v>
      </c>
    </row>
    <row r="9" spans="2:30">
      <c r="B9" s="3">
        <v>44528</v>
      </c>
      <c r="C9" s="5">
        <v>66</v>
      </c>
      <c r="D9" s="5">
        <v>31</v>
      </c>
      <c r="E9" s="5">
        <v>37</v>
      </c>
      <c r="F9" s="5">
        <v>23</v>
      </c>
      <c r="G9" s="5">
        <v>3164</v>
      </c>
      <c r="H9" s="5">
        <v>378867</v>
      </c>
      <c r="I9" s="5">
        <v>382188</v>
      </c>
      <c r="J9" s="7">
        <f t="shared" si="1"/>
        <v>382031</v>
      </c>
      <c r="K9" s="22">
        <f t="shared" si="2"/>
        <v>157</v>
      </c>
      <c r="L9">
        <f t="shared" si="7"/>
        <v>9</v>
      </c>
      <c r="N9" s="6">
        <f t="shared" si="8"/>
        <v>44534</v>
      </c>
      <c r="O9" s="10">
        <f t="shared" si="3"/>
        <v>13457765.038476335</v>
      </c>
      <c r="P9" s="14">
        <f t="shared" si="4"/>
        <v>185.53171205440711</v>
      </c>
      <c r="Q9" s="18">
        <f t="shared" si="9"/>
        <v>382049.42981161101</v>
      </c>
      <c r="S9" s="10">
        <f t="shared" si="10"/>
        <v>13457758.115066335</v>
      </c>
      <c r="T9" s="14">
        <f t="shared" si="11"/>
        <v>195.52466475152167</v>
      </c>
      <c r="U9" s="18">
        <f t="shared" si="12"/>
        <v>382046.36026891408</v>
      </c>
      <c r="W9" s="10">
        <f t="shared" si="13"/>
        <v>13457777.906929817</v>
      </c>
      <c r="X9" s="14">
        <f t="shared" si="14"/>
        <v>170.15875350294195</v>
      </c>
      <c r="Y9" s="18">
        <f t="shared" si="15"/>
        <v>382051.93431668158</v>
      </c>
      <c r="AA9" s="6">
        <f t="shared" si="6"/>
        <v>44534</v>
      </c>
      <c r="AB9" s="5">
        <f t="shared" si="16"/>
        <v>19.998402519151568</v>
      </c>
      <c r="AC9" s="5">
        <f t="shared" si="17"/>
        <v>22.781210772751365</v>
      </c>
      <c r="AD9" s="5">
        <f t="shared" si="18"/>
        <v>15.102295205870178</v>
      </c>
    </row>
    <row r="10" spans="2:30">
      <c r="B10" s="3">
        <v>44527</v>
      </c>
      <c r="C10" s="5">
        <v>66</v>
      </c>
      <c r="D10" s="5">
        <v>30</v>
      </c>
      <c r="E10" s="5">
        <v>37</v>
      </c>
      <c r="F10" s="5">
        <v>28</v>
      </c>
      <c r="G10" s="5">
        <v>3164</v>
      </c>
      <c r="H10" s="5">
        <v>378854</v>
      </c>
      <c r="I10" s="5">
        <v>382179</v>
      </c>
      <c r="J10" s="7">
        <f t="shared" si="1"/>
        <v>382018</v>
      </c>
      <c r="K10" s="22">
        <f t="shared" si="2"/>
        <v>161</v>
      </c>
      <c r="L10">
        <f t="shared" si="7"/>
        <v>16</v>
      </c>
      <c r="N10" s="6">
        <f t="shared" si="8"/>
        <v>44535</v>
      </c>
      <c r="O10" s="10">
        <f t="shared" si="3"/>
        <v>13457744.224782344</v>
      </c>
      <c r="P10" s="14">
        <f t="shared" si="4"/>
        <v>193.09569333348713</v>
      </c>
      <c r="Q10" s="18">
        <f t="shared" si="9"/>
        <v>382062.67952432204</v>
      </c>
      <c r="S10" s="10">
        <f t="shared" si="10"/>
        <v>13457733.986860752</v>
      </c>
      <c r="T10" s="14">
        <f t="shared" si="11"/>
        <v>207.08584852219906</v>
      </c>
      <c r="U10" s="18">
        <f t="shared" si="12"/>
        <v>382058.92729072651</v>
      </c>
      <c r="W10" s="10">
        <f t="shared" si="13"/>
        <v>13457762.635640301</v>
      </c>
      <c r="X10" s="14">
        <f t="shared" si="14"/>
        <v>172.06300171121657</v>
      </c>
      <c r="Y10" s="18">
        <f t="shared" si="15"/>
        <v>382065.30135799019</v>
      </c>
      <c r="AA10" s="6">
        <f t="shared" si="6"/>
        <v>44535</v>
      </c>
      <c r="AB10" s="5">
        <f t="shared" si="16"/>
        <v>20.813693990116008</v>
      </c>
      <c r="AC10" s="5">
        <f t="shared" si="17"/>
        <v>24.128205583081581</v>
      </c>
      <c r="AD10" s="5">
        <f t="shared" si="18"/>
        <v>15.271289516880643</v>
      </c>
    </row>
    <row r="11" spans="2:30">
      <c r="B11" s="3">
        <v>44526</v>
      </c>
      <c r="C11" s="5">
        <v>72</v>
      </c>
      <c r="D11" s="5">
        <v>25</v>
      </c>
      <c r="E11" s="5">
        <v>39</v>
      </c>
      <c r="F11" s="5">
        <v>26</v>
      </c>
      <c r="G11" s="5">
        <v>3164</v>
      </c>
      <c r="H11" s="5">
        <v>378837</v>
      </c>
      <c r="I11" s="5">
        <v>382163</v>
      </c>
      <c r="J11" s="7">
        <f t="shared" si="1"/>
        <v>382001</v>
      </c>
      <c r="K11" s="22">
        <f t="shared" si="2"/>
        <v>162</v>
      </c>
      <c r="L11">
        <f t="shared" si="7"/>
        <v>19</v>
      </c>
      <c r="N11" s="6">
        <f t="shared" si="8"/>
        <v>44536</v>
      </c>
      <c r="O11" s="10">
        <f t="shared" si="3"/>
        <v>13457722.562564</v>
      </c>
      <c r="P11" s="14">
        <f t="shared" si="4"/>
        <v>200.96801864897634</v>
      </c>
      <c r="Q11" s="18">
        <f t="shared" si="9"/>
        <v>382076.46941734932</v>
      </c>
      <c r="S11" s="10">
        <f t="shared" si="10"/>
        <v>13457708.432023594</v>
      </c>
      <c r="T11" s="14">
        <f t="shared" si="11"/>
        <v>219.33058805810361</v>
      </c>
      <c r="U11" s="18">
        <f t="shared" si="12"/>
        <v>382072.23738834891</v>
      </c>
      <c r="W11" s="10">
        <f t="shared" si="13"/>
        <v>13457747.193467163</v>
      </c>
      <c r="X11" s="14">
        <f t="shared" si="14"/>
        <v>173.98854285595814</v>
      </c>
      <c r="Y11" s="18">
        <f t="shared" si="15"/>
        <v>382078.81798998365</v>
      </c>
      <c r="AA11" s="6">
        <f t="shared" si="6"/>
        <v>44536</v>
      </c>
      <c r="AB11" s="5">
        <f t="shared" si="16"/>
        <v>21.662218342768028</v>
      </c>
      <c r="AC11" s="5">
        <f t="shared" si="17"/>
        <v>25.554837158299051</v>
      </c>
      <c r="AD11" s="5">
        <f t="shared" si="18"/>
        <v>15.442173138202634</v>
      </c>
    </row>
    <row r="12" spans="2:30">
      <c r="B12" s="3">
        <v>44525</v>
      </c>
      <c r="C12" s="5">
        <v>72</v>
      </c>
      <c r="D12" s="5">
        <v>27</v>
      </c>
      <c r="E12" s="5">
        <v>43</v>
      </c>
      <c r="F12" s="5">
        <v>34</v>
      </c>
      <c r="G12" s="5">
        <v>3164</v>
      </c>
      <c r="H12" s="5">
        <v>378804</v>
      </c>
      <c r="I12" s="5">
        <v>382144</v>
      </c>
      <c r="J12" s="7">
        <f t="shared" si="1"/>
        <v>381968</v>
      </c>
      <c r="K12" s="22">
        <f t="shared" si="2"/>
        <v>176</v>
      </c>
      <c r="N12" s="6">
        <f t="shared" si="8"/>
        <v>44537</v>
      </c>
      <c r="O12" s="10">
        <f t="shared" si="3"/>
        <v>13457700.017234184</v>
      </c>
      <c r="P12" s="14">
        <f t="shared" si="4"/>
        <v>209.16125479030828</v>
      </c>
      <c r="Q12" s="18">
        <f t="shared" si="9"/>
        <v>382090.8215110249</v>
      </c>
      <c r="S12" s="10">
        <f t="shared" si="10"/>
        <v>13457681.366210751</v>
      </c>
      <c r="T12" s="14">
        <f t="shared" si="11"/>
        <v>232.29929306118399</v>
      </c>
      <c r="U12" s="18">
        <f t="shared" si="12"/>
        <v>382086.33449618827</v>
      </c>
      <c r="W12" s="10">
        <f t="shared" si="13"/>
        <v>13457731.57850001</v>
      </c>
      <c r="X12" s="14">
        <f t="shared" si="14"/>
        <v>175.93561463614398</v>
      </c>
      <c r="Y12" s="18">
        <f t="shared" si="15"/>
        <v>382092.48588535609</v>
      </c>
      <c r="AA12" s="6">
        <f t="shared" si="6"/>
        <v>44537</v>
      </c>
      <c r="AB12" s="5">
        <f t="shared" si="16"/>
        <v>22.545329816930462</v>
      </c>
      <c r="AC12" s="5">
        <f t="shared" si="17"/>
        <v>27.065812842454761</v>
      </c>
      <c r="AD12" s="5">
        <f t="shared" si="18"/>
        <v>15.614967152650934</v>
      </c>
    </row>
    <row r="13" spans="2:30">
      <c r="B13" s="4" t="s">
        <v>8</v>
      </c>
      <c r="C13" s="5">
        <v>486</v>
      </c>
      <c r="D13" s="5">
        <v>211</v>
      </c>
      <c r="E13" s="5">
        <v>267</v>
      </c>
      <c r="F13" s="5">
        <v>188</v>
      </c>
      <c r="G13" s="5">
        <v>22154</v>
      </c>
      <c r="H13" s="5">
        <v>2651935</v>
      </c>
      <c r="I13" s="5">
        <v>2675241</v>
      </c>
      <c r="J13" s="7">
        <f t="shared" si="1"/>
        <v>2674089</v>
      </c>
      <c r="K13" s="22">
        <f t="shared" si="2"/>
        <v>1152</v>
      </c>
      <c r="N13" s="6">
        <f t="shared" si="8"/>
        <v>44538</v>
      </c>
      <c r="O13" s="10">
        <f t="shared" si="3"/>
        <v>13457676.552796379</v>
      </c>
      <c r="P13" s="14">
        <f t="shared" si="4"/>
        <v>217.68848048378854</v>
      </c>
      <c r="Q13" s="18">
        <f t="shared" si="9"/>
        <v>382105.75872313575</v>
      </c>
      <c r="S13" s="10">
        <f t="shared" si="10"/>
        <v>13457652.700092632</v>
      </c>
      <c r="T13" s="14">
        <f t="shared" si="11"/>
        <v>246.03476145072733</v>
      </c>
      <c r="U13" s="18">
        <f t="shared" si="12"/>
        <v>382101.26514591789</v>
      </c>
      <c r="W13" s="10">
        <f t="shared" si="13"/>
        <v>13457715.788807133</v>
      </c>
      <c r="X13" s="14">
        <f t="shared" si="14"/>
        <v>177.90445739536679</v>
      </c>
      <c r="Y13" s="18">
        <f t="shared" si="15"/>
        <v>382106.3067354745</v>
      </c>
      <c r="AA13" s="6">
        <f t="shared" si="6"/>
        <v>44538</v>
      </c>
      <c r="AB13" s="5">
        <f t="shared" si="16"/>
        <v>23.464437804301269</v>
      </c>
      <c r="AC13" s="5">
        <f t="shared" si="17"/>
        <v>28.666118119144812</v>
      </c>
      <c r="AD13" s="5">
        <f t="shared" si="18"/>
        <v>15.789692877617199</v>
      </c>
    </row>
    <row r="14" spans="2:30">
      <c r="C14" s="7">
        <f>C13/7</f>
        <v>69.428571428571431</v>
      </c>
      <c r="D14" s="7">
        <f t="shared" ref="D14:J14" si="19">D13/7</f>
        <v>30.142857142857142</v>
      </c>
      <c r="E14" s="7">
        <f t="shared" si="19"/>
        <v>38.142857142857146</v>
      </c>
      <c r="F14" s="7">
        <f t="shared" si="19"/>
        <v>26.857142857142858</v>
      </c>
      <c r="G14" s="5">
        <f t="shared" si="19"/>
        <v>3164.8571428571427</v>
      </c>
      <c r="H14" s="5">
        <f t="shared" si="19"/>
        <v>378847.85714285716</v>
      </c>
      <c r="I14" s="5">
        <f t="shared" si="19"/>
        <v>382177.28571428574</v>
      </c>
      <c r="J14" s="18">
        <f t="shared" si="19"/>
        <v>382012.71428571426</v>
      </c>
      <c r="K14" s="14">
        <f t="shared" si="2"/>
        <v>164.57142857147846</v>
      </c>
      <c r="N14" s="6">
        <f t="shared" si="8"/>
        <v>44539</v>
      </c>
      <c r="O14" s="10">
        <f t="shared" si="3"/>
        <v>13457652.131787287</v>
      </c>
      <c r="P14" s="14">
        <f t="shared" si="4"/>
        <v>226.56330722821349</v>
      </c>
      <c r="Q14" s="18">
        <f t="shared" si="9"/>
        <v>382121.30490548356</v>
      </c>
      <c r="S14" s="10">
        <f t="shared" si="10"/>
        <v>13457622.339059601</v>
      </c>
      <c r="T14" s="14">
        <f t="shared" si="11"/>
        <v>260.58232042453574</v>
      </c>
      <c r="U14" s="18">
        <f t="shared" si="12"/>
        <v>382117.078619976</v>
      </c>
      <c r="W14" s="10">
        <f t="shared" si="13"/>
        <v>13457699.822435265</v>
      </c>
      <c r="X14" s="14">
        <f t="shared" si="14"/>
        <v>179.8953141510581</v>
      </c>
      <c r="Y14" s="18">
        <f t="shared" si="15"/>
        <v>382120.28225058637</v>
      </c>
      <c r="AA14" s="6">
        <f t="shared" si="6"/>
        <v>44539</v>
      </c>
      <c r="AB14" s="5">
        <f t="shared" si="16"/>
        <v>24.421009092242457</v>
      </c>
      <c r="AC14" s="5">
        <f t="shared" si="17"/>
        <v>30.361033031949773</v>
      </c>
      <c r="AD14" s="5">
        <f t="shared" si="18"/>
        <v>15.966371867572889</v>
      </c>
    </row>
    <row r="15" spans="2:30">
      <c r="N15" s="6">
        <f t="shared" si="8"/>
        <v>44540</v>
      </c>
      <c r="O15" s="10">
        <f t="shared" si="3"/>
        <v>13457626.715217089</v>
      </c>
      <c r="P15" s="14">
        <f t="shared" si="4"/>
        <v>235.79990097688369</v>
      </c>
      <c r="Q15" s="18">
        <f t="shared" si="9"/>
        <v>382137.48488193279</v>
      </c>
      <c r="S15" s="10">
        <f t="shared" si="10"/>
        <v>13457590.182910029</v>
      </c>
      <c r="T15" s="14">
        <f t="shared" si="11"/>
        <v>275.98997584187578</v>
      </c>
      <c r="U15" s="18">
        <f t="shared" si="12"/>
        <v>382133.82711413078</v>
      </c>
      <c r="W15" s="10">
        <f t="shared" si="13"/>
        <v>13457683.677409349</v>
      </c>
      <c r="X15" s="14">
        <f t="shared" si="14"/>
        <v>181.90843062403027</v>
      </c>
      <c r="Y15" s="18">
        <f t="shared" si="15"/>
        <v>382134.41416002967</v>
      </c>
      <c r="AA15" s="6">
        <f t="shared" si="6"/>
        <v>44540</v>
      </c>
      <c r="AB15" s="5">
        <f t="shared" si="16"/>
        <v>25.416570197907276</v>
      </c>
      <c r="AC15" s="5">
        <f t="shared" si="17"/>
        <v>32.156149572110735</v>
      </c>
      <c r="AD15" s="5">
        <f t="shared" si="18"/>
        <v>16.145025916281156</v>
      </c>
    </row>
    <row r="16" spans="2:30">
      <c r="N16" s="6">
        <f t="shared" si="8"/>
        <v>44541</v>
      </c>
      <c r="O16" s="10">
        <f t="shared" si="3"/>
        <v>13457600.262507292</v>
      </c>
      <c r="P16" s="14">
        <f t="shared" si="4"/>
        <v>245.41300470026098</v>
      </c>
      <c r="Q16" s="18">
        <f t="shared" si="9"/>
        <v>382154.32448800677</v>
      </c>
      <c r="S16" s="10">
        <f t="shared" si="10"/>
        <v>13457556.125519937</v>
      </c>
      <c r="T16" s="14">
        <f t="shared" si="11"/>
        <v>292.30857041790978</v>
      </c>
      <c r="U16" s="18">
        <f t="shared" si="12"/>
        <v>382151.56590964703</v>
      </c>
      <c r="W16" s="10">
        <f t="shared" si="13"/>
        <v>13457667.351732289</v>
      </c>
      <c r="X16" s="14">
        <f t="shared" si="14"/>
        <v>183.94405526834015</v>
      </c>
      <c r="Y16" s="18">
        <f t="shared" si="15"/>
        <v>382148.70421244536</v>
      </c>
      <c r="AA16" s="6">
        <f t="shared" si="6"/>
        <v>44541</v>
      </c>
      <c r="AB16" s="5">
        <f t="shared" si="16"/>
        <v>26.452709797362331</v>
      </c>
      <c r="AC16" s="5">
        <f t="shared" si="17"/>
        <v>34.057390092290007</v>
      </c>
      <c r="AD16" s="5">
        <f t="shared" si="18"/>
        <v>16.32567705999827</v>
      </c>
    </row>
    <row r="17" spans="11:30">
      <c r="K17" t="s">
        <v>40</v>
      </c>
      <c r="L17" s="7">
        <v>13840000</v>
      </c>
      <c r="N17" s="6">
        <f t="shared" si="8"/>
        <v>44542</v>
      </c>
      <c r="O17" s="10">
        <f t="shared" si="3"/>
        <v>13457572.731426038</v>
      </c>
      <c r="P17" s="14">
        <f t="shared" si="4"/>
        <v>255.41796186489313</v>
      </c>
      <c r="Q17" s="18">
        <f t="shared" si="9"/>
        <v>382171.85061209527</v>
      </c>
      <c r="S17" s="10">
        <f t="shared" si="10"/>
        <v>13457520.054493133</v>
      </c>
      <c r="T17" s="14">
        <f t="shared" si="11"/>
        <v>309.59195124798538</v>
      </c>
      <c r="U17" s="18">
        <f t="shared" si="12"/>
        <v>382170.35355562036</v>
      </c>
      <c r="W17" s="10">
        <f t="shared" si="13"/>
        <v>13457650.843384709</v>
      </c>
      <c r="X17" s="14">
        <f t="shared" si="14"/>
        <v>186.00243930147803</v>
      </c>
      <c r="Y17" s="18">
        <f t="shared" si="15"/>
        <v>382163.15417599195</v>
      </c>
      <c r="AA17" s="6">
        <f t="shared" si="6"/>
        <v>44542</v>
      </c>
      <c r="AB17" s="5">
        <f t="shared" si="16"/>
        <v>27.531081253138836</v>
      </c>
      <c r="AC17" s="5">
        <f t="shared" si="17"/>
        <v>36.071026803401764</v>
      </c>
      <c r="AD17" s="5">
        <f t="shared" si="18"/>
        <v>16.508347579685505</v>
      </c>
    </row>
    <row r="18" spans="11:30">
      <c r="N18" s="6">
        <f t="shared" si="8"/>
        <v>44543</v>
      </c>
      <c r="O18" s="10">
        <f t="shared" si="3"/>
        <v>13457544.078020792</v>
      </c>
      <c r="P18" s="14">
        <f t="shared" si="4"/>
        <v>265.83074086565802</v>
      </c>
      <c r="Q18" s="18">
        <f t="shared" si="9"/>
        <v>382190.09123833897</v>
      </c>
      <c r="S18" s="10">
        <f t="shared" si="10"/>
        <v>13457481.850790713</v>
      </c>
      <c r="T18" s="14">
        <f t="shared" si="11"/>
        <v>327.89714721048773</v>
      </c>
      <c r="U18" s="18">
        <f t="shared" si="12"/>
        <v>382190.25206207851</v>
      </c>
      <c r="W18" s="10">
        <f t="shared" si="13"/>
        <v>13457634.150324704</v>
      </c>
      <c r="X18" s="14">
        <f t="shared" si="14"/>
        <v>188.08383673488498</v>
      </c>
      <c r="Y18" s="18">
        <f t="shared" si="15"/>
        <v>382177.76583856274</v>
      </c>
      <c r="AA18" s="6">
        <f t="shared" si="6"/>
        <v>44543</v>
      </c>
      <c r="AB18" s="5">
        <f t="shared" si="16"/>
        <v>28.653405244462192</v>
      </c>
      <c r="AC18" s="5">
        <f t="shared" si="17"/>
        <v>38.203702420636546</v>
      </c>
      <c r="AD18" s="5">
        <f t="shared" si="18"/>
        <v>16.693060004210565</v>
      </c>
    </row>
    <row r="19" spans="11:30">
      <c r="N19" s="6">
        <f t="shared" si="8"/>
        <v>44544</v>
      </c>
      <c r="O19" s="10">
        <f t="shared" si="3"/>
        <v>13457514.256548289</v>
      </c>
      <c r="P19" s="14">
        <f t="shared" si="4"/>
        <v>276.66796044986592</v>
      </c>
      <c r="Q19" s="18">
        <f t="shared" si="9"/>
        <v>382209.07549125841</v>
      </c>
      <c r="S19" s="10">
        <f t="shared" si="10"/>
        <v>13457441.388338687</v>
      </c>
      <c r="T19" s="14">
        <f t="shared" si="11"/>
        <v>347.28455682904121</v>
      </c>
      <c r="U19" s="18">
        <f t="shared" si="12"/>
        <v>382211.32710448536</v>
      </c>
      <c r="W19" s="10">
        <f t="shared" si="13"/>
        <v>13457617.270487592</v>
      </c>
      <c r="X19" s="14">
        <f t="shared" si="14"/>
        <v>190.18850440480253</v>
      </c>
      <c r="Y19" s="18">
        <f t="shared" si="15"/>
        <v>382192.54100800521</v>
      </c>
      <c r="AA19" s="6">
        <f t="shared" si="6"/>
        <v>44544</v>
      </c>
      <c r="AB19" s="5">
        <f t="shared" si="16"/>
        <v>29.82147250365233</v>
      </c>
      <c r="AC19" s="5">
        <f t="shared" si="17"/>
        <v>40.462452025385574</v>
      </c>
      <c r="AD19" s="5">
        <f t="shared" si="18"/>
        <v>16.879837112384848</v>
      </c>
    </row>
    <row r="20" spans="11:30">
      <c r="N20" s="6">
        <f t="shared" si="8"/>
        <v>44545</v>
      </c>
      <c r="O20" s="10">
        <f t="shared" si="3"/>
        <v>13457483.219401626</v>
      </c>
      <c r="P20" s="14">
        <f t="shared" si="4"/>
        <v>287.94691617330056</v>
      </c>
      <c r="Q20" s="18">
        <f t="shared" si="9"/>
        <v>382228.83368219895</v>
      </c>
      <c r="S20" s="10">
        <f t="shared" si="10"/>
        <v>13457398.533612473</v>
      </c>
      <c r="T20" s="14">
        <f t="shared" si="11"/>
        <v>367.81814720878174</v>
      </c>
      <c r="U20" s="18">
        <f t="shared" si="12"/>
        <v>382233.64824031922</v>
      </c>
      <c r="W20" s="10">
        <f t="shared" si="13"/>
        <v>13457600.201785656</v>
      </c>
      <c r="X20" s="14">
        <f t="shared" si="14"/>
        <v>192.31670200345775</v>
      </c>
      <c r="Y20" s="18">
        <f t="shared" si="15"/>
        <v>382207.48151234293</v>
      </c>
      <c r="AA20" s="6">
        <f t="shared" si="6"/>
        <v>44545</v>
      </c>
      <c r="AB20" s="5">
        <f t="shared" si="16"/>
        <v>31.037146663991734</v>
      </c>
      <c r="AC20" s="5">
        <f t="shared" si="17"/>
        <v>42.854726213612594</v>
      </c>
      <c r="AD20" s="5">
        <f t="shared" si="18"/>
        <v>17.068701936397702</v>
      </c>
    </row>
    <row r="21" spans="11:30">
      <c r="N21" s="6">
        <f t="shared" si="8"/>
        <v>44546</v>
      </c>
      <c r="O21" s="10">
        <f t="shared" si="3"/>
        <v>13457450.917034404</v>
      </c>
      <c r="P21" s="14">
        <f t="shared" si="4"/>
        <v>299.68560792988586</v>
      </c>
      <c r="Q21" s="18">
        <f t="shared" si="9"/>
        <v>382249.39735766483</v>
      </c>
      <c r="S21" s="10">
        <f t="shared" si="10"/>
        <v>13457353.145196866</v>
      </c>
      <c r="T21" s="14">
        <f t="shared" si="11"/>
        <v>389.56566469731308</v>
      </c>
      <c r="U21" s="18">
        <f t="shared" si="12"/>
        <v>382257.28913843737</v>
      </c>
      <c r="W21" s="10">
        <f t="shared" si="13"/>
        <v>13457582.942107892</v>
      </c>
      <c r="X21" s="14">
        <f t="shared" si="14"/>
        <v>194.46869211058745</v>
      </c>
      <c r="Y21" s="18">
        <f t="shared" si="15"/>
        <v>382222.58919999987</v>
      </c>
      <c r="AA21" s="6">
        <f t="shared" si="6"/>
        <v>44546</v>
      </c>
      <c r="AB21" s="5">
        <f t="shared" si="16"/>
        <v>32.302367222437169</v>
      </c>
      <c r="AC21" s="5">
        <f t="shared" si="17"/>
        <v>45.388415606692433</v>
      </c>
      <c r="AD21" s="5">
        <f t="shared" si="18"/>
        <v>17.259677764028311</v>
      </c>
    </row>
    <row r="22" spans="11:30">
      <c r="N22" s="6">
        <f t="shared" si="8"/>
        <v>44547</v>
      </c>
      <c r="O22" s="10">
        <f t="shared" si="3"/>
        <v>13457417.297881782</v>
      </c>
      <c r="P22" s="14">
        <f t="shared" si="4"/>
        <v>311.90276859833045</v>
      </c>
      <c r="Q22" s="18">
        <f t="shared" si="9"/>
        <v>382270.79934961931</v>
      </c>
      <c r="S22" s="10">
        <f t="shared" si="10"/>
        <v>13457305.073320061</v>
      </c>
      <c r="T22" s="14">
        <f t="shared" si="11"/>
        <v>412.59885795891819</v>
      </c>
      <c r="U22" s="18">
        <f t="shared" si="12"/>
        <v>382282.3278219807</v>
      </c>
      <c r="W22" s="10">
        <f t="shared" si="13"/>
        <v>13457565.489319749</v>
      </c>
      <c r="X22" s="14">
        <f t="shared" si="14"/>
        <v>196.64474022530524</v>
      </c>
      <c r="Y22" s="18">
        <f t="shared" si="15"/>
        <v>382237.86594002746</v>
      </c>
      <c r="AA22" s="6">
        <f t="shared" si="6"/>
        <v>44547</v>
      </c>
      <c r="AB22" s="5">
        <f t="shared" si="16"/>
        <v>33.61915262293769</v>
      </c>
      <c r="AC22" s="5">
        <f t="shared" si="17"/>
        <v>48.071876804926433</v>
      </c>
      <c r="AD22" s="5">
        <f t="shared" si="18"/>
        <v>17.452788142312784</v>
      </c>
    </row>
    <row r="23" spans="11:30">
      <c r="N23" s="6">
        <f t="shared" si="8"/>
        <v>44548</v>
      </c>
      <c r="O23" s="10">
        <f t="shared" si="3"/>
        <v>13457382.308278318</v>
      </c>
      <c r="P23" s="14">
        <f t="shared" si="4"/>
        <v>324.61789385083665</v>
      </c>
      <c r="Q23" s="18">
        <f t="shared" si="9"/>
        <v>382293.07382783078</v>
      </c>
      <c r="S23" s="10">
        <f t="shared" si="10"/>
        <v>13457254.159360195</v>
      </c>
      <c r="T23" s="14">
        <f t="shared" si="11"/>
        <v>436.99371419073725</v>
      </c>
      <c r="U23" s="18">
        <f t="shared" si="12"/>
        <v>382308.84692561574</v>
      </c>
      <c r="W23" s="10">
        <f t="shared" si="13"/>
        <v>13457547.84126287</v>
      </c>
      <c r="X23" s="14">
        <f t="shared" si="14"/>
        <v>198.84511479831457</v>
      </c>
      <c r="Y23" s="18">
        <f t="shared" si="15"/>
        <v>382253.31362233358</v>
      </c>
      <c r="AA23" s="6">
        <f t="shared" si="6"/>
        <v>44548</v>
      </c>
      <c r="AB23" s="5">
        <f t="shared" si="16"/>
        <v>34.989603463967796</v>
      </c>
      <c r="AC23" s="5">
        <f t="shared" si="17"/>
        <v>50.913959866855294</v>
      </c>
      <c r="AD23" s="5">
        <f t="shared" si="18"/>
        <v>17.648056879173964</v>
      </c>
    </row>
    <row r="24" spans="11:30">
      <c r="N24" s="6">
        <f t="shared" si="8"/>
        <v>44549</v>
      </c>
      <c r="O24" s="10">
        <f t="shared" si="3"/>
        <v>13457345.892372482</v>
      </c>
      <c r="P24" s="14">
        <f t="shared" si="4"/>
        <v>337.85127317075921</v>
      </c>
      <c r="Q24" s="18">
        <f t="shared" si="9"/>
        <v>382316.2563543474</v>
      </c>
      <c r="S24" s="10">
        <f t="shared" si="10"/>
        <v>13457200.23532279</v>
      </c>
      <c r="T24" s="14">
        <f t="shared" si="11"/>
        <v>462.83070925206869</v>
      </c>
      <c r="U24" s="18">
        <f t="shared" si="12"/>
        <v>382336.93396795954</v>
      </c>
      <c r="W24" s="10">
        <f t="shared" si="13"/>
        <v>13457529.995754823</v>
      </c>
      <c r="X24" s="14">
        <f t="shared" si="14"/>
        <v>201.07008726447188</v>
      </c>
      <c r="Y24" s="18">
        <f t="shared" si="15"/>
        <v>382268.93415791466</v>
      </c>
      <c r="AA24" s="6">
        <f t="shared" si="6"/>
        <v>44549</v>
      </c>
      <c r="AB24" s="5">
        <f t="shared" si="16"/>
        <v>36.415905836503953</v>
      </c>
      <c r="AC24" s="5">
        <f t="shared" si="17"/>
        <v>53.924037405115087</v>
      </c>
      <c r="AD24" s="5">
        <f t="shared" si="18"/>
        <v>17.84550804720493</v>
      </c>
    </row>
    <row r="25" spans="11:30">
      <c r="N25" s="6">
        <f t="shared" si="8"/>
        <v>44550</v>
      </c>
      <c r="O25" s="10">
        <f t="shared" si="3"/>
        <v>13457307.992037686</v>
      </c>
      <c r="P25" s="14">
        <f t="shared" si="4"/>
        <v>351.62402212797105</v>
      </c>
      <c r="Q25" s="18">
        <f t="shared" si="9"/>
        <v>382340.38394018699</v>
      </c>
      <c r="S25" s="10">
        <f t="shared" si="10"/>
        <v>13457143.123287398</v>
      </c>
      <c r="T25" s="14">
        <f t="shared" si="11"/>
        <v>490.19507252282335</v>
      </c>
      <c r="U25" s="18">
        <f t="shared" si="12"/>
        <v>382366.6816400807</v>
      </c>
      <c r="W25" s="10">
        <f t="shared" si="13"/>
        <v>13457511.950588837</v>
      </c>
      <c r="X25" s="14">
        <f t="shared" si="14"/>
        <v>203.31993207570346</v>
      </c>
      <c r="Y25" s="18">
        <f t="shared" si="15"/>
        <v>382284.72947909014</v>
      </c>
      <c r="AA25" s="6">
        <f t="shared" si="6"/>
        <v>44550</v>
      </c>
      <c r="AB25" s="5">
        <f t="shared" si="16"/>
        <v>37.900334796810057</v>
      </c>
      <c r="AC25" s="5">
        <f t="shared" si="17"/>
        <v>57.112035391910467</v>
      </c>
      <c r="AD25" s="5">
        <f t="shared" si="18"/>
        <v>18.045165986695793</v>
      </c>
    </row>
    <row r="26" spans="11:30">
      <c r="N26" s="6">
        <f t="shared" si="8"/>
        <v>44551</v>
      </c>
      <c r="O26" s="10">
        <f t="shared" si="3"/>
        <v>13457268.546779705</v>
      </c>
      <c r="P26" s="14">
        <f t="shared" si="4"/>
        <v>365.95811596263553</v>
      </c>
      <c r="Q26" s="18">
        <f t="shared" si="9"/>
        <v>382365.49510433187</v>
      </c>
      <c r="S26" s="10">
        <f t="shared" si="10"/>
        <v>13457082.634821624</v>
      </c>
      <c r="T26" s="14">
        <f t="shared" si="11"/>
        <v>519.17706735460331</v>
      </c>
      <c r="U26" s="18">
        <f t="shared" si="12"/>
        <v>382398.18811102427</v>
      </c>
      <c r="W26" s="10">
        <f t="shared" si="13"/>
        <v>13457493.70353353</v>
      </c>
      <c r="X26" s="14">
        <f t="shared" si="14"/>
        <v>205.59492673427937</v>
      </c>
      <c r="Y26" s="18">
        <f t="shared" si="15"/>
        <v>382300.70153973927</v>
      </c>
      <c r="AA26" s="6">
        <f t="shared" si="6"/>
        <v>44551</v>
      </c>
      <c r="AB26" s="5">
        <f t="shared" si="16"/>
        <v>39.445257979561575</v>
      </c>
      <c r="AC26" s="5">
        <f t="shared" si="17"/>
        <v>60.48846577538643</v>
      </c>
      <c r="AD26" s="5">
        <f t="shared" si="18"/>
        <v>18.24705530772917</v>
      </c>
    </row>
    <row r="27" spans="11:30">
      <c r="N27" s="6">
        <f t="shared" si="8"/>
        <v>44552</v>
      </c>
      <c r="O27" s="10">
        <f t="shared" si="3"/>
        <v>13457227.493640348</v>
      </c>
      <c r="P27" s="14">
        <f t="shared" si="4"/>
        <v>380.8764245301046</v>
      </c>
      <c r="Q27" s="18">
        <f t="shared" si="9"/>
        <v>382391.6299351221</v>
      </c>
      <c r="S27" s="10">
        <f t="shared" si="10"/>
        <v>13457018.570360612</v>
      </c>
      <c r="T27" s="14">
        <f t="shared" si="11"/>
        <v>549.87228802802395</v>
      </c>
      <c r="U27" s="18">
        <f t="shared" si="12"/>
        <v>382431.55735136155</v>
      </c>
      <c r="W27" s="10">
        <f t="shared" si="13"/>
        <v>13457475.252332637</v>
      </c>
      <c r="X27" s="14">
        <f t="shared" si="14"/>
        <v>207.89535182644858</v>
      </c>
      <c r="Y27" s="18">
        <f t="shared" si="15"/>
        <v>382316.85231554083</v>
      </c>
      <c r="AA27" s="6">
        <f t="shared" si="6"/>
        <v>44552</v>
      </c>
      <c r="AB27" s="5">
        <f t="shared" si="16"/>
        <v>41.053139357711188</v>
      </c>
      <c r="AC27" s="5">
        <f t="shared" si="17"/>
        <v>64.064461010682862</v>
      </c>
      <c r="AD27" s="5">
        <f t="shared" si="18"/>
        <v>18.451200893730856</v>
      </c>
    </row>
    <row r="28" spans="11:30">
      <c r="N28" s="6">
        <f t="shared" si="8"/>
        <v>44553</v>
      </c>
      <c r="O28" s="10">
        <f t="shared" si="3"/>
        <v>13457184.767097194</v>
      </c>
      <c r="P28" s="14">
        <f t="shared" si="4"/>
        <v>396.40274866175844</v>
      </c>
      <c r="Q28" s="18">
        <f t="shared" si="9"/>
        <v>382418.83015414415</v>
      </c>
      <c r="S28" s="10">
        <f t="shared" si="10"/>
        <v>13456950.718549991</v>
      </c>
      <c r="T28" s="14">
        <f t="shared" si="11"/>
        <v>582.38197418289815</v>
      </c>
      <c r="U28" s="18">
        <f t="shared" si="12"/>
        <v>382466.89947582694</v>
      </c>
      <c r="W28" s="10">
        <f t="shared" si="13"/>
        <v>13457456.594704732</v>
      </c>
      <c r="X28" s="14">
        <f t="shared" si="14"/>
        <v>210.22149105643896</v>
      </c>
      <c r="Y28" s="18">
        <f t="shared" si="15"/>
        <v>382333.18380421557</v>
      </c>
      <c r="AA28" s="6">
        <f t="shared" si="6"/>
        <v>44553</v>
      </c>
      <c r="AB28" s="5">
        <f t="shared" si="16"/>
        <v>42.726543153694365</v>
      </c>
      <c r="AC28" s="5">
        <f t="shared" si="17"/>
        <v>67.851810620282777</v>
      </c>
      <c r="AD28" s="5">
        <f t="shared" si="18"/>
        <v>18.657627904729452</v>
      </c>
    </row>
    <row r="29" spans="11:30">
      <c r="N29" s="6">
        <f t="shared" si="8"/>
        <v>44554</v>
      </c>
      <c r="O29" s="10">
        <f t="shared" si="3"/>
        <v>13457140.298959285</v>
      </c>
      <c r="P29" s="14">
        <f t="shared" si="4"/>
        <v>412.56185799878233</v>
      </c>
      <c r="Q29" s="18">
        <f t="shared" si="9"/>
        <v>382447.13918271643</v>
      </c>
      <c r="S29" s="10">
        <f t="shared" si="10"/>
        <v>13456878.855550094</v>
      </c>
      <c r="T29" s="14">
        <f t="shared" si="11"/>
        <v>616.81334374391452</v>
      </c>
      <c r="U29" s="18">
        <f t="shared" si="12"/>
        <v>382504.33110616379</v>
      </c>
      <c r="W29" s="10">
        <f t="shared" si="13"/>
        <v>13457437.728342952</v>
      </c>
      <c r="X29" s="14">
        <f t="shared" si="14"/>
        <v>212.57363128082582</v>
      </c>
      <c r="Y29" s="18">
        <f t="shared" si="15"/>
        <v>382349.69802577083</v>
      </c>
      <c r="AA29" s="6">
        <f t="shared" si="6"/>
        <v>44554</v>
      </c>
      <c r="AB29" s="5">
        <f t="shared" si="16"/>
        <v>44.468137909309007</v>
      </c>
      <c r="AC29" s="5">
        <f t="shared" si="17"/>
        <v>71.862999897857662</v>
      </c>
      <c r="AD29" s="5">
        <f t="shared" si="18"/>
        <v>18.866361779626459</v>
      </c>
    </row>
    <row r="30" spans="11:30">
      <c r="N30" s="6">
        <f t="shared" si="8"/>
        <v>44555</v>
      </c>
      <c r="O30" s="10">
        <f t="shared" si="3"/>
        <v>13457094.018258566</v>
      </c>
      <c r="P30" s="14">
        <f t="shared" si="4"/>
        <v>429.37953035813672</v>
      </c>
      <c r="Q30" s="18">
        <f t="shared" si="9"/>
        <v>382476.60221107677</v>
      </c>
      <c r="S30" s="10">
        <f t="shared" si="10"/>
        <v>13456802.744299209</v>
      </c>
      <c r="T30" s="14">
        <f t="shared" si="11"/>
        <v>653.27994542362421</v>
      </c>
      <c r="U30" s="18">
        <f t="shared" si="12"/>
        <v>382543.97575536894</v>
      </c>
      <c r="W30" s="10">
        <f t="shared" si="13"/>
        <v>13457418.650914712</v>
      </c>
      <c r="X30" s="14">
        <f t="shared" si="14"/>
        <v>214.95206254327312</v>
      </c>
      <c r="Y30" s="18">
        <f t="shared" si="15"/>
        <v>382366.39702274842</v>
      </c>
      <c r="AA30" s="6">
        <f t="shared" si="6"/>
        <v>44555</v>
      </c>
      <c r="AB30" s="5">
        <f t="shared" si="16"/>
        <v>46.2807007196825</v>
      </c>
      <c r="AC30" s="5">
        <f t="shared" si="17"/>
        <v>76.111250884889159</v>
      </c>
      <c r="AD30" s="5">
        <f t="shared" si="18"/>
        <v>19.077428240037989</v>
      </c>
    </row>
    <row r="31" spans="11:30">
      <c r="N31" s="6">
        <f t="shared" si="8"/>
        <v>44556</v>
      </c>
      <c r="O31" s="10">
        <f t="shared" si="3"/>
        <v>13457045.851136928</v>
      </c>
      <c r="P31" s="14">
        <f t="shared" si="4"/>
        <v>446.88259269232856</v>
      </c>
      <c r="Q31" s="18">
        <f t="shared" si="9"/>
        <v>382507.26627038087</v>
      </c>
      <c r="S31" s="10">
        <f t="shared" si="10"/>
        <v>13456722.133733461</v>
      </c>
      <c r="T31" s="14">
        <f t="shared" si="11"/>
        <v>691.90203194707658</v>
      </c>
      <c r="U31" s="18">
        <f t="shared" si="12"/>
        <v>382585.96423459327</v>
      </c>
      <c r="W31" s="10">
        <f t="shared" si="13"/>
        <v>13457399.360061418</v>
      </c>
      <c r="X31" s="14">
        <f t="shared" si="14"/>
        <v>217.35707810965101</v>
      </c>
      <c r="Y31" s="18">
        <f t="shared" si="15"/>
        <v>382383.28286047489</v>
      </c>
      <c r="AA31" s="6">
        <f t="shared" si="6"/>
        <v>44556</v>
      </c>
      <c r="AB31" s="5">
        <f t="shared" si="16"/>
        <v>48.167121638311073</v>
      </c>
      <c r="AC31" s="5">
        <f t="shared" si="17"/>
        <v>80.610565747774672</v>
      </c>
      <c r="AD31" s="5">
        <f t="shared" si="18"/>
        <v>19.2908532928559</v>
      </c>
    </row>
    <row r="32" spans="11:30">
      <c r="N32" s="6">
        <f t="shared" si="8"/>
        <v>44557</v>
      </c>
      <c r="O32" s="10">
        <f t="shared" si="3"/>
        <v>13456995.720728667</v>
      </c>
      <c r="P32" s="14">
        <f t="shared" si="4"/>
        <v>465.09896370703007</v>
      </c>
      <c r="Q32" s="18">
        <f t="shared" si="9"/>
        <v>382539.18030762632</v>
      </c>
      <c r="S32" s="10">
        <f t="shared" si="10"/>
        <v>13456636.757960761</v>
      </c>
      <c r="T32" s="14">
        <f t="shared" si="11"/>
        <v>732.80695520849849</v>
      </c>
      <c r="U32" s="18">
        <f t="shared" si="12"/>
        <v>382630.43508403108</v>
      </c>
      <c r="W32" s="10">
        <f t="shared" si="13"/>
        <v>13457379.853398185</v>
      </c>
      <c r="X32" s="14">
        <f t="shared" si="14"/>
        <v>219.78897450353367</v>
      </c>
      <c r="Y32" s="18">
        <f t="shared" si="15"/>
        <v>382400.35762731469</v>
      </c>
      <c r="AA32" s="6">
        <f t="shared" si="6"/>
        <v>44557</v>
      </c>
      <c r="AB32" s="5">
        <f t="shared" si="16"/>
        <v>50.130408260156401</v>
      </c>
      <c r="AC32" s="5">
        <f t="shared" si="17"/>
        <v>85.375772699189838</v>
      </c>
      <c r="AD32" s="5">
        <f t="shared" si="18"/>
        <v>19.506663233682048</v>
      </c>
    </row>
    <row r="33" spans="14:30">
      <c r="N33" s="6">
        <f t="shared" si="8"/>
        <v>44558</v>
      </c>
      <c r="O33" s="10">
        <f t="shared" si="3"/>
        <v>13456943.547038177</v>
      </c>
      <c r="P33" s="14">
        <f t="shared" si="4"/>
        <v>484.05769820312605</v>
      </c>
      <c r="Q33" s="18">
        <f t="shared" si="9"/>
        <v>382572.3952636199</v>
      </c>
      <c r="S33" s="10">
        <f t="shared" si="10"/>
        <v>13456546.335386153</v>
      </c>
      <c r="T33" s="14">
        <f t="shared" si="11"/>
        <v>776.12958464016344</v>
      </c>
      <c r="U33" s="18">
        <f t="shared" si="12"/>
        <v>382677.53502920736</v>
      </c>
      <c r="W33" s="10">
        <f t="shared" si="13"/>
        <v>13457360.128513535</v>
      </c>
      <c r="X33" s="14">
        <f t="shared" si="14"/>
        <v>222.24805154208161</v>
      </c>
      <c r="Y33" s="18">
        <f t="shared" si="15"/>
        <v>382417.62343492603</v>
      </c>
      <c r="AA33" s="6">
        <f t="shared" si="6"/>
        <v>44558</v>
      </c>
      <c r="AB33" s="5">
        <f t="shared" si="16"/>
        <v>52.173690489667933</v>
      </c>
      <c r="AC33" s="5">
        <f t="shared" si="17"/>
        <v>90.422574607946444</v>
      </c>
      <c r="AD33" s="5">
        <f t="shared" si="18"/>
        <v>19.724884649913292</v>
      </c>
    </row>
    <row r="34" spans="14:30">
      <c r="N34" s="6">
        <f t="shared" si="8"/>
        <v>44559</v>
      </c>
      <c r="O34" s="10">
        <f t="shared" si="3"/>
        <v>13456889.246812677</v>
      </c>
      <c r="P34" s="14">
        <f t="shared" si="4"/>
        <v>503.78903321240045</v>
      </c>
      <c r="Q34" s="18">
        <f t="shared" si="9"/>
        <v>382606.96415411157</v>
      </c>
      <c r="S34" s="10">
        <f t="shared" si="10"/>
        <v>13456450.567785699</v>
      </c>
      <c r="T34" s="14">
        <f t="shared" si="11"/>
        <v>822.01275014726616</v>
      </c>
      <c r="U34" s="18">
        <f t="shared" si="12"/>
        <v>382727.41946415493</v>
      </c>
      <c r="W34" s="10">
        <f t="shared" si="13"/>
        <v>13457340.182969112</v>
      </c>
      <c r="X34" s="14">
        <f t="shared" si="14"/>
        <v>224.73461237231217</v>
      </c>
      <c r="Y34" s="18">
        <f t="shared" si="15"/>
        <v>382435.08241851971</v>
      </c>
      <c r="AA34" s="6">
        <f t="shared" si="6"/>
        <v>44559</v>
      </c>
      <c r="AB34" s="5">
        <f t="shared" si="16"/>
        <v>54.300225500948727</v>
      </c>
      <c r="AC34" s="5">
        <f t="shared" si="17"/>
        <v>95.767600454681087</v>
      </c>
      <c r="AD34" s="5">
        <f t="shared" si="18"/>
        <v>19.945544423884712</v>
      </c>
    </row>
    <row r="35" spans="14:30">
      <c r="N35" s="6">
        <f t="shared" si="8"/>
        <v>44560</v>
      </c>
      <c r="O35" s="10">
        <f t="shared" si="3"/>
        <v>13456832.733409779</v>
      </c>
      <c r="P35" s="14">
        <f t="shared" si="4"/>
        <v>524.32443599880366</v>
      </c>
      <c r="Q35" s="18">
        <f t="shared" si="9"/>
        <v>382642.94215422327</v>
      </c>
      <c r="S35" s="10">
        <f t="shared" si="10"/>
        <v>13456349.1393259</v>
      </c>
      <c r="T35" s="14">
        <f t="shared" si="11"/>
        <v>870.60771104038633</v>
      </c>
      <c r="U35" s="18">
        <f t="shared" si="12"/>
        <v>382780.25296306069</v>
      </c>
      <c r="W35" s="10">
        <f t="shared" si="13"/>
        <v>13457320.014299376</v>
      </c>
      <c r="X35" s="14">
        <f t="shared" si="14"/>
        <v>227.24896350776248</v>
      </c>
      <c r="Y35" s="18">
        <f t="shared" si="15"/>
        <v>382452.73673712055</v>
      </c>
      <c r="AA35" s="6">
        <f t="shared" si="6"/>
        <v>44560</v>
      </c>
      <c r="AB35" s="5">
        <f t="shared" si="16"/>
        <v>56.513402898097411</v>
      </c>
      <c r="AC35" s="5">
        <f t="shared" si="17"/>
        <v>101.42845979891717</v>
      </c>
      <c r="AD35" s="5">
        <f t="shared" si="18"/>
        <v>20.168669736303855</v>
      </c>
    </row>
  </sheetData>
  <phoneticPr fontId="1"/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  <pageSetUpPr fitToPage="1"/>
  </sheetPr>
  <dimension ref="C1:AG21"/>
  <sheetViews>
    <sheetView showGridLines="0" tabSelected="1" zoomScale="85" zoomScaleNormal="85" zoomScaleSheetLayoutView="85" workbookViewId="0"/>
  </sheetViews>
  <sheetFormatPr defaultColWidth="2.21875" defaultRowHeight="13.2"/>
  <sheetData>
    <row r="1" spans="3:33" ht="25.8">
      <c r="C1" s="28" t="s">
        <v>49</v>
      </c>
      <c r="AG1" s="26"/>
    </row>
    <row r="2" spans="3:33">
      <c r="E2" s="64" t="s">
        <v>56</v>
      </c>
      <c r="F2" s="63" t="s">
        <v>55</v>
      </c>
    </row>
    <row r="3" spans="3:33" ht="9.75" customHeight="1">
      <c r="E3" s="64"/>
      <c r="F3" s="63"/>
    </row>
    <row r="4" spans="3:33" s="66" customFormat="1" ht="21">
      <c r="C4" s="65" t="s">
        <v>41</v>
      </c>
      <c r="AG4" s="65" t="s">
        <v>42</v>
      </c>
    </row>
    <row r="20" spans="3:33" s="66" customFormat="1" ht="21">
      <c r="C20" s="65" t="s">
        <v>43</v>
      </c>
      <c r="AG20" s="65"/>
    </row>
    <row r="21" spans="3:33" s="25" customFormat="1" ht="16.2">
      <c r="C21" s="27" t="s">
        <v>50</v>
      </c>
      <c r="AG21" s="27" t="s">
        <v>51</v>
      </c>
    </row>
  </sheetData>
  <phoneticPr fontId="1"/>
  <hyperlinks>
    <hyperlink ref="F2" r:id="rId1" xr:uid="{00000000-0004-0000-0400-000000000000}"/>
  </hyperlinks>
  <pageMargins left="0.7" right="0.7" top="0.75" bottom="0.75" header="0.3" footer="0.3"/>
  <pageSetup paperSize="9" orientation="landscape" r:id="rId2"/>
  <drawing r:id="rId3"/>
  <legacyDrawing r:id="rId4"/>
  <extLst>
    <ext xmlns:x15="http://schemas.microsoft.com/office/spreadsheetml/2010/11/main" uri="{7E03D99C-DC04-49d9-9315-930204A7B6E9}">
      <x15:timelineRefs>
        <x15:timelineRef r:id="rId5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6 b 1 4 a 1 3 - 0 a 1 b - 4 5 9 2 - 8 0 f 8 - 2 a c 2 f 7 8 2 0 2 b b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i t e m > < M e a s u r e N a m e > �e��a�g�pe< / M e a s u r e N a m e > < D i s p l a y N a m e > �e��a�g�pe< / D i s p l a y N a m e > < V i s i b l e > F a l s e < / V i s i b l e > < / i t e m > < i t e m > < M e a s u r e N a m e > �e��a�g�_ �y�Rs^GW< / M e a s u r e N a m e > < D i s p l a y N a m e > �e��a�g�_ �y�Rs^GW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6 8 c 0 3 2 0 c - a 6 8 3 - 4 f c 8 - b 0 b 1 - a b 3 0 6 f b 3 6 7 7 c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 �e��}�'`�pe< / M e a s u r e N a m e > < D i s p l a y N a m e > �e��}�'`�pe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 �e��}�'`�pe_ �y�Rs^GW< / M e a s u r e N a m e > < D i s p l a y N a m e > �e��}�'`�pe_ �y�Rs^GW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6 8 5 9 f 9 2 - 2 4 9 a - 4 1 5 0 - a 5 d 5 - e 6 7 7 9 b 2 2 f 6 5 e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 �e��a�g�pe< / M e a s u r e N a m e > < D i s p l a y N a m e > �e��a�g�pe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 �e��}�'`�pe_ �y�Rs^GW< / M e a s u r e N a m e > < D i s p l a y N a m e > �e��}�'`�pe_ �y�Rs^GW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i t e m > < M e a s u r e N a m e > �e��_ < / M e a s u r e N a m e > < D i s p l a y N a m e > �e��_ < / D i s p l a y N a m e > < V i s i b l e > F a l s e < / V i s i b l e > < / i t e m > < i t e m > < M e a s u r e N a m e > �e��a�g�pe_ < / M e a s u r e N a m e > < D i s p l a y N a m e > �e��a�g�pe_ < / D i s p l a y N a m e > < V i s i b l e > F a l s e < / V i s i b l e > < / i t e m > < i t e m > < M e a s u r e N a m e > �e��_ �y�Rs^GW_ < / M e a s u r e N a m e > < D i s p l a y N a m e > �e��_ �y�Rs^GW_ < / D i s p l a y N a m e > < V i s i b l e > F a l s e < / V i s i b l e > < / i t e m > < i t e m > < M e a s u r e N a m e > �e��a�g�_ �y�Rs^GW< / M e a s u r e N a m e > < D i s p l a y N a m e > �e��a�g�_ �y�Rs^GW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0 6 6 4 a d c - 2 1 c c - 4 c b 0 - 8 a 9 7 - 6 b a 6 6 c d 9 4 a b 4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 �e��}�'`�pe< / M e a s u r e N a m e > < D i s p l a y N a m e > �e��}�'`�pe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 �e��}�'`�pe_ �y�Rs^GW< / M e a s u r e N a m e > < D i s p l a y N a m e > �e��}�'`�pe_ �y�Rs^GW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_ �rKa%Ra�g�_ 6 5 4 f 2 6 d d - 7 f f 1 - 4 1 e e - a 3 7 5 - 8 4 f 9 1 8 b d e 4 2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 lQh�_ t^g�e< / s t r i n g > < / k e y > < v a l u e > < i n t > 1 4 6 < / i n t > < / v a l u e > < / i t e m > < i t e m > < k e y > < s t r i n g > �rKa_ s�0}< / s t r i n g > < / k e y > < v a l u e > < i n t > 1 2 7 < / i n t > < / v a l u e > < / i t e m > < i t e m > < k e y > < s t r i n g > pe< / s t r i n g > < / k e y > < v a l u e > < i n t > 6 0 < / i n t > < / v a l u e > < / i t e m > < / C o l u m n W i d t h s > < C o l u m n D i s p l a y I n d e x > < i t e m > < k e y > < s t r i n g > lQh�_ t^g�e< / s t r i n g > < / k e y > < v a l u e > < i n t > 0 < / i n t > < / v a l u e > < / i t e m > < i t e m > < k e y > < s t r i n g > �rKa_ s�0}< / s t r i n g > < / k e y > < v a l u e > < i n t > 1 < / i n t > < / v a l u e > < / i t e m > < i t e m > < k e y > < s t r i n g > pe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 �0�0�0�01 < / E x c e l T a b l e N a m e > < G e m i n i T a b l e I d > �0�0�0�01 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_ �0�0�0�0�0_ 0 5 1 4 7 a a c - e 9 7 2 - 4 f f d - 8 8 8 2 - 2 c 0 f 1 d b 5 a f 3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 �e�N< / s t r i n g > < / k e y > < v a l u e > < i n t > 1 4 2 < / i n t > < / v a l u e > < / i t e m > < i t e m > < k e y > < s t r i n g > �e�N  ( t^) < / s t r i n g > < / k e y > < v a l u e > < i n t > 1 0 4 < / i n t > < / v a l u e > < / i t e m > < i t e m > < k e y > < s t r i n g > �e�N  ( �VJSg) < / s t r i n g > < / k e y > < v a l u e > < i n t > 1 3 4 < / i n t > < / v a l u e > < / i t e m > < i t e m > < k e y > < s t r i n g > �e�N  ( gn0�0�0�0�0�0�0) < / s t r i n g > < / k e y > < v a l u e > < i n t > 2 0 9 < / i n t > < / v a l u e > < / i t e m > < i t e m > < k e y > < s t r i n g > �e�N  ( g) < / s t r i n g > < / k e y > < v a l u e > < i n t > 1 0 4 < / i n t > < / v a l u e > < / i t e m > < i t e m > < k e y > < s t r i n g > �[>~	g!q< / s t r i n g > < / k e y > < v a l u e > < i n t > 1 1 7 < / i n t > < / v a l u e > < / i t e m > < i t e m > < k e y > < s t r i n g > �vя4 1���$R�[< / s t r i n g > < / k e y > < v a l u e > < i n t > 8 9 < / i n t > < / v a l u e > < / i t e m > < / C o l u m n W i d t h s > < C o l u m n D i s p l a y I n d e x > < i t e m > < k e y > < s t r i n g > �e�N< / s t r i n g > < / k e y > < v a l u e > < i n t > 0 < / i n t > < / v a l u e > < / i t e m > < i t e m > < k e y > < s t r i n g > �e�N  ( t^) < / s t r i n g > < / k e y > < v a l u e > < i n t > 1 < / i n t > < / v a l u e > < / i t e m > < i t e m > < k e y > < s t r i n g > �e�N  ( �VJSg) < / s t r i n g > < / k e y > < v a l u e > < i n t > 2 < / i n t > < / v a l u e > < / i t e m > < i t e m > < k e y > < s t r i n g > �e�N  ( gn0�0�0�0�0�0�0) < / s t r i n g > < / k e y > < v a l u e > < i n t > 3 < / i n t > < / v a l u e > < / i t e m > < i t e m > < k e y > < s t r i n g > �e�N  ( g) < / s t r i n g > < / k e y > < v a l u e > < i n t > 4 < / i n t > < / v a l u e > < / i t e m > < i t e m > < k e y > < s t r i n g > �[>~	g!q< / s t r i n g > < / k e y > < v a l u e > < i n t > 5 < / i n t > < / v a l u e > < / i t e m > < i t e m > < k e y > < s t r i n g > �vя4 1���$R�[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_ �e��܈ck_ 2 9 4 e 9 c 3 f - 9 6 b e - 4 1 7 8 - 9 2 d 1 - 2 6 1 f 5 1 8 f 1 0 9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 �e�N< / s t r i n g > < / k e y > < v a l u e > < i n t > 7 9 < / i n t > < / v a l u e > < / i t e m > < i t e m > < k e y > < s t r i n g > �rKa_ s�0}< / s t r i n g > < / k e y > < v a l u e > < i n t > 1 2 7 < / i n t > < / v a l u e > < / i t e m > < i t e m > < k e y > < s t r i n g > ܈ck$P< / s t r i n g > < / k e y > < v a l u e > < i n t > 9 8 < / i n t > < / v a l u e > < / i t e m > < i t e m > < k e y > < s t r i n g > s o u r c e < / s t r i n g > < / k e y > < v a l u e > < i n t > 9 9 < / i n t > < / v a l u e > < / i t e m > < / C o l u m n W i d t h s > < C o l u m n D i s p l a y I n d e x > < i t e m > < k e y > < s t r i n g > �e�N< / s t r i n g > < / k e y > < v a l u e > < i n t > 0 < / i n t > < / v a l u e > < / i t e m > < i t e m > < k e y > < s t r i n g > �rKa_ s�0}< / s t r i n g > < / k e y > < v a l u e > < i n t > 1 < / i n t > < / v a l u e > < / i t e m > < i t e m > < k e y > < s t r i n g > ܈ck$P< / s t r i n g > < / k e y > < v a l u e > < i n t > 2 < / i n t > < / v a l u e > < / i t e m > < i t e m > < k e y > < s t r i n g > s o u r c e 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 �0�0�0�01 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 �0�0�0�01 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 C o l u m n s \ �e��a�g�_ -NMO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 C o l u m n s \ �e��a�g�_ ؚMO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 C o l u m n s \ �e��a�g�_ NOMO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 F _ �rKa%Ra�g�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 F _ �rKa%Ra�g�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 C o l u m n s \ lQh�_ t^g�e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 C o l u m n s \ �rKa_ s�0}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 D _ �rKa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 D _ �rKa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 C o l u m n s \ �rKa_ s�0}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 C o l u m n s \ �rKa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 F _ �e��a�g��N,n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 F _ �e��a�g��N,n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 C o l u m n s \ �N,nMR�c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 F _ �e��܈ck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 F _ �e��܈ck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 C o l u m n s \ �rKa_ s�0}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 C o l u m n s \ ܈ck$P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 C _ �0�0�0�0�0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 C _ �0�0�0�0�0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 C o l u m n s \ �[>~	g!q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  ( t^) 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  ( �VJSg) 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  ( gn0�0�0�0�0�0�0) 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 C o l u m n s \ �e�N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 C o l u m n s \ �vя4 1���$R�[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3 5 6 e a d e 5 - 5 a 4 4 - 4 4 6 6 - 8 b c b - 9 9 d f f 9 8 a d 4 e 6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i t e m > < M e a s u r e N a m e > �e��a�g�pe< / M e a s u r e N a m e > < D i s p l a y N a m e > �e��a�g�pe< / D i s p l a y N a m e > < V i s i b l e > F a l s e < / V i s i b l e > < / i t e m > < i t e m > < M e a s u r e N a m e > �e��a�g�_ �y�Rs^GW< / M e a s u r e N a m e > < D i s p l a y N a m e > �e��a�g�_ �y�Rs^GW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d 0 f 9 7 f a - a 9 3 3 - 4 b 9 c - b f 8 8 - d 8 0 a a e b f 4 e 9 6 " > < C u s t o m C o n t e n t > < ! [ C D A T A [ < ? x m l   v e r s i o n = " 1 . 0 "   e n c o d i n g = " u t f - 1 6 " ? > < S e t t i n g s > < C a l c u l a t e d F i e l d s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i t e m > < M e a s u r e N a m e > �e��< / M e a s u r e N a m e > < D i s p l a y N a m e > �e��< / D i s p l a y N a m e > < V i s i b l e > F a l s e < / V i s i b l e > < / i t e m > < i t e m > < M e a s u r e N a m e > �e��a�g�pe< / M e a s u r e N a m e > < D i s p l a y N a m e > �e��a�g�pe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 �e��a�g�_ �y�Rs^GW< / M e a s u r e N a m e > < D i s p l a y N a m e > �e��a�g�_ �y�Rs^GW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b 3 c b 4 9 3 - 1 4 e e - 4 0 6 3 - 9 2 1 e - 4 0 d 1 1 5 7 e d a 1 2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 �e��}�'`�pe< / M e a s u r e N a m e > < D i s p l a y N a m e > �e��}�'`�pe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 �e��}�'`�pe_ �y�Rs^GW< / M e a s u r e N a m e > < D i s p l a y N a m e > �e��}�'`�pe_ �y�Rs^GW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D _ �rKa_ 1 9 1 d c d 5 0 - e 9 f d - 4 6 1 e - b f 9 4 - b f d 6 3 e e 5 4 f d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 �rKa_ s�0}< / s t r i n g > < / k e y > < v a l u e > < i n t > 1 1 1 < / i n t > < / v a l u e > < / i t e m > < i t e m > < k e y > < s t r i n g > �rKa< / s t r i n g > < / k e y > < v a l u e > < i n t > 7 3 < / i n t > < / v a l u e > < / i t e m > < / C o l u m n W i d t h s > < C o l u m n D i s p l a y I n d e x > < i t e m > < k e y > < s t r i n g > �rKa_ s�0}< / s t r i n g > < / k e y > < v a l u e > < i n t > 0 < / i n t > < / v a l u e > < / i t e m > < i t e m > < k e y > < s t r i n g > �rKa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D a t a M a s h u p   s q m i d = " 7 2 1 e c f 0 f - c c 9 0 - 4 3 7 3 - 9 5 0 c - 6 8 5 f f e 2 6 3 f b b "   x m l n s = " h t t p : / / s c h e m a s . m i c r o s o f t . c o m / D a t a M a s h u p " > A A A A A E g J A A B Q S w M E F A A C A A g A B o i C U 4 w P I c m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V r o m Z o B n W S j D x O z 8 c 3 M Q 8 g b A e V A s k i C N s 6 l O S W l R a l 2 W Y m 6 X g E 2 + j C u j T 7 U C 3 Y A U E s D B B Q A A g A I A A a I g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i I J T U I I S / k E G A A A w E w A A E w A c A E Z v c m 1 1 b G F z L 1 N l Y 3 R p b 2 4 x L m 0 g o h g A K K A U A A A A A A A A A A A A A A A A A A A A A A A A A A A A x V j d T 9 t W F H 9 H 4 n + w v J d E 8 w y o W 6 W t y 0 M H r V Z t 6 7 b C 1 o c o i k x y W 7 w 6 d m r f 0 C I U K Y n L C L S M V i 1 f g o 2 2 0 E I / o G y g j a + M / 2 U 3 d p K n / g s 7 / o y N T Q a s 2 n h J c u + 5 5 / z O x + / c c 1 F Q C v O S S P V a n 1 3 n 2 t v a 2 5 Q B T k Z p i p Q q R N 0 n p Z 3 q d q H + f I W K U Q L C 7 W 0 U / L l b s H j h d g o J b H d O l p G I r 0 r y j X 5 J u h G J D s c v c x k U o / t Y V 5 h O 5 O P d k o h B L s F Y i r T l M X 1 + i x S n S O k e K S 5 q v 9 w F j X 1 c v 4 D Y P p k T l W u S n O m W h F x G 7 B v K I i X i 6 m K G h 2 m i w r E X R H 1 F 1 M J f h S m a o T A I U R j d x n m G s v e f k N I y i I R s P j A g t T q j V Z 5 q + 5 M B k d r q u l Z + F l j W 7 k 9 o Y x N B h a U 3 p L R K 1 J e w H z x T m q s X V N 9 y P t r e x o t H R c e b n / f o r j O d n Z 1 d S S z d G J K S K W m Q T 3 d 9 n E w j z P G C k s R I w b x 4 P Z m V F B 7 z g y i Z 4 h S k 0 F Y a T f U 3 c 0 g e S o q Q J l g 8 l T L G 1 N P P i x w o u s Y L h q K L 8 M H a a V Y i V i 5 7 k Q A F d k W 6 5 c m g V V U M h b j U A B W J e + O U A D V N c N H o c G c + b u U r E f W Z v I X 6 Q f Q q 6 m 8 a p A c w z i q f d H Q o W M r a b r A Z h G W J N V 1 j h e v s D 9 m O N I e 5 j l O 4 z K a U Q d o H A g B 4 A s A E + N G t D L I 9 U i q X A X g R S 5 K J 9 y C B z / A Y y T G a g f R b J a 7 E u s 4 w 1 A U x J a X B c O z s R w C O o b 7 N S R j 1 4 i E B x Z p f 2 c u S i J x g 6 L O j + u N 9 t 0 y I O k t U F T g B E P S p D Z d Q 3 8 h S B s 5 / j r g 0 k r 1 U o u L 2 1 n l B 6 E 1 x A i c r M S z n X P 3 a 2 H h j b r l Z h u U Z V + c V l J E G k Q 0 / 0 h o I A / U + s q r N V 7 S F D X 1 6 R x t 5 r Y 3 8 q s 0 v V S s P S W n T w K K O Q S z o h l p p F B 9 q u w u 1 h X s W a W h t u 6 T d 2 6 0 9 2 t V / f m A s 5 R 1 k J 2 w f Q U + M P g J I 6 k 9 W k 9 r O l r 5 Q 1 m d c a k O N I J O m j b m K X l i p F 0 b A i 7 f 7 5 d r W m / p q + e 2 + g f a S i M 9 + y B r a L U K P P G v M P a 1 u r w W 3 6 n u V 2 s w o U f d g t 7 Y 2 B t + D M o 3 R i d B 1 b f 1 A 3 x y v z Z U a y + M h m k d f a u s j R + 6 + P N C n t k I h 6 W t 7 1 d 0 n I T A K B f D C v + 6 E v F Z Z J 8 U J f X K e F M u k N G Y H s r D s K Y m s w K X Q 9 5 y Q Q 5 F g g h g x J w h M J 2 O L y T 5 5 p m W s f d E N j 2 c z g o d j d j h K v r g 0 I + H 4 n o 9 C F 2 7 p s L c V d y d J C W 6 h 1 0 T d t M r d 0 2 W 9 v e B i s j b + u z 5 y F + 4 P / c 6 i v v g Q / L Q 5 P P O s u j f r p Z b V M x 1 q e S 6 + Y L 3 m o / H D a w l L r Y I 5 G S e N Q g a 9 X / I K Z r / i x Y h r z M 4 p E t N + G e 6 2 T 8 b v R 7 K 6 W 9 a 3 X 5 v u 6 N M b 9 e e T r i / W z i G P m v I t H b P F w D / r p O G V 9 S 3 h R 9 n U F w R r 7 z m Y U 1 J O x C D Y k 5 M 5 Y 7 5 h + y T M C T 3 c k B I 5 r O 0 D T 6 y i 1 P t U l 2 X U + K k 4 p n q M H 5 G m H G M Z Y J r 6 L 0 I j j X R F 7 b g S 9 U e z r U 0 b M 0 r x l U G G y X l 9 u 0 y K B 2 4 0 j B O G 8 o h p i a F 6 s w K P 4 W J g z S + f D V 2 W 8 A D c B p G o S V g 7 M g x l s g h m L y x z J n M U 9 o I s S / I p + 2 I L o E a D t M 1 6 2 6 L T D u o H F W 3 8 c b P l A w 1 K O 6 R 0 Q N T H r s n z 6 b R l L K w d G E R d r G 3 / q S + M 1 e 4 Y D D T n A S f z 1 K c x N + + 2 e U G 6 z s M l 5 f K z B Q I v R X t s 6 h 0 1 x o Z S s z 3 s / q v u T Z P i + v G o a u l M 1 l 9 s 1 r Y 2 j G s r V C M 0 r f r y q K u u h z c m j x Q + f F 2 5 h h 0 1 J w x + m F G I v 4 X R i T x / z a p 1 Y 6 D i e H D n i J v L 6 b R Q i 3 G f l 4 k o h Q e Q 6 H R r m k K C g g 7 L e C Z e z 7 x 7 z F S G p e q I h n u 6 G f m E Y 4 8 3 4 c e 7 v v J u g 3 h E 1 A V z S C r X V 5 Z a V 9 l 3 Y p Y f l P D X E F 3 Z M R 0 y 0 F B h F 4 S b Z q c U j T t v a o N 2 W X Q c J G 3 + J I T 2 / i O f F 0 f I 2 7 H G h o e O 7 D t 7 M 1 h P s k R w J m / 9 Z m 2 C 8 T 5 Y / / 1 7 N a S N m k 3 d H 5 c k F E i 1 4 r 4 V x V y m H 8 m h g o 1 X s 8 c T r F Z + C g q + u x o M a e r e q 4 q 2 M g 2 Z 0 C f v m 4 V n w q N P N V A e B y 0 T C A A 8 s u j A x N k H z Q c Y 6 0 N 3 s r H P q e n 6 0 o K + t v S P p W + J / X c V / z + 8 y 4 M k c 9 n l Q e N W 3 j h R 4 e 3 3 m 3 n k D 6 K u w P w M B 1 0 l w / F L G G U 8 f G S + 4 M V 0 j D b B G / 9 N g o G M S 4 T f q S 3 a d Z h Z K A R F y s k p 5 C m B o M Z z f w N Q S w E C L Q A U A A I A C A A G i I J T j A 8 h y a U A A A D 1 A A A A E g A A A A A A A A A A A A A A A A A A A A A A Q 2 9 u Z m l n L 1 B h Y 2 t h Z 2 U u e G 1 s U E s B A i 0 A F A A C A A g A B o i C U w / K 6 a u k A A A A 6 Q A A A B M A A A A A A A A A A A A A A A A A 8 Q A A A F t D b 2 5 0 Z W 5 0 X 1 R 5 c G V z X S 5 4 b W x Q S w E C L Q A U A A I A C A A G i I J T U I I S / k E G A A A w E w A A E w A A A A A A A A A A A A A A A A D i A Q A A R m 9 y b X V s Y X M v U 2 V j d G l v b j E u b V B L B Q Y A A A A A A w A D A M I A A A B w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Y Q A A A A A A A J d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Q y a D h j S V F k K 2 5 U S 2 5 y R X R h S 0 M x U X F D Z U 9 D d m V P R H Z P T 0 N 1 U U F B Q U F B Q U F B P T 0 i I C 8 + P C 9 T d G F i b G V F b n R y a W V z P j w v S X R l b T 4 8 S X R l b T 4 8 S X R l b U x v Y 2 F 0 a W 9 u P j x J d G V t V H l w Z T 5 G b 3 J t d W x h P C 9 J d G V t V H l w Z T 4 8 S X R l b V B h d G g + U 2 V j d G l v b j E v M T M w M D A x X 3 R v a 3 l v X 2 N v d m l k M T l f Z G V 0 Y W l s c 1 9 0 Z X N 0 a W 5 n X 3 B v c 2 l 0 a X Z l X 2 N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n V m Z m V y T m V 4 d F J l Z n J l c 2 g i I F Z h b H V l P S J s M S I g L z 4 8 R W 5 0 c n k g V H l w Z T 0 i U X V l c n l J R C I g V m F s d W U 9 I n M 1 Z G Y w M z A x Y i 0 3 M D Y 2 L T R l Z W M t Y T V i N y 1 h N 2 U 5 O G E 2 Y z N m Y j c i I C 8 + P E V u d H J 5 I F R 5 c G U 9 I l F 1 Z X J 5 R 3 J v d X B J R C I g V m F s d W U 9 I n M w O G M 3 O D d m N i 1 k Z j Q x L T R j Y T c t Y T l l Y i 0 x M m Q 2 O G E w Y j U 0 M m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x M i 0 w M l Q w N z o 1 M j o z M i 4 1 O D k 4 M j k x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z M D A w M V 9 0 b 2 t 5 b 1 9 j b 3 Z p Z D E 5 X 2 R l d G F p b H N f d G V z d G l u Z 1 9 w b 3 N p d G l 2 Z V 9 j Y X N l c y / l p I n m m 7 T j g Z X j g o z j g Z / l n o s u e + W F r O i h q F / l u b T m n I j m l 6 U s M H 0 m c X V v d D s s J n F 1 b 3 Q 7 U 2 V j d G l v b j E v M T M w M D A x X 3 R v a 3 l v X 2 N v d m l k M T l f Z G V 0 Y W l s c 1 9 0 Z X N 0 a W 5 n X 3 B v c 2 l 0 a X Z l X 2 N h c 2 V z L + e 9 r u O B j e a P m + O B i O O C i e O C j O O B n + W A p C 5 7 6 Z m 9 5 o C n 6 I C F 5 p W w 7 7 y I 5 7 S v 6 K i I 7 7 y J L D F 9 J n F 1 b 3 Q 7 L C Z x d W 9 0 O 1 N l Y 3 R p b 2 4 x L z E z M D A w M V 9 0 b 2 t 5 b 1 9 j b 3 Z p Z D E 5 X 2 R l d G F p b H N f d G V z d G l u Z 1 9 w b 3 N p d G l 2 Z V 9 j Y X N l c y / n v a 7 j g Y 3 m j 5 v j g Y j j g o n j g o z j g Z / l g K Q u e + W F p e m Z o u S 4 r S w y f S Z x d W 9 0 O y w m c X V v d D t T Z W N 0 a W 9 u M S 8 x M z A w M D F f d G 9 r e W 9 f Y 2 9 2 a W Q x O V 9 k Z X R h a W x z X 3 R l c 3 R p b m d f c G 9 z a X R p d m V f Y 2 F z Z X M v 5 7 2 u 4 4 G N 5 o + b 4 4 G I 4 4 K J 4 4 K M 4 4 G f 5 Y C k L n v o u 7 3 n l 4 f j g 7 v k u K 3 n r Y n n l 4 c s M 3 0 m c X V v d D s s J n F 1 b 3 Q 7 U 2 V j d G l v b j E v M T M w M D A x X 3 R v a 3 l v X 2 N v d m l k M T l f Z G V 0 Y W l s c 1 9 0 Z X N 0 a W 5 n X 3 B v c 2 l 0 a X Z l X 2 N h c 2 V z L + e 9 r u O B j e a P m + O B i O O C i e O C j O O B n + W A p C 5 7 6 Y e N 5 5 e H L D R 9 J n F 1 b 3 Q 7 L C Z x d W 9 0 O 1 N l Y 3 R p b 2 4 x L z E z M D A w M V 9 0 b 2 t 5 b 1 9 j b 3 Z p Z D E 5 X 2 R l d G F p b H N f d G V z d G l u Z 1 9 w b 3 N p d G l 2 Z V 9 j Y X N l c y / n v a 7 j g Y 3 m j 5 v j g Y j j g o n j g o z j g Z / l g K Q u e + W u v + a z i u e Z g u m k i i w 1 f S Z x d W 9 0 O y w m c X V v d D t T Z W N 0 a W 9 u M S 8 x M z A w M D F f d G 9 r e W 9 f Y 2 9 2 a W Q x O V 9 k Z X R h a W x z X 3 R l c 3 R p b m d f c G 9 z a X R p d m V f Y 2 F z Z X M v 5 7 2 u 4 4 G N 5 o + b 4 4 G I 4 4 K J 4 4 K M 4 4 G f 5 Y C k L n v o h 6 r l r o X n m Y L p p I o s N n 0 m c X V v d D s s J n F 1 b 3 Q 7 U 2 V j d G l v b j E v M T M w M D A x X 3 R v a 3 l v X 2 N v d m l k M T l f Z G V 0 Y W l s c 1 9 0 Z X N 0 a W 5 n X 3 B v c 2 l 0 a X Z l X 2 N h c 2 V z L + e 9 r u O B j e a P m + O B i O O C i e O C j O O B n + W A p C 5 7 6 K q / 5 p W 0 5 L i t L D d 9 J n F 1 b 3 Q 7 L C Z x d W 9 0 O 1 N l Y 3 R p b 2 4 x L z E z M D A w M V 9 0 b 2 t 5 b 1 9 j b 3 Z p Z D E 5 X 2 R l d G F p b H N f d G V z d G l u Z 1 9 w b 3 N p d G l 2 Z V 9 j Y X N l c y / n v a 7 j g Y 3 m j 5 v j g Y j j g o n j g o z j g Z / l g K Q u e + a t u + S 6 o S w 4 f S Z x d W 9 0 O y w m c X V v d D t T Z W N 0 a W 9 u M S 8 x M z A w M D F f d G 9 r e W 9 f Y 2 9 2 a W Q x O V 9 k Z X R h a W x z X 3 R l c 3 R p b m d f c G 9 z a X R p d m V f Y 2 F z Z X M v 5 7 2 u 4 4 G N 5 o + b 4 4 G I 4 4 K J 4 4 K M 4 4 G f 5 Y C k L n v p g I D p m a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E z M D A w M V 9 0 b 2 t 5 b 1 9 j b 3 Z p Z D E 5 X 2 R l d G F p b H N f d G V z d G l u Z 1 9 w b 3 N p d G l 2 Z V 9 j Y X N l c y / l p I n m m 7 T j g Z X j g o z j g Z / l n o s u e + W F r O i h q F / l u b T m n I j m l 6 U s M H 0 m c X V v d D s s J n F 1 b 3 Q 7 U 2 V j d G l v b j E v M T M w M D A x X 3 R v a 3 l v X 2 N v d m l k M T l f Z G V 0 Y W l s c 1 9 0 Z X N 0 a W 5 n X 3 B v c 2 l 0 a X Z l X 2 N h c 2 V z L + e 9 r u O B j e a P m + O B i O O C i e O C j O O B n + W A p C 5 7 6 Z m 9 5 o C n 6 I C F 5 p W w 7 7 y I 5 7 S v 6 K i I 7 7 y J L D F 9 J n F 1 b 3 Q 7 L C Z x d W 9 0 O 1 N l Y 3 R p b 2 4 x L z E z M D A w M V 9 0 b 2 t 5 b 1 9 j b 3 Z p Z D E 5 X 2 R l d G F p b H N f d G V z d G l u Z 1 9 w b 3 N p d G l 2 Z V 9 j Y X N l c y / n v a 7 j g Y 3 m j 5 v j g Y j j g o n j g o z j g Z / l g K Q u e + W F p e m Z o u S 4 r S w y f S Z x d W 9 0 O y w m c X V v d D t T Z W N 0 a W 9 u M S 8 x M z A w M D F f d G 9 r e W 9 f Y 2 9 2 a W Q x O V 9 k Z X R h a W x z X 3 R l c 3 R p b m d f c G 9 z a X R p d m V f Y 2 F z Z X M v 5 7 2 u 4 4 G N 5 o + b 4 4 G I 4 4 K J 4 4 K M 4 4 G f 5 Y C k L n v o u 7 3 n l 4 f j g 7 v k u K 3 n r Y n n l 4 c s M 3 0 m c X V v d D s s J n F 1 b 3 Q 7 U 2 V j d G l v b j E v M T M w M D A x X 3 R v a 3 l v X 2 N v d m l k M T l f Z G V 0 Y W l s c 1 9 0 Z X N 0 a W 5 n X 3 B v c 2 l 0 a X Z l X 2 N h c 2 V z L + e 9 r u O B j e a P m + O B i O O C i e O C j O O B n + W A p C 5 7 6 Y e N 5 5 e H L D R 9 J n F 1 b 3 Q 7 L C Z x d W 9 0 O 1 N l Y 3 R p b 2 4 x L z E z M D A w M V 9 0 b 2 t 5 b 1 9 j b 3 Z p Z D E 5 X 2 R l d G F p b H N f d G V z d G l u Z 1 9 w b 3 N p d G l 2 Z V 9 j Y X N l c y / n v a 7 j g Y 3 m j 5 v j g Y j j g o n j g o z j g Z / l g K Q u e + W u v + a z i u e Z g u m k i i w 1 f S Z x d W 9 0 O y w m c X V v d D t T Z W N 0 a W 9 u M S 8 x M z A w M D F f d G 9 r e W 9 f Y 2 9 2 a W Q x O V 9 k Z X R h a W x z X 3 R l c 3 R p b m d f c G 9 z a X R p d m V f Y 2 F z Z X M v 5 7 2 u 4 4 G N 5 o + b 4 4 G I 4 4 K J 4 4 K M 4 4 G f 5 Y C k L n v o h 6 r l r o X n m Y L p p I o s N n 0 m c X V v d D s s J n F 1 b 3 Q 7 U 2 V j d G l v b j E v M T M w M D A x X 3 R v a 3 l v X 2 N v d m l k M T l f Z G V 0 Y W l s c 1 9 0 Z X N 0 a W 5 n X 3 B v c 2 l 0 a X Z l X 2 N h c 2 V z L + e 9 r u O B j e a P m + O B i O O C i e O C j O O B n + W A p C 5 7 6 K q / 5 p W 0 5 L i t L D d 9 J n F 1 b 3 Q 7 L C Z x d W 9 0 O 1 N l Y 3 R p b 2 4 x L z E z M D A w M V 9 0 b 2 t 5 b 1 9 j b 3 Z p Z D E 5 X 2 R l d G F p b H N f d G V z d G l u Z 1 9 w b 3 N p d G l 2 Z V 9 j Y X N l c y / n v a 7 j g Y 3 m j 5 v j g Y j j g o n j g o z j g Z / l g K Q u e + a t u + S 6 o S w 4 f S Z x d W 9 0 O y w m c X V v d D t T Z W N 0 a W 9 u M S 8 x M z A w M D F f d G 9 r e W 9 f Y 2 9 2 a W Q x O V 9 k Z X R h a W x z X 3 R l c 3 R p b m d f c G 9 z a X R p d m V f Y 2 F z Z X M v 5 7 2 u 4 4 G N 5 o + b 4 4 G I 4 4 K J 4 4 K M 4 4 G f 5 Y C k L n v p g I D p m a I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f J U U z J T g y J U F C J U U z J T g z J U F D J U U z J T g z J U I z J U U z J T g z J T g w J U U z J T g z J U J D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R W 5 0 c n k g V H l w Z T 0 i T m F 2 a W d h d G l v b l N 0 Z X B O Y W 1 l I i B W Y W x 1 Z T 0 i c + O D i u O D k + O C s u O D v O O C t + O D p + O D s y I g L z 4 8 R W 5 0 c n k g V H l w Z T 0 i U X V l c n l J R C I g V m F s d W U 9 I n M 1 Y m N k O T g 4 Y S 0 0 Z T Z h L T Q 3 N D g t Y T I 4 O S 0 x Y z l h M D Q z N z I 0 Z W Y i I C 8 + P E V u d H J 5 I F R 5 c G U 9 I k Z p b G x M Y X N 0 V X B k Y X R l Z C I g V m F s d W U 9 I m Q y M D I x L T E y L T A y V D A 4 O j A w O j A 3 L j c x O T Q x O T l a I i A v P j x F b n R y e S B U e X B l P S J G a W x s Q 2 9 s d W 1 u V H l w Z X M i I F Z h b H V l P S J z Q 1 F F P S I g L z 4 8 R W 5 0 c n k g V H l w Z T 0 i R m l s b E N v b H V t b k 5 h b W V z I i B W Y W x 1 Z T 0 i c 1 s m c X V v d D v m l 6 X k u 5 g m c X V v d D s s J n F 1 b 3 Q 7 5 a 6 f 5 7 i + 5 p y J 5 4 S h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j c y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4 4 K r 4 4 O s 4 4 O z 4 4 O A 4 4 O 8 L + W k i e a b t O O B l e O C j O O B n + W e i y 5 7 5 p e l 5 L u Y L D B 9 J n F 1 b 3 Q 7 L C Z x d W 9 0 O 1 N l Y 3 R p b 2 4 x L 0 N f 4 4 K r 4 4 O s 4 4 O z 4 4 O A 4 4 O 8 L + i / v e W K o O O B l e O C j O O B n + O C q + O C u e O C v + O D o C 5 7 5 a 6 f 5 7 i + 5 p y J 5 4 S h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f 4 4 K r 4 4 O s 4 4 O z 4 4 O A 4 4 O 8 L + W k i e a b t O O B l e O C j O O B n + W e i y 5 7 5 p e l 5 L u Y L D B 9 J n F 1 b 3 Q 7 L C Z x d W 9 0 O 1 N l Y 3 R p b 2 4 x L 0 N f 4 4 K r 4 4 O s 4 4 O z 4 4 O A 4 4 O 8 L + i / v e W K o O O B l e O C j O O B n + O C q + O C u e O C v + O D o C 5 7 5 a 6 f 5 7 i + 5 p y J 5 4 S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X y V F M y U 4 M i V B Q i V F M y U 4 M y V B Q y V F M y U 4 M y V C M y V F M y U 4 M y U 4 M C V F M y U 4 M y V C Q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y V F M y U 4 M i V B Q i V F M y U 4 M y V B Q y V F M y U 4 M y V C M y V F M y U 4 M y U 4 M C V F M y U 4 M y V C Q y 8 l R T Y l O T c l Q T U l R T Q l Q k I l O T g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y V F M y U 4 M i V B Q i V F M y U 4 M y V B Q y V F M y U 4 M y V C M y V F M y U 4 M y U 4 M C V F M y U 4 M y V C Q y 9 z d G F y d F 9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8 l R T M l O D I l Q U I l R T M l O D M l Q U M l R T M l O D M l Q j M l R T M l O D M l O D A l R T M l O D M l Q k M v Z W 5 k X 2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y V F M y U 4 M i V B Q i V F M y U 4 M y V B Q y V F M y U 4 M y V C M y V F M y U 4 M y U 4 M C V F M y U 4 M y V C Q y 9 j b 3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J U U z J T g y J U F C J U U z J T g z J U F D J U U z J T g z J U I z J U U z J T g z J T g w J U U z J T g z J U J D L 2 R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8 l R T M l O D I l Q U I l R T M l O D M l Q U M l R T M l O D M l Q j M l R T M l O D M l O D A l R T M l O D M l Q k M v J U U z J T g z J T g 2 J U U z J T g z J U J D J U U z J T g z J T k 2 J U U z J T g z J U F C J U U z J T g x J U F C J U U 1 J U E 0 J T g 5 J U U 2 J T h G J T l C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8 l R T M l O D I l Q U I l R T M l O D M l Q U M l R T M l O D M l Q j M l R T M l O D M l O D A l R T M l O D M l Q k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8 l R T c l O E E l Q j Y l R T Y l O D U l O E I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2 I i A v P j x F b n R y e S B U e X B l P S J R d W V y e U l E I i B W Y W x 1 Z T 0 i c z d h N T I x N D l k L T Y y O D c t N D E y Y i 0 4 M 2 I 4 L W U x Z D M 2 N G Q 5 Z G E w O C I g L z 4 8 R W 5 0 c n k g V H l w Z T 0 i T m F 2 a W d h d G l v b l N 0 Z X B O Y W 1 l I i B W Y W x 1 Z T 0 i c + O D i u O D k + O C s u O D v O O C t + O D p + O D s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i 0 w M l Q w O D o w M D o w N y 4 3 M j M 0 M z M y W i I g L z 4 8 R W 5 0 c n k g V H l w Z T 0 i R m l s b E N v b H V t b l R 5 c G V z I i B W Y W x 1 Z T 0 i c 0 J n W T 0 i I C 8 + P E V u d H J 5 I F R 5 c G U 9 I k Z p b G x D b 2 x 1 b W 5 O Y W 1 l c y I g V m F s d W U 9 I n N b J n F 1 b 3 Q 7 5 4 q 2 5 o W L X + i p s + e 0 s C Z x d W 9 0 O y w m c X V v d D v n i r b m h Y s m c X V v d D t d I i A v P j x F b n R y e S B U e X B l P S J G a W x s U 3 R h d H V z I i B W Y W x 1 Z T 0 i c 0 N v b X B s Z X R l I i A v P j x F b n R y e S B U e X B l P S J G a W x s Q 2 9 1 b n Q i I F Z h b H V l P S J s N y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v n i r b m h Y t f 6 K m z 5 7 S w J n F 1 b 3 Q 7 X S w m c X V v d D t x d W V y e V J l b G F 0 a W 9 u c 2 h p c H M m c X V v d D s 6 W 1 0 s J n F 1 b 3 Q 7 Y 2 9 s d W 1 u S W R l b n R p d G l l c y Z x d W 9 0 O z p b J n F 1 b 3 Q 7 U 2 V j d G l v b j E v R l / n i r b m h Y v l i K X m h J / m n 5 P o g I U v 4 4 O U 4 4 O c 4 4 O D 4 4 O I 6 K e j 6 Z m k 4 4 G V 4 4 K M 4 4 G f 5 L u W 4 4 G u 5 Y i X L n v n i r b m h Y t f 6 K m z 5 7 S w L D F 9 J n F 1 b 3 Q 7 L C Z x d W 9 0 O 1 N l Y 3 R p b 2 4 x L 0 R f 5 4 q 2 5 o W L L + i / v e W K o O O B l e O C j O O B n + O C q + O C u e O C v + O D o C 5 7 5 4 q 2 5 o W L L D F 9 J n F 1 b 3 Q 7 X S w m c X V v d D t D b 2 x 1 b W 5 D b 3 V u d C Z x d W 9 0 O z o y L C Z x d W 9 0 O 0 t l e U N v b H V t b k 5 h b W V z J n F 1 b 3 Q 7 O l s m c X V v d D v n i r b m h Y t f 6 K m z 5 7 S w J n F 1 b 3 Q 7 X S w m c X V v d D t D b 2 x 1 b W 5 J Z G V u d G l 0 a W V z J n F 1 b 3 Q 7 O l s m c X V v d D t T Z W N 0 a W 9 u M S 9 G X + e K t u a F i + W I p e a E n + a f k + i A h S / j g 5 T j g 5 z j g 4 P j g 4 j o p 6 P p m a T j g Z X j g o z j g Z / k u 5 b j g a 7 l i J c u e + e K t u a F i 1 / o q b P n t L A s M X 0 m c X V v d D s s J n F 1 b 3 Q 7 U 2 V j d G l v b j E v R F / n i r b m h Y s v 6 L + 9 5 Y q g 4 4 G V 4 4 K M 4 4 G f 4 4 K r 4 4 K 5 4 4 K / 4 4 O g L n v n i r b m h Y s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J U U 3 J T h B J U I 2 J U U 2 J T g 1 J T h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J U U 3 J T h B J U I 2 J U U 2 J T g 1 J T h C L y V F N S U 4 O S U 4 Q S V F O S U 5 O S V B N C V F M y U 4 M S U 5 N S V F M y U 4 M i U 4 Q y V F M y U 4 M S U 5 R i V F N C V C Q i U 5 N i V F M y U 4 M S V B R S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J U U 3 J T h B J U I 2 J U U 2 J T g 1 J T h C L y V F N S U 4 O S U 4 Q S V F O S U 5 O S V B N C V F M y U 4 M S U 5 N S V F M y U 4 M i U 4 Q y V F M y U 4 M S U 5 R i V F O S U 4 N y U 4 R C V F O C V B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J U U 3 J T h B J U I 2 J U U 2 J T g 1 J T h C L y V F O C V C R i V C R C V F N S U 4 Q S V B M C V F M y U 4 M S U 5 N S V F M y U 4 M i U 4 Q y V F M y U 4 M S U 5 R i V F M y U 4 M i V B Q i V F M y U 4 M i V C O S V F M y U 4 M i V C R i V F M y U 4 M y V B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J U U z J T g y J U F C J U U z J T g z J U F D J U U z J T g z J U I z J U U z J T g z J T g w J U U z J T g z J U J D L y V F M y U 4 M i V C R C V F M y U 4 M y V C Q y V F M y U 4 M i V C O V 8 l R T Q l Q k E l O D g l R T Y l Q j g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y V F M y U 4 M i V B Q i V F M y U 4 M y V B Q y V F M y U 4 M y V C M y V F M y U 4 M y U 4 M C V F M y U 4 M y V C Q y 8 l R T Y l O T c l Q T U l R T Q l Q k I l O T g l R T U l O D g l O T d f J U U 0 J U J B J T g 4 J U U 2 J U I 4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Y l O T Y l Q j A l R T g l Q T Y l O E Y l R T Y l O D Q l O U Y l R T Y l O U Y l O T M l R T g l O D A l O D U l R T Q l Q k E l O D g l R T Y l Q j g l Q U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X V l c n l J R C I g V m F s d W U 9 I n M 5 Y m E 2 N W U 0 M S 1 k Z j N h L T R j O T g t O G U 1 M S 1 i M j g y N z k z Y m V l M G M i I C 8 + P E V u d H J 5 I F R 5 c G U 9 I k Z p b G x M Y X N 0 V X B k Y X R l Z C I g V m F s d W U 9 I m Q y M D I x L T E y L T A y V D A 4 O j A w O j A 3 L j c y N D Q z N j h a I i A v P j x F b n R y e S B U e X B l P S J G a W x s Q 2 9 s d W 1 u V H l w Z X M i I F Z h b H V l P S J z Q 1 F Z R i I g L z 4 8 R W 5 0 c n k g V H l w Z T 0 i R m l s b E N v b H V t b k 5 h b W V z I i B W Y W x 1 Z T 0 i c 1 s m c X V v d D v m l 6 X k u 5 g m c X V v d D s s J n F 1 b 3 Q 7 5 L q I 5 r i s 5 Y m N 5 o + Q J n F 1 b 3 Q 7 L C Z x d W 9 0 O + a W s O i m j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f 5 p a w 6 K a P 5 o S f 5 p + T 6 I C F 5 L q I 5 r i s L + O D l O O D n O O D g + O D i O i n o + m Z p O O B l e O C j O O B n + S 7 l u O B r u W I l y 5 7 5 p e l 5 L u Y L D B 9 J n F 1 b 3 Q 7 L C Z x d W 9 0 O 1 N l Y 3 R p b 2 4 x L 0 Z f 5 p a w 6 K a P 5 o S f 5 p + T 6 I C F 5 L q I 5 r i s L + e 9 r u O B j e a P m + O B i O O C i e O C j O O B n + W A p C 5 7 5 L q I 5 r i s 5 Y m N 5 o + Q L D F 9 J n F 1 b 3 Q 7 L C Z x d W 9 0 O 1 N l Y 3 R p b 2 4 x L 0 Z f 5 p a w 6 K a P 5 o S f 5 p + T 6 I C F 5 L q I 5 r i s L + O D l O O D n O O D g + O D i O i n o + m Z p O O B l e O C j O O B n + S 7 l u O B r u W I l y 5 7 5 p a w 6 K a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Z f 5 p a w 6 K a P 5 o S f 5 p + T 6 I C F 5 L q I 5 r i s L + O D l O O D n O O D g + O D i O i n o + m Z p O O B l e O C j O O B n + S 7 l u O B r u W I l y 5 7 5 p e l 5 L u Y L D B 9 J n F 1 b 3 Q 7 L C Z x d W 9 0 O 1 N l Y 3 R p b 2 4 x L 0 Z f 5 p a w 6 K a P 5 o S f 5 p + T 6 I C F 5 L q I 5 r i s L + e 9 r u O B j e a P m + O B i O O C i e O C j O O B n + W A p C 5 7 5 L q I 5 r i s 5 Y m N 5 o + Q L D F 9 J n F 1 b 3 Q 7 L C Z x d W 9 0 O 1 N l Y 3 R p b 2 4 x L 0 Z f 5 p a w 6 K a P 5 o S f 5 p + T 6 I C F 5 L q I 5 r i s L + O D l O O D n O O D g + O D i O i n o + m Z p O O B l e O C j O O B n + S 7 l u O B r u W I l y 5 7 5 p a w 6 K a P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I l Q k Q l R T M l O D M l Q k M l R T M l O D I l Q j k l R T Q l Q j g l O D A l R T g l Q T Y l Q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U X V l c n l H c m 9 1 c E l E I i B W Y W x 1 Z T 0 i c z A 4 Y z c 4 N 2 Y 2 L W R m N D E t N G N h N y 1 h O W V i L T E y Z D Y 4 Y T B i N T Q y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x L T E 5 V D A 1 O j I w O j A 2 L j U x O D E 4 O D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j g r 3 j g 7 z j g r n k u I D o p q c v 5 a S J 5 p u 0 4 4 G V 4 4 K M 4 4 G f 5 Z 6 L L n v j g 5 X j g q n j g 6 v j g 4 D i g J U s M H 0 m c X V v d D s s J n F 1 b 3 Q 7 U 2 V j d G l v b j E v 4 4 K 9 4 4 O 8 4 4 K 5 5 L i A 6 K a n L + W k i e a b t O O B l e O C j O O B n + W e i y 5 7 4 4 O V 4 4 K h 4 4 K k 4 4 O r L D F 9 J n F 1 b 3 Q 7 L C Z x d W 9 0 O 1 N l Y 3 R p b 2 4 x L + O C v e O D v O O C u e S 4 g O i m p y / l p I n m m 7 T j g Z X j g o z j g Z / l n o s u e + O D k e O C u S w y f S Z x d W 9 0 O y w m c X V v d D t T Z W N 0 a W 9 u M S / j g r 3 j g 7 z j g r n k u I D o p q c v 5 a S J 5 p u 0 4 4 G V 4 4 K M 4 4 G f 5 Z 6 L L n v j g 5 X j g q H j g q T j g 6 v l v a L l v I 8 s M 3 0 m c X V v d D s s J n F 1 b 3 Q 7 U 2 V j d G l v b j E v 4 4 K 9 4 4 O 8 4 4 K 5 5 L i A 6 K a n L + W k i e a b t O O B l e O C j O O B n + W e i y 5 7 5 6 i u 5 Y i l L D R 9 J n F 1 b 3 Q 7 L C Z x d W 9 0 O 1 N l Y 3 R p b 2 4 x L + O C v e O D v O O C u e S 4 g O i m p y / l p I n m m 7 T j g Z X j g o z j g Z / l n o s u e + W Q j e W J j S w 1 f S Z x d W 9 0 O y w m c X V v d D t T Z W N 0 a W 9 u M S / j g r 3 j g 7 z j g r n k u I D o p q c v 5 a S J 5 p u 0 4 4 G V 4 4 K M 4 4 G f 5 Z 6 L L n v j g q / j g q j j g 6 r l k I 0 s N n 0 m c X V v d D s s J n F 1 b 3 Q 7 U 2 V j d G l v b j E v 4 4 K 9 4 4 O 8 4 4 K 5 5 L i A 6 K a n L + W k i e a b t O O B l e O C j O O B n + W e i y 5 7 5 Y K Z 6 I C D L D d 9 J n F 1 b 3 Q 7 L C Z x d W 9 0 O 1 N l Y 3 R p b 2 4 x L + O C v e O D v O O C u e S 4 g O i m p y / o v 7 3 l i q D j g Z X j g o z j g Z / j g q v j g r n j g r / j g 6 A u e + O D k O O C p O O D i u O D q u O D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j g r 3 j g 7 z j g r n k u I D o p q c v 5 a S J 5 p u 0 4 4 G V 4 4 K M 4 4 G f 5 Z 6 L L n v j g 5 X j g q n j g 6 v j g 4 D i g J U s M H 0 m c X V v d D s s J n F 1 b 3 Q 7 U 2 V j d G l v b j E v 4 4 K 9 4 4 O 8 4 4 K 5 5 L i A 6 K a n L + W k i e a b t O O B l e O C j O O B n + W e i y 5 7 4 4 O V 4 4 K h 4 4 K k 4 4 O r L D F 9 J n F 1 b 3 Q 7 L C Z x d W 9 0 O 1 N l Y 3 R p b 2 4 x L + O C v e O D v O O C u e S 4 g O i m p y / l p I n m m 7 T j g Z X j g o z j g Z / l n o s u e + O D k e O C u S w y f S Z x d W 9 0 O y w m c X V v d D t T Z W N 0 a W 9 u M S / j g r 3 j g 7 z j g r n k u I D o p q c v 5 a S J 5 p u 0 4 4 G V 4 4 K M 4 4 G f 5 Z 6 L L n v j g 5 X j g q H j g q T j g 6 v l v a L l v I 8 s M 3 0 m c X V v d D s s J n F 1 b 3 Q 7 U 2 V j d G l v b j E v 4 4 K 9 4 4 O 8 4 4 K 5 5 L i A 6 K a n L + W k i e a b t O O B l e O C j O O B n + W e i y 5 7 5 6 i u 5 Y i l L D R 9 J n F 1 b 3 Q 7 L C Z x d W 9 0 O 1 N l Y 3 R p b 2 4 x L + O C v e O D v O O C u e S 4 g O i m p y / l p I n m m 7 T j g Z X j g o z j g Z / l n o s u e + W Q j e W J j S w 1 f S Z x d W 9 0 O y w m c X V v d D t T Z W N 0 a W 9 u M S / j g r 3 j g 7 z j g r n k u I D o p q c v 5 a S J 5 p u 0 4 4 G V 4 4 K M 4 4 G f 5 Z 6 L L n v j g q / j g q j j g 6 r l k I 0 s N n 0 m c X V v d D s s J n F 1 b 3 Q 7 U 2 V j d G l v b j E v 4 4 K 9 4 4 O 8 4 4 K 5 5 L i A 6 K a n L + W k i e a b t O O B l e O C j O O B n + W e i y 5 7 5 Y K Z 6 I C D L D d 9 J n F 1 b 3 Q 7 L C Z x d W 9 0 O 1 N l Y 3 R p b 2 4 x L + O C v e O D v O O C u e S 4 g O i m p y / o v 7 3 l i q D j g Z X j g o z j g Z / j g q v j g r n j g r / j g 6 A u e + O D k O O C p O O D i u O D q u O D v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z J T g y J U J E J U U z J T g z J U J D J U U z J T g y J U I 5 J U U 0 J U I 4 J T g w J U U 4 J U E 2 J U E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i V C R C V F M y U 4 M y V C Q y V F M y U 4 M i V C O S V F N C V C O C U 4 M C V F O C V B N i V B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D F f d G 9 r e W 9 f Y 2 9 2 a W Q x O V 9 k Z X R h a W x z X 3 R l c 3 R p b m d f c G 9 z a X R p d m V f Y 2 F z Z X M v c X V l c n l f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A w M V 9 0 b 2 t 5 b 1 9 j b 3 Z p Z D E 5 X 2 R l d G F p b H N f d G V z d G l u Z 1 9 w b 3 N p d G l 2 Z V 9 j Y X N l c y 9 i a W 5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D F f d G 9 r e W 9 f Y 2 9 2 a W Q x O V 9 k Z X R h a W x z X 3 R l c 3 R p b m d f c G 9 z a X R p d m V f Y 2 F z Z X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w M D A x X 3 R v a 3 l v X 2 N v d m l k M T l f Z G V 0 Y W l s c 1 9 0 Z X N 0 a W 5 n X 3 B v c 2 l 0 a X Z l X 2 N h c 2 V z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A w M V 9 0 b 2 t 5 b 1 9 j b 3 Z p Z D E 5 X 2 R l d G F p b H N f d G V z d G l u Z 1 9 w b 3 N p d G l 2 Z V 9 j Y X N l c y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z A w M D F f d G 9 r e W 9 f Y 2 9 2 a W Q x O V 9 k Z X R h a W x z X 3 R l c 3 R p b m d f c G 9 z a X R p d m V f Y 2 F z Z X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w M D A x X 3 R v a 3 l v X 2 N v d m l k M T l f Z G V 0 Y W l s c 1 9 0 Z X N 0 a W 5 n X 3 B v c 2 l 0 a X Z l X 2 N h c 2 V z L y V F N y V C R C V B R S V F M y U 4 M S U 4 R C V F N i U 4 R i U 5 Q i V F M y U 4 M S U 4 O C V F M y U 4 M i U 4 O S V F M y U 4 M i U 4 Q y V F M y U 4 M S U 5 R i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2 J T k 2 J U I w J U U 4 J U E 2 J T h G J U U 2 J T g 0 J T l G J U U 2 J T l G J T k z J U U 4 J T g w J T g 1 J U U 0 J U J B J T g 4 J U U 2 J U I 4 J U F D L 3 F 1 Z X J 5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i U 5 N i V C M C V F O C V B N i U 4 R i V F N i U 4 N C U 5 R i V F N i U 5 R i U 5 M y V F O C U 4 M C U 4 N S V F N C V C Q S U 4 O C V F N i V C O C V B Q y 9 0 Y W J s Z V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Y l O T Y l Q j A l R T g l Q T Y l O E Y l R T Y l O D Q l O U Y l R T Y l O U Y l O T M l R T g l O D A l O D U l R T Q l Q k E l O D g l R T Y l Q j g l Q U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Y l O T Y l Q j A l R T g l Q T Y l O E Y l R T Y l O D Q l O U Y l R T Y l O U Y l O T M l R T g l O D A l O D U l R T Q l Q k E l O D g l R T Y l Q j g l Q U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Y l O T Y l Q j A l R T g l Q T Y l O E Y l R T Y l O D Q l O U Y l R T Y l O U Y l O T M l R T g l O D A l O D U l R T Q l Q k E l O D g l R T Y l Q j g l Q U M v J U U z J T g z J T k 0 J U U z J T g z J T l D J U U z J T g z J T g z J U U z J T g z J T g 4 J U U 4 J U E 3 J U E z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Y l O T Y l Q j A l R T g l Q T Y l O E Y l R T Y l O D Q l O U Y l R T Y l O U Y l O T M l R T g l O D A l O D U l R T Q l Q k E l O D g l R T Y l Q j g l Q U M v J U U 3 J U J E J U F F J U U z J T g x J T h E J U U 2 J T h G J T l C J U U z J T g x J T g 4 J U U z J T g y J T g 5 J U U z J T g y J T h D J U U z J T g x J T l G J U U 1 J T g w J U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w M D A x X 3 R v a 3 l v X 2 N v d m l k M T l f Z G V 0 Y W l s c 1 9 0 Z X N 0 a W 5 n X 3 B v c 2 l 0 a X Z l X 2 N h c 2 V z L 2 J p b m F y e V 9 m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M w M D A x X 3 R v a 3 l v X 2 N v d m l k M T l f Z G V 0 Y W l s c 1 9 0 Z X N 0 a W 5 n X 3 B v c 2 l 0 a X Z l X 2 N h c 2 V z L 2 J p b m F y e V 9 3 Z W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y U 4 Q S V C N i V F N i U 4 N S U 4 Q i V F N S U 4 O C V B N S V F N i U 4 N C U 5 R i V F N i U 5 R i U 5 M y V F O C U 4 M C U 4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N z Y 4 Z j A 1 Z G M t Y j Z i M i 0 0 N T R i L W I 5 O W Y t O W M z Y T d h Y W Y 0 O D U 2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y L T A y V D A 4 O j A w O j A 3 L j c y N z Q 0 N z d a I i A v P j x F b n R y e S B U e X B l P S J G a W x s Q 2 9 s d W 1 u V H l w Z X M i I F Z h b H V l P S J z Q 1 F Z R i I g L z 4 8 R W 5 0 c n k g V H l w Z T 0 i R m l s b E N v b H V t b k 5 h b W V z I i B W Y W x 1 Z T 0 i c 1 s m c X V v d D v l h a z o o a h f 5 b m 0 5 p y I 5 p e l J n F 1 b 3 Q 7 L C Z x d W 9 0 O + e K t u a F i 1 / o q b P n t L A m c X V v d D s s J n F 1 b 3 Q 7 5 p W w J n F 1 b 3 Q 7 X S I g L z 4 8 R W 5 0 c n k g V H l w Z T 0 i R m l s b F N 0 Y X R 1 c y I g V m F s d W U 9 I n N D b 2 1 w b G V 0 Z S I g L z 4 8 R W 5 0 c n k g V H l w Z T 0 i R m l s b E N v d W 5 0 I i B W Y W x 1 Z T 0 i b D Q 1 M D E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/ n i r b m h Y v l i K X m h J / m n 5 P o g I U v 4 4 O U 4 4 O c 4 4 O D 4 4 O I 6 K e j 6 Z m k 4 4 G V 4 4 K M 4 4 G f 5 L u W 4 4 G u 5 Y i X L n v l h a z o o a h f 5 b m 0 5 p y I 5 p e l L D B 9 J n F 1 b 3 Q 7 L C Z x d W 9 0 O 1 N l Y 3 R p b 2 4 x L 0 Z f 5 4 q 2 5 o W L 5 Y i l 5 o S f 5 p + T 6 I C F L + O D l O O D n O O D g + O D i O i n o + m Z p O O B l e O C j O O B n + S 7 l u O B r u W I l y 5 7 5 4 q 2 5 o W L X + i p s + e 0 s C w x f S Z x d W 9 0 O y w m c X V v d D t T Z W N 0 a W 9 u M S 9 G X + e K t u a F i + W I p e a E n + a f k + i A h S / j g 5 T j g 5 z j g 4 P j g 4 j o p 6 P p m a T j g Z X j g o z j g Z / k u 5 b j g a 7 l i J c u e + a V s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G X + e K t u a F i + W I p e a E n + a f k + i A h S / j g 5 T j g 5 z j g 4 P j g 4 j o p 6 P p m a T j g Z X j g o z j g Z / k u 5 b j g a 7 l i J c u e + W F r O i h q F / l u b T m n I j m l 6 U s M H 0 m c X V v d D s s J n F 1 b 3 Q 7 U 2 V j d G l v b j E v R l / n i r b m h Y v l i K X m h J / m n 5 P o g I U v 4 4 O U 4 4 O c 4 4 O D 4 4 O I 6 K e j 6 Z m k 4 4 G V 4 4 K M 4 4 G f 5 L u W 4 4 G u 5 Y i X L n v n i r b m h Y t f 6 K m z 5 7 S w L D F 9 J n F 1 b 3 Q 7 L C Z x d W 9 0 O 1 N l Y 3 R p b 2 4 x L 0 Z f 5 4 q 2 5 o W L 5 Y i l 5 o S f 5 p + T 6 I C F L + O D l O O D n O O D g + O D i O i n o + m Z p O O B l e O C j O O B n + S 7 l u O B r u W I l y 5 7 5 p W w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X y V F N y U 4 Q S V C N i V F N i U 4 N S U 4 Q i V F N S U 4 O C V B N S V F N i U 4 N C U 5 R i V F N i U 5 R i U 5 M y V F O C U 4 M C U 4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y U 4 Q S V C N i V F N i U 4 N S U 4 Q i V F N S U 4 O C V B N S V F N i U 4 N C U 5 R i V F N i U 5 R i U 5 M y V F O C U 4 M C U 4 N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y U 4 Q S V C N i V F N i U 4 N S U 4 Q i V F N S U 4 O C V B N S V F N i U 4 N C U 5 R i V F N i U 5 R i U 5 M y V F O C U 4 M C U 4 N S 8 l R T M l O D M l O T Q l R T M l O D M l O U M l R T M l O D M l O D M l R T M l O D M l O D g l R T g l Q T c l Q T M l R T k l O T k l Q T Q l R T M l O D E l O T U l R T M l O D I l O E M l R T M l O D E l O U Y l R T Q l Q k I l O T Y l R T M l O D E l Q U U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y V F M y U 4 M i V B Q i V F M y U 4 M y V B Q y V F M y U 4 M y V C M y V F M y U 4 M y U 4 M C V F M y U 4 M y V C Q y 9 l b m R f Z G F 0 Z V 8 l R T Q l Q k E l O D g l R T Y l Q j g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X y V F M y U 4 M i V B Q i V F M y U 4 M y V B Q y V F M y U 4 M y V C M y V F M y U 4 M y U 4 M C V F M y U 4 M y V C Q y 8 l R T g l Q k Y l Q k Q l R T U l O E E l Q T A l R T M l O D E l O T U l R T M l O D I l O E M l R T M l O D E l O U Y l R T M l O D I l Q U I l R T M l O D I l Q j k l R T M l O D I l Q k Y l R T M l O D M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i U 5 N i V C M C V F O C V B N i U 4 R i V F O C V B M y U 5 Q y V F N i V B R C V B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J U M D g 6 M D A 6 M D c u N z M 0 N D c x O F o i I C 8 + P E V u d H J 5 I F R 5 c G U 9 I k Z p b G x D b 2 x 1 b W 5 U e X B l c y I g V m F s d W U 9 I n N D U V l G I i A v P j x F b n R y e S B U e X B l P S J R d W V y e U l E I i B W Y W x 1 Z T 0 i c z R i M D c 2 Y j d l L W J h M m M t N D F j M y 0 5 M m I y L T R i N T A 2 N z c 0 M j U w M i I g L z 4 8 R W 5 0 c n k g V H l w Z T 0 i R m l s b E N v d W 5 0 I i B W Y W x 1 Z T 0 i b D I i I C 8 + P E V u d H J 5 I F R 5 c G U 9 I k Z p b G x D b 2 x 1 b W 5 O Y W 1 l c y I g V m F s d W U 9 I n N b J n F 1 b 3 Q 7 5 p e l 5 L u Y J n F 1 b 3 Q 7 L C Z x d W 9 0 O + e K t u a F i 1 / o q b P n t L A m c X V v d D s s J n F 1 b 3 Q 7 6 K O c 5 q 2 j 5 Y C k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X + a W s O i m j + i j n O a t o y / j g 4 r j g 5 P j g r L j g 7 z j g r f j g 6 f j g 7 M u e + a X p e S 7 m C w w f S Z x d W 9 0 O y w m c X V v d D t T Z W N 0 a W 9 u M S 9 G X + a W s O i m j + i j n O a t o y / j g 4 r j g 5 P j g r L j g 7 z j g r f j g 6 f j g 7 M u e + e K t u a F i 1 / o q b P n t L A s M X 0 m c X V v d D s s J n F 1 b 3 Q 7 U 2 V j d G l v b j E v R l / m l r D o p o / o o 5 z m r a M v 4 4 O K 4 4 O T 4 4 K y 4 4 O 8 4 4 K 3 4 4 O n 4 4 O z L n v o o 5 z m r a P l g K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l / m l r D o p o / o o 5 z m r a M v 4 4 O K 4 4 O T 4 4 K y 4 4 O 8 4 4 K 3 4 4 O n 4 4 O z L n v m l 6 X k u 5 g s M H 0 m c X V v d D s s J n F 1 b 3 Q 7 U 2 V j d G l v b j E v R l / m l r D o p o / o o 5 z m r a M v 4 4 O K 4 4 O T 4 4 K y 4 4 O 8 4 4 K 3 4 4 O n 4 4 O z L n v n i r b m h Y t f 6 K m z 5 7 S w L D F 9 J n F 1 b 3 Q 7 L C Z x d W 9 0 O 1 N l Y 3 R p b 2 4 x L 0 Z f 5 p a w 6 K a P 6 K O c 5 q 2 j L + O D i u O D k + O C s u O D v O O C t + O D p + O D s y 5 7 6 K O c 5 q 2 j 5 Y C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X y V F N i U 5 N i V C M C V F O C V B N i U 4 R i V F O C V B M y U 5 Q y V F N i V B R C V B M y 9 x d W V y e V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Y l O T Y l Q j A l R T g l Q T Y l O E Y l R T g l Q T M l O U M l R T Y l Q U Q l Q T M v d G F i b G V f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2 J T k 2 J U I w J U U 4 J U E 2 J T h G J U U 4 J U E z J T l D J U U 2 J U F E J U E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2 J T k 2 J U I w J U U 4 J U E 2 J T h G J U U 4 J U E z J T l D J U U 2 J U F E J U E z L 2 J p b m F y e V 9 m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Y l O T Y l Q j A l R T g l Q T Y l O E Y l R T g l Q T M l O U M l R T Y l Q U Q l Q T M v J U U z J T g z J T h B J U U z J T g z J T k z J U U z J T g y J U I y J U U z J T g z J U J D J U U z J T g y J U I 3 J U U z J T g z J U E 3 J U U z J T g z J U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Y l O T Y l Q j A l R T g l Q T Y l O E Y l R T g l Q T M l O U M l R T Y l Q U Q l Q T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i F 6 U Y w h V 9 C k l / 5 E C E V 8 e U A A A A A A g A A A A A A E G Y A A A A B A A A g A A A A B Q G M 0 X 0 7 t 4 k N w P / c z K 1 E t I M 6 R 6 E j 4 B j 4 R z H 8 A 9 F N V E A A A A A A D o A A A A A C A A A g A A A A U T y h S K d 3 G o m r a T W 9 z a H 3 K 9 p I k O V o W b Y y J S / G n X V F j g B Q A A A A f Y m g q G / r i Z / K T a U L o Y X q + + y / u h X 3 t i L r N p g v / i O R Y L i t r / R w S u O D x a l E a d b l W 9 g d b U H T Z k X 0 2 R a u B K 6 o Y h U S 0 s I N S P q z F / W r X M + g o J t R z 5 N A A A A A d C F N z 4 e x e I d Q h U K g w / s m x m w E O Z c C f T V Y c s b I T w C Y j 7 U 6 h S U 8 h L p l 4 Y V G q R W F c G Z l p m d X 2 Z X l o d o Y m K I C q G 9 b p w = = < / D a t a M a s h u p > 
</file>

<file path=customXml/item2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 �0�0�0�01 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 �0�0�0�01 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 C o l u m n s \ �e�N< / K e y > < / D i a g r a m O b j e c t K e y > < D i a g r a m O b j e c t K e y > < K e y > C o l u m n s \ �e��a�g�_ -NMO< / K e y > < / D i a g r a m O b j e c t K e y > < D i a g r a m O b j e c t K e y > < K e y > C o l u m n s \ �e��a�g�_ ؚMO< / K e y > < / D i a g r a m O b j e c t K e y > < D i a g r a m O b j e c t K e y > < K e y > C o l u m n s \ �e��a�g�_ NOMO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 C o l u m n s \ �e��a�g�_ -NMO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 C o l u m n s \ �e��a�g�_ ؚMO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 C o l u m n s \ �e��a�g�_ NOMO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 F _ �e��a�g��N,n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 F _ �e��a�g��N,n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 �e��< / K e y > < / D i a g r a m O b j e c t K e y > < D i a g r a m O b j e c t K e y > < K e y > M e a s u r e s \ T�  /   �e��\ T a g I n f o \ _< / K e y > < / D i a g r a m O b j e c t K e y > < D i a g r a m O b j e c t K e y > < K e y > M e a s u r e s \ T�  /   �e��\ T a g I n f o \ $P< / K e y > < / D i a g r a m O b j e c t K e y > < D i a g r a m O b j e c t K e y > < K e y > M e a s u r e s \ �e��_ NOMO< / K e y > < / D i a g r a m O b j e c t K e y > < D i a g r a m O b j e c t K e y > < K e y > M e a s u r e s \ �e��_ NOMO\ T a g I n f o \ _< / K e y > < / D i a g r a m O b j e c t K e y > < D i a g r a m O b j e c t K e y > < K e y > M e a s u r e s \ �e��_ NOMO\ T a g I n f o \ $P< / K e y > < / D i a g r a m O b j e c t K e y > < D i a g r a m O b j e c t K e y > < K e y > M e a s u r e s \ �e��_ -NMO< / K e y > < / D i a g r a m O b j e c t K e y > < D i a g r a m O b j e c t K e y > < K e y > M e a s u r e s \ �e��_ -NMO\ T a g I n f o \ _< / K e y > < / D i a g r a m O b j e c t K e y > < D i a g r a m O b j e c t K e y > < K e y > M e a s u r e s \ �e��_ -NMO\ T a g I n f o \ $P< / K e y > < / D i a g r a m O b j e c t K e y > < D i a g r a m O b j e c t K e y > < K e y > M e a s u r e s \ �e��_ ؚMO< / K e y > < / D i a g r a m O b j e c t K e y > < D i a g r a m O b j e c t K e y > < K e y > M e a s u r e s \ �e��_ ؚMO\ T a g I n f o \ _< / K e y > < / D i a g r a m O b j e c t K e y > < D i a g r a m O b j e c t K e y > < K e y > M e a s u r e s \ �e��_ ؚMO\ T a g I n f o \ $P< / K e y > < / D i a g r a m O b j e c t K e y > < D i a g r a m O b j e c t K e y > < K e y > C o l u m n s \ �e�N< / K e y > < / D i a g r a m O b j e c t K e y > < D i a g r a m O b j e c t K e y > < K e y > C o l u m n s \ �N,nMR�c< / K e y > < / D i a g r a m O b j e c t K e y > < D i a g r a m O b j e c t K e y > < K e y > C o l u m n s \ �e��< / K e y > < / D i a g r a m O b j e c t K e y > < D i a g r a m O b j e c t K e y > < K e y > L i n k s \ & l t ; C o l u m n s \ T�  /   �e��& g t ; - & l t ; M e a s u r e s \ �e��& g t ; < / K e y > < / D i a g r a m O b j e c t K e y > < D i a g r a m O b j e c t K e y > < K e y > L i n k s \ & l t ; C o l u m n s \ T�  /   �e��& g t ; - & l t ; M e a s u r e s \ �e��& g t ; \ C O L U M N < / K e y > < / D i a g r a m O b j e c t K e y > < D i a g r a m O b j e c t K e y > < K e y > L i n k s \ & l t ; C o l u m n s \ T�  /   �e��& g t ; - & l t ; M e a s u r e s \ �e��& g t ; \ M E A S U R E 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 �e��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 �e��\ T a g I n f o \ _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 �e��\ T a g I n f o \ $P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 M e a s u r e s \ �e��_ NOMO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 M e a s u r e s \ �e��_ NOMO\ T a g I n f o \ _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 M e a s u r e s \ �e��_ NOMO\ T a g I n f o \ $P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 M e a s u r e s \ �e��_ -NMO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 M e a s u r e s \ �e��_ -NMO\ T a g I n f o \ _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 M e a s u r e s \ �e��_ -NMO\ T a g I n f o \ $P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 M e a s u r e s \ �e��_ ؚMO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 M e a s u r e s \ �e��_ ؚMO\ T a g I n f o \ _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 M e a s u r e s \ �e��_ ؚMO\ T a g I n f o \ $P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 C o l u m n s \ �N,nMR�c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 �e��& g t ; - & l t ; M e a s u r e s \ �e��& g t ; 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 �e��& g t ; - & l t ; M e a s u r e s \ �e��& g t ; \ C O L U M N 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 �e��& g t ; - & l t ; M e a s u r e s \ �e��& g t ; \ M E A S U R E 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 D _ �rKa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 D _ �rKa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 C o l u m n s \ �rKa_ s�0}< / K e y > < / D i a g r a m O b j e c t K e y > < D i a g r a m O b j e c t K e y > < K e y > C o l u m n s \ �rKa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 C o l u m n s \ �rKa_ s�0}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 C o l u m n s \ �rKa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 C _ �0�0�0�0�0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 C _ �0�0�0�0�0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 C o l u m n s \ �e�N< / K e y > < / D i a g r a m O b j e c t K e y > < D i a g r a m O b j e c t K e y > < K e y > C o l u m n s \ �[>~	g!q< / K e y > < / D i a g r a m O b j e c t K e y > < D i a g r a m O b j e c t K e y > < K e y > C o l u m n s \ �e�N  ( t^) < / K e y > < / D i a g r a m O b j e c t K e y > < D i a g r a m O b j e c t K e y > < K e y > C o l u m n s \ �e�N  ( �VJSg) < / K e y > < / D i a g r a m O b j e c t K e y > < D i a g r a m O b j e c t K e y > < K e y > C o l u m n s \ �e�N  ( gn0�0�0�0�0�0�0) < / K e y > < / D i a g r a m O b j e c t K e y > < D i a g r a m O b j e c t K e y > < K e y > C o l u m n s \ �e�N  ( g) < / K e y > < / D i a g r a m O b j e c t K e y > < D i a g r a m O b j e c t K e y > < K e y > C o l u m n s \ �vя4 1���$R�[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 C o l u m n s \ �e�N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 C o l u m n s \ �[>~	g!q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 C o l u m n s \ �e�N  ( t^) 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 C o l u m n s \ �e�N  ( �VJSg) 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 C o l u m n s \ �e�N  ( gn0�0�0�0�0�0�0) 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 C o l u m n s \ �e�N  ( g) 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 C o l u m n s \ �vя4 1���$R�[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 D _ �rKa< / K e y > < / D i a g r a m O b j e c t K e y > < D i a g r a m O b j e c t K e y > < K e y > A c t i o n s \ A d d   t o   h i e r a r c h y   F o r   & l t ; T a b l e s \ D _ �rKa\ H i e r a r c h i e s \ �rKa_ ��d\& g t ; < / K e y > < / D i a g r a m O b j e c t K e y > < D i a g r a m O b j e c t K e y > < K e y > A c t i o n s \ M o v e   t o   a   H i e r a r c h y   i n   T a b l e   D _ �rKa< / K e y > < / D i a g r a m O b j e c t K e y > < D i a g r a m O b j e c t K e y > < K e y > A c t i o n s \ M o v e   i n t o   h i e r a r c h y   F o r   & l t ; T a b l e s \ D _ �rKa\ H i e r a r c h i e s \ �rKa_ ��d\& g t ; 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 T a g s \ T a b l e s \ & l t ; T a b l e s \ C _ �0�0�0�0�0& g t ; < / K e y > < / D i a g r a m O b j e c t K e y > < D i a g r a m O b j e c t K e y > < K e y > D y n a m i c   T a g s \ T a b l e s \ & l t ; T a b l e s \ D _ �rKa& g t ; < / K e y > < / D i a g r a m O b j e c t K e y > < D i a g r a m O b j e c t K e y > < K e y > D y n a m i c   T a g s \ H i e r a r c h i e s \ & l t ; T a b l e s \ D _ �rKa\ H i e r a r c h i e s \ �rKa_ ��d\& g t ; < / K e y > < / D i a g r a m O b j e c t K e y > < D i a g r a m O b j e c t K e y > < K e y > D y n a m i c   T a g s \ T a b l e s \ & l t ; T a b l e s \ F _ �e��a�g��N,n& g t ; < / K e y > < / D i a g r a m O b j e c t K e y > < D i a g r a m O b j e c t K e y > < K e y > D y n a m i c   T a g s \ T a b l e s \ & l t ; T a b l e s \ F _ �rKa%Ra�g�& g t ; < / K e y > < / D i a g r a m O b j e c t K e y > < D i a g r a m O b j e c t K e y > < K e y > D y n a m i c   T a g s \ T a b l e s \ & l t ; T a b l e s \ F _ �e��܈ck& g t ; < / K e y > < / D i a g r a m O b j e c t K e y > < D i a g r a m O b j e c t K e y > < K e y > T a b l e s \ C _ �0�0�0�0�0< / K e y > < / D i a g r a m O b j e c t K e y > < D i a g r a m O b j e c t K e y > < K e y > T a b l e s \ C _ �0�0�0�0�0\ C o l u m n s \ �e�N< / K e y > < / D i a g r a m O b j e c t K e y > < D i a g r a m O b j e c t K e y > < K e y > T a b l e s \ C _ �0�0�0�0�0\ C o l u m n s \ �[>~	g!q< / K e y > < / D i a g r a m O b j e c t K e y > < D i a g r a m O b j e c t K e y > < K e y > T a b l e s \ C _ �0�0�0�0�0\ C o l u m n s \ �e�N  ( t^) < / K e y > < / D i a g r a m O b j e c t K e y > < D i a g r a m O b j e c t K e y > < K e y > T a b l e s \ C _ �0�0�0�0�0\ C o l u m n s \ �e�N  ( �VJSg) < / K e y > < / D i a g r a m O b j e c t K e y > < D i a g r a m O b j e c t K e y > < K e y > T a b l e s \ C _ �0�0�0�0�0\ C o l u m n s \ �e�N  ( gn0�0�0�0�0�0�0) < / K e y > < / D i a g r a m O b j e c t K e y > < D i a g r a m O b j e c t K e y > < K e y > T a b l e s \ C _ �0�0�0�0�0\ C o l u m n s \ �e�N  ( g) < / K e y > < / D i a g r a m O b j e c t K e y > < D i a g r a m O b j e c t K e y > < K e y > T a b l e s \ C _ �0�0�0�0�0\ C o l u m n s \ �vя4 1���$R�[< / K e y > < / D i a g r a m O b j e c t K e y > < D i a g r a m O b j e c t K e y > < K e y > T a b l e s \ D _ �rKa< / K e y > < / D i a g r a m O b j e c t K e y > < D i a g r a m O b j e c t K e y > < K e y > T a b l e s \ D _ �rKa\ C o l u m n s \ �rKa_ s�0}< / K e y > < / D i a g r a m O b j e c t K e y > < D i a g r a m O b j e c t K e y > < K e y > T a b l e s \ D _ �rKa\ C o l u m n s \ �rKa< / K e y > < / D i a g r a m O b j e c t K e y > < D i a g r a m O b j e c t K e y > < K e y > T a b l e s \ D _ �rKa\ H i e r a r c h i e s \ �rKa_ ��d\< / K e y > < / D i a g r a m O b j e c t K e y > < D i a g r a m O b j e c t K e y > < K e y > T a b l e s \ D _ �rKa\ H i e r a r c h i e s \ �rKa_ ��d\\ L e v e l s \ �rKa< / K e y > < / D i a g r a m O b j e c t K e y > < D i a g r a m O b j e c t K e y > < K e y > T a b l e s \ D _ �rKa\ H i e r a r c h i e s \ �rKa_ ��d\\ L e v e l s \ �rKa_ s�0}< / K e y > < / D i a g r a m O b j e c t K e y > < D i a g r a m O b j e c t K e y > < K e y > T a b l e s \ F _ �e��a�g��N,n< / K e y > < / D i a g r a m O b j e c t K e y > < D i a g r a m O b j e c t K e y > < K e y > T a b l e s \ F _ �e��a�g��N,n\ C o l u m n s \ �e�N< / K e y > < / D i a g r a m O b j e c t K e y > < D i a g r a m O b j e c t K e y > < K e y > T a b l e s \ F _ �e��a�g��N,n\ C o l u m n s \ �N,nMR�c< / K e y > < / D i a g r a m O b j e c t K e y > < D i a g r a m O b j e c t K e y > < K e y > T a b l e s \ F _ �e��a�g��N,n\ C o l u m n s \ �e��< / K e y > < / D i a g r a m O b j e c t K e y > < D i a g r a m O b j e c t K e y > < K e y > T a b l e s \ F _ �e��a�g��N,n\ M e a s u r e s \ T�  /   �e��< / K e y > < / D i a g r a m O b j e c t K e y > < D i a g r a m O b j e c t K e y > < K e y > T a b l e s \ F _ �e��a�g��N,n\ T�  /   �e��\ A d d i t i o n a l   I n f o \ �fٞ�vj0�0�0�0�0< / K e y > < / D i a g r a m O b j e c t K e y > < D i a g r a m O b j e c t K e y > < K e y > T a b l e s \ F _ �e��a�g��N,n\ M e a s u r e s \ �e��_ NOMO< / K e y > < / D i a g r a m O b j e c t K e y > < D i a g r a m O b j e c t K e y > < K e y > T a b l e s \ F _ �e��a�g��N,n\ M e a s u r e s \ �e��_ -NMO< / K e y > < / D i a g r a m O b j e c t K e y > < D i a g r a m O b j e c t K e y > < K e y > T a b l e s \ F _ �e��a�g��N,n\ M e a s u r e s \ �e��_ ؚMO< / K e y > < / D i a g r a m O b j e c t K e y > < D i a g r a m O b j e c t K e y > < K e y > T a b l e s \ F _ �rKa%Ra�g�< / K e y > < / D i a g r a m O b j e c t K e y > < D i a g r a m O b j e c t K e y > < K e y > T a b l e s \ F _ �rKa%Ra�g�\ C o l u m n s \ lQh�_ t^g�e< / K e y > < / D i a g r a m O b j e c t K e y > < D i a g r a m O b j e c t K e y > < K e y > T a b l e s \ F _ �rKa%Ra�g�\ C o l u m n s \ �rKa_ s�0}< / K e y > < / D i a g r a m O b j e c t K e y > < D i a g r a m O b j e c t K e y > < K e y > T a b l e s \ F _ �rKa%Ra�g�\ C o l u m n s \ pe< / K e y > < / D i a g r a m O b j e c t K e y > < D i a g r a m O b j e c t K e y > < K e y > T a b l e s \ F _ �rKa%Ra�g�\ M e a s u r e s \ T�  /   pe  2 < / K e y > < / D i a g r a m O b j e c t K e y > < D i a g r a m O b j e c t K e y > < K e y > T a b l e s \ F _ �rKa%Ra�g�\ T�  /   pe  2 \ A d d i t i o n a l   I n f o \ �fٞ�vj0�0�0�0�0< / K e y > < / D i a g r a m O b j e c t K e y > < D i a g r a m O b j e c t K e y > < K e y > T a b l e s \ F _ �rKa%Ra�g�\ M e a s u r e s \ �e��< / K e y > < / D i a g r a m O b j e c t K e y > < D i a g r a m O b j e c t K e y > < K e y > T a b l e s \ F _ �rKa%Ra�g�\ M e a s u r e s \ �e��a�g�pe< / K e y > < / D i a g r a m O b j e c t K e y > < D i a g r a m O b j e c t K e y > < K e y > T a b l e s \ F _ �rKa%Ra�g�\ M e a s u r e s \ �e��_ �y�Rs^GW< / K e y > < / D i a g r a m O b j e c t K e y > < D i a g r a m O b j e c t K e y > < K e y > T a b l e s \ F _ �rKa%Ra�g�\ M e a s u r e s \ �e��a�g�_ �y�Rs^GW< / K e y > < / D i a g r a m O b j e c t K e y > < D i a g r a m O b j e c t K e y > < K e y > T a b l e s \ F _ �e��܈ck< / K e y > < / D i a g r a m O b j e c t K e y > < D i a g r a m O b j e c t K e y > < K e y > T a b l e s \ F _ �e��܈ck\ C o l u m n s \ �e�N< / K e y > < / D i a g r a m O b j e c t K e y > < D i a g r a m O b j e c t K e y > < K e y > T a b l e s \ F _ �e��܈ck\ C o l u m n s \ �rKa_ s�0}< / K e y > < / D i a g r a m O b j e c t K e y > < D i a g r a m O b j e c t K e y > < K e y > T a b l e s \ F _ �e��܈ck\ C o l u m n s \ ܈ck$P< / K e y > < / D i a g r a m O b j e c t K e y > < D i a g r a m O b j e c t K e y > < K e y > R e l a t i o n s h i p s \ & l t ; T a b l e s \ F _ �e��a�g��N,n\ C o l u m n s \ �e�N& g t ; - & l t ; T a b l e s \ C _ �0�0�0�0�0\ C o l u m n s \ �e�N& g t ; < / K e y > < / D i a g r a m O b j e c t K e y > < D i a g r a m O b j e c t K e y > < K e y > R e l a t i o n s h i p s \ & l t ; T a b l e s \ F _ �e��a�g��N,n\ C o l u m n s \ �e�N& g t ; - & l t ; T a b l e s \ C _ �0�0�0�0�0\ C o l u m n s \ �e�N& g t ; \ F K < / K e y > < / D i a g r a m O b j e c t K e y > < D i a g r a m O b j e c t K e y > < K e y > R e l a t i o n s h i p s \ & l t ; T a b l e s \ F _ �e��a�g��N,n\ C o l u m n s \ �e�N& g t ; - & l t ; T a b l e s \ C _ �0�0�0�0�0\ C o l u m n s \ �e�N& g t ; \ P K < / K e y > < / D i a g r a m O b j e c t K e y > < D i a g r a m O b j e c t K e y > < K e y > R e l a t i o n s h i p s \ & l t ; T a b l e s \ F _ �e��a�g��N,n\ C o l u m n s \ �e�N& g t ; - & l t ; T a b l e s \ C _ �0�0�0�0�0\ C o l u m n s \ �e�N& g t ; \ C r o s s F i l t e r < / K e y > < / D i a g r a m O b j e c t K e y > < D i a g r a m O b j e c t K e y > < K e y > R e l a t i o n s h i p s \ & l t ; T a b l e s \ F _ �rKa%Ra�g�\ C o l u m n s \ �rKa_ s�0}& g t ; - & l t ; T a b l e s \ D _ �rKa\ C o l u m n s \ �rKa_ s�0}& g t ; < / K e y > < / D i a g r a m O b j e c t K e y > < D i a g r a m O b j e c t K e y > < K e y > R e l a t i o n s h i p s \ & l t ; T a b l e s \ F _ �rKa%Ra�g�\ C o l u m n s \ �rKa_ s�0}& g t ; - & l t ; T a b l e s \ D _ �rKa\ C o l u m n s \ �rKa_ s�0}& g t ; \ F K < / K e y > < / D i a g r a m O b j e c t K e y > < D i a g r a m O b j e c t K e y > < K e y > R e l a t i o n s h i p s \ & l t ; T a b l e s \ F _ �rKa%Ra�g�\ C o l u m n s \ �rKa_ s�0}& g t ; - & l t ; T a b l e s \ D _ �rKa\ C o l u m n s \ �rKa_ s�0}& g t ; \ P K < / K e y > < / D i a g r a m O b j e c t K e y > < D i a g r a m O b j e c t K e y > < K e y > R e l a t i o n s h i p s \ & l t ; T a b l e s \ F _ �rKa%Ra�g�\ C o l u m n s \ �rKa_ s�0}& g t ; - & l t ; T a b l e s \ D _ �rKa\ C o l u m n s \ �rKa_ s�0}& g t ; \ C r o s s F i l t e r < / K e y > < / D i a g r a m O b j e c t K e y > < D i a g r a m O b j e c t K e y > < K e y > R e l a t i o n s h i p s \ & l t ; T a b l e s \ F _ �rKa%Ra�g�\ C o l u m n s \ lQh�_ t^g�e& g t ; - & l t ; T a b l e s \ C _ �0�0�0�0�0\ C o l u m n s \ �e�N& g t ; < / K e y > < / D i a g r a m O b j e c t K e y > < D i a g r a m O b j e c t K e y > < K e y > R e l a t i o n s h i p s \ & l t ; T a b l e s \ F _ �rKa%Ra�g�\ C o l u m n s \ lQh�_ t^g�e& g t ; - & l t ; T a b l e s \ C _ �0�0�0�0�0\ C o l u m n s \ �e�N& g t ; \ F K < / K e y > < / D i a g r a m O b j e c t K e y > < D i a g r a m O b j e c t K e y > < K e y > R e l a t i o n s h i p s \ & l t ; T a b l e s \ F _ �rKa%Ra�g�\ C o l u m n s \ lQh�_ t^g�e& g t ; - & l t ; T a b l e s \ C _ �0�0�0�0�0\ C o l u m n s \ �e�N& g t ; \ P K < / K e y > < / D i a g r a m O b j e c t K e y > < D i a g r a m O b j e c t K e y > < K e y > R e l a t i o n s h i p s \ & l t ; T a b l e s \ F _ �rKa%Ra�g�\ C o l u m n s \ lQh�_ t^g�e& g t ; - & l t ; T a b l e s \ C _ �0�0�0�0�0\ C o l u m n s \ �e�N& g t ; \ C r o s s F i l t e r < / K e y > < / D i a g r a m O b j e c t K e y > < D i a g r a m O b j e c t K e y > < K e y > R e l a t i o n s h i p s \ & l t ; T a b l e s \ F _ �e��܈ck\ C o l u m n s \ �e�N& g t ; - & l t ; T a b l e s \ C _ �0�0�0�0�0\ C o l u m n s \ �e�N& g t ; < / K e y > < / D i a g r a m O b j e c t K e y > < D i a g r a m O b j e c t K e y > < K e y > R e l a t i o n s h i p s \ & l t ; T a b l e s \ F _ �e��܈ck\ C o l u m n s \ �e�N& g t ; - & l t ; T a b l e s \ C _ �0�0�0�0�0\ C o l u m n s \ �e�N& g t ; \ F K < / K e y > < / D i a g r a m O b j e c t K e y > < D i a g r a m O b j e c t K e y > < K e y > R e l a t i o n s h i p s \ & l t ; T a b l e s \ F _ �e��܈ck\ C o l u m n s \ �e�N& g t ; - & l t ; T a b l e s \ C _ �0�0�0�0�0\ C o l u m n s \ �e�N& g t ; \ P K < / K e y > < / D i a g r a m O b j e c t K e y > < D i a g r a m O b j e c t K e y > < K e y > R e l a t i o n s h i p s \ & l t ; T a b l e s \ F _ �e��܈ck\ C o l u m n s \ �e�N& g t ; - & l t ; T a b l e s \ C _ �0�0�0�0�0\ C o l u m n s \ �e�N& g t ; \ C r o s s F i l t e r < / K e y > < / D i a g r a m O b j e c t K e y > < D i a g r a m O b j e c t K e y > < K e y > R e l a t i o n s h i p s \ & l t ; T a b l e s \ F _ �e��܈ck\ C o l u m n s \ �rKa_ s�0}& g t ; - & l t ; T a b l e s \ D _ �rKa\ C o l u m n s \ �rKa_ s�0}& g t ; < / K e y > < / D i a g r a m O b j e c t K e y > < D i a g r a m O b j e c t K e y > < K e y > R e l a t i o n s h i p s \ & l t ; T a b l e s \ F _ �e��܈ck\ C o l u m n s \ �rKa_ s�0}& g t ; - & l t ; T a b l e s \ D _ �rKa\ C o l u m n s \ �rKa_ s�0}& g t ; \ F K < / K e y > < / D i a g r a m O b j e c t K e y > < D i a g r a m O b j e c t K e y > < K e y > R e l a t i o n s h i p s \ & l t ; T a b l e s \ F _ �e��܈ck\ C o l u m n s \ �rKa_ s�0}& g t ; - & l t ; T a b l e s \ D _ �rKa\ C o l u m n s \ �rKa_ s�0}& g t ; \ P K < / K e y > < / D i a g r a m O b j e c t K e y > < D i a g r a m O b j e c t K e y > < K e y > R e l a t i o n s h i p s \ & l t ; T a b l e s \ F _ �e��܈ck\ C o l u m n s \ �rKa_ s�0}& g t ; - & l t ; T a b l e s \ D _ �rKa\ C o l u m n s \ �rKa_ s�0}& g t ; \ C r o s s F i l t e r < / K e y > < / D i a g r a m O b j e c t K e y > < / A l l K e y s > < S e l e c t e d K e y s > < D i a g r a m O b j e c t K e y > < K e y > T a b l e s \ F _ �e��܈ck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 D _ �rKa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 & l t ; T a b l e s \ D _ �rKa\ H i e r a r c h i e s \ �rKa_ ��d\& g t ; 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 D _ �rKa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 & l t ; T a b l e s \ D _ �rKa\ H i e r a r c h i e s \ �rKa_ ��d\& g t ; 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 T a g s \ T a b l e s \ & l t ; T a b l e s \ C _ �0�0�0�0�0& g t ; 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 T a g s \ T a b l e s \ & l t ; T a b l e s \ D _ �rKa& g t ; 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 T a g s \ H i e r a r c h i e s \ & l t ; T a b l e s \ D _ �rKa\ H i e r a r c h i e s \ �rKa_ ��d\& g t ; 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 T a g s \ T a b l e s \ & l t ; T a b l e s \ F _ �e��a�g��N,n& g t ; 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 T a g s \ T a b l e s \ & l t ; T a b l e s \ F _ �rKa%Ra�g�& g t ; 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 T a g s \ T a b l e s \ & l t ; T a b l e s \ F _ �e��܈ck& g t ; 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 T a b l e s \ C _ �0�0�0�0�0< / K e y > < / a : K e y > < a : V a l u e   i : t y p e = " D i a g r a m D i s p l a y N o d e V i e w S t a t e " > < H e i g h t > 1 9 2 . 4 < / H e i g h t > < I s E x p a n d e d > t r u e < / I s E x p a n d e d > < L a y e d O u t > t r u e < / L a y e d O u t > < L e f t > 8 . 5 2 6 5 1 2 8 2 9 1 2 1 2 0 2 2 E - 1 4 < / L e f t > < T o p > 6 0 . 1 9 9 9 9 9 9 9 9 9 9 9 9 7 4 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 T a b l e s \ C _ �0�0�0�0�0\ C o l u m n s \ �e�N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 T a b l e s \ C _ �0�0�0�0�0\ C o l u m n s \ �[>~	g!q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 T a b l e s \ C _ �0�0�0�0�0\ C o l u m n s \ �e�N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 T a b l e s \ C _ �0�0�0�0�0\ C o l u m n s \ �e�N  ( �VJSg) 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 T a b l e s \ C _ �0�0�0�0�0\ C o l u m n s \ �e�N  ( gn0�0�0�0�0�0�0) 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 T a b l e s \ C _ �0�0�0�0�0\ C o l u m n s \ �e�N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 T a b l e s \ C _ �0�0�0�0�0\ C o l u m n s \ �vя4 1���$R�[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 T a b l e s \ D _ �rKa< / K e y > < / a : K e y > < a : V a l u e   i : t y p e = " D i a g r a m D i s p l a y N o d e V i e w S t a t e " > < H e i g h t > 1 7 7 . 6 < / H e i g h t > < I s E x p a n d e d > t r u e < / I s E x p a n d e d > < L a y e d O u t > t r u e < / L a y e d O u t > < L e f t > 6 2 3 . 4 0 7 6 2 1 1 3 5 3 3 1 6 2 < / L e f t > < T a b I n d e x > 2 < / T a b I n d e x > < T o p > 2 2 . 5 9 9 9 9 9 9 9 9 9 9 9 9 8 < / T o p > < W i d t h > 2 3 7 . 2 0 0 0 0 0 0 0 0 0 0 0 0 5 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 T a b l e s \ D _ �rKa\ C o l u m n s \ �rKa_ s�0}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 T a b l e s \ D _ �rKa\ C o l u m n s \ �rKa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 T a b l e s \ D _ �rKa\ H i e r a r c h i e s \ �rKa_ ��d\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 T a b l e s \ D _ �rKa\ H i e r a r c h i e s \ �rKa_ ��d\\ L e v e l s \ �rKa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 T a b l e s \ D _ �rKa\ H i e r a r c h i e s \ �rKa_ ��d\\ L e v e l s \ �rKa_ s�0}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< / K e y > < / a : K e y > < a : V a l u e   i : t y p e = " D i a g r a m D i s p l a y N o d e V i e w S t a t e " > < H e i g h t > 1 9 0 . 8 < / H e i g h t > < I s E x p a n d e d > t r u e < / I s E x p a n d e d > < L a y e d O u t > t r u e < / L a y e d O u t > < L e f t > 3 1 7 . 8 0 7 6 2 1 1 3 5 3 3 1 8 3 < / L e f t > < T a b I n d e x > 4 < / T a b I n d e x > < T o p > 4 0 7 . 4 0 0 0 0 0 0 0 0 0 0 0 0 9 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 T a b l e s \ F _ �e��a�g��N,n\ C o l u m n s \ �e�N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 T a b l e s \ F _ �e��a�g��N,n\ C o l u m n s \ �N,nMR�c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 T a b l e s \ F _ �e��a�g��N,n\ C o l u m n s \ �e��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 T a b l e s \ F _ �e��a�g��N,n\ M e a s u r e s \ T�  /   �e��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 T a b l e s \ F _ �e��a�g��N,n\ T�  /   �e��\ A d d i t i o n a l   I n f o \ �fٞ�vj0�0�0�0�0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 T a b l e s \ F _ �e��a�g��N,n\ M e a s u r e s \ �e��_ NOMO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 T a b l e s \ F _ �e��a�g��N,n\ M e a s u r e s \ �e��_ -NMO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 T a b l e s \ F _ �e��a�g��N,n\ M e a s u r e s \ �e��_ ؚMO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< / K e y > < / a : K e y > < a : V a l u e   i : t y p e = " D i a g r a m D i s p l a y N o d e V i e w S t a t e " > < H e i g h t > 2 2 2 < / H e i g h t > < I s E x p a n d e d > t r u e < / I s E x p a n d e d > < L a y e d O u t > t r u e < / L a y e d O u t > < L e f t > 3 2 0 . 2 0 7 6 2 1 1 3 5 3 3 1 6 9 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 T a b l e s \ F _ �rKa%Ra�g�\ C o l u m n s \ lQh�_ t^g�e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 T a b l e s \ F _ �rKa%Ra�g�\ C o l u m n s \ �rKa_ s�0}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 T a b l e s \ F _ �rKa%Ra�g�\ C o l u m n s \ pe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 T a b l e s \ F _ �rKa%Ra�g�\ M e a s u r e s \ T�  /   pe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 T a b l e s \ F _ �rKa%Ra�g�\ T�  /   pe  2 \ A d d i t i o n a l   I n f o \ �fٞ�vj0�0�0�0�0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 T a b l e s \ F _ �rKa%Ra�g�\ M e a s u r e s \ �e��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 T a b l e s \ F _ �rKa%Ra�g�\ M e a s u r e s \ �e��a�g�pe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 T a b l e s \ F _ �rKa%Ra�g�\ M e a s u r e s \ �e��_ �y�Rs^GW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 T a b l e s \ F _ �rKa%Ra�g�\ M e a s u r e s \ �e��a�g�_ �y�Rs^GW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 T a b l e s \ F _ �e��܈ck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 3 1 8 . 6 0 7 6 2 1 1 3 5 3 3 1 5 6 < / L e f t > < T a b I n d e x > 3 < / T a b I n d e x > < T o p > 2 3 8 . 5 9 9 9 9 9 9 9 9 9 9 9 9 7 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 T a b l e s \ F _ �e��܈ck\ C o l u m n s \ �e�N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 T a b l e s \ F _ �e��܈ck\ C o l u m n s \ �rKa_ s�0}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 T a b l e s \ F _ �e��܈ck\ C o l u m n s \ ܈ck$P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 R e l a t i o n s h i p s \ & l t ; T a b l e s \ F _ �e��a�g��N,n\ C o l u m n s \ �e�N& g t ; - & l t ; T a b l e s \ C _ �0�0�0�0�0\ C o l u m n s \ �e�N& g t ; < / K e y > < / a : K e y > < a : V a l u e   i : t y p e = " D i a g r a m D i s p l a y L i n k V i e w S t a t e " > < A u t o m a t i o n P r o p e r t y H e l p e r T e x t > �0�0�0  �0�0�0�0  1 :   ( 3 0 1 . 8 0 7 6 2 1 1 3 5 3 3 2 05 0 2 . 8 ) 0�0�0�0  �0�0�0�0  2 :   ( 2 1 6 01 7 6 . 4 ) 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 3 0 1 . 8 0 7 6 2 1 1 3 5 3 3 1 8 3 < / b : _ x > < b : _ y > 5 0 2 . 7 9 9 9 9 9 9 9 9 9 9 9 9 5 < / b : _ y > < / b : P o i n t > < b : P o i n t > < b : _ x > 2 5 8 . 6 0 3 8 1 0 5 < / b : _ x > < b : _ y > 5 0 2 . 8 < / b : _ y > < / b : P o i n t > < b : P o i n t > < b : _ x > 2 5 6 . 6 0 3 8 1 0 5 < / b : _ x > < b : _ y > 5 0 0 . 8 < / b : _ y > < / b : P o i n t > < b : P o i n t > < b : _ x > 2 5 6 . 6 0 3 8 1 0 5 < / b : _ x > < b : _ y > 1 7 8 . 4 < / b : _ y > < / b : P o i n t > < b : P o i n t > < b : _ x > 2 5 4 . 6 0 3 8 1 0 5 < / b : _ x > < b : _ y > 1 7 6 . 4 < / b : _ y > < / b : P o i n t > < b : P o i n t > < b : _ x > 2 1 6 . 0 0 0 0 0 0 0 0 0 0 0 0 0 3 < / b : _ x > < b : _ y > 1 7 6 . 4 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 R e l a t i o n s h i p s \ & l t ; T a b l e s \ F _ �e��a�g��N,n\ C o l u m n s \ �e�N& g t ; - & l t ; T a b l e s \ C _ �0�0�0�0�0\ C o l u m n s \ �e�N& g t ; \ F K 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 3 0 1 . 8 0 7 6 2 1 1 3 5 3 3 1 8 3 < / b : _ x > < b : _ y > 4 9 4 . 7 9 9 9 9 9 9 9 9 9 9 9 9 5 < / b : _ y > < / L a b e l L o c a t i o n > < L o c a t i o n   x m l n s : b = " h t t p : / / s c h e m a s . d a t a c o n t r a c t . o r g / 2 0 0 4 / 0 7 / S y s t e m . W i n d o w s " > < b : _ x > 3 1 7 . 8 0 7 6 2 1 1 3 5 3 3 1 8 3 < / b : _ x > < b : _ y > 5 0 2 . 7 9 9 9 9 9 9 9 9 9 9 9 9 5 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 R e l a t i o n s h i p s \ & l t ; T a b l e s \ F _ �e��a�g��N,n\ C o l u m n s \ �e�N& g t ; - & l t ; T a b l e s \ C _ �0�0�0�0�0\ C o l u m n s \ �e�N& g t ; \ P K 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 1 6 8 . 4 < / b : _ y > < / L a b e l L o c a t i o n > < L o c a t i o n   x m l n s : b = " h t t p : / / s c h e m a s . d a t a c o n t r a c t . o r g / 2 0 0 4 / 0 7 / S y s t e m . W i n d o w s " > < b : _ x > 2 0 0 . 0 0 0 0 0 0 0 0 0 0 0 0 0 3 < / b : _ x > < b : _ y > 1 7 6 . 4 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 R e l a t i o n s h i p s \ & l t ; T a b l e s \ F _ �e��a�g��N,n\ C o l u m n s \ �e�N& g t ; - & l t ; T a b l e s \ C _ �0�0�0�0�0\ C o l u m n s \ �e�N& g t ; \ C r o s s F i l t e r 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 3 0 1 . 8 0 7 6 2 1 1 3 5 3 3 1 8 3 < / b : _ x > < b : _ y > 5 0 2 . 7 9 9 9 9 9 9 9 9 9 9 9 9 5 < / b : _ y > < / b : P o i n t > < b : P o i n t > < b : _ x > 2 5 8 . 6 0 3 8 1 0 5 < / b : _ x > < b : _ y > 5 0 2 . 8 < / b : _ y > < / b : P o i n t > < b : P o i n t > < b : _ x > 2 5 6 . 6 0 3 8 1 0 5 < / b : _ x > < b : _ y > 5 0 0 . 8 < / b : _ y > < / b : P o i n t > < b : P o i n t > < b : _ x > 2 5 6 . 6 0 3 8 1 0 5 < / b : _ x > < b : _ y > 1 7 8 . 4 < / b : _ y > < / b : P o i n t > < b : P o i n t > < b : _ x > 2 5 4 . 6 0 3 8 1 0 5 < / b : _ x > < b : _ y > 1 7 6 . 4 < / b : _ y > < / b : P o i n t > < b : P o i n t > < b : _ x > 2 1 6 . 0 0 0 0 0 0 0 0 0 0 0 0 0 3 < / b : _ x > < b : _ y > 1 7 6 . 4 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 R e l a t i o n s h i p s \ & l t ; T a b l e s \ F _ �rKa%Ra�g�\ C o l u m n s \ �rKa_ s�0}& g t ; - & l t ; T a b l e s \ D _ �rKa\ C o l u m n s \ �rKa_ s�0}& g t ; < / K e y > < / a : K e y > < a : V a l u e   i : t y p e = " D i a g r a m D i s p l a y L i n k V i e w S t a t e " > < A u t o m a t i o n P r o p e r t y H e l p e r T e x t > �0�0�0  �0�0�0�0  1 :   ( 5 3 6 . 2 0 7 6 2 1 1 3 5 3 3 2 01 0 4 . 6 ) 0�0�0�0  �0�0�0�0  2 :   ( 6 0 7 . 4 0 7 6 2 1 1 3 5 3 3 2 01 0 4 . 6 ) 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 5 3 6 . 2 0 7 6 2 1 1 3 5 3 3 1 6 9 < / b : _ x > < b : _ y > 1 0 4 . 6 < / b : _ y > < / b : P o i n t > < b : P o i n t > < b : _ x > 6 0 7 . 4 0 7 6 2 1 1 3 5 3 3 1 6 2 < / b : _ x > < b : _ y > 1 0 4 . 6 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 R e l a t i o n s h i p s \ & l t ; T a b l e s \ F _ �rKa%Ra�g�\ C o l u m n s \ �rKa_ s�0}& g t ; - & l t ; T a b l e s \ D _ �rKa\ C o l u m n s \ �rKa_ s�0}& g t ; \ F K 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 5 2 0 . 2 0 7 6 2 1 1 3 5 3 3 1 6 9 < / b : _ x > < b : _ y > 9 6 . 6 < / b : _ y > < / L a b e l L o c a t i o n > < L o c a t i o n   x m l n s : b = " h t t p : / / s c h e m a s . d a t a c o n t r a c t . o r g / 2 0 0 4 / 0 7 / S y s t e m . W i n d o w s " > < b : _ x > 5 2 0 . 2 0 7 6 2 1 1 3 5 3 3 1 6 9 < / b : _ x > < b : _ y > 1 0 4 . 6 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 R e l a t i o n s h i p s \ & l t ; T a b l e s \ F _ �rKa%Ra�g�\ C o l u m n s \ �rKa_ s�0}& g t ; - & l t ; T a b l e s \ D _ �rKa\ C o l u m n s \ �rKa_ s�0}& g t ; \ P K 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 6 0 7 . 4 0 7 6 2 1 1 3 5 3 3 1 6 2 < / b : _ x > < b : _ y > 9 6 . 6 < / b : _ y > < / L a b e l L o c a t i o n > < L o c a t i o n   x m l n s : b = " h t t p : / / s c h e m a s . d a t a c o n t r a c t . o r g / 2 0 0 4 / 0 7 / S y s t e m . W i n d o w s " > < b : _ x > 6 2 3 . 4 0 7 6 2 1 1 3 5 3 3 1 6 2 < / b : _ x > < b : _ y > 1 0 4 . 6 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 R e l a t i o n s h i p s \ & l t ; T a b l e s \ F _ �rKa%Ra�g�\ C o l u m n s \ �rKa_ s�0}& g t ; - & l t ; T a b l e s \ D _ �rKa\ C o l u m n s \ �rKa_ s�0}& g t ; \ C r o s s F i l t e r 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 5 3 6 . 2 0 7 6 2 1 1 3 5 3 3 1 6 9 < / b : _ x > < b : _ y > 1 0 4 . 6 < / b : _ y > < / b : P o i n t > < b : P o i n t > < b : _ x > 6 0 7 . 4 0 7 6 2 1 1 3 5 3 3 1 6 2 < / b : _ x > < b : _ y > 1 0 4 . 6 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 R e l a t i o n s h i p s \ & l t ; T a b l e s \ F _ �rKa%Ra�g�\ C o l u m n s \ lQh�_ t^g�e& g t ; - & l t ; T a b l e s \ C _ �0�0�0�0�0\ C o l u m n s \ �e�N& g t ; < / K e y > < / a : K e y > < a : V a l u e   i : t y p e = " D i a g r a m D i s p l a y L i n k V i e w S t a t e " > < A u t o m a t i o n P r o p e r t y H e l p e r T e x t > �0�0�0  �0�0�0�0  1 :   ( 3 0 4 . 2 0 7 6 2 1 1 3 5 3 3 2 01 1 1 ) 0�0�0�0  �0�0�0�0  2 :   ( 2 1 6 01 3 6 . 4 ) 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 3 0 4 . 2 0 7 6 2 1 1 3 5 3 3 1 6 9 < / b : _ x > < b : _ y > 1 1 1 < / b : _ y > < / b : P o i n t > < b : P o i n t > < b : _ x > 2 6 2 . 1 0 3 8 1 0 5 < / b : _ x > < b : _ y > 1 1 1 < / b : _ y > < / b : P o i n t > < b : P o i n t > < b : _ x > 2 6 0 . 1 0 3 8 1 0 5 < / b : _ x > < b : _ y > 1 1 3 < / b : _ y > < / b : P o i n t > < b : P o i n t > < b : _ x > 2 6 0 . 1 0 3 8 1 0 5 < / b : _ x > < b : _ y > 1 3 4 . 4 < / b : _ y > < / b : P o i n t > < b : P o i n t > < b : _ x > 2 5 8 . 1 0 3 8 1 0 5 < / b : _ x > < b : _ y > 1 3 6 . 4 < / b : _ y > < / b : P o i n t > < b : P o i n t > < b : _ x > 2 1 6 < / b : _ x > < b : _ y > 1 3 6 . 4 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 R e l a t i o n s h i p s \ & l t ; T a b l e s \ F _ �rKa%Ra�g�\ C o l u m n s \ lQh�_ t^g�e& g t ; - & l t ; T a b l e s \ C _ �0�0�0�0�0\ C o l u m n s \ �e�N& g t ; \ F K 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 3 0 4 . 2 0 7 6 2 1 1 3 5 3 3 1 6 9 < / b : _ x > < b : _ y > 1 0 3 < / b : _ y > < / L a b e l L o c a t i o n > < L o c a t i o n   x m l n s : b = " h t t p : / / s c h e m a s . d a t a c o n t r a c t . o r g / 2 0 0 4 / 0 7 / S y s t e m . W i n d o w s " > < b : _ x > 3 2 0 . 2 0 7 6 2 1 1 3 5 3 3 1 6 9 < / b : _ x > < b : _ y > 1 1 1 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 R e l a t i o n s h i p s \ & l t ; T a b l e s \ F _ �rKa%Ra�g�\ C o l u m n s \ lQh�_ t^g�e& g t ; - & l t ; T a b l e s \ C _ �0�0�0�0�0\ C o l u m n s \ �e�N& g t ; \ P K 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 1 2 8 . 4 < / b : _ y > < / L a b e l L o c a t i o n > < L o c a t i o n   x m l n s : b = " h t t p : / / s c h e m a s . d a t a c o n t r a c t . o r g / 2 0 0 4 / 0 7 / S y s t e m . W i n d o w s " > < b : _ x > 2 0 0 . 0 0 0 0 0 0 0 0 0 0 0 0 0 3 < / b : _ x > < b : _ y > 1 3 6 . 4 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 R e l a t i o n s h i p s \ & l t ; T a b l e s \ F _ �rKa%Ra�g�\ C o l u m n s \ lQh�_ t^g�e& g t ; - & l t ; T a b l e s \ C _ �0�0�0�0�0\ C o l u m n s \ �e�N& g t ; \ C r o s s F i l t e r 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 3 0 4 . 2 0 7 6 2 1 1 3 5 3 3 1 6 9 < / b : _ x > < b : _ y > 1 1 1 < / b : _ y > < / b : P o i n t > < b : P o i n t > < b : _ x > 2 6 2 . 1 0 3 8 1 0 5 < / b : _ x > < b : _ y > 1 1 1 < / b : _ y > < / b : P o i n t > < b : P o i n t > < b : _ x > 2 6 0 . 1 0 3 8 1 0 5 < / b : _ x > < b : _ y > 1 1 3 < / b : _ y > < / b : P o i n t > < b : P o i n t > < b : _ x > 2 6 0 . 1 0 3 8 1 0 5 < / b : _ x > < b : _ y > 1 3 4 . 4 < / b : _ y > < / b : P o i n t > < b : P o i n t > < b : _ x > 2 5 8 . 1 0 3 8 1 0 5 < / b : _ x > < b : _ y > 1 3 6 . 4 < / b : _ y > < / b : P o i n t > < b : P o i n t > < b : _ x > 2 1 6 < / b : _ x > < b : _ y > 1 3 6 . 4 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 R e l a t i o n s h i p s \ & l t ; T a b l e s \ F _ �e��܈ck\ C o l u m n s \ �e�N& g t ; - & l t ; T a b l e s \ C _ �0�0�0�0�0\ C o l u m n s \ �e�N& g t ; < / K e y > < / a : K e y > < a : V a l u e   i : t y p e = " D i a g r a m D i s p l a y L i n k V i e w S t a t e " > < A u t o m a t i o n P r o p e r t y H e l p e r T e x t > �0�0�0  �0�0�0�0  1 :   ( 3 0 2 . 6 0 7 6 2 1 1 3 5 3 3 2 03 1 3 . 6 ) 0�0�0�0  �0�0�0�0  2 :   ( 2 1 6 01 5 6 . 4 ) 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 3 0 2 . 6 0 7 6 2 1 1 3 5 3 3 1 5 6 < / b : _ x > < b : _ y > 3 1 3 . 6 < / b : _ y > < / b : P o i n t > < b : P o i n t > < b : _ x > 2 6 3 . 6 0 3 8 1 0 5 < / b : _ x > < b : _ y > 3 1 3 . 6 < / b : _ y > < / b : P o i n t > < b : P o i n t > < b : _ x > 2 6 1 . 6 0 3 8 1 0 5 < / b : _ x > < b : _ y > 3 1 1 . 6 < / b : _ y > < / b : P o i n t > < b : P o i n t > < b : _ x > 2 6 1 . 6 0 3 8 1 0 5 < / b : _ x > < b : _ y > 1 5 8 . 4 < / b : _ y > < / b : P o i n t > < b : P o i n t > < b : _ x > 2 5 9 . 6 0 3 8 1 0 5 < / b : _ x > < b : _ y > 1 5 6 . 4 < / b : _ y > < / b : P o i n t > < b : P o i n t > < b : _ x > 2 1 6 . 0 0 0 0 0 0 0 0 0 0 0 0 1 1 < / b : _ x > < b : _ y > 1 5 6 . 4 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 R e l a t i o n s h i p s \ & l t ; T a b l e s \ F _ �e��܈ck\ C o l u m n s \ �e�N& g t ; - & l t ; T a b l e s \ C _ �0�0�0�0�0\ C o l u m n s \ �e�N& g t ; \ F K 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 3 0 2 . 6 0 7 6 2 1 1 3 5 3 3 1 5 6 < / b : _ x > < b : _ y > 3 0 5 . 6 < / b : _ y > < / L a b e l L o c a t i o n > < L o c a t i o n   x m l n s : b = " h t t p : / / s c h e m a s . d a t a c o n t r a c t . o r g / 2 0 0 4 / 0 7 / S y s t e m . W i n d o w s " > < b : _ x > 3 1 8 . 6 0 7 6 2 1 1 3 5 3 3 1 5 6 < / b : _ x > < b : _ y > 3 1 3 . 6 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 R e l a t i o n s h i p s \ & l t ; T a b l e s \ F _ �e��܈ck\ C o l u m n s \ �e�N& g t ; - & l t ; T a b l e s \ C _ �0�0�0�0�0\ C o l u m n s \ �e�N& g t ; \ P K 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 1 4 8 . 4 < / b : _ y > < / L a b e l L o c a t i o n > < L o c a t i o n   x m l n s : b = " h t t p : / / s c h e m a s . d a t a c o n t r a c t . o r g / 2 0 0 4 / 0 7 / S y s t e m . W i n d o w s " > < b : _ x > 2 0 0 . 0 0 0 0 0 0 0 0 0 0 0 0 0 9 < / b : _ x > < b : _ y > 1 5 6 . 4 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 R e l a t i o n s h i p s \ & l t ; T a b l e s \ F _ �e��܈ck\ C o l u m n s \ �e�N& g t ; - & l t ; T a b l e s \ C _ �0�0�0�0�0\ C o l u m n s \ �e�N& g t ; \ C r o s s F i l t e r 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 3 0 2 . 6 0 7 6 2 1 1 3 5 3 3 1 5 6 < / b : _ x > < b : _ y > 3 1 3 . 6 < / b : _ y > < / b : P o i n t > < b : P o i n t > < b : _ x > 2 6 3 . 6 0 3 8 1 0 5 < / b : _ x > < b : _ y > 3 1 3 . 6 < / b : _ y > < / b : P o i n t > < b : P o i n t > < b : _ x > 2 6 1 . 6 0 3 8 1 0 5 < / b : _ x > < b : _ y > 3 1 1 . 6 < / b : _ y > < / b : P o i n t > < b : P o i n t > < b : _ x > 2 6 1 . 6 0 3 8 1 0 5 < / b : _ x > < b : _ y > 1 5 8 . 4 < / b : _ y > < / b : P o i n t > < b : P o i n t > < b : _ x > 2 5 9 . 6 0 3 8 1 0 5 < / b : _ x > < b : _ y > 1 5 6 . 4 < / b : _ y > < / b : P o i n t > < b : P o i n t > < b : _ x > 2 1 6 . 0 0 0 0 0 0 0 0 0 0 0 0 1 1 < / b : _ x > < b : _ y > 1 5 6 . 4 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 R e l a t i o n s h i p s \ & l t ; T a b l e s \ F _ �e��܈ck\ C o l u m n s \ �rKa_ s�0}& g t ; - & l t ; T a b l e s \ D _ �rKa\ C o l u m n s \ �rKa_ s�0}& g t ; < / K e y > < / a : K e y > < a : V a l u e   i : t y p e = " D i a g r a m D i s p l a y L i n k V i e w S t a t e " > < A u t o m a t i o n P r o p e r t y H e l p e r T e x t > �0�0�0  �0�0�0�0  1 :   ( 5 3 4 . 6 0 7 6 2 1 1 3 5 3 3 2 03 1 3 . 6 ) 0�0�0�0  �0�0�0�0  2 :   ( 6 0 7 . 4 0 7 6 2 1 1 3 5 3 3 2 01 2 4 . 6 ) 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 5 3 4 . 6 0 7 6 2 1 1 3 5 3 3 1 5 6 < / b : _ x > < b : _ y > 3 1 3 . 6 < / b : _ y > < / b : P o i n t > < b : P o i n t > < b : _ x > 5 6 9 . 0 0 7 6 2 1 < / b : _ x > < b : _ y > 3 1 3 . 6 < / b : _ y > < / b : P o i n t > < b : P o i n t > < b : _ x > 5 7 1 . 0 0 7 6 2 1 < / b : _ x > < b : _ y > 3 1 1 . 6 < / b : _ y > < / b : P o i n t > < b : P o i n t > < b : _ x > 5 7 1 . 0 0 7 6 2 1 < / b : _ x > < b : _ y > 1 2 6 . 6 < / b : _ y > < / b : P o i n t > < b : P o i n t > < b : _ x > 5 7 3 . 0 0 7 6 2 1 < / b : _ x > < b : _ y > 1 2 4 . 6 < / b : _ y > < / b : P o i n t > < b : P o i n t > < b : _ x > 6 0 7 . 4 0 7 6 2 1 1 3 5 3 3 1 6 2 < / b : _ x > < b : _ y > 1 2 4 . 6 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 R e l a t i o n s h i p s \ & l t ; T a b l e s \ F _ �e��܈ck\ C o l u m n s \ �rKa_ s�0}& g t ; - & l t ; T a b l e s \ D _ �rKa\ C o l u m n s \ �rKa_ s�0}& g t ; \ F K 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 5 1 8 . 6 0 7 6 2 1 1 3 5 3 3 1 5 6 < / b : _ x > < b : _ y > 3 0 5 . 6 < / b : _ y > < / L a b e l L o c a t i o n > < L o c a t i o n   x m l n s : b = " h t t p : / / s c h e m a s . d a t a c o n t r a c t . o r g / 2 0 0 4 / 0 7 / S y s t e m . W i n d o w s " > < b : _ x > 5 1 8 . 6 0 7 6 2 1 1 3 5 3 3 1 5 6 < / b : _ x > < b : _ y > 3 1 3 . 6 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 R e l a t i o n s h i p s \ & l t ; T a b l e s \ F _ �e��܈ck\ C o l u m n s \ �rKa_ s�0}& g t ; - & l t ; T a b l e s \ D _ �rKa\ C o l u m n s \ �rKa_ s�0}& g t ; \ P K 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 6 0 7 . 4 0 7 6 2 1 1 3 5 3 3 1 6 2 < / b : _ x > < b : _ y > 1 1 6 . 6 < / b : _ y > < / L a b e l L o c a t i o n > < L o c a t i o n   x m l n s : b = " h t t p : / / s c h e m a s . d a t a c o n t r a c t . o r g / 2 0 0 4 / 0 7 / S y s t e m . W i n d o w s " > < b : _ x > 6 2 3 . 4 0 7 6 2 1 1 3 5 3 3 1 6 2 < / b : _ x > < b : _ y > 1 2 4 . 6 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 R e l a t i o n s h i p s \ & l t ; T a b l e s \ F _ �e��܈ck\ C o l u m n s \ �rKa_ s�0}& g t ; - & l t ; T a b l e s \ D _ �rKa\ C o l u m n s \ �rKa_ s�0}& g t ; \ C r o s s F i l t e r 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 5 3 4 . 6 0 7 6 2 1 1 3 5 3 3 1 5 6 < / b : _ x > < b : _ y > 3 1 3 . 6 < / b : _ y > < / b : P o i n t > < b : P o i n t > < b : _ x > 5 6 9 . 0 0 7 6 2 1 < / b : _ x > < b : _ y > 3 1 3 . 6 < / b : _ y > < / b : P o i n t > < b : P o i n t > < b : _ x > 5 7 1 . 0 0 7 6 2 1 < / b : _ x > < b : _ y > 3 1 1 . 6 < / b : _ y > < / b : P o i n t > < b : P o i n t > < b : _ x > 5 7 1 . 0 0 7 6 2 1 < / b : _ x > < b : _ y > 1 2 6 . 6 < / b : _ y > < / b : P o i n t > < b : P o i n t > < b : _ x > 5 7 3 . 0 0 7 6 2 1 < / b : _ x > < b : _ y > 1 2 4 . 6 < / b : _ y > < / b : P o i n t > < b : P o i n t > < b : _ x > 6 0 7 . 4 0 7 6 2 1 1 3 5 3 3 1 6 2 < / b : _ x > < b : _ y > 1 2 4 . 6 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 C _ �0�0�0�0�0_ 0 5 1 4 7 a a c - e 9 7 2 - 4 f f d - 8 8 8 2 - 2 c 0 f 1 d b 5 a f 3 1 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 D _ �rKa_ 1 9 1 d c d 5 0 - e 9 f d - 4 6 1 e - b f 9 4 - b f d 6 3 e e 5 4 f d e 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 F _ �e��a�g��N,n_ c 4 9 3 1 2 2 c - e f 0 e - 4 2 d 4 - b 8 a 2 - a 6 6 e c 8 4 b 9 7 1 4 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 F _ �rKa%Ra�g�_ 6 5 4 f 2 6 d d - 7 f f 1 - 4 1 e e - a 3 7 5 - 8 4 f 9 1 8 b d e 4 2 a 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 F _ �e��܈ck_ 2 9 4 e 9 c 3 f - 9 6 b e - 4 1 7 8 - 9 2 d 1 - 2 6 1 f 5 1 8 f 1 0 9 7 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e d c 0 5 e f - 6 7 f c - 4 f f 2 - b a 9 6 - e 5 6 1 3 6 0 b e 8 8 c " > < C u s t o m C o n t e n t > < ! [ C D A T A [ < ? x m l   v e r s i o n = " 1 . 0 "   e n c o d i n g = " u t f - 1 6 " ? > < S e t t i n g s > < C a l c u l a t e d F i e l d s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i t e m > < M e a s u r e N a m e > �e��a�g�_ �y�Rs^GW< / M e a s u r e N a m e > < D i s p l a y N a m e > �e��a�g�_ �y�Rs^GW< / D i s p l a y N a m e > < V i s i b l e > F a l s e < / V i s i b l e > < / i t e m > < i t e m > < M e a s u r e N a m e > �e��< / M e a s u r e N a m e > < D i s p l a y N a m e > �e��< / D i s p l a y N a m e > < V i s i b l e > F a l s e < / V i s i b l e > < / i t e m > < i t e m > < M e a s u r e N a m e > �e��a�g�pe< / M e a s u r e N a m e > < D i s p l a y N a m e > �e��a�g�pe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3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 2 0 2 1 - 1 2 - 0 2 T 1 7 : 0 1 : 1 0 . 2 6 1 4 2 2 6 + 0 9 : 0 0 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 1 7 8 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_ �e��a�g��N,n_ c 4 9 3 1 2 2 c - e f 0 e - 4 2 d 4 - b 8 a 2 - a 6 6 e c 8 4 b 9 7 1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 �e�N< / s t r i n g > < / k e y > < v a l u e > < i n t > 7 9 < / i n t > < / v a l u e > < / i t e m > < i t e m > < k e y > < s t r i n g > �N,nMR�c< / s t r i n g > < / k e y > < v a l u e > < i n t > 1 1 7 < / i n t > < / v a l u e > < / i t e m > < i t e m > < k e y > < s t r i n g > �e��< / s t r i n g > < / k e y > < v a l u e > < i n t > 7 9 < / i n t > < / v a l u e > < / i t e m > < / C o l u m n W i d t h s > < C o l u m n D i s p l a y I n d e x > < i t e m > < k e y > < s t r i n g > �e�N< / s t r i n g > < / k e y > < v a l u e > < i n t > 0 < / i n t > < / v a l u e > < / i t e m > < i t e m > < k e y > < s t r i n g > �N,nMR�c< / s t r i n g > < / k e y > < v a l u e > < i n t > 1 < / i n t > < / v a l u e > < / i t e m > < i t e m > < k e y > < s t r i n g > �e��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C _ �0�0�0�0�0_ 0 5 1 4 7 a a c - e 9 7 2 - 4 f f d - 8 8 8 2 - 2 c 0 f 1 d b 5 a f 3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C _ �0�0�0�0�0_ 0 5 1 4 7 a a c - e 9 7 2 - 4 f f d - 8 8 8 2 - 2 c 0 f 1 d b 5 a f 3 1 , D _ �rKa_ 1 9 1 d c d 5 0 - e 9 f d - 4 6 1 e - b f 9 4 - b f d 6 3 e e 5 4 f d e , F _ �e��a�g��N,n_ c 4 9 3 1 2 2 c - e f 0 e - 4 2 d 4 - b 8 a 2 - a 6 6 e c 8 4 b 9 7 1 4 , F _ �rKa%Ra�g�_ 6 5 4 f 2 6 d d - 7 f f 1 - 4 1 e e - a 3 7 5 - 8 4 f 9 1 8 b d e 4 2 a , F _ �e��܈ck_ 2 9 4 e 9 c 3 f - 9 6 b e - 4 1 7 8 - 9 2 d 1 - 2 6 1 f 5 1 8 f 1 0 9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8 a c 0 3 c 9 4 - b 3 7 1 - 4 c c e - 8 1 2 c - 5 6 7 e 1 d 0 7 5 d 5 8 " > < C u s t o m C o n t e n t > < ! [ C D A T A [ < ? x m l   v e r s i o n = " 1 . 0 "   e n c o d i n g = " u t f - 1 6 " ? > < S e t t i n g s > < C a l c u l a t e d F i e l d s > < i t e m > < M e a s u r e N a m e > �e��< / M e a s u r e N a m e > < D i s p l a y N a m e > �e��< / D i s p l a y N a m e > < V i s i b l e > F a l s e < / V i s i b l e > < / i t e m > < i t e m > < M e a s u r e N a m e > �e��a�g�pe< / M e a s u r e N a m e > < D i s p l a y N a m e > �e��a�g�pe< / D i s p l a y N a m e > < V i s i b l e > F a l s e < / V i s i b l e > < / i t e m > < i t e m > < M e a s u r e N a m e > �e��_ �y�Rs^GW< / M e a s u r e N a m e > < D i s p l a y N a m e > �e��_ �y�Rs^GW< / D i s p l a y N a m e > < V i s i b l e > F a l s e < / V i s i b l e > < / i t e m > < i t e m > < M e a s u r e N a m e > �e��}�'`�pe_ �y�Rs^GW< / M e a s u r e N a m e > < D i s p l a y N a m e > �e��}�'`�pe_ �y�Rs^GW< / D i s p l a y N a m e > < V i s i b l e > F a l s e < / V i s i b l e > < / i t e m > < i t e m > < M e a s u r e N a m e > �e��_ NOMO< / M e a s u r e N a m e > < D i s p l a y N a m e > �e��_ NOMO< / D i s p l a y N a m e > < V i s i b l e > F a l s e < / V i s i b l e > < / i t e m > < i t e m > < M e a s u r e N a m e > �e��_ -NMO< / M e a s u r e N a m e > < D i s p l a y N a m e > �e��_ -NMO< / D i s p l a y N a m e > < V i s i b l e > F a l s e < / V i s i b l e > < / i t e m > < i t e m > < M e a s u r e N a m e > �e��_ ؚMO< / M e a s u r e N a m e > < D i s p l a y N a m e > �e��_ ؚMO< / D i s p l a y N a m e > < V i s i b l e > F a l s e < / V i s i b l e > < / i t e m > < i t e m > < M e a s u r e N a m e > �e��_ < / M e a s u r e N a m e > < D i s p l a y N a m e > �e��_ < / D i s p l a y N a m e > < V i s i b l e > F a l s e < / V i s i b l e > < / i t e m > < i t e m > < M e a s u r e N a m e > �e��a�g�pe_ < / M e a s u r e N a m e > < D i s p l a y N a m e > �e��a�g�pe_ < / D i s p l a y N a m e > < V i s i b l e > F a l s e < / V i s i b l e > < / i t e m > < i t e m > < M e a s u r e N a m e > �e��_ �y�Rs^GW_ < / M e a s u r e N a m e > < D i s p l a y N a m e > �e��_ �y�Rs^GW_ < / D i s p l a y N a m e > < V i s i b l e > F a l s e < / V i s i b l e > < / i t e m > < i t e m > < M e a s u r e N a m e > �e��a�g�_ �y�Rs^GW< / M e a s u r e N a m e > < D i s p l a y N a m e > �e��a�g�_ �y�Rs^GW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9CB3EDFD-B435-4C74-B598-4EE82F1E01B8}">
  <ds:schemaRefs/>
</ds:datastoreItem>
</file>

<file path=customXml/itemProps10.xml><?xml version="1.0" encoding="utf-8"?>
<ds:datastoreItem xmlns:ds="http://schemas.openxmlformats.org/officeDocument/2006/customXml" ds:itemID="{43D7CE4C-95AE-4CD1-A107-8AC992CCDDFA}">
  <ds:schemaRefs/>
</ds:datastoreItem>
</file>

<file path=customXml/itemProps11.xml><?xml version="1.0" encoding="utf-8"?>
<ds:datastoreItem xmlns:ds="http://schemas.openxmlformats.org/officeDocument/2006/customXml" ds:itemID="{EC038C20-CE19-4686-B8F7-9DE4DB2DFE37}">
  <ds:schemaRefs/>
</ds:datastoreItem>
</file>

<file path=customXml/itemProps12.xml><?xml version="1.0" encoding="utf-8"?>
<ds:datastoreItem xmlns:ds="http://schemas.openxmlformats.org/officeDocument/2006/customXml" ds:itemID="{D08FB1D2-043C-4B53-9647-42960229ACFE}">
  <ds:schemaRefs/>
</ds:datastoreItem>
</file>

<file path=customXml/itemProps13.xml><?xml version="1.0" encoding="utf-8"?>
<ds:datastoreItem xmlns:ds="http://schemas.openxmlformats.org/officeDocument/2006/customXml" ds:itemID="{65C62B75-84EF-4CB8-A54B-DC51F8DA0790}">
  <ds:schemaRefs/>
</ds:datastoreItem>
</file>

<file path=customXml/itemProps14.xml><?xml version="1.0" encoding="utf-8"?>
<ds:datastoreItem xmlns:ds="http://schemas.openxmlformats.org/officeDocument/2006/customXml" ds:itemID="{DDCA318F-4D2E-4CD6-9262-86EA2CCF881E}">
  <ds:schemaRefs/>
</ds:datastoreItem>
</file>

<file path=customXml/itemProps15.xml><?xml version="1.0" encoding="utf-8"?>
<ds:datastoreItem xmlns:ds="http://schemas.openxmlformats.org/officeDocument/2006/customXml" ds:itemID="{0EBE9380-7F93-44C3-80B4-915CC239D680}">
  <ds:schemaRefs/>
</ds:datastoreItem>
</file>

<file path=customXml/itemProps16.xml><?xml version="1.0" encoding="utf-8"?>
<ds:datastoreItem xmlns:ds="http://schemas.openxmlformats.org/officeDocument/2006/customXml" ds:itemID="{F8BB2CC1-F33D-4BE3-98EF-5E34C246E397}">
  <ds:schemaRefs/>
</ds:datastoreItem>
</file>

<file path=customXml/itemProps17.xml><?xml version="1.0" encoding="utf-8"?>
<ds:datastoreItem xmlns:ds="http://schemas.openxmlformats.org/officeDocument/2006/customXml" ds:itemID="{191E48A5-FEE2-4926-9AB7-F42B83228823}">
  <ds:schemaRefs/>
</ds:datastoreItem>
</file>

<file path=customXml/itemProps18.xml><?xml version="1.0" encoding="utf-8"?>
<ds:datastoreItem xmlns:ds="http://schemas.openxmlformats.org/officeDocument/2006/customXml" ds:itemID="{59A9A659-F96F-4C7A-9702-04E8554915A3}">
  <ds:schemaRefs/>
</ds:datastoreItem>
</file>

<file path=customXml/itemProps19.xml><?xml version="1.0" encoding="utf-8"?>
<ds:datastoreItem xmlns:ds="http://schemas.openxmlformats.org/officeDocument/2006/customXml" ds:itemID="{31B73F48-348F-4643-8B0C-E1BFBF8B9639}">
  <ds:schemaRefs/>
</ds:datastoreItem>
</file>

<file path=customXml/itemProps2.xml><?xml version="1.0" encoding="utf-8"?>
<ds:datastoreItem xmlns:ds="http://schemas.openxmlformats.org/officeDocument/2006/customXml" ds:itemID="{644C31DA-D5CB-411D-9500-0E46C05E68D1}">
  <ds:schemaRefs/>
</ds:datastoreItem>
</file>

<file path=customXml/itemProps20.xml><?xml version="1.0" encoding="utf-8"?>
<ds:datastoreItem xmlns:ds="http://schemas.openxmlformats.org/officeDocument/2006/customXml" ds:itemID="{D0E1E91F-654C-4B35-A29C-34CCDDE8DB65}">
  <ds:schemaRefs/>
</ds:datastoreItem>
</file>

<file path=customXml/itemProps21.xml><?xml version="1.0" encoding="utf-8"?>
<ds:datastoreItem xmlns:ds="http://schemas.openxmlformats.org/officeDocument/2006/customXml" ds:itemID="{05F5E9F2-6669-4BBB-B8C6-9248B075E330}">
  <ds:schemaRefs/>
</ds:datastoreItem>
</file>

<file path=customXml/itemProps22.xml><?xml version="1.0" encoding="utf-8"?>
<ds:datastoreItem xmlns:ds="http://schemas.openxmlformats.org/officeDocument/2006/customXml" ds:itemID="{0111BA1E-EBEC-440C-B886-7E02A78679B4}">
  <ds:schemaRefs/>
</ds:datastoreItem>
</file>

<file path=customXml/itemProps23.xml><?xml version="1.0" encoding="utf-8"?>
<ds:datastoreItem xmlns:ds="http://schemas.openxmlformats.org/officeDocument/2006/customXml" ds:itemID="{F9CADB47-D17D-419B-B44A-614B0CF2F6C0}">
  <ds:schemaRefs/>
</ds:datastoreItem>
</file>

<file path=customXml/itemProps24.xml><?xml version="1.0" encoding="utf-8"?>
<ds:datastoreItem xmlns:ds="http://schemas.openxmlformats.org/officeDocument/2006/customXml" ds:itemID="{EC150105-3CB1-4D43-AA48-A8C55963240C}">
  <ds:schemaRefs>
    <ds:schemaRef ds:uri="http://schemas.microsoft.com/DataMashup"/>
  </ds:schemaRefs>
</ds:datastoreItem>
</file>

<file path=customXml/itemProps25.xml><?xml version="1.0" encoding="utf-8"?>
<ds:datastoreItem xmlns:ds="http://schemas.openxmlformats.org/officeDocument/2006/customXml" ds:itemID="{C6D97D82-1B6A-439E-B244-8F118AE7C2FF}">
  <ds:schemaRefs/>
</ds:datastoreItem>
</file>

<file path=customXml/itemProps26.xml><?xml version="1.0" encoding="utf-8"?>
<ds:datastoreItem xmlns:ds="http://schemas.openxmlformats.org/officeDocument/2006/customXml" ds:itemID="{378EC6C3-95CB-4E62-95E4-C9340704C09F}">
  <ds:schemaRefs/>
</ds:datastoreItem>
</file>

<file path=customXml/itemProps27.xml><?xml version="1.0" encoding="utf-8"?>
<ds:datastoreItem xmlns:ds="http://schemas.openxmlformats.org/officeDocument/2006/customXml" ds:itemID="{740172A6-4479-4766-AAE9-4CFD1C1198B5}">
  <ds:schemaRefs/>
</ds:datastoreItem>
</file>

<file path=customXml/itemProps28.xml><?xml version="1.0" encoding="utf-8"?>
<ds:datastoreItem xmlns:ds="http://schemas.openxmlformats.org/officeDocument/2006/customXml" ds:itemID="{78CF77A8-B6C3-4C7A-81D6-562C02B9B5BB}">
  <ds:schemaRefs/>
</ds:datastoreItem>
</file>

<file path=customXml/itemProps29.xml><?xml version="1.0" encoding="utf-8"?>
<ds:datastoreItem xmlns:ds="http://schemas.openxmlformats.org/officeDocument/2006/customXml" ds:itemID="{04E18918-3C8D-41B7-A7C9-C32170655886}">
  <ds:schemaRefs/>
</ds:datastoreItem>
</file>

<file path=customXml/itemProps3.xml><?xml version="1.0" encoding="utf-8"?>
<ds:datastoreItem xmlns:ds="http://schemas.openxmlformats.org/officeDocument/2006/customXml" ds:itemID="{A589EE2D-0DDC-4DBC-B19B-1773A2230F34}">
  <ds:schemaRefs/>
</ds:datastoreItem>
</file>

<file path=customXml/itemProps30.xml><?xml version="1.0" encoding="utf-8"?>
<ds:datastoreItem xmlns:ds="http://schemas.openxmlformats.org/officeDocument/2006/customXml" ds:itemID="{3850E821-B162-41D4-B329-5CF99F0F722D}">
  <ds:schemaRefs/>
</ds:datastoreItem>
</file>

<file path=customXml/itemProps31.xml><?xml version="1.0" encoding="utf-8"?>
<ds:datastoreItem xmlns:ds="http://schemas.openxmlformats.org/officeDocument/2006/customXml" ds:itemID="{8919C25F-D2FE-4C26-AFA0-DB0F513F9954}">
  <ds:schemaRefs/>
</ds:datastoreItem>
</file>

<file path=customXml/itemProps32.xml><?xml version="1.0" encoding="utf-8"?>
<ds:datastoreItem xmlns:ds="http://schemas.openxmlformats.org/officeDocument/2006/customXml" ds:itemID="{9F7FBFE1-ED07-4C17-8719-D65C06E9C18A}">
  <ds:schemaRefs/>
</ds:datastoreItem>
</file>

<file path=customXml/itemProps4.xml><?xml version="1.0" encoding="utf-8"?>
<ds:datastoreItem xmlns:ds="http://schemas.openxmlformats.org/officeDocument/2006/customXml" ds:itemID="{924900A2-C976-4A0F-9EBC-E99ABA325A23}">
  <ds:schemaRefs/>
</ds:datastoreItem>
</file>

<file path=customXml/itemProps5.xml><?xml version="1.0" encoding="utf-8"?>
<ds:datastoreItem xmlns:ds="http://schemas.openxmlformats.org/officeDocument/2006/customXml" ds:itemID="{7DDAE23A-D7AF-449E-A37F-F5D22E5F42DE}">
  <ds:schemaRefs/>
</ds:datastoreItem>
</file>

<file path=customXml/itemProps6.xml><?xml version="1.0" encoding="utf-8"?>
<ds:datastoreItem xmlns:ds="http://schemas.openxmlformats.org/officeDocument/2006/customXml" ds:itemID="{3CDD778A-D7EB-4FCD-8BE9-7D01A946CE12}">
  <ds:schemaRefs/>
</ds:datastoreItem>
</file>

<file path=customXml/itemProps7.xml><?xml version="1.0" encoding="utf-8"?>
<ds:datastoreItem xmlns:ds="http://schemas.openxmlformats.org/officeDocument/2006/customXml" ds:itemID="{82A3707F-2034-459C-B077-A17DFEF1D759}">
  <ds:schemaRefs/>
</ds:datastoreItem>
</file>

<file path=customXml/itemProps8.xml><?xml version="1.0" encoding="utf-8"?>
<ds:datastoreItem xmlns:ds="http://schemas.openxmlformats.org/officeDocument/2006/customXml" ds:itemID="{990E169D-C54D-4819-8C45-B992C1084A79}">
  <ds:schemaRefs/>
</ds:datastoreItem>
</file>

<file path=customXml/itemProps9.xml><?xml version="1.0" encoding="utf-8"?>
<ds:datastoreItem xmlns:ds="http://schemas.openxmlformats.org/officeDocument/2006/customXml" ds:itemID="{7595119E-A808-433D-B11D-32AA391C18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ソース</vt:lpstr>
      <vt:lpstr>直近</vt:lpstr>
      <vt:lpstr>将来_パラ推計</vt:lpstr>
      <vt:lpstr>将来推計</vt:lpstr>
      <vt:lpstr>report</vt:lpstr>
      <vt:lpstr>N.β</vt:lpstr>
      <vt:lpstr>N.γ</vt:lpstr>
      <vt:lpstr>report!Print_Area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2021-11-26T04:34:11Z</dcterms:created>
  <dcterms:modified xsi:type="dcterms:W3CDTF">2021-12-02T08:01:10Z</dcterms:modified>
</cp:coreProperties>
</file>