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60" windowWidth="15360" windowHeight="11700" firstSheet="2" activeTab="8"/>
  </bookViews>
  <sheets>
    <sheet name="Assets" sheetId="3" r:id="rId1"/>
    <sheet name="Consulting" sheetId="9" r:id="rId2"/>
    <sheet name="Customer Meets" sheetId="8" r:id="rId3"/>
    <sheet name="Forums" sheetId="4" r:id="rId4"/>
    <sheet name="PoCs" sheetId="6" r:id="rId5"/>
    <sheet name="Support" sheetId="7" r:id="rId6"/>
    <sheet name="RFPs" sheetId="5" r:id="rId7"/>
    <sheet name="To Do" sheetId="2" r:id="rId8"/>
    <sheet name="Work Clock" sheetId="1" r:id="rId9"/>
  </sheets>
  <definedNames>
    <definedName name="solver_eng" localSheetId="8" hidden="1">1</definedName>
    <definedName name="solver_neg" localSheetId="8" hidden="1">1</definedName>
    <definedName name="solver_num" localSheetId="8" hidden="1">0</definedName>
    <definedName name="solver_opt" localSheetId="8" hidden="1">'Work Clock'!$O$2</definedName>
    <definedName name="solver_typ" localSheetId="8" hidden="1">1</definedName>
    <definedName name="solver_val" localSheetId="8" hidden="1">0</definedName>
    <definedName name="solver_ver" localSheetId="8" hidden="1">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" i="1" l="1"/>
  <c r="O60" i="1"/>
  <c r="O61" i="1"/>
  <c r="C58" i="1"/>
  <c r="O56" i="1" l="1"/>
  <c r="O57" i="1"/>
  <c r="O58" i="1"/>
  <c r="O59" i="1"/>
  <c r="O62" i="1"/>
  <c r="O63" i="1"/>
  <c r="C53" i="1"/>
  <c r="C52" i="1" l="1"/>
  <c r="E45" i="1" l="1"/>
  <c r="O42" i="1"/>
  <c r="O43" i="1"/>
  <c r="O44" i="1"/>
  <c r="O45" i="1"/>
  <c r="O46" i="1"/>
  <c r="O47" i="1"/>
  <c r="O48" i="1"/>
  <c r="O49" i="1"/>
  <c r="O50" i="1"/>
  <c r="O51" i="1"/>
  <c r="O52" i="1"/>
  <c r="O53" i="1"/>
  <c r="C40" i="1"/>
  <c r="O40" i="1" s="1"/>
  <c r="E41" i="1"/>
  <c r="C39" i="1"/>
  <c r="E39" i="1"/>
  <c r="C35" i="1"/>
  <c r="G35" i="1"/>
  <c r="C34" i="1"/>
  <c r="G34" i="1"/>
  <c r="O36" i="1"/>
  <c r="O37" i="1"/>
  <c r="O38" i="1"/>
  <c r="O41" i="1"/>
  <c r="O54" i="1"/>
  <c r="C30" i="1"/>
  <c r="O30" i="1" s="1"/>
  <c r="E29" i="1"/>
  <c r="C29" i="1"/>
  <c r="K29" i="1"/>
  <c r="E27" i="1"/>
  <c r="O27" i="1" s="1"/>
  <c r="G26" i="1"/>
  <c r="O26" i="1" s="1"/>
  <c r="O25" i="1"/>
  <c r="O28" i="1"/>
  <c r="O31" i="1"/>
  <c r="O32" i="1"/>
  <c r="O33" i="1"/>
  <c r="C20" i="1"/>
  <c r="O20" i="1" s="1"/>
  <c r="C19" i="1"/>
  <c r="O19" i="1" s="1"/>
  <c r="C18" i="1"/>
  <c r="G16" i="1"/>
  <c r="O16" i="1" s="1"/>
  <c r="O2" i="1"/>
  <c r="O3" i="1"/>
  <c r="O4" i="1"/>
  <c r="O5" i="1"/>
  <c r="O6" i="1"/>
  <c r="C7" i="1"/>
  <c r="E7" i="1"/>
  <c r="O8" i="1"/>
  <c r="O9" i="1"/>
  <c r="O10" i="1"/>
  <c r="O11" i="1"/>
  <c r="O12" i="1"/>
  <c r="C13" i="1"/>
  <c r="O13" i="1"/>
  <c r="O14" i="1"/>
  <c r="O15" i="1"/>
  <c r="O17" i="1"/>
  <c r="O18" i="1"/>
  <c r="O21" i="1"/>
  <c r="O22" i="1"/>
  <c r="O23" i="1"/>
  <c r="O24" i="1"/>
  <c r="O35" i="1"/>
  <c r="O55" i="1"/>
  <c r="O64" i="1"/>
  <c r="O65" i="1"/>
  <c r="O66" i="1"/>
  <c r="O67" i="1"/>
  <c r="O68" i="1"/>
  <c r="O7" i="1" l="1"/>
  <c r="O34" i="1"/>
  <c r="O39" i="1"/>
  <c r="O29" i="1"/>
</calcChain>
</file>

<file path=xl/sharedStrings.xml><?xml version="1.0" encoding="utf-8"?>
<sst xmlns="http://schemas.openxmlformats.org/spreadsheetml/2006/main" count="255" uniqueCount="176">
  <si>
    <t>Lunch &amp; breaks</t>
  </si>
  <si>
    <t>News, Knome, LinkedIn articles</t>
  </si>
  <si>
    <t xml:space="preserve">Spanish revision </t>
  </si>
  <si>
    <t>Conflict resolution</t>
  </si>
  <si>
    <t>IBM Watson analytics study</t>
  </si>
  <si>
    <t>News, mail, Knome blog, study</t>
  </si>
  <si>
    <t>Target account study- ASML, NXP, Infographic for Ideastorm</t>
  </si>
  <si>
    <t>News, mail etc.</t>
  </si>
  <si>
    <t>Identifying and analyzing target accounts</t>
  </si>
  <si>
    <t>Account analysis &amp; overview</t>
  </si>
  <si>
    <t>Flat UI- metro, iOS 6-7,Android L</t>
  </si>
  <si>
    <t>Webinars- Azure, Scalable Content Marketing</t>
  </si>
  <si>
    <t>News, tech trends</t>
  </si>
  <si>
    <t>Idea Management Process; AIM 2.0 deployment</t>
  </si>
  <si>
    <t>Idea Management; AIM 2.0</t>
  </si>
  <si>
    <t>PM WBT 1/28</t>
  </si>
  <si>
    <t>AIM 2.0- Apple, HP</t>
  </si>
  <si>
    <t>CTO snapshot</t>
  </si>
  <si>
    <t>Sleep &amp; lunch</t>
  </si>
  <si>
    <t>Webinars setup (failed)</t>
  </si>
  <si>
    <t>AIM 2.0- Apple deployment</t>
  </si>
  <si>
    <t>Idea Management</t>
  </si>
  <si>
    <t>Account BP Review</t>
  </si>
  <si>
    <t>ICICI c/c applied</t>
  </si>
  <si>
    <t>PM WBT n environ setup</t>
  </si>
  <si>
    <t>Miscellany</t>
  </si>
  <si>
    <t>ICICI Mutual fundsetc.</t>
  </si>
  <si>
    <t>Environ setup</t>
  </si>
  <si>
    <t>Stage gate</t>
  </si>
  <si>
    <t>Clock</t>
  </si>
  <si>
    <t>Personal errands &amp; breaks</t>
  </si>
  <si>
    <t>L&amp;D- Study &amp; others</t>
  </si>
  <si>
    <t>L&amp;D- courses</t>
  </si>
  <si>
    <t>Date</t>
  </si>
  <si>
    <t>TEG Induction-2</t>
  </si>
  <si>
    <t>Knome, Impact sourcing study</t>
  </si>
  <si>
    <t>Lunch</t>
  </si>
  <si>
    <t>Revision of Innovation Trends Framework- Figures</t>
  </si>
  <si>
    <t>Task</t>
  </si>
  <si>
    <t>Initiation On</t>
  </si>
  <si>
    <t>Initiated By</t>
  </si>
  <si>
    <t>Owner</t>
  </si>
  <si>
    <t>Deadline</t>
  </si>
  <si>
    <t>Actual Delivery</t>
  </si>
  <si>
    <t>Progress</t>
  </si>
  <si>
    <t>Sl No.</t>
  </si>
  <si>
    <t>Defining Innovation- Quantitatively</t>
  </si>
  <si>
    <t>Structuring 'Creation of Innovation'</t>
  </si>
  <si>
    <t>Structuring 'Outcome of Innovation'</t>
  </si>
  <si>
    <t>Identifying Metrics for Innovation Measurement</t>
  </si>
  <si>
    <t>Edwin</t>
  </si>
  <si>
    <t>H2 team tasks</t>
  </si>
  <si>
    <t>Branding- Ideastorm/IMG ?</t>
  </si>
  <si>
    <t>Account connect- Bangalore</t>
  </si>
  <si>
    <t>Manish</t>
  </si>
  <si>
    <t>Newsletter</t>
  </si>
  <si>
    <t>Articles being sourced, editorials by Maitreyi</t>
  </si>
  <si>
    <t>Tata Innovista support</t>
  </si>
  <si>
    <t>Promotion and Participation from HiTech</t>
  </si>
  <si>
    <t>Brochure/flyer for IMG, ACE, AIM</t>
  </si>
  <si>
    <t>AIM- Intel, Infineon</t>
  </si>
  <si>
    <t>ACE beta testing in 4 accounts- Apple, ASML, McK, NetApp</t>
  </si>
  <si>
    <t>NetApp- Expectation Map initiated; Propositions for others being prepared</t>
  </si>
  <si>
    <t>Math of Innovation- first draft</t>
  </si>
  <si>
    <t>Routine discussions</t>
  </si>
  <si>
    <t>PM WBT 2/28</t>
  </si>
  <si>
    <t>PM WBT 2/28; Excel shortcuts</t>
  </si>
  <si>
    <t>Math of Innovation- revision; science Paper search &amp; study</t>
  </si>
  <si>
    <t>Team meeting, work discussions</t>
  </si>
  <si>
    <t>Excel shortcuts, Productivity tools; Competency list</t>
  </si>
  <si>
    <t>EBS random media tools session- useless</t>
  </si>
  <si>
    <t>Catching up with friends over lunch</t>
  </si>
  <si>
    <t>Mail, news</t>
  </si>
  <si>
    <t>Appraisal process clarification; Role tagging follow up</t>
  </si>
  <si>
    <t>Gartner Trends Analysis; Design Thinking thesis structure review</t>
  </si>
  <si>
    <t>Edwin/Manish</t>
  </si>
  <si>
    <t>Learn Architecture Capability Maturity Model (ACMM)</t>
  </si>
  <si>
    <t>Statistical Validation of ACMM</t>
  </si>
  <si>
    <t>Evangelizing Material for BOS</t>
  </si>
  <si>
    <t>Blue Ocean Strategy (BOS)- Learn</t>
  </si>
  <si>
    <t>BOS &amp; Innovation- tying up</t>
  </si>
  <si>
    <t>Communicating with Humana (Healthcare) for Murali</t>
  </si>
  <si>
    <t>Mail, news, LinkedIn, Knome</t>
  </si>
  <si>
    <t>Gartner Trends Analysis- relevance report for IMG</t>
  </si>
  <si>
    <t>IASA- ACMM seminar by Edwin</t>
  </si>
  <si>
    <t>Skill level update &amp; overview of competencies gap</t>
  </si>
  <si>
    <t>Blue Ocean Strategy- study HBR paper; Math of Innovation- study</t>
  </si>
  <si>
    <t>Study- HBR papers</t>
  </si>
  <si>
    <t>Errands &amp; Breaks</t>
  </si>
  <si>
    <t>Mail, news, Knome, LinkedIn</t>
  </si>
  <si>
    <t>Debate &amp; Discussions</t>
  </si>
  <si>
    <t>Work</t>
  </si>
  <si>
    <t>Meetings</t>
  </si>
  <si>
    <t>Details</t>
  </si>
  <si>
    <t>Details2</t>
  </si>
  <si>
    <t>Details3</t>
  </si>
  <si>
    <t>Details4</t>
  </si>
  <si>
    <t>Misc/ Untracked</t>
  </si>
  <si>
    <t>Details5</t>
  </si>
  <si>
    <t>Details6</t>
  </si>
  <si>
    <t>Chat with Richa- work and life</t>
  </si>
  <si>
    <t>Math of Innovation- Oslo Manual, Harvard innovation</t>
  </si>
  <si>
    <t>Team meeting; conference discussion with Bala</t>
  </si>
  <si>
    <t>Networking @ Dhara</t>
  </si>
  <si>
    <t>Networking groundwork</t>
  </si>
  <si>
    <t>Oslo Manual, acad innovation research</t>
  </si>
  <si>
    <t>Math of Innovation- final draft</t>
  </si>
  <si>
    <t>Webinar: Effective Strat Planning; Duolingo Spanish revision</t>
  </si>
  <si>
    <t>iCALMS role goal planning</t>
  </si>
  <si>
    <t>Home Lunch</t>
  </si>
  <si>
    <t>Under review- Science of Innovation;</t>
  </si>
  <si>
    <t>Discussion pending</t>
  </si>
  <si>
    <t>Modified to 5</t>
  </si>
  <si>
    <t>Science of Innovation- examples, use cases, metrics</t>
  </si>
  <si>
    <t>Adobe-Nielson tie up- Innovation offerings</t>
  </si>
  <si>
    <t>Bala</t>
  </si>
  <si>
    <t>Initiated</t>
  </si>
  <si>
    <t>Discussions with Richa, Edwin, Bala; TEG trends discussion meeting</t>
  </si>
  <si>
    <t>IMG logo rework; Nielson-Adobe alliance study</t>
  </si>
  <si>
    <t>TEG Bid win/loss discussion; IMG discussion for Innovista</t>
  </si>
  <si>
    <t>Webinar registrations Innovation series from Stanford</t>
  </si>
  <si>
    <t>Goals discussion for HY-II</t>
  </si>
  <si>
    <t>KSS- IoT in Healthcare; Team conversations</t>
  </si>
  <si>
    <t>InnoVista 2015</t>
  </si>
  <si>
    <t>InnoVista 2015; Goal Plan for HY</t>
  </si>
  <si>
    <t>BizDevOps-CTO talk; Weekly Team meet</t>
  </si>
  <si>
    <t>Library study- HBR; Steve Jobs Innovation</t>
  </si>
  <si>
    <t>InnoVista 2015 Inputs and Pitch</t>
  </si>
  <si>
    <t>WSR Discussion; Qlik Sense Technical Review</t>
  </si>
  <si>
    <t>Stanford webinars: Design Thinking &amp; Creativity, Art of Critique: I like/ I wish</t>
  </si>
  <si>
    <t>Idea discussion- Utility Computing Management software</t>
  </si>
  <si>
    <t>Idea analysis; WSR reporting; Course study on R-programming</t>
  </si>
  <si>
    <t xml:space="preserve">Online Course- R; </t>
  </si>
  <si>
    <t>Setup of R-environ; Science of Innovation; TCS Asset locating and study</t>
  </si>
  <si>
    <t>Goal Action Plan for HY II</t>
  </si>
  <si>
    <t>Goals discussion for HY-II- with Edwin</t>
  </si>
  <si>
    <t>Template Discussion with Richa</t>
  </si>
  <si>
    <t>BCG perspectives on Business Model Innovation</t>
  </si>
  <si>
    <t>Science of Innovation- study &amp; data gathering</t>
  </si>
  <si>
    <t>Mail, Blog on LinkedIn, Knome</t>
  </si>
  <si>
    <t>InnoVista Sensitization CTO call</t>
  </si>
  <si>
    <t>InnoVista Sensitization TEG call; Stanford Webinar</t>
  </si>
  <si>
    <t>Science of Innovation- data structuring; weekly transactional stuff</t>
  </si>
  <si>
    <t>Cloud integration: strategic approach- Tech Asset Review</t>
  </si>
  <si>
    <t>TEG CoE Knowmax pages review call</t>
  </si>
  <si>
    <t>Science of Innovation- revision &amp; data gathering</t>
  </si>
  <si>
    <t>Adobe-Nielsen offering discussion; Team weekly meeting; PwC- analytics for service desk improvement- first discussion</t>
  </si>
  <si>
    <t>Cloud Computing- adoption strategy- Tech Asset Review</t>
  </si>
  <si>
    <t>Adobe-Nielsen alliance study and analysis</t>
  </si>
  <si>
    <t>Internal team calls, chat, discussions</t>
  </si>
  <si>
    <t>Science of Innovation- data gathering; Innovation study; Adobe-Nielsen alliance study</t>
  </si>
  <si>
    <t>Study for Dr. Dobbs conference; sanitize Bala's ppt</t>
  </si>
  <si>
    <t>Chats &amp; discussions with Edwin, Maitreyi &amp; Richa</t>
  </si>
  <si>
    <t>Errands &amp; breaks</t>
  </si>
  <si>
    <t xml:space="preserve">Dr.Dobb's conference </t>
  </si>
  <si>
    <t xml:space="preserve">Meeting with Bala, conference networking </t>
  </si>
  <si>
    <t>Commute</t>
  </si>
  <si>
    <t xml:space="preserve">Dr. Dobb's conference </t>
  </si>
  <si>
    <t>Conference networking</t>
  </si>
  <si>
    <t>Richa, Edwin, Maitreyi</t>
  </si>
  <si>
    <t>Richa, Maitreyi</t>
  </si>
  <si>
    <t>Random miscellaneous work</t>
  </si>
  <si>
    <t>InnoVista and misc</t>
  </si>
  <si>
    <t>Misc study</t>
  </si>
  <si>
    <t>TEG all hands meeting; Xamarin introduction</t>
  </si>
  <si>
    <t>Model update; Idea follow on; Ideas hunt</t>
  </si>
  <si>
    <t>Breaks and sickness recovery</t>
  </si>
  <si>
    <t>Plan and discussions</t>
  </si>
  <si>
    <t>Big Data CoE white papers; data acquisition</t>
  </si>
  <si>
    <t>MOOC- Innovation</t>
  </si>
  <si>
    <t>White paper rework; Dr. Dobb's ppt outline</t>
  </si>
  <si>
    <t>Discussion &amp; scheduling</t>
  </si>
  <si>
    <t>Blog posts, Knome updates</t>
  </si>
  <si>
    <t>Mentorship request</t>
  </si>
  <si>
    <t>Discussions</t>
  </si>
  <si>
    <t>Design Thinking, Tech Heat map, misc clearing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</si>
</sst>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d\-mmm\-yy;@"/>
  </numFmts>
  <fonts count="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6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" fontId="0" fillId="0" borderId="0" xfId="0" applyNumberFormat="1"/>
  </cellXfs>
  <cellStyles count="3">
    <cellStyle name="Excel Built-in Normal" xfId="1"/>
    <cellStyle name="Normal" xfId="0" builtinId="0"/>
    <cellStyle name="Normal 2" xfId="2"/>
  </cellStyles>
  <dxfs count="19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800]dddd\,\ mmmm\ dd\,\ yyyy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B1:O63" totalsRowShown="0" headerRowDxfId="18" dataDxfId="16" headerRowBorderDxfId="17" tableBorderDxfId="15" totalsRowBorderDxfId="14">
  <autoFilter ref="B1:O63"/>
  <tableColumns count="14">
    <tableColumn id="1" name="Date" dataDxfId="13"/>
    <tableColumn id="2" name="Work" dataDxfId="12"/>
    <tableColumn id="3" name="Details" dataDxfId="11"/>
    <tableColumn id="4" name="Meetings" dataDxfId="10"/>
    <tableColumn id="5" name="Details2" dataDxfId="9"/>
    <tableColumn id="6" name="L&amp;D- courses" dataDxfId="8"/>
    <tableColumn id="7" name="Details3" dataDxfId="7"/>
    <tableColumn id="8" name="L&amp;D- Study &amp; others" dataDxfId="6"/>
    <tableColumn id="9" name="Details4" dataDxfId="5"/>
    <tableColumn id="10" name="Personal errands &amp; breaks" dataDxfId="4"/>
    <tableColumn id="11" name="Details5" dataDxfId="3"/>
    <tableColumn id="12" name="Misc/ Untracked" dataDxfId="2"/>
    <tableColumn id="13" name="Details6" dataDxfId="1"/>
    <tableColumn id="14" name="Clock" dataDxfId="0">
      <calculatedColumnFormula>C2+E2+G2+I2+K2+M2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27"/>
  <sheetViews>
    <sheetView workbookViewId="0">
      <selection activeCell="F10" sqref="F10"/>
    </sheetView>
  </sheetViews>
  <sheetFormatPr defaultColWidth="8.85546875" defaultRowHeight="12.75" x14ac:dyDescent="0.2"/>
  <cols>
    <col min="2" max="2" width="38.140625" customWidth="1"/>
    <col min="3" max="3" width="13.85546875" customWidth="1"/>
    <col min="4" max="4" width="11.7109375" customWidth="1"/>
    <col min="5" max="5" width="9.7109375" customWidth="1"/>
    <col min="7" max="7" width="15.7109375" customWidth="1"/>
    <col min="8" max="8" width="27.42578125" customWidth="1"/>
  </cols>
  <sheetData>
    <row r="1" spans="1:8" s="10" customFormat="1" x14ac:dyDescent="0.2">
      <c r="A1" s="8" t="s">
        <v>45</v>
      </c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</row>
    <row r="2" spans="1:8" x14ac:dyDescent="0.2">
      <c r="A2">
        <v>1</v>
      </c>
      <c r="B2" t="s">
        <v>46</v>
      </c>
      <c r="C2" s="11">
        <v>41920</v>
      </c>
      <c r="D2" t="s">
        <v>50</v>
      </c>
      <c r="E2" t="s">
        <v>54</v>
      </c>
      <c r="G2" s="25">
        <v>41936</v>
      </c>
      <c r="H2" t="s">
        <v>110</v>
      </c>
    </row>
    <row r="3" spans="1:8" x14ac:dyDescent="0.2">
      <c r="A3">
        <v>2</v>
      </c>
      <c r="B3" t="s">
        <v>47</v>
      </c>
      <c r="C3" s="11">
        <v>41920</v>
      </c>
      <c r="G3" s="25">
        <v>41936</v>
      </c>
      <c r="H3" t="s">
        <v>111</v>
      </c>
    </row>
    <row r="4" spans="1:8" x14ac:dyDescent="0.2">
      <c r="A4">
        <v>3</v>
      </c>
      <c r="B4" t="s">
        <v>48</v>
      </c>
      <c r="C4" s="11">
        <v>41920</v>
      </c>
      <c r="G4" s="25">
        <v>41936</v>
      </c>
      <c r="H4" t="s">
        <v>112</v>
      </c>
    </row>
    <row r="5" spans="1:8" x14ac:dyDescent="0.2">
      <c r="A5">
        <v>4</v>
      </c>
      <c r="B5" t="s">
        <v>49</v>
      </c>
      <c r="C5" s="11">
        <v>41920</v>
      </c>
      <c r="G5" s="25">
        <v>41936</v>
      </c>
      <c r="H5" t="s">
        <v>112</v>
      </c>
    </row>
    <row r="6" spans="1:8" x14ac:dyDescent="0.2">
      <c r="A6">
        <v>5</v>
      </c>
      <c r="B6" t="s">
        <v>113</v>
      </c>
      <c r="C6" s="11">
        <v>41939</v>
      </c>
      <c r="D6" t="s">
        <v>50</v>
      </c>
      <c r="E6" t="s">
        <v>54</v>
      </c>
    </row>
    <row r="7" spans="1:8" x14ac:dyDescent="0.2">
      <c r="A7">
        <v>6</v>
      </c>
      <c r="B7" t="s">
        <v>114</v>
      </c>
      <c r="C7" s="11">
        <v>41938</v>
      </c>
      <c r="D7" t="s">
        <v>115</v>
      </c>
      <c r="E7" t="s">
        <v>54</v>
      </c>
      <c r="F7" s="25">
        <v>41941</v>
      </c>
      <c r="H7" t="s">
        <v>116</v>
      </c>
    </row>
    <row r="8" spans="1:8" x14ac:dyDescent="0.2">
      <c r="C8" s="11"/>
    </row>
    <row r="9" spans="1:8" ht="25.5" x14ac:dyDescent="0.2">
      <c r="B9" s="12" t="s">
        <v>76</v>
      </c>
      <c r="D9" t="s">
        <v>75</v>
      </c>
    </row>
    <row r="10" spans="1:8" x14ac:dyDescent="0.2">
      <c r="B10" t="s">
        <v>77</v>
      </c>
      <c r="D10" t="s">
        <v>54</v>
      </c>
    </row>
    <row r="12" spans="1:8" x14ac:dyDescent="0.2">
      <c r="B12" t="s">
        <v>79</v>
      </c>
      <c r="C12" s="11">
        <v>41927</v>
      </c>
    </row>
    <row r="13" spans="1:8" x14ac:dyDescent="0.2">
      <c r="B13" t="s">
        <v>78</v>
      </c>
    </row>
    <row r="14" spans="1:8" x14ac:dyDescent="0.2">
      <c r="B14" t="s">
        <v>80</v>
      </c>
    </row>
    <row r="20" spans="2:8" x14ac:dyDescent="0.2">
      <c r="B20" s="9" t="s">
        <v>51</v>
      </c>
    </row>
    <row r="21" spans="2:8" x14ac:dyDescent="0.2">
      <c r="B21" t="s">
        <v>61</v>
      </c>
      <c r="H21" t="s">
        <v>62</v>
      </c>
    </row>
    <row r="22" spans="2:8" x14ac:dyDescent="0.2">
      <c r="B22" t="s">
        <v>52</v>
      </c>
    </row>
    <row r="23" spans="2:8" x14ac:dyDescent="0.2">
      <c r="B23" t="s">
        <v>53</v>
      </c>
      <c r="E23" t="s">
        <v>54</v>
      </c>
    </row>
    <row r="24" spans="2:8" x14ac:dyDescent="0.2">
      <c r="B24" t="s">
        <v>60</v>
      </c>
    </row>
    <row r="25" spans="2:8" x14ac:dyDescent="0.2">
      <c r="B25" t="s">
        <v>55</v>
      </c>
      <c r="H25" t="s">
        <v>56</v>
      </c>
    </row>
    <row r="26" spans="2:8" x14ac:dyDescent="0.2">
      <c r="B26" t="s">
        <v>57</v>
      </c>
      <c r="H26" t="s">
        <v>58</v>
      </c>
    </row>
    <row r="27" spans="2:8" x14ac:dyDescent="0.2">
      <c r="B27" t="s">
        <v>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O126"/>
  <sheetViews>
    <sheetView tabSelected="1" topLeftCell="B49" zoomScale="90" zoomScaleNormal="90" zoomScalePageLayoutView="90" workbookViewId="0">
      <selection activeCell="C62" sqref="C62"/>
    </sheetView>
  </sheetViews>
  <sheetFormatPr defaultColWidth="8.85546875" defaultRowHeight="12.75" x14ac:dyDescent="0.2"/>
  <cols>
    <col min="1" max="1" width="4.140625" customWidth="1"/>
    <col min="2" max="2" width="15.85546875" style="4" customWidth="1"/>
    <col min="3" max="3" width="10" style="3" customWidth="1"/>
    <col min="4" max="4" width="21" style="2" customWidth="1"/>
    <col min="5" max="5" width="10.42578125" customWidth="1"/>
    <col min="6" max="6" width="22" style="1" customWidth="1"/>
    <col min="7" max="7" width="11.28515625" customWidth="1"/>
    <col min="8" max="8" width="21.7109375" customWidth="1"/>
    <col min="9" max="9" width="11.42578125" customWidth="1"/>
    <col min="10" max="10" width="18" customWidth="1"/>
    <col min="11" max="11" width="11.28515625" customWidth="1"/>
    <col min="12" max="12" width="24.140625" customWidth="1"/>
    <col min="13" max="13" width="11.28515625" customWidth="1"/>
    <col min="14" max="14" width="11.140625" customWidth="1"/>
    <col min="15" max="15" width="9.42578125" customWidth="1"/>
  </cols>
  <sheetData>
    <row r="1" spans="2:15" s="8" customFormat="1" ht="24" customHeight="1" x14ac:dyDescent="0.2">
      <c r="B1" s="22" t="s">
        <v>33</v>
      </c>
      <c r="C1" s="18" t="s">
        <v>91</v>
      </c>
      <c r="D1" s="23" t="s">
        <v>93</v>
      </c>
      <c r="E1" s="23" t="s">
        <v>92</v>
      </c>
      <c r="F1" s="23" t="s">
        <v>94</v>
      </c>
      <c r="G1" s="18" t="s">
        <v>32</v>
      </c>
      <c r="H1" s="23" t="s">
        <v>95</v>
      </c>
      <c r="I1" s="18" t="s">
        <v>31</v>
      </c>
      <c r="J1" s="23" t="s">
        <v>96</v>
      </c>
      <c r="K1" s="18" t="s">
        <v>30</v>
      </c>
      <c r="L1" s="23" t="s">
        <v>98</v>
      </c>
      <c r="M1" s="18" t="s">
        <v>97</v>
      </c>
      <c r="N1" s="23" t="s">
        <v>99</v>
      </c>
      <c r="O1" s="24" t="s">
        <v>29</v>
      </c>
    </row>
    <row r="2" spans="2:15" x14ac:dyDescent="0.2">
      <c r="B2" s="15">
        <v>41899</v>
      </c>
      <c r="C2" s="13">
        <v>2</v>
      </c>
      <c r="D2" s="14" t="s">
        <v>28</v>
      </c>
      <c r="E2" s="13">
        <v>1</v>
      </c>
      <c r="F2" s="14"/>
      <c r="G2" s="13">
        <v>1</v>
      </c>
      <c r="H2" s="13" t="s">
        <v>27</v>
      </c>
      <c r="I2" s="13">
        <v>0</v>
      </c>
      <c r="J2" s="13"/>
      <c r="K2" s="13">
        <v>3</v>
      </c>
      <c r="L2" s="13" t="s">
        <v>26</v>
      </c>
      <c r="M2" s="13">
        <v>3</v>
      </c>
      <c r="N2" s="13"/>
      <c r="O2" s="17">
        <f t="shared" ref="O2:O68" si="0">C2+E2+G2+I2+K2+M2</f>
        <v>10</v>
      </c>
    </row>
    <row r="3" spans="2:15" ht="25.5" x14ac:dyDescent="0.2">
      <c r="B3" s="15">
        <v>41900</v>
      </c>
      <c r="C3" s="13">
        <v>1</v>
      </c>
      <c r="D3" s="14" t="s">
        <v>25</v>
      </c>
      <c r="E3" s="13">
        <v>0</v>
      </c>
      <c r="F3" s="14"/>
      <c r="G3" s="13">
        <v>1</v>
      </c>
      <c r="H3" s="13" t="s">
        <v>24</v>
      </c>
      <c r="I3" s="13">
        <v>0</v>
      </c>
      <c r="J3" s="13"/>
      <c r="K3" s="13">
        <v>4</v>
      </c>
      <c r="L3" s="13" t="s">
        <v>23</v>
      </c>
      <c r="M3" s="13">
        <v>2</v>
      </c>
      <c r="N3" s="13"/>
      <c r="O3" s="17">
        <f t="shared" si="0"/>
        <v>8</v>
      </c>
    </row>
    <row r="4" spans="2:15" x14ac:dyDescent="0.2">
      <c r="B4" s="15">
        <v>41901</v>
      </c>
      <c r="C4" s="13">
        <v>2.5</v>
      </c>
      <c r="D4" s="14" t="s">
        <v>21</v>
      </c>
      <c r="E4" s="13">
        <v>1.5</v>
      </c>
      <c r="F4" s="14" t="s">
        <v>22</v>
      </c>
      <c r="G4" s="13">
        <v>0</v>
      </c>
      <c r="H4" s="13"/>
      <c r="I4" s="13">
        <v>0</v>
      </c>
      <c r="J4" s="13"/>
      <c r="K4" s="13">
        <v>3</v>
      </c>
      <c r="L4" s="13"/>
      <c r="M4" s="13">
        <v>1</v>
      </c>
      <c r="N4" s="13"/>
      <c r="O4" s="17">
        <f t="shared" si="0"/>
        <v>8</v>
      </c>
    </row>
    <row r="5" spans="2:15" ht="25.5" x14ac:dyDescent="0.2">
      <c r="B5" s="15">
        <v>41904</v>
      </c>
      <c r="C5" s="13">
        <v>1.5</v>
      </c>
      <c r="D5" s="14" t="s">
        <v>21</v>
      </c>
      <c r="E5" s="13">
        <v>2.5</v>
      </c>
      <c r="F5" s="14" t="s">
        <v>20</v>
      </c>
      <c r="G5" s="13">
        <v>1</v>
      </c>
      <c r="H5" s="13" t="s">
        <v>19</v>
      </c>
      <c r="I5" s="13">
        <v>0</v>
      </c>
      <c r="J5" s="13"/>
      <c r="K5" s="13">
        <v>2.75</v>
      </c>
      <c r="L5" s="13" t="s">
        <v>18</v>
      </c>
      <c r="M5" s="13">
        <v>1.5</v>
      </c>
      <c r="N5" s="13"/>
      <c r="O5" s="17">
        <f t="shared" si="0"/>
        <v>9.25</v>
      </c>
    </row>
    <row r="6" spans="2:15" x14ac:dyDescent="0.2">
      <c r="B6" s="15">
        <v>41905</v>
      </c>
      <c r="C6" s="13">
        <v>1</v>
      </c>
      <c r="D6" s="14" t="s">
        <v>17</v>
      </c>
      <c r="E6" s="13">
        <v>2.5</v>
      </c>
      <c r="F6" s="14" t="s">
        <v>16</v>
      </c>
      <c r="G6" s="13">
        <v>4.5</v>
      </c>
      <c r="H6" s="13" t="s">
        <v>15</v>
      </c>
      <c r="I6" s="13">
        <v>0</v>
      </c>
      <c r="J6" s="13"/>
      <c r="K6" s="13">
        <v>1.25</v>
      </c>
      <c r="L6" s="13" t="s">
        <v>0</v>
      </c>
      <c r="M6" s="13">
        <v>1</v>
      </c>
      <c r="N6" s="13"/>
      <c r="O6" s="17">
        <f t="shared" si="0"/>
        <v>10.25</v>
      </c>
    </row>
    <row r="7" spans="2:15" ht="38.25" x14ac:dyDescent="0.2">
      <c r="B7" s="15">
        <v>41906</v>
      </c>
      <c r="C7" s="13">
        <f>1+1</f>
        <v>2</v>
      </c>
      <c r="D7" s="14" t="s">
        <v>14</v>
      </c>
      <c r="E7" s="13">
        <f>1.5+1.5</f>
        <v>3</v>
      </c>
      <c r="F7" s="14" t="s">
        <v>13</v>
      </c>
      <c r="G7" s="13">
        <v>0</v>
      </c>
      <c r="H7" s="13"/>
      <c r="I7" s="13">
        <v>2.5</v>
      </c>
      <c r="J7" s="13" t="s">
        <v>12</v>
      </c>
      <c r="K7" s="13">
        <v>1</v>
      </c>
      <c r="L7" s="13" t="s">
        <v>0</v>
      </c>
      <c r="M7" s="13">
        <v>0</v>
      </c>
      <c r="N7" s="13"/>
      <c r="O7" s="17">
        <f t="shared" si="0"/>
        <v>8.5</v>
      </c>
    </row>
    <row r="8" spans="2:15" ht="38.25" x14ac:dyDescent="0.2">
      <c r="B8" s="15">
        <v>41907</v>
      </c>
      <c r="C8" s="13"/>
      <c r="D8" s="14"/>
      <c r="E8" s="13"/>
      <c r="F8" s="14"/>
      <c r="G8" s="13">
        <v>3.5</v>
      </c>
      <c r="H8" s="13" t="s">
        <v>11</v>
      </c>
      <c r="I8" s="13">
        <v>1</v>
      </c>
      <c r="J8" s="13" t="s">
        <v>10</v>
      </c>
      <c r="K8" s="13">
        <v>1.5</v>
      </c>
      <c r="L8" s="13"/>
      <c r="M8" s="13">
        <v>0</v>
      </c>
      <c r="N8" s="13"/>
      <c r="O8" s="17">
        <f t="shared" si="0"/>
        <v>6</v>
      </c>
    </row>
    <row r="9" spans="2:15" x14ac:dyDescent="0.2">
      <c r="B9" s="15">
        <v>41908</v>
      </c>
      <c r="C9" s="13"/>
      <c r="D9" s="14"/>
      <c r="E9" s="13"/>
      <c r="F9" s="14"/>
      <c r="G9" s="13"/>
      <c r="H9" s="13"/>
      <c r="I9" s="13"/>
      <c r="J9" s="13"/>
      <c r="K9" s="13">
        <v>1.5</v>
      </c>
      <c r="L9" s="13" t="s">
        <v>0</v>
      </c>
      <c r="M9" s="13">
        <v>0</v>
      </c>
      <c r="N9" s="13"/>
      <c r="O9" s="17">
        <f t="shared" si="0"/>
        <v>1.5</v>
      </c>
    </row>
    <row r="10" spans="2:15" x14ac:dyDescent="0.2">
      <c r="B10" s="15">
        <v>41911</v>
      </c>
      <c r="C10" s="13"/>
      <c r="D10" s="14"/>
      <c r="E10" s="13"/>
      <c r="F10" s="14"/>
      <c r="G10" s="13"/>
      <c r="H10" s="13"/>
      <c r="I10" s="13"/>
      <c r="J10" s="13"/>
      <c r="K10" s="13">
        <v>1.5</v>
      </c>
      <c r="L10" s="13" t="s">
        <v>0</v>
      </c>
      <c r="M10" s="13">
        <v>0</v>
      </c>
      <c r="N10" s="13"/>
      <c r="O10" s="17">
        <f t="shared" si="0"/>
        <v>1.5</v>
      </c>
    </row>
    <row r="11" spans="2:15" x14ac:dyDescent="0.2">
      <c r="B11" s="15">
        <v>41912</v>
      </c>
      <c r="C11" s="13"/>
      <c r="D11" s="14"/>
      <c r="E11" s="13">
        <v>2</v>
      </c>
      <c r="F11" s="14" t="s">
        <v>90</v>
      </c>
      <c r="G11" s="13"/>
      <c r="H11" s="13"/>
      <c r="I11" s="13"/>
      <c r="J11" s="13"/>
      <c r="K11" s="13">
        <v>1.5</v>
      </c>
      <c r="L11" s="13" t="s">
        <v>0</v>
      </c>
      <c r="M11" s="13">
        <v>0</v>
      </c>
      <c r="N11" s="13"/>
      <c r="O11" s="17">
        <f t="shared" si="0"/>
        <v>3.5</v>
      </c>
    </row>
    <row r="12" spans="2:15" ht="25.5" x14ac:dyDescent="0.2">
      <c r="B12" s="15">
        <v>41913</v>
      </c>
      <c r="C12" s="13">
        <v>4</v>
      </c>
      <c r="D12" s="14" t="s">
        <v>9</v>
      </c>
      <c r="E12" s="13">
        <v>2.5</v>
      </c>
      <c r="F12" s="14" t="s">
        <v>8</v>
      </c>
      <c r="G12" s="13">
        <v>0</v>
      </c>
      <c r="H12" s="13"/>
      <c r="I12" s="13">
        <v>1.5</v>
      </c>
      <c r="J12" s="13" t="s">
        <v>7</v>
      </c>
      <c r="K12" s="13">
        <v>1.5</v>
      </c>
      <c r="L12" s="13" t="s">
        <v>0</v>
      </c>
      <c r="M12" s="13">
        <v>0</v>
      </c>
      <c r="N12" s="13"/>
      <c r="O12" s="17">
        <f t="shared" si="0"/>
        <v>9.5</v>
      </c>
    </row>
    <row r="13" spans="2:15" ht="51" x14ac:dyDescent="0.2">
      <c r="B13" s="15">
        <v>41918</v>
      </c>
      <c r="C13" s="13">
        <f>1.5+2</f>
        <v>3.5</v>
      </c>
      <c r="D13" s="14" t="s">
        <v>6</v>
      </c>
      <c r="E13" s="13">
        <v>0</v>
      </c>
      <c r="F13" s="14"/>
      <c r="G13" s="13">
        <v>0</v>
      </c>
      <c r="H13" s="13"/>
      <c r="I13" s="13">
        <v>4</v>
      </c>
      <c r="J13" s="13" t="s">
        <v>5</v>
      </c>
      <c r="K13" s="13">
        <v>1</v>
      </c>
      <c r="L13" s="13" t="s">
        <v>0</v>
      </c>
      <c r="M13" s="13">
        <v>0</v>
      </c>
      <c r="N13" s="13"/>
      <c r="O13" s="17">
        <f t="shared" si="0"/>
        <v>8.5</v>
      </c>
    </row>
    <row r="14" spans="2:15" ht="25.5" x14ac:dyDescent="0.2">
      <c r="B14" s="15">
        <v>41830</v>
      </c>
      <c r="C14" s="13">
        <v>1</v>
      </c>
      <c r="D14" s="14" t="s">
        <v>4</v>
      </c>
      <c r="E14" s="13">
        <v>3</v>
      </c>
      <c r="F14" s="14" t="s">
        <v>3</v>
      </c>
      <c r="G14" s="13">
        <v>1</v>
      </c>
      <c r="H14" s="13" t="s">
        <v>2</v>
      </c>
      <c r="I14" s="13">
        <v>2.5</v>
      </c>
      <c r="J14" s="13" t="s">
        <v>1</v>
      </c>
      <c r="K14" s="13">
        <v>1</v>
      </c>
      <c r="L14" s="13" t="s">
        <v>0</v>
      </c>
      <c r="M14" s="13">
        <v>0</v>
      </c>
      <c r="N14" s="13"/>
      <c r="O14" s="17">
        <f t="shared" si="0"/>
        <v>8.5</v>
      </c>
    </row>
    <row r="15" spans="2:15" ht="38.25" x14ac:dyDescent="0.2">
      <c r="B15" s="15">
        <v>41920</v>
      </c>
      <c r="C15" s="13">
        <v>2.5</v>
      </c>
      <c r="D15" s="14" t="s">
        <v>37</v>
      </c>
      <c r="E15" s="13">
        <v>1.5</v>
      </c>
      <c r="F15" s="14" t="s">
        <v>34</v>
      </c>
      <c r="G15" s="13">
        <v>2</v>
      </c>
      <c r="H15" s="13" t="s">
        <v>69</v>
      </c>
      <c r="I15" s="13">
        <v>2.5</v>
      </c>
      <c r="J15" s="13" t="s">
        <v>35</v>
      </c>
      <c r="K15" s="13">
        <v>1</v>
      </c>
      <c r="L15" s="13" t="s">
        <v>36</v>
      </c>
      <c r="M15" s="13">
        <v>0</v>
      </c>
      <c r="N15" s="13"/>
      <c r="O15" s="17">
        <f t="shared" si="0"/>
        <v>9.5</v>
      </c>
    </row>
    <row r="16" spans="2:15" ht="25.5" x14ac:dyDescent="0.2">
      <c r="B16" s="15">
        <v>41921</v>
      </c>
      <c r="C16" s="13">
        <v>3</v>
      </c>
      <c r="D16" s="14" t="s">
        <v>63</v>
      </c>
      <c r="E16" s="13">
        <v>0.5</v>
      </c>
      <c r="F16" s="14" t="s">
        <v>64</v>
      </c>
      <c r="G16" s="13">
        <f>1+1</f>
        <v>2</v>
      </c>
      <c r="H16" s="13" t="s">
        <v>66</v>
      </c>
      <c r="I16" s="13">
        <v>3</v>
      </c>
      <c r="J16" s="13" t="s">
        <v>1</v>
      </c>
      <c r="K16" s="13">
        <v>1</v>
      </c>
      <c r="L16" s="13" t="s">
        <v>0</v>
      </c>
      <c r="M16" s="13">
        <v>0</v>
      </c>
      <c r="N16" s="13"/>
      <c r="O16" s="17">
        <f t="shared" si="0"/>
        <v>9.5</v>
      </c>
    </row>
    <row r="17" spans="2:15" ht="38.25" x14ac:dyDescent="0.2">
      <c r="B17" s="15">
        <v>41922</v>
      </c>
      <c r="C17" s="13">
        <v>4</v>
      </c>
      <c r="D17" s="14" t="s">
        <v>67</v>
      </c>
      <c r="E17" s="13">
        <v>2</v>
      </c>
      <c r="F17" s="14" t="s">
        <v>68</v>
      </c>
      <c r="G17" s="13">
        <v>1.5</v>
      </c>
      <c r="H17" s="13" t="s">
        <v>65</v>
      </c>
      <c r="I17" s="13">
        <v>0.5</v>
      </c>
      <c r="J17" s="13" t="s">
        <v>1</v>
      </c>
      <c r="K17" s="13">
        <v>1</v>
      </c>
      <c r="L17" s="13" t="s">
        <v>0</v>
      </c>
      <c r="M17" s="13">
        <v>0</v>
      </c>
      <c r="N17" s="13"/>
      <c r="O17" s="17">
        <f t="shared" si="0"/>
        <v>9</v>
      </c>
    </row>
    <row r="18" spans="2:15" ht="51" x14ac:dyDescent="0.2">
      <c r="B18" s="15">
        <v>41925</v>
      </c>
      <c r="C18" s="13">
        <f>1+1.5</f>
        <v>2.5</v>
      </c>
      <c r="D18" s="14" t="s">
        <v>74</v>
      </c>
      <c r="E18" s="13">
        <v>1.5</v>
      </c>
      <c r="F18" s="14" t="s">
        <v>70</v>
      </c>
      <c r="G18" s="13">
        <v>1.5</v>
      </c>
      <c r="H18" s="13" t="s">
        <v>73</v>
      </c>
      <c r="I18" s="13">
        <v>1</v>
      </c>
      <c r="J18" s="13" t="s">
        <v>72</v>
      </c>
      <c r="K18" s="13">
        <v>1.5</v>
      </c>
      <c r="L18" s="13" t="s">
        <v>71</v>
      </c>
      <c r="M18" s="13">
        <v>0</v>
      </c>
      <c r="N18" s="13"/>
      <c r="O18" s="17">
        <f t="shared" si="0"/>
        <v>8</v>
      </c>
    </row>
    <row r="19" spans="2:15" ht="38.25" x14ac:dyDescent="0.2">
      <c r="B19" s="15">
        <v>41926</v>
      </c>
      <c r="C19" s="13">
        <f>2+2</f>
        <v>4</v>
      </c>
      <c r="D19" s="14" t="s">
        <v>83</v>
      </c>
      <c r="E19" s="13">
        <v>2</v>
      </c>
      <c r="F19" s="14" t="s">
        <v>84</v>
      </c>
      <c r="G19" s="13">
        <v>1.5</v>
      </c>
      <c r="H19" s="13" t="s">
        <v>85</v>
      </c>
      <c r="I19" s="13">
        <v>1.5</v>
      </c>
      <c r="J19" s="13" t="s">
        <v>82</v>
      </c>
      <c r="K19" s="13">
        <v>1.5</v>
      </c>
      <c r="L19" s="13" t="s">
        <v>81</v>
      </c>
      <c r="M19" s="13">
        <v>0</v>
      </c>
      <c r="N19" s="13"/>
      <c r="O19" s="17">
        <f t="shared" si="0"/>
        <v>10.5</v>
      </c>
    </row>
    <row r="20" spans="2:15" ht="38.25" x14ac:dyDescent="0.2">
      <c r="B20" s="15">
        <v>41927</v>
      </c>
      <c r="C20" s="13">
        <f>2+1.5</f>
        <v>3.5</v>
      </c>
      <c r="D20" s="14" t="s">
        <v>86</v>
      </c>
      <c r="E20" s="13">
        <v>0</v>
      </c>
      <c r="F20" s="14"/>
      <c r="G20" s="13">
        <v>1</v>
      </c>
      <c r="H20" s="13" t="s">
        <v>87</v>
      </c>
      <c r="I20" s="13">
        <v>1.5</v>
      </c>
      <c r="J20" s="13" t="s">
        <v>82</v>
      </c>
      <c r="K20" s="13">
        <v>2</v>
      </c>
      <c r="L20" s="13" t="s">
        <v>0</v>
      </c>
      <c r="M20" s="13">
        <v>0</v>
      </c>
      <c r="N20" s="13"/>
      <c r="O20" s="17">
        <f t="shared" si="0"/>
        <v>8</v>
      </c>
    </row>
    <row r="21" spans="2:15" x14ac:dyDescent="0.2">
      <c r="B21" s="16">
        <v>41928</v>
      </c>
      <c r="C21" s="13"/>
      <c r="D21" s="14"/>
      <c r="E21" s="13">
        <v>0</v>
      </c>
      <c r="F21" s="14"/>
      <c r="G21" s="13"/>
      <c r="H21" s="13"/>
      <c r="I21" s="13"/>
      <c r="J21" s="13"/>
      <c r="K21" s="13"/>
      <c r="L21" s="13"/>
      <c r="M21" s="13">
        <v>0</v>
      </c>
      <c r="N21" s="13"/>
      <c r="O21" s="17">
        <f t="shared" si="0"/>
        <v>0</v>
      </c>
    </row>
    <row r="22" spans="2:15" ht="38.25" x14ac:dyDescent="0.2">
      <c r="B22" s="15">
        <v>41929</v>
      </c>
      <c r="C22" s="13">
        <v>4</v>
      </c>
      <c r="D22" s="14" t="s">
        <v>67</v>
      </c>
      <c r="E22" s="13">
        <v>0.5</v>
      </c>
      <c r="F22" s="14" t="s">
        <v>100</v>
      </c>
      <c r="G22" s="13">
        <v>0</v>
      </c>
      <c r="H22" s="13"/>
      <c r="I22" s="13">
        <v>1</v>
      </c>
      <c r="J22" s="13" t="s">
        <v>89</v>
      </c>
      <c r="K22" s="13">
        <v>2</v>
      </c>
      <c r="L22" s="13" t="s">
        <v>88</v>
      </c>
      <c r="M22" s="13">
        <v>0</v>
      </c>
      <c r="N22" s="13"/>
      <c r="O22" s="17">
        <f t="shared" si="0"/>
        <v>7.5</v>
      </c>
    </row>
    <row r="23" spans="2:15" ht="38.25" x14ac:dyDescent="0.2">
      <c r="B23" s="15">
        <v>41932</v>
      </c>
      <c r="C23" s="13">
        <v>5.5</v>
      </c>
      <c r="D23" s="14" t="s">
        <v>101</v>
      </c>
      <c r="E23" s="13">
        <v>1.5</v>
      </c>
      <c r="F23" s="14" t="s">
        <v>102</v>
      </c>
      <c r="G23" s="13">
        <v>0</v>
      </c>
      <c r="H23" s="13"/>
      <c r="I23" s="13">
        <v>1</v>
      </c>
      <c r="J23" s="13" t="s">
        <v>89</v>
      </c>
      <c r="K23" s="13">
        <v>1</v>
      </c>
      <c r="L23" s="13" t="s">
        <v>0</v>
      </c>
      <c r="M23" s="13">
        <v>0</v>
      </c>
      <c r="N23" s="13"/>
      <c r="O23" s="17">
        <f t="shared" si="0"/>
        <v>9</v>
      </c>
    </row>
    <row r="24" spans="2:15" ht="25.5" x14ac:dyDescent="0.2">
      <c r="B24" s="15">
        <v>41933</v>
      </c>
      <c r="C24" s="13">
        <v>4</v>
      </c>
      <c r="D24" s="14" t="s">
        <v>105</v>
      </c>
      <c r="E24" s="13">
        <v>2</v>
      </c>
      <c r="F24" s="14" t="s">
        <v>103</v>
      </c>
      <c r="G24" s="13">
        <v>0</v>
      </c>
      <c r="H24" s="13"/>
      <c r="I24" s="13">
        <v>1.5</v>
      </c>
      <c r="J24" s="13" t="s">
        <v>104</v>
      </c>
      <c r="K24" s="13">
        <v>0.5</v>
      </c>
      <c r="L24" s="13" t="s">
        <v>36</v>
      </c>
      <c r="M24" s="13">
        <v>0</v>
      </c>
      <c r="N24" s="13"/>
      <c r="O24" s="17">
        <f t="shared" si="0"/>
        <v>8</v>
      </c>
    </row>
    <row r="25" spans="2:15" ht="25.5" x14ac:dyDescent="0.2">
      <c r="B25" s="15">
        <v>41935</v>
      </c>
      <c r="C25" s="13">
        <v>4.5</v>
      </c>
      <c r="D25" s="14" t="s">
        <v>106</v>
      </c>
      <c r="E25" s="13">
        <v>0</v>
      </c>
      <c r="F25" s="14"/>
      <c r="G25" s="13">
        <v>0</v>
      </c>
      <c r="H25" s="13"/>
      <c r="I25" s="13">
        <v>2.5</v>
      </c>
      <c r="J25" s="13" t="s">
        <v>82</v>
      </c>
      <c r="K25" s="13">
        <v>1.5</v>
      </c>
      <c r="L25" s="13" t="s">
        <v>109</v>
      </c>
      <c r="M25" s="13"/>
      <c r="N25" s="13"/>
      <c r="O25" s="17">
        <f t="shared" ref="O25:O30" si="1">C25+E25+G25+I25+K25+M25</f>
        <v>8.5</v>
      </c>
    </row>
    <row r="26" spans="2:15" ht="38.25" x14ac:dyDescent="0.2">
      <c r="B26" s="15">
        <v>41936</v>
      </c>
      <c r="C26" s="13">
        <v>1.5</v>
      </c>
      <c r="D26" s="14" t="s">
        <v>108</v>
      </c>
      <c r="E26" s="13">
        <v>0</v>
      </c>
      <c r="F26" s="14"/>
      <c r="G26" s="13">
        <f>1.5+1.5</f>
        <v>3</v>
      </c>
      <c r="H26" s="13" t="s">
        <v>107</v>
      </c>
      <c r="I26" s="13">
        <v>1.5</v>
      </c>
      <c r="J26" s="13" t="s">
        <v>82</v>
      </c>
      <c r="K26" s="13">
        <v>1.5</v>
      </c>
      <c r="L26" s="13" t="s">
        <v>0</v>
      </c>
      <c r="M26" s="13">
        <v>1</v>
      </c>
      <c r="N26" s="13"/>
      <c r="O26" s="17">
        <f t="shared" si="1"/>
        <v>8.5</v>
      </c>
    </row>
    <row r="27" spans="2:15" ht="38.25" x14ac:dyDescent="0.2">
      <c r="B27" s="15">
        <v>41939</v>
      </c>
      <c r="C27" s="13">
        <v>4.5</v>
      </c>
      <c r="D27" s="14" t="s">
        <v>118</v>
      </c>
      <c r="E27" s="13">
        <f>1+1.5</f>
        <v>2.5</v>
      </c>
      <c r="F27" s="14" t="s">
        <v>117</v>
      </c>
      <c r="G27" s="13">
        <v>0</v>
      </c>
      <c r="H27" s="13"/>
      <c r="I27" s="13">
        <v>1</v>
      </c>
      <c r="J27" s="13" t="s">
        <v>82</v>
      </c>
      <c r="K27" s="13">
        <v>0.75</v>
      </c>
      <c r="L27" s="13" t="s">
        <v>0</v>
      </c>
      <c r="M27" s="13"/>
      <c r="N27" s="13"/>
      <c r="O27" s="17">
        <f t="shared" si="1"/>
        <v>8.75</v>
      </c>
    </row>
    <row r="28" spans="2:15" ht="25.5" x14ac:dyDescent="0.2">
      <c r="B28" s="15">
        <v>41940</v>
      </c>
      <c r="C28" s="13">
        <v>2</v>
      </c>
      <c r="D28" s="14"/>
      <c r="E28" s="13">
        <v>2</v>
      </c>
      <c r="F28" s="14" t="s">
        <v>121</v>
      </c>
      <c r="G28" s="13">
        <v>0</v>
      </c>
      <c r="H28" s="13"/>
      <c r="I28" s="13">
        <v>1.5</v>
      </c>
      <c r="J28" s="13" t="s">
        <v>82</v>
      </c>
      <c r="K28" s="13">
        <v>1.5</v>
      </c>
      <c r="L28" s="13" t="s">
        <v>0</v>
      </c>
      <c r="M28" s="13"/>
      <c r="N28" s="13"/>
      <c r="O28" s="17">
        <f t="shared" si="1"/>
        <v>7</v>
      </c>
    </row>
    <row r="29" spans="2:15" ht="38.25" x14ac:dyDescent="0.2">
      <c r="B29" s="15">
        <v>41941</v>
      </c>
      <c r="C29" s="13">
        <f>1.5</f>
        <v>1.5</v>
      </c>
      <c r="D29" s="14" t="s">
        <v>123</v>
      </c>
      <c r="E29" s="13">
        <f>1.5+1</f>
        <v>2.5</v>
      </c>
      <c r="F29" s="14" t="s">
        <v>119</v>
      </c>
      <c r="G29" s="13">
        <v>1</v>
      </c>
      <c r="H29" s="13" t="s">
        <v>120</v>
      </c>
      <c r="I29" s="13">
        <v>1.5</v>
      </c>
      <c r="J29" s="13" t="s">
        <v>82</v>
      </c>
      <c r="K29" s="13">
        <f>1+1</f>
        <v>2</v>
      </c>
      <c r="L29" s="13" t="s">
        <v>88</v>
      </c>
      <c r="M29" s="13"/>
      <c r="N29" s="13"/>
      <c r="O29" s="17">
        <f t="shared" si="1"/>
        <v>8.5</v>
      </c>
    </row>
    <row r="30" spans="2:15" ht="25.5" x14ac:dyDescent="0.2">
      <c r="B30" s="15">
        <v>41942</v>
      </c>
      <c r="C30" s="13">
        <f>1.5+3.5</f>
        <v>5</v>
      </c>
      <c r="D30" s="14" t="s">
        <v>124</v>
      </c>
      <c r="E30" s="13">
        <v>2</v>
      </c>
      <c r="F30" s="14" t="s">
        <v>122</v>
      </c>
      <c r="G30" s="13">
        <v>0</v>
      </c>
      <c r="H30" s="13"/>
      <c r="I30" s="13">
        <v>1</v>
      </c>
      <c r="J30" s="13" t="s">
        <v>82</v>
      </c>
      <c r="K30" s="13">
        <v>1</v>
      </c>
      <c r="L30" s="13" t="s">
        <v>0</v>
      </c>
      <c r="M30" s="13"/>
      <c r="N30" s="13"/>
      <c r="O30" s="17">
        <f t="shared" si="1"/>
        <v>9</v>
      </c>
    </row>
    <row r="31" spans="2:15" ht="25.5" x14ac:dyDescent="0.2">
      <c r="B31" s="15">
        <v>41943</v>
      </c>
      <c r="C31" s="13">
        <v>2</v>
      </c>
      <c r="D31" s="14" t="s">
        <v>127</v>
      </c>
      <c r="E31" s="13">
        <v>3</v>
      </c>
      <c r="F31" s="14" t="s">
        <v>125</v>
      </c>
      <c r="G31" s="13">
        <v>1</v>
      </c>
      <c r="H31" s="13" t="s">
        <v>126</v>
      </c>
      <c r="I31" s="13">
        <v>1.5</v>
      </c>
      <c r="J31" s="13" t="s">
        <v>82</v>
      </c>
      <c r="K31" s="13">
        <v>1</v>
      </c>
      <c r="L31" s="13" t="s">
        <v>88</v>
      </c>
      <c r="M31" s="13"/>
      <c r="N31" s="13"/>
      <c r="O31" s="17">
        <f t="shared" ref="O31:O33" si="2">C31+E31+G31+I31+K31+M31</f>
        <v>8.5</v>
      </c>
    </row>
    <row r="32" spans="2:15" ht="25.5" x14ac:dyDescent="0.2">
      <c r="B32" s="15">
        <v>41946</v>
      </c>
      <c r="C32" s="13">
        <v>2</v>
      </c>
      <c r="D32" s="14" t="s">
        <v>134</v>
      </c>
      <c r="E32" s="13">
        <v>2</v>
      </c>
      <c r="F32" s="14" t="s">
        <v>135</v>
      </c>
      <c r="G32" s="13">
        <v>0</v>
      </c>
      <c r="H32" s="13"/>
      <c r="I32" s="13">
        <v>1.5</v>
      </c>
      <c r="J32" s="13" t="s">
        <v>82</v>
      </c>
      <c r="K32" s="13">
        <v>1.5</v>
      </c>
      <c r="L32" s="13" t="s">
        <v>0</v>
      </c>
      <c r="M32" s="13">
        <v>1</v>
      </c>
      <c r="N32" s="13"/>
      <c r="O32" s="17">
        <f t="shared" si="2"/>
        <v>8</v>
      </c>
    </row>
    <row r="33" spans="2:15" ht="38.25" x14ac:dyDescent="0.2">
      <c r="B33" s="15">
        <v>41947</v>
      </c>
      <c r="C33" s="13">
        <v>2</v>
      </c>
      <c r="D33" s="14" t="s">
        <v>134</v>
      </c>
      <c r="E33" s="13">
        <v>1</v>
      </c>
      <c r="F33" s="14" t="s">
        <v>136</v>
      </c>
      <c r="G33" s="13">
        <v>1</v>
      </c>
      <c r="H33" s="13" t="s">
        <v>137</v>
      </c>
      <c r="I33" s="13">
        <v>1.5</v>
      </c>
      <c r="J33" s="13" t="s">
        <v>82</v>
      </c>
      <c r="K33" s="13">
        <v>1.5</v>
      </c>
      <c r="L33" s="13" t="s">
        <v>0</v>
      </c>
      <c r="M33" s="13"/>
      <c r="N33" s="13"/>
      <c r="O33" s="17">
        <f t="shared" si="2"/>
        <v>7</v>
      </c>
    </row>
    <row r="34" spans="2:15" ht="51" x14ac:dyDescent="0.2">
      <c r="B34" s="15">
        <v>41948</v>
      </c>
      <c r="C34" s="13">
        <f>2+0.5+1.5</f>
        <v>4</v>
      </c>
      <c r="D34" s="14" t="s">
        <v>131</v>
      </c>
      <c r="E34" s="13">
        <v>1.5</v>
      </c>
      <c r="F34" s="14" t="s">
        <v>130</v>
      </c>
      <c r="G34" s="13">
        <f>1+1</f>
        <v>2</v>
      </c>
      <c r="H34" s="13" t="s">
        <v>129</v>
      </c>
      <c r="I34" s="13">
        <v>2</v>
      </c>
      <c r="J34" s="13" t="s">
        <v>82</v>
      </c>
      <c r="K34" s="13">
        <v>1.5</v>
      </c>
      <c r="L34" s="13" t="s">
        <v>88</v>
      </c>
      <c r="M34" s="13"/>
      <c r="N34" s="13"/>
      <c r="O34" s="17">
        <f t="shared" si="0"/>
        <v>11</v>
      </c>
    </row>
    <row r="35" spans="2:15" ht="54" customHeight="1" x14ac:dyDescent="0.2">
      <c r="B35" s="15">
        <v>41949</v>
      </c>
      <c r="C35" s="13">
        <f>1+2.5+1</f>
        <v>4.5</v>
      </c>
      <c r="D35" s="14" t="s">
        <v>133</v>
      </c>
      <c r="E35" s="13">
        <v>2.5</v>
      </c>
      <c r="F35" s="14" t="s">
        <v>128</v>
      </c>
      <c r="G35" s="13">
        <f>1.5</f>
        <v>1.5</v>
      </c>
      <c r="H35" s="13" t="s">
        <v>132</v>
      </c>
      <c r="I35" s="13">
        <v>1</v>
      </c>
      <c r="J35" s="13" t="s">
        <v>82</v>
      </c>
      <c r="K35" s="13">
        <v>1</v>
      </c>
      <c r="L35" s="13" t="s">
        <v>0</v>
      </c>
      <c r="M35" s="13"/>
      <c r="N35" s="13"/>
      <c r="O35" s="17">
        <f t="shared" si="0"/>
        <v>10.5</v>
      </c>
    </row>
    <row r="36" spans="2:15" x14ac:dyDescent="0.2">
      <c r="B36" s="15">
        <v>41950</v>
      </c>
      <c r="C36" s="13">
        <v>0</v>
      </c>
      <c r="D36" s="14"/>
      <c r="E36" s="13"/>
      <c r="F36" s="14"/>
      <c r="G36" s="13">
        <v>0</v>
      </c>
      <c r="H36" s="13"/>
      <c r="I36" s="13">
        <v>0</v>
      </c>
      <c r="J36" s="13"/>
      <c r="K36" s="13">
        <v>0</v>
      </c>
      <c r="L36" s="13"/>
      <c r="M36" s="13"/>
      <c r="N36" s="13"/>
      <c r="O36" s="17">
        <f t="shared" ref="O36:O54" si="3">C36+E36+G36+I36+K36+M36</f>
        <v>0</v>
      </c>
    </row>
    <row r="37" spans="2:15" ht="38.25" x14ac:dyDescent="0.2">
      <c r="B37" s="15">
        <v>41953</v>
      </c>
      <c r="C37" s="13">
        <v>2.5</v>
      </c>
      <c r="D37" s="14" t="s">
        <v>145</v>
      </c>
      <c r="E37" s="13">
        <v>1</v>
      </c>
      <c r="F37" s="14" t="s">
        <v>144</v>
      </c>
      <c r="G37" s="13">
        <v>3.5</v>
      </c>
      <c r="H37" s="13" t="s">
        <v>143</v>
      </c>
      <c r="I37" s="13">
        <v>1</v>
      </c>
      <c r="J37" s="13" t="s">
        <v>82</v>
      </c>
      <c r="K37" s="13">
        <v>1</v>
      </c>
      <c r="L37" s="13" t="s">
        <v>0</v>
      </c>
      <c r="M37" s="13"/>
      <c r="N37" s="13"/>
      <c r="O37" s="17">
        <f t="shared" si="3"/>
        <v>9</v>
      </c>
    </row>
    <row r="38" spans="2:15" ht="25.5" x14ac:dyDescent="0.2">
      <c r="B38" s="15">
        <v>41954</v>
      </c>
      <c r="C38" s="13">
        <v>3.5</v>
      </c>
      <c r="D38" s="14" t="s">
        <v>138</v>
      </c>
      <c r="E38" s="13">
        <v>1</v>
      </c>
      <c r="F38" s="14" t="s">
        <v>140</v>
      </c>
      <c r="G38" s="13">
        <v>1.5</v>
      </c>
      <c r="H38" s="13" t="s">
        <v>132</v>
      </c>
      <c r="I38" s="13">
        <v>1.5</v>
      </c>
      <c r="J38" s="13" t="s">
        <v>139</v>
      </c>
      <c r="K38" s="13">
        <v>1</v>
      </c>
      <c r="L38" s="13" t="s">
        <v>0</v>
      </c>
      <c r="M38" s="13"/>
      <c r="N38" s="13"/>
      <c r="O38" s="17">
        <f t="shared" si="3"/>
        <v>8.5</v>
      </c>
    </row>
    <row r="39" spans="2:15" ht="38.25" x14ac:dyDescent="0.2">
      <c r="B39" s="15">
        <v>41955</v>
      </c>
      <c r="C39" s="13">
        <f>2+1</f>
        <v>3</v>
      </c>
      <c r="D39" s="14" t="s">
        <v>142</v>
      </c>
      <c r="E39" s="13">
        <f>0.75+1</f>
        <v>1.75</v>
      </c>
      <c r="F39" s="14" t="s">
        <v>141</v>
      </c>
      <c r="G39" s="13">
        <v>0</v>
      </c>
      <c r="H39" s="13"/>
      <c r="I39" s="13">
        <v>2</v>
      </c>
      <c r="J39" s="13" t="s">
        <v>82</v>
      </c>
      <c r="K39" s="13">
        <v>1.5</v>
      </c>
      <c r="L39" s="13" t="s">
        <v>88</v>
      </c>
      <c r="M39" s="13"/>
      <c r="N39" s="13"/>
      <c r="O39" s="17">
        <f t="shared" si="3"/>
        <v>8.25</v>
      </c>
    </row>
    <row r="40" spans="2:15" ht="51" x14ac:dyDescent="0.2">
      <c r="B40" s="15">
        <v>41956</v>
      </c>
      <c r="C40" s="13">
        <f>2+1+1</f>
        <v>4</v>
      </c>
      <c r="D40" s="14" t="s">
        <v>150</v>
      </c>
      <c r="E40" s="13">
        <v>0.5</v>
      </c>
      <c r="F40" s="14" t="s">
        <v>149</v>
      </c>
      <c r="G40" s="13">
        <v>1</v>
      </c>
      <c r="H40" s="13"/>
      <c r="I40" s="13">
        <v>1.5</v>
      </c>
      <c r="J40" s="13" t="s">
        <v>82</v>
      </c>
      <c r="K40" s="13">
        <v>1</v>
      </c>
      <c r="L40" s="13" t="s">
        <v>0</v>
      </c>
      <c r="M40" s="13"/>
      <c r="N40" s="13"/>
      <c r="O40" s="17">
        <f t="shared" si="3"/>
        <v>8</v>
      </c>
    </row>
    <row r="41" spans="2:15" ht="66" customHeight="1" x14ac:dyDescent="0.2">
      <c r="B41" s="15">
        <v>41957</v>
      </c>
      <c r="C41" s="13">
        <v>1</v>
      </c>
      <c r="D41" s="14" t="s">
        <v>148</v>
      </c>
      <c r="E41" s="13">
        <f>1.5+1+1.5</f>
        <v>4</v>
      </c>
      <c r="F41" s="14" t="s">
        <v>146</v>
      </c>
      <c r="G41" s="13">
        <v>1.5</v>
      </c>
      <c r="H41" s="13" t="s">
        <v>147</v>
      </c>
      <c r="I41" s="13">
        <v>1.5</v>
      </c>
      <c r="J41" s="13" t="s">
        <v>82</v>
      </c>
      <c r="K41" s="13">
        <v>1</v>
      </c>
      <c r="L41" s="13" t="s">
        <v>0</v>
      </c>
      <c r="M41" s="13"/>
      <c r="N41" s="13"/>
      <c r="O41" s="17">
        <f t="shared" si="3"/>
        <v>9</v>
      </c>
    </row>
    <row r="42" spans="2:15" ht="25.5" x14ac:dyDescent="0.2">
      <c r="B42" s="15">
        <v>41960</v>
      </c>
      <c r="C42" s="13">
        <v>2</v>
      </c>
      <c r="D42" s="14" t="s">
        <v>161</v>
      </c>
      <c r="E42" s="13">
        <v>1</v>
      </c>
      <c r="F42" s="14" t="s">
        <v>160</v>
      </c>
      <c r="G42" s="13">
        <v>2</v>
      </c>
      <c r="H42" s="13" t="s">
        <v>163</v>
      </c>
      <c r="I42" s="13">
        <v>2</v>
      </c>
      <c r="J42" s="13" t="s">
        <v>82</v>
      </c>
      <c r="K42" s="13">
        <v>1</v>
      </c>
      <c r="L42" s="13" t="s">
        <v>0</v>
      </c>
      <c r="M42" s="13"/>
      <c r="N42" s="13"/>
      <c r="O42" s="17">
        <f t="shared" ref="O42:O47" si="4">C42+E42+G42+I42+K42+M42</f>
        <v>8</v>
      </c>
    </row>
    <row r="43" spans="2:15" ht="25.5" x14ac:dyDescent="0.2">
      <c r="B43" s="15">
        <v>41961</v>
      </c>
      <c r="C43" s="13">
        <v>2</v>
      </c>
      <c r="D43" s="14" t="s">
        <v>162</v>
      </c>
      <c r="E43" s="13">
        <v>1</v>
      </c>
      <c r="F43" s="14" t="s">
        <v>159</v>
      </c>
      <c r="G43" s="13">
        <v>2</v>
      </c>
      <c r="H43" s="13" t="s">
        <v>163</v>
      </c>
      <c r="I43" s="13">
        <v>1.5</v>
      </c>
      <c r="J43" s="13" t="s">
        <v>82</v>
      </c>
      <c r="K43" s="13">
        <v>1.5</v>
      </c>
      <c r="L43" s="13" t="s">
        <v>0</v>
      </c>
      <c r="M43" s="13"/>
      <c r="N43" s="13"/>
      <c r="O43" s="17">
        <f t="shared" si="4"/>
        <v>8</v>
      </c>
    </row>
    <row r="44" spans="2:15" ht="38.25" x14ac:dyDescent="0.2">
      <c r="B44" s="15">
        <v>41962</v>
      </c>
      <c r="C44" s="13">
        <v>3</v>
      </c>
      <c r="D44" s="14" t="s">
        <v>151</v>
      </c>
      <c r="E44" s="13">
        <v>1.5</v>
      </c>
      <c r="F44" s="14" t="s">
        <v>152</v>
      </c>
      <c r="G44" s="13">
        <v>1</v>
      </c>
      <c r="H44" s="13" t="s">
        <v>2</v>
      </c>
      <c r="I44" s="13">
        <v>1.5</v>
      </c>
      <c r="J44" s="13" t="s">
        <v>82</v>
      </c>
      <c r="K44" s="13">
        <v>2</v>
      </c>
      <c r="L44" s="13" t="s">
        <v>153</v>
      </c>
      <c r="M44" s="13"/>
      <c r="N44" s="13"/>
      <c r="O44" s="17">
        <f t="shared" si="4"/>
        <v>9</v>
      </c>
    </row>
    <row r="45" spans="2:15" ht="25.5" x14ac:dyDescent="0.2">
      <c r="B45" s="15">
        <v>41963</v>
      </c>
      <c r="C45" s="13">
        <v>6</v>
      </c>
      <c r="D45" s="14" t="s">
        <v>154</v>
      </c>
      <c r="E45" s="13">
        <f>1+1</f>
        <v>2</v>
      </c>
      <c r="F45" s="14" t="s">
        <v>155</v>
      </c>
      <c r="G45" s="13">
        <v>0</v>
      </c>
      <c r="H45" s="13"/>
      <c r="I45" s="13">
        <v>1.5</v>
      </c>
      <c r="J45" s="13" t="s">
        <v>82</v>
      </c>
      <c r="K45" s="13">
        <v>1</v>
      </c>
      <c r="L45" s="13" t="s">
        <v>0</v>
      </c>
      <c r="M45" s="13">
        <v>2.5</v>
      </c>
      <c r="N45" s="13" t="s">
        <v>156</v>
      </c>
      <c r="O45" s="17">
        <f t="shared" si="4"/>
        <v>13</v>
      </c>
    </row>
    <row r="46" spans="2:15" ht="25.5" x14ac:dyDescent="0.2">
      <c r="B46" s="15">
        <v>41964</v>
      </c>
      <c r="C46" s="13">
        <v>5.5</v>
      </c>
      <c r="D46" s="14" t="s">
        <v>157</v>
      </c>
      <c r="E46" s="13">
        <v>2</v>
      </c>
      <c r="F46" s="14" t="s">
        <v>158</v>
      </c>
      <c r="G46" s="13">
        <v>0</v>
      </c>
      <c r="H46" s="13"/>
      <c r="I46" s="13">
        <v>1</v>
      </c>
      <c r="J46" s="13" t="s">
        <v>82</v>
      </c>
      <c r="K46" s="13">
        <v>0.5</v>
      </c>
      <c r="L46" s="13" t="s">
        <v>0</v>
      </c>
      <c r="M46" s="13">
        <v>1.5</v>
      </c>
      <c r="N46" s="13" t="s">
        <v>156</v>
      </c>
      <c r="O46" s="17">
        <f t="shared" si="4"/>
        <v>10.5</v>
      </c>
    </row>
    <row r="47" spans="2:15" x14ac:dyDescent="0.2">
      <c r="B47" s="15">
        <v>41967</v>
      </c>
      <c r="C47" s="13">
        <v>0</v>
      </c>
      <c r="D47" s="14"/>
      <c r="E47" s="13">
        <v>0</v>
      </c>
      <c r="F47" s="14"/>
      <c r="G47" s="13">
        <v>0</v>
      </c>
      <c r="H47" s="13"/>
      <c r="I47" s="13">
        <v>0</v>
      </c>
      <c r="J47" s="13"/>
      <c r="K47" s="13">
        <v>0</v>
      </c>
      <c r="L47" s="13"/>
      <c r="M47" s="13"/>
      <c r="N47" s="13"/>
      <c r="O47" s="17">
        <f t="shared" si="4"/>
        <v>0</v>
      </c>
    </row>
    <row r="48" spans="2:15" x14ac:dyDescent="0.2">
      <c r="B48" s="15">
        <v>41968</v>
      </c>
      <c r="C48" s="13">
        <v>0</v>
      </c>
      <c r="D48" s="14"/>
      <c r="E48" s="13">
        <v>0</v>
      </c>
      <c r="F48" s="14"/>
      <c r="G48" s="13">
        <v>0</v>
      </c>
      <c r="H48" s="13"/>
      <c r="I48" s="13">
        <v>0</v>
      </c>
      <c r="J48" s="13"/>
      <c r="K48" s="13">
        <v>0</v>
      </c>
      <c r="L48" s="13"/>
      <c r="M48" s="13"/>
      <c r="N48" s="13"/>
      <c r="O48" s="17">
        <f t="shared" ref="O48:O51" si="5">C48+E48+G48+I48+K48+M48</f>
        <v>0</v>
      </c>
    </row>
    <row r="49" spans="2:15" x14ac:dyDescent="0.2">
      <c r="B49" s="15">
        <v>41969</v>
      </c>
      <c r="C49" s="13">
        <v>0</v>
      </c>
      <c r="D49" s="14"/>
      <c r="E49" s="13">
        <v>0</v>
      </c>
      <c r="F49" s="14"/>
      <c r="G49" s="13">
        <v>0</v>
      </c>
      <c r="H49" s="13"/>
      <c r="I49" s="13">
        <v>0</v>
      </c>
      <c r="J49" s="13"/>
      <c r="K49" s="13">
        <v>0</v>
      </c>
      <c r="L49" s="13"/>
      <c r="M49" s="13"/>
      <c r="N49" s="13"/>
      <c r="O49" s="17">
        <f t="shared" si="5"/>
        <v>0</v>
      </c>
    </row>
    <row r="50" spans="2:15" x14ac:dyDescent="0.2">
      <c r="B50" s="15">
        <v>41970</v>
      </c>
      <c r="C50" s="13">
        <v>0</v>
      </c>
      <c r="D50" s="14"/>
      <c r="E50" s="13">
        <v>0</v>
      </c>
      <c r="F50" s="14"/>
      <c r="G50" s="13">
        <v>0</v>
      </c>
      <c r="H50" s="13"/>
      <c r="I50" s="13">
        <v>0</v>
      </c>
      <c r="J50" s="13"/>
      <c r="K50" s="13">
        <v>0</v>
      </c>
      <c r="L50" s="13"/>
      <c r="M50" s="13"/>
      <c r="N50" s="13"/>
      <c r="O50" s="17">
        <f t="shared" si="5"/>
        <v>0</v>
      </c>
    </row>
    <row r="51" spans="2:15" x14ac:dyDescent="0.2">
      <c r="B51" s="15">
        <v>41971</v>
      </c>
      <c r="C51" s="13">
        <v>0</v>
      </c>
      <c r="D51" s="14"/>
      <c r="E51" s="13">
        <v>0</v>
      </c>
      <c r="F51" s="14"/>
      <c r="G51" s="13">
        <v>0</v>
      </c>
      <c r="H51" s="13"/>
      <c r="I51" s="13">
        <v>0</v>
      </c>
      <c r="J51" s="13"/>
      <c r="K51" s="13">
        <v>0</v>
      </c>
      <c r="L51" s="13"/>
      <c r="M51" s="13"/>
      <c r="N51" s="13"/>
      <c r="O51" s="17">
        <f t="shared" si="5"/>
        <v>0</v>
      </c>
    </row>
    <row r="52" spans="2:15" ht="25.5" x14ac:dyDescent="0.2">
      <c r="B52" s="15">
        <v>41974</v>
      </c>
      <c r="C52" s="13">
        <f>1.5+1+1</f>
        <v>3.5</v>
      </c>
      <c r="D52" s="14" t="s">
        <v>165</v>
      </c>
      <c r="E52" s="13">
        <v>3</v>
      </c>
      <c r="F52" s="14" t="s">
        <v>164</v>
      </c>
      <c r="G52" s="13">
        <v>0</v>
      </c>
      <c r="H52" s="13"/>
      <c r="I52" s="13">
        <v>1</v>
      </c>
      <c r="J52" s="13" t="s">
        <v>82</v>
      </c>
      <c r="K52" s="13">
        <v>1</v>
      </c>
      <c r="L52" s="13" t="s">
        <v>0</v>
      </c>
      <c r="M52" s="13"/>
      <c r="N52" s="13"/>
      <c r="O52" s="17">
        <f t="shared" ref="O52:O53" si="6">C52+E52+G52+I52+K52+M52</f>
        <v>8.5</v>
      </c>
    </row>
    <row r="53" spans="2:15" ht="39" customHeight="1" x14ac:dyDescent="0.2">
      <c r="B53" s="15">
        <v>41975</v>
      </c>
      <c r="C53" s="13">
        <f>3+1</f>
        <v>4</v>
      </c>
      <c r="D53" s="14" t="s">
        <v>168</v>
      </c>
      <c r="E53" s="13">
        <v>1</v>
      </c>
      <c r="F53" s="14" t="s">
        <v>167</v>
      </c>
      <c r="G53" s="13">
        <v>1</v>
      </c>
      <c r="H53" s="13" t="s">
        <v>169</v>
      </c>
      <c r="I53" s="13">
        <v>1</v>
      </c>
      <c r="J53" s="13" t="s">
        <v>82</v>
      </c>
      <c r="K53" s="13">
        <v>1.5</v>
      </c>
      <c r="L53" s="13" t="s">
        <v>166</v>
      </c>
      <c r="M53" s="13"/>
      <c r="N53" s="13"/>
      <c r="O53" s="17">
        <f t="shared" si="6"/>
        <v>8.5</v>
      </c>
    </row>
    <row r="54" spans="2:15" x14ac:dyDescent="0.2">
      <c r="B54" s="15">
        <v>41976</v>
      </c>
      <c r="C54" s="13">
        <v>0</v>
      </c>
      <c r="D54" s="14"/>
      <c r="E54" s="13">
        <v>0</v>
      </c>
      <c r="F54" s="14"/>
      <c r="G54" s="13">
        <v>0</v>
      </c>
      <c r="H54" s="13"/>
      <c r="I54" s="13">
        <v>0</v>
      </c>
      <c r="J54" s="13"/>
      <c r="K54" s="13">
        <v>0</v>
      </c>
      <c r="L54" s="13"/>
      <c r="M54" s="13"/>
      <c r="N54" s="13"/>
      <c r="O54" s="17">
        <f t="shared" si="3"/>
        <v>0</v>
      </c>
    </row>
    <row r="55" spans="2:15" x14ac:dyDescent="0.2">
      <c r="B55" s="15">
        <v>41977</v>
      </c>
      <c r="C55" s="13">
        <v>0</v>
      </c>
      <c r="D55" s="20"/>
      <c r="E55" s="13">
        <v>0</v>
      </c>
      <c r="F55" s="20"/>
      <c r="G55" s="13">
        <v>0</v>
      </c>
      <c r="H55" s="19"/>
      <c r="I55" s="13">
        <v>0</v>
      </c>
      <c r="J55" s="19"/>
      <c r="K55" s="13">
        <v>0</v>
      </c>
      <c r="L55" s="19"/>
      <c r="M55" s="19"/>
      <c r="N55" s="19"/>
      <c r="O55" s="21">
        <f t="shared" si="0"/>
        <v>0</v>
      </c>
    </row>
    <row r="56" spans="2:15" x14ac:dyDescent="0.2">
      <c r="B56" s="15">
        <v>41978</v>
      </c>
      <c r="C56" s="13"/>
      <c r="D56" s="14"/>
      <c r="E56" s="13"/>
      <c r="F56" s="14"/>
      <c r="G56" s="13"/>
      <c r="H56" s="13"/>
      <c r="I56" s="13"/>
      <c r="J56" s="13"/>
      <c r="K56" s="13"/>
      <c r="L56" s="13"/>
      <c r="M56" s="13"/>
      <c r="N56" s="13"/>
      <c r="O56" s="17">
        <f t="shared" ref="O56:O63" si="7">C56+E56+G56+I56+K56+M56</f>
        <v>0</v>
      </c>
    </row>
    <row r="57" spans="2:15" ht="25.5" x14ac:dyDescent="0.2">
      <c r="B57" s="15">
        <v>41981</v>
      </c>
      <c r="C57" s="13">
        <f>1.5</f>
        <v>1.5</v>
      </c>
      <c r="D57" s="14" t="s">
        <v>172</v>
      </c>
      <c r="E57" s="13">
        <v>1</v>
      </c>
      <c r="F57" s="14" t="s">
        <v>173</v>
      </c>
      <c r="G57" s="13">
        <v>1.5</v>
      </c>
      <c r="H57" s="13" t="s">
        <v>169</v>
      </c>
      <c r="I57" s="13"/>
      <c r="J57" s="13"/>
      <c r="K57" s="13">
        <v>1</v>
      </c>
      <c r="L57" s="13" t="s">
        <v>0</v>
      </c>
      <c r="M57" s="13"/>
      <c r="N57" s="13"/>
      <c r="O57" s="17">
        <f t="shared" si="7"/>
        <v>5</v>
      </c>
    </row>
    <row r="58" spans="2:15" ht="25.5" x14ac:dyDescent="0.2">
      <c r="B58" s="15">
        <v>41982</v>
      </c>
      <c r="C58" s="13">
        <f>3.5+1</f>
        <v>4.5</v>
      </c>
      <c r="D58" s="14" t="s">
        <v>170</v>
      </c>
      <c r="E58" s="13">
        <v>1.5</v>
      </c>
      <c r="F58" s="14" t="s">
        <v>171</v>
      </c>
      <c r="G58" s="13">
        <v>1</v>
      </c>
      <c r="H58" s="13" t="s">
        <v>169</v>
      </c>
      <c r="I58" s="13">
        <v>1</v>
      </c>
      <c r="J58" s="13" t="s">
        <v>82</v>
      </c>
      <c r="K58" s="13">
        <v>1</v>
      </c>
      <c r="L58" s="13" t="s">
        <v>0</v>
      </c>
      <c r="M58" s="13"/>
      <c r="N58" s="13"/>
      <c r="O58" s="17">
        <f t="shared" si="7"/>
        <v>9</v>
      </c>
    </row>
    <row r="59" spans="2:15" x14ac:dyDescent="0.2">
      <c r="B59" s="15">
        <v>41983</v>
      </c>
      <c r="C59" s="13"/>
      <c r="D59" s="14"/>
      <c r="E59" s="13"/>
      <c r="F59" s="14"/>
      <c r="G59" s="13"/>
      <c r="H59" s="13"/>
      <c r="I59" s="13"/>
      <c r="J59" s="13"/>
      <c r="K59" s="13"/>
      <c r="L59" s="13"/>
      <c r="M59" s="13"/>
      <c r="N59" s="13"/>
      <c r="O59" s="17">
        <f t="shared" si="7"/>
        <v>0</v>
      </c>
    </row>
    <row r="60" spans="2:15" x14ac:dyDescent="0.2">
      <c r="B60" s="15">
        <v>41984</v>
      </c>
      <c r="C60" s="13"/>
      <c r="D60" s="14"/>
      <c r="E60" s="13"/>
      <c r="F60" s="14"/>
      <c r="G60" s="13"/>
      <c r="H60" s="13"/>
      <c r="I60" s="13"/>
      <c r="J60" s="13"/>
      <c r="K60" s="13"/>
      <c r="L60" s="13"/>
      <c r="M60" s="13"/>
      <c r="N60" s="13"/>
      <c r="O60" s="17">
        <f t="shared" ref="O60:O61" si="8">C60+E60+G60+I60+K60+M60</f>
        <v>0</v>
      </c>
    </row>
    <row r="61" spans="2:15" ht="38.25" x14ac:dyDescent="0.2">
      <c r="B61" s="15">
        <v>41985</v>
      </c>
      <c r="C61" s="13">
        <v>2</v>
      </c>
      <c r="D61" s="14" t="s">
        <v>175</v>
      </c>
      <c r="E61" s="13">
        <v>2</v>
      </c>
      <c r="F61" s="14" t="s">
        <v>174</v>
      </c>
      <c r="G61" s="13">
        <v>1</v>
      </c>
      <c r="H61" s="13" t="s">
        <v>169</v>
      </c>
      <c r="I61" s="13">
        <v>1</v>
      </c>
      <c r="J61" s="13" t="s">
        <v>82</v>
      </c>
      <c r="K61" s="13">
        <v>2</v>
      </c>
      <c r="L61" s="13" t="s">
        <v>0</v>
      </c>
      <c r="M61" s="13"/>
      <c r="N61" s="13"/>
      <c r="O61" s="17">
        <f t="shared" si="8"/>
        <v>8</v>
      </c>
    </row>
    <row r="62" spans="2:15" x14ac:dyDescent="0.2">
      <c r="B62" s="15">
        <v>41988</v>
      </c>
      <c r="C62" s="13"/>
      <c r="D62" s="14"/>
      <c r="E62" s="13"/>
      <c r="F62" s="14"/>
      <c r="G62" s="13"/>
      <c r="H62" s="13"/>
      <c r="I62" s="13"/>
      <c r="J62" s="13"/>
      <c r="K62" s="13"/>
      <c r="L62" s="13"/>
      <c r="M62" s="13"/>
      <c r="N62" s="13"/>
      <c r="O62" s="17">
        <f t="shared" si="7"/>
        <v>0</v>
      </c>
    </row>
    <row r="63" spans="2:15" x14ac:dyDescent="0.2">
      <c r="B63" s="15">
        <v>41989</v>
      </c>
      <c r="C63" s="13"/>
      <c r="D63" s="14"/>
      <c r="E63" s="13"/>
      <c r="F63" s="14"/>
      <c r="G63" s="13"/>
      <c r="H63" s="13"/>
      <c r="I63" s="13"/>
      <c r="J63" s="13"/>
      <c r="K63" s="13"/>
      <c r="L63" s="13"/>
      <c r="M63" s="13"/>
      <c r="N63" s="13"/>
      <c r="O63" s="17">
        <f t="shared" si="7"/>
        <v>0</v>
      </c>
    </row>
    <row r="64" spans="2:15" x14ac:dyDescent="0.2">
      <c r="B64" s="7"/>
      <c r="C64" s="5"/>
      <c r="D64" s="6"/>
      <c r="E64" s="5"/>
      <c r="F64" s="6"/>
      <c r="G64" s="5"/>
      <c r="H64" s="5"/>
      <c r="I64" s="5"/>
      <c r="J64" s="5"/>
      <c r="K64" s="5"/>
      <c r="L64" s="5"/>
      <c r="M64" s="5"/>
      <c r="N64" s="5"/>
      <c r="O64" s="5">
        <f t="shared" si="0"/>
        <v>0</v>
      </c>
    </row>
    <row r="65" spans="2:15" x14ac:dyDescent="0.2">
      <c r="B65" s="7"/>
      <c r="C65" s="5"/>
      <c r="D65" s="6"/>
      <c r="E65" s="5"/>
      <c r="F65" s="6"/>
      <c r="G65" s="5"/>
      <c r="H65" s="5"/>
      <c r="I65" s="5"/>
      <c r="J65" s="5"/>
      <c r="K65" s="5"/>
      <c r="L65" s="5"/>
      <c r="M65" s="5"/>
      <c r="N65" s="5"/>
      <c r="O65" s="5">
        <f t="shared" si="0"/>
        <v>0</v>
      </c>
    </row>
    <row r="66" spans="2:15" x14ac:dyDescent="0.2">
      <c r="B66" s="7"/>
      <c r="C66" s="5"/>
      <c r="D66" s="6"/>
      <c r="E66" s="5"/>
      <c r="F66" s="6"/>
      <c r="G66" s="5"/>
      <c r="H66" s="5"/>
      <c r="I66" s="5"/>
      <c r="J66" s="5"/>
      <c r="K66" s="5"/>
      <c r="L66" s="5"/>
      <c r="M66" s="5"/>
      <c r="N66" s="5"/>
      <c r="O66" s="5">
        <f t="shared" si="0"/>
        <v>0</v>
      </c>
    </row>
    <row r="67" spans="2:15" x14ac:dyDescent="0.2">
      <c r="B67" s="7"/>
      <c r="C67" s="5"/>
      <c r="D67" s="6"/>
      <c r="E67" s="5"/>
      <c r="F67" s="6"/>
      <c r="G67" s="5"/>
      <c r="H67" s="5"/>
      <c r="I67" s="5"/>
      <c r="J67" s="5"/>
      <c r="K67" s="5"/>
      <c r="L67" s="5"/>
      <c r="M67" s="5"/>
      <c r="N67" s="5"/>
      <c r="O67" s="5">
        <f t="shared" si="0"/>
        <v>0</v>
      </c>
    </row>
    <row r="68" spans="2:15" x14ac:dyDescent="0.2">
      <c r="B68" s="7"/>
      <c r="C68" s="5"/>
      <c r="D68" s="6"/>
      <c r="E68" s="5"/>
      <c r="F68" s="6"/>
      <c r="G68" s="5"/>
      <c r="H68" s="5"/>
      <c r="I68" s="5"/>
      <c r="J68" s="5"/>
      <c r="K68" s="5"/>
      <c r="L68" s="5"/>
      <c r="M68" s="5"/>
      <c r="N68" s="5"/>
      <c r="O68" s="5">
        <f t="shared" si="0"/>
        <v>0</v>
      </c>
    </row>
    <row r="69" spans="2:15" x14ac:dyDescent="0.2">
      <c r="B69" s="7"/>
      <c r="C69" s="5"/>
      <c r="D69" s="6"/>
      <c r="E69" s="5"/>
      <c r="F69" s="6"/>
      <c r="G69" s="5"/>
      <c r="H69" s="5"/>
      <c r="I69" s="5"/>
      <c r="J69" s="5"/>
      <c r="K69" s="5"/>
      <c r="L69" s="5"/>
      <c r="M69" s="5"/>
      <c r="N69" s="5"/>
      <c r="O69" s="5"/>
    </row>
    <row r="70" spans="2:15" x14ac:dyDescent="0.2">
      <c r="B70" s="7"/>
      <c r="C70" s="5"/>
      <c r="D70" s="6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</row>
    <row r="71" spans="2:15" x14ac:dyDescent="0.2">
      <c r="B71" s="7"/>
      <c r="C71" s="5"/>
      <c r="D71" s="6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</row>
    <row r="72" spans="2:15" x14ac:dyDescent="0.2">
      <c r="B72" s="7"/>
      <c r="C72" s="5"/>
      <c r="D72" s="6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</row>
    <row r="73" spans="2:15" x14ac:dyDescent="0.2">
      <c r="B73" s="7"/>
      <c r="C73" s="5"/>
      <c r="D73" s="6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</row>
    <row r="74" spans="2:15" x14ac:dyDescent="0.2">
      <c r="B74" s="7"/>
      <c r="C74" s="5"/>
      <c r="D74" s="6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</row>
    <row r="75" spans="2:15" x14ac:dyDescent="0.2">
      <c r="B75" s="7"/>
      <c r="C75" s="5"/>
      <c r="D75" s="6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</row>
    <row r="76" spans="2:15" x14ac:dyDescent="0.2">
      <c r="B76" s="7"/>
      <c r="C76" s="5"/>
      <c r="D76" s="6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</row>
    <row r="77" spans="2:15" x14ac:dyDescent="0.2">
      <c r="B77" s="7"/>
      <c r="C77" s="5"/>
      <c r="D77" s="6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</row>
    <row r="78" spans="2:15" x14ac:dyDescent="0.2">
      <c r="B78" s="7"/>
      <c r="C78" s="5"/>
      <c r="D78" s="6"/>
      <c r="E78" s="5"/>
      <c r="F78" s="6"/>
      <c r="G78" s="5"/>
      <c r="H78" s="5"/>
      <c r="I78" s="5"/>
      <c r="J78" s="5"/>
      <c r="K78" s="5"/>
      <c r="L78" s="5"/>
      <c r="M78" s="5"/>
      <c r="N78" s="5"/>
      <c r="O78" s="5"/>
    </row>
    <row r="79" spans="2:15" x14ac:dyDescent="0.2">
      <c r="B79" s="7"/>
      <c r="C79" s="5"/>
      <c r="D79" s="6"/>
      <c r="E79" s="5"/>
      <c r="F79" s="6"/>
      <c r="G79" s="5"/>
      <c r="H79" s="5"/>
      <c r="I79" s="5"/>
      <c r="J79" s="5"/>
      <c r="K79" s="5"/>
      <c r="L79" s="5"/>
      <c r="M79" s="5"/>
      <c r="N79" s="5"/>
      <c r="O79" s="5"/>
    </row>
    <row r="80" spans="2:15" x14ac:dyDescent="0.2">
      <c r="B80" s="7"/>
      <c r="C80" s="5"/>
      <c r="D80" s="6"/>
      <c r="E80" s="5"/>
      <c r="F80" s="6"/>
      <c r="G80" s="5"/>
      <c r="H80" s="5"/>
      <c r="I80" s="5"/>
      <c r="J80" s="5"/>
      <c r="K80" s="5"/>
      <c r="L80" s="5"/>
      <c r="M80" s="5"/>
      <c r="N80" s="5"/>
      <c r="O80" s="5"/>
    </row>
    <row r="81" spans="2:15" x14ac:dyDescent="0.2">
      <c r="B81" s="7"/>
      <c r="C81" s="5"/>
      <c r="D81" s="6"/>
      <c r="E81" s="5"/>
      <c r="F81" s="6"/>
      <c r="G81" s="5"/>
      <c r="H81" s="5"/>
      <c r="I81" s="5"/>
      <c r="J81" s="5"/>
      <c r="K81" s="5"/>
      <c r="L81" s="5"/>
      <c r="M81" s="5"/>
      <c r="N81" s="5"/>
      <c r="O81" s="5"/>
    </row>
    <row r="82" spans="2:15" x14ac:dyDescent="0.2">
      <c r="B82" s="7"/>
      <c r="C82" s="5"/>
      <c r="D82" s="6"/>
      <c r="E82" s="5"/>
      <c r="F82" s="6"/>
      <c r="G82" s="5"/>
      <c r="H82" s="5"/>
      <c r="I82" s="5"/>
      <c r="J82" s="5"/>
      <c r="K82" s="5"/>
      <c r="L82" s="5"/>
      <c r="M82" s="5"/>
      <c r="N82" s="5"/>
      <c r="O82" s="5"/>
    </row>
    <row r="83" spans="2:15" x14ac:dyDescent="0.2">
      <c r="B83" s="7"/>
      <c r="C83" s="5"/>
      <c r="D83" s="6"/>
      <c r="E83" s="5"/>
      <c r="F83" s="6"/>
      <c r="G83" s="5"/>
      <c r="H83" s="5"/>
      <c r="I83" s="5"/>
      <c r="J83" s="5"/>
      <c r="K83" s="5"/>
      <c r="L83" s="5"/>
      <c r="M83" s="5"/>
      <c r="N83" s="5"/>
      <c r="O83" s="5"/>
    </row>
    <row r="84" spans="2:15" x14ac:dyDescent="0.2">
      <c r="B84" s="7"/>
      <c r="C84" s="5"/>
      <c r="D84" s="6"/>
      <c r="E84" s="5"/>
      <c r="F84" s="6"/>
      <c r="G84" s="5"/>
      <c r="H84" s="5"/>
      <c r="I84" s="5"/>
      <c r="J84" s="5"/>
      <c r="K84" s="5"/>
      <c r="L84" s="5"/>
      <c r="M84" s="5"/>
      <c r="N84" s="5"/>
      <c r="O84" s="5"/>
    </row>
    <row r="85" spans="2:15" x14ac:dyDescent="0.2">
      <c r="B85" s="7"/>
      <c r="C85" s="5"/>
      <c r="D85" s="6"/>
      <c r="E85" s="5"/>
      <c r="F85" s="6"/>
      <c r="G85" s="5"/>
      <c r="H85" s="5"/>
      <c r="I85" s="5"/>
      <c r="J85" s="5"/>
      <c r="K85" s="5"/>
      <c r="L85" s="5"/>
      <c r="M85" s="5"/>
      <c r="N85" s="5"/>
      <c r="O85" s="5"/>
    </row>
    <row r="86" spans="2:15" x14ac:dyDescent="0.2">
      <c r="B86" s="7"/>
      <c r="C86" s="5"/>
      <c r="D86" s="6"/>
      <c r="E86" s="5"/>
      <c r="F86" s="6"/>
      <c r="G86" s="5"/>
      <c r="H86" s="5"/>
      <c r="I86" s="5"/>
      <c r="J86" s="5"/>
      <c r="K86" s="5"/>
      <c r="L86" s="5"/>
      <c r="M86" s="5"/>
      <c r="N86" s="5"/>
      <c r="O86" s="5"/>
    </row>
    <row r="87" spans="2:15" x14ac:dyDescent="0.2">
      <c r="B87" s="7"/>
      <c r="C87" s="5"/>
      <c r="D87" s="6"/>
      <c r="E87" s="5"/>
      <c r="F87" s="6"/>
      <c r="G87" s="5"/>
      <c r="H87" s="5"/>
      <c r="I87" s="5"/>
      <c r="J87" s="5"/>
      <c r="K87" s="5"/>
      <c r="L87" s="5"/>
      <c r="M87" s="5"/>
      <c r="N87" s="5"/>
      <c r="O87" s="5"/>
    </row>
    <row r="88" spans="2:15" x14ac:dyDescent="0.2">
      <c r="B88" s="7"/>
      <c r="C88" s="5"/>
      <c r="D88" s="6"/>
      <c r="E88" s="5"/>
      <c r="F88" s="6"/>
      <c r="G88" s="5"/>
      <c r="H88" s="5"/>
      <c r="I88" s="5"/>
      <c r="J88" s="5"/>
      <c r="K88" s="5"/>
      <c r="L88" s="5"/>
      <c r="M88" s="5"/>
      <c r="N88" s="5"/>
      <c r="O88" s="5"/>
    </row>
    <row r="89" spans="2:15" x14ac:dyDescent="0.2">
      <c r="B89" s="7"/>
      <c r="C89" s="5"/>
      <c r="D89" s="6"/>
      <c r="E89" s="5"/>
      <c r="F89" s="6"/>
      <c r="G89" s="5"/>
      <c r="H89" s="5"/>
      <c r="I89" s="5"/>
      <c r="J89" s="5"/>
      <c r="K89" s="5"/>
      <c r="L89" s="5"/>
      <c r="M89" s="5"/>
      <c r="N89" s="5"/>
      <c r="O89" s="5"/>
    </row>
    <row r="90" spans="2:15" x14ac:dyDescent="0.2">
      <c r="B90" s="7"/>
      <c r="C90" s="5"/>
      <c r="D90" s="6"/>
      <c r="E90" s="5"/>
      <c r="F90" s="6"/>
      <c r="G90" s="5"/>
      <c r="H90" s="5"/>
      <c r="I90" s="5"/>
      <c r="J90" s="5"/>
      <c r="K90" s="5"/>
      <c r="L90" s="5"/>
      <c r="M90" s="5"/>
      <c r="N90" s="5"/>
      <c r="O90" s="5"/>
    </row>
    <row r="91" spans="2:15" x14ac:dyDescent="0.2">
      <c r="B91" s="7"/>
      <c r="C91" s="5"/>
      <c r="D91" s="6"/>
      <c r="E91" s="5"/>
      <c r="F91" s="6"/>
      <c r="G91" s="5"/>
      <c r="H91" s="5"/>
      <c r="I91" s="5"/>
      <c r="J91" s="5"/>
      <c r="K91" s="5"/>
      <c r="L91" s="5"/>
      <c r="M91" s="5"/>
      <c r="N91" s="5"/>
      <c r="O91" s="5"/>
    </row>
    <row r="92" spans="2:15" x14ac:dyDescent="0.2">
      <c r="B92" s="7"/>
      <c r="C92" s="5"/>
      <c r="D92" s="6"/>
      <c r="E92" s="5"/>
      <c r="F92" s="6"/>
      <c r="G92" s="5"/>
      <c r="H92" s="5"/>
      <c r="I92" s="5"/>
      <c r="J92" s="5"/>
      <c r="K92" s="5"/>
      <c r="L92" s="5"/>
      <c r="M92" s="5"/>
      <c r="N92" s="5"/>
      <c r="O92" s="5"/>
    </row>
    <row r="93" spans="2:15" x14ac:dyDescent="0.2">
      <c r="B93" s="7"/>
      <c r="C93" s="5"/>
      <c r="D93" s="6"/>
      <c r="E93" s="5"/>
      <c r="F93" s="6"/>
      <c r="G93" s="5"/>
      <c r="H93" s="5"/>
      <c r="I93" s="5"/>
      <c r="J93" s="5"/>
      <c r="K93" s="5"/>
      <c r="L93" s="5"/>
      <c r="M93" s="5"/>
      <c r="N93" s="5"/>
      <c r="O93" s="5"/>
    </row>
    <row r="94" spans="2:15" x14ac:dyDescent="0.2">
      <c r="B94" s="7"/>
      <c r="C94" s="5"/>
      <c r="D94" s="6"/>
      <c r="E94" s="5"/>
      <c r="F94" s="6"/>
      <c r="G94" s="5"/>
      <c r="H94" s="5"/>
      <c r="I94" s="5"/>
      <c r="J94" s="5"/>
      <c r="K94" s="5"/>
      <c r="L94" s="5"/>
      <c r="M94" s="5"/>
      <c r="N94" s="5"/>
      <c r="O94" s="5"/>
    </row>
    <row r="95" spans="2:15" x14ac:dyDescent="0.2">
      <c r="B95" s="7"/>
      <c r="C95" s="5"/>
      <c r="D95" s="6"/>
      <c r="E95" s="5"/>
      <c r="F95" s="6"/>
      <c r="G95" s="5"/>
      <c r="H95" s="5"/>
      <c r="I95" s="5"/>
      <c r="J95" s="5"/>
      <c r="K95" s="5"/>
      <c r="L95" s="5"/>
      <c r="M95" s="5"/>
      <c r="N95" s="5"/>
      <c r="O95" s="5"/>
    </row>
    <row r="96" spans="2:15" x14ac:dyDescent="0.2">
      <c r="B96" s="7"/>
      <c r="C96" s="5"/>
      <c r="D96" s="6"/>
      <c r="E96" s="5"/>
      <c r="F96" s="6"/>
      <c r="G96" s="5"/>
      <c r="H96" s="5"/>
      <c r="I96" s="5"/>
      <c r="J96" s="5"/>
      <c r="K96" s="5"/>
      <c r="L96" s="5"/>
      <c r="M96" s="5"/>
      <c r="N96" s="5"/>
      <c r="O96" s="5"/>
    </row>
    <row r="97" spans="2:15" x14ac:dyDescent="0.2">
      <c r="B97" s="7"/>
      <c r="C97" s="5"/>
      <c r="D97" s="6"/>
      <c r="E97" s="5"/>
      <c r="F97" s="6"/>
      <c r="G97" s="5"/>
      <c r="H97" s="5"/>
      <c r="I97" s="5"/>
      <c r="J97" s="5"/>
      <c r="K97" s="5"/>
      <c r="L97" s="5"/>
      <c r="M97" s="5"/>
      <c r="N97" s="5"/>
      <c r="O97" s="5"/>
    </row>
    <row r="98" spans="2:15" x14ac:dyDescent="0.2">
      <c r="B98" s="7"/>
      <c r="C98" s="5"/>
      <c r="D98" s="6"/>
      <c r="E98" s="5"/>
      <c r="F98" s="6"/>
      <c r="G98" s="5"/>
      <c r="H98" s="5"/>
      <c r="I98" s="5"/>
      <c r="J98" s="5"/>
      <c r="K98" s="5"/>
      <c r="L98" s="5"/>
      <c r="M98" s="5"/>
      <c r="N98" s="5"/>
      <c r="O98" s="5"/>
    </row>
    <row r="99" spans="2:15" x14ac:dyDescent="0.2">
      <c r="B99" s="7"/>
      <c r="C99" s="5"/>
      <c r="D99" s="6"/>
      <c r="E99" s="5"/>
      <c r="F99" s="6"/>
      <c r="G99" s="5"/>
      <c r="H99" s="5"/>
      <c r="I99" s="5"/>
      <c r="J99" s="5"/>
      <c r="K99" s="5"/>
      <c r="L99" s="5"/>
      <c r="M99" s="5"/>
      <c r="N99" s="5"/>
      <c r="O99" s="5"/>
    </row>
    <row r="100" spans="2:15" x14ac:dyDescent="0.2">
      <c r="B100" s="7"/>
      <c r="C100" s="5"/>
      <c r="D100" s="6"/>
      <c r="E100" s="5"/>
      <c r="F100" s="6"/>
      <c r="G100" s="5"/>
      <c r="H100" s="5"/>
      <c r="I100" s="5"/>
      <c r="J100" s="5"/>
      <c r="K100" s="5"/>
      <c r="L100" s="5"/>
      <c r="M100" s="5"/>
      <c r="N100" s="5"/>
      <c r="O100" s="5"/>
    </row>
    <row r="101" spans="2:15" x14ac:dyDescent="0.2">
      <c r="B101" s="7"/>
      <c r="C101" s="5"/>
      <c r="D101" s="6"/>
      <c r="E101" s="5"/>
      <c r="F101" s="6"/>
      <c r="G101" s="5"/>
      <c r="H101" s="5"/>
      <c r="I101" s="5"/>
      <c r="J101" s="5"/>
      <c r="K101" s="5"/>
      <c r="L101" s="5"/>
      <c r="M101" s="5"/>
      <c r="N101" s="5"/>
      <c r="O101" s="5"/>
    </row>
    <row r="102" spans="2:15" x14ac:dyDescent="0.2">
      <c r="B102" s="7"/>
      <c r="C102" s="5"/>
      <c r="D102" s="6"/>
      <c r="E102" s="5"/>
      <c r="F102" s="6"/>
      <c r="G102" s="5"/>
      <c r="H102" s="5"/>
      <c r="I102" s="5"/>
      <c r="J102" s="5"/>
      <c r="K102" s="5"/>
      <c r="L102" s="5"/>
      <c r="M102" s="5"/>
      <c r="N102" s="5"/>
      <c r="O102" s="5"/>
    </row>
    <row r="103" spans="2:15" x14ac:dyDescent="0.2">
      <c r="B103" s="7"/>
      <c r="C103" s="5"/>
      <c r="D103" s="6"/>
      <c r="E103" s="5"/>
      <c r="F103" s="6"/>
      <c r="G103" s="5"/>
      <c r="H103" s="5"/>
      <c r="I103" s="5"/>
      <c r="J103" s="5"/>
      <c r="K103" s="5"/>
      <c r="L103" s="5"/>
      <c r="M103" s="5"/>
      <c r="N103" s="5"/>
      <c r="O103" s="5"/>
    </row>
    <row r="104" spans="2:15" x14ac:dyDescent="0.2">
      <c r="B104" s="7"/>
      <c r="C104" s="5"/>
      <c r="D104" s="6"/>
      <c r="E104" s="5"/>
      <c r="F104" s="6"/>
      <c r="G104" s="5"/>
      <c r="H104" s="5"/>
      <c r="I104" s="5"/>
      <c r="J104" s="5"/>
      <c r="K104" s="5"/>
      <c r="L104" s="5"/>
      <c r="M104" s="5"/>
      <c r="N104" s="5"/>
      <c r="O104" s="5"/>
    </row>
    <row r="105" spans="2:15" x14ac:dyDescent="0.2">
      <c r="B105" s="7"/>
      <c r="C105" s="5"/>
      <c r="D105" s="6"/>
      <c r="E105" s="5"/>
      <c r="F105" s="6"/>
      <c r="G105" s="5"/>
      <c r="H105" s="5"/>
      <c r="I105" s="5"/>
      <c r="J105" s="5"/>
      <c r="K105" s="5"/>
      <c r="L105" s="5"/>
      <c r="M105" s="5"/>
      <c r="N105" s="5"/>
      <c r="O105" s="5"/>
    </row>
    <row r="106" spans="2:15" x14ac:dyDescent="0.2">
      <c r="B106" s="7"/>
      <c r="C106" s="5"/>
      <c r="D106" s="6"/>
      <c r="E106" s="5"/>
      <c r="F106" s="6"/>
      <c r="G106" s="5"/>
      <c r="H106" s="5"/>
      <c r="I106" s="5"/>
      <c r="J106" s="5"/>
      <c r="K106" s="5"/>
      <c r="L106" s="5"/>
      <c r="M106" s="5"/>
      <c r="N106" s="5"/>
      <c r="O106" s="5"/>
    </row>
    <row r="107" spans="2:15" x14ac:dyDescent="0.2">
      <c r="B107" s="7"/>
      <c r="C107" s="5"/>
      <c r="D107" s="6"/>
      <c r="E107" s="5"/>
      <c r="F107" s="6"/>
      <c r="G107" s="5"/>
      <c r="H107" s="5"/>
      <c r="I107" s="5"/>
      <c r="J107" s="5"/>
      <c r="K107" s="5"/>
      <c r="L107" s="5"/>
      <c r="M107" s="5"/>
      <c r="N107" s="5"/>
      <c r="O107" s="5"/>
    </row>
    <row r="108" spans="2:15" x14ac:dyDescent="0.2">
      <c r="B108" s="7"/>
      <c r="C108" s="5"/>
      <c r="D108" s="6"/>
      <c r="E108" s="5"/>
      <c r="F108" s="6"/>
      <c r="G108" s="5"/>
      <c r="H108" s="5"/>
      <c r="I108" s="5"/>
      <c r="J108" s="5"/>
      <c r="K108" s="5"/>
      <c r="L108" s="5"/>
      <c r="M108" s="5"/>
      <c r="N108" s="5"/>
      <c r="O108" s="5"/>
    </row>
    <row r="109" spans="2:15" x14ac:dyDescent="0.2">
      <c r="B109" s="7"/>
      <c r="C109" s="5"/>
      <c r="D109" s="6"/>
      <c r="E109" s="5"/>
      <c r="F109" s="6"/>
      <c r="G109" s="5"/>
      <c r="H109" s="5"/>
      <c r="I109" s="5"/>
      <c r="J109" s="5"/>
      <c r="K109" s="5"/>
      <c r="L109" s="5"/>
      <c r="M109" s="5"/>
      <c r="N109" s="5"/>
      <c r="O109" s="5"/>
    </row>
    <row r="110" spans="2:15" x14ac:dyDescent="0.2">
      <c r="B110" s="7"/>
      <c r="C110" s="5"/>
      <c r="D110" s="6"/>
      <c r="E110" s="5"/>
      <c r="F110" s="6"/>
      <c r="G110" s="5"/>
      <c r="H110" s="5"/>
      <c r="I110" s="5"/>
      <c r="J110" s="5"/>
      <c r="K110" s="5"/>
      <c r="L110" s="5"/>
      <c r="M110" s="5"/>
      <c r="N110" s="5"/>
      <c r="O110" s="5"/>
    </row>
    <row r="111" spans="2:15" x14ac:dyDescent="0.2">
      <c r="B111" s="7"/>
      <c r="C111" s="5"/>
      <c r="D111" s="6"/>
      <c r="E111" s="5"/>
      <c r="F111" s="6"/>
      <c r="G111" s="5"/>
      <c r="H111" s="5"/>
      <c r="I111" s="5"/>
      <c r="J111" s="5"/>
      <c r="K111" s="5"/>
      <c r="L111" s="5"/>
      <c r="M111" s="5"/>
      <c r="N111" s="5"/>
      <c r="O111" s="5"/>
    </row>
    <row r="112" spans="2:15" x14ac:dyDescent="0.2">
      <c r="B112" s="7"/>
      <c r="C112" s="5"/>
      <c r="D112" s="6"/>
      <c r="E112" s="5"/>
      <c r="F112" s="6"/>
      <c r="G112" s="5"/>
      <c r="H112" s="5"/>
      <c r="I112" s="5"/>
      <c r="J112" s="5"/>
      <c r="K112" s="5"/>
      <c r="L112" s="5"/>
      <c r="M112" s="5"/>
      <c r="N112" s="5"/>
      <c r="O112" s="5"/>
    </row>
    <row r="113" spans="2:15" x14ac:dyDescent="0.2">
      <c r="B113" s="7"/>
      <c r="C113" s="5"/>
      <c r="D113" s="6"/>
      <c r="E113" s="5"/>
      <c r="F113" s="6"/>
      <c r="G113" s="5"/>
      <c r="H113" s="5"/>
      <c r="I113" s="5"/>
      <c r="J113" s="5"/>
      <c r="K113" s="5"/>
      <c r="L113" s="5"/>
      <c r="M113" s="5"/>
      <c r="N113" s="5"/>
      <c r="O113" s="5"/>
    </row>
    <row r="114" spans="2:15" x14ac:dyDescent="0.2">
      <c r="B114" s="7"/>
      <c r="C114" s="5"/>
      <c r="D114" s="6"/>
      <c r="E114" s="5"/>
      <c r="F114" s="6"/>
      <c r="G114" s="5"/>
      <c r="H114" s="5"/>
      <c r="I114" s="5"/>
      <c r="J114" s="5"/>
      <c r="K114" s="5"/>
      <c r="L114" s="5"/>
      <c r="M114" s="5"/>
      <c r="N114" s="5"/>
      <c r="O114" s="5"/>
    </row>
    <row r="115" spans="2:15" x14ac:dyDescent="0.2">
      <c r="B115" s="7"/>
      <c r="C115" s="5"/>
      <c r="D115" s="6"/>
      <c r="E115" s="5"/>
      <c r="F115" s="6"/>
      <c r="G115" s="5"/>
      <c r="H115" s="5"/>
      <c r="I115" s="5"/>
      <c r="J115" s="5"/>
      <c r="K115" s="5"/>
      <c r="L115" s="5"/>
      <c r="M115" s="5"/>
      <c r="N115" s="5"/>
      <c r="O115" s="5"/>
    </row>
    <row r="116" spans="2:15" x14ac:dyDescent="0.2">
      <c r="B116" s="7"/>
      <c r="C116" s="5"/>
      <c r="D116" s="6"/>
      <c r="E116" s="5"/>
      <c r="F116" s="6"/>
      <c r="G116" s="5"/>
      <c r="H116" s="5"/>
      <c r="I116" s="5"/>
      <c r="J116" s="5"/>
      <c r="K116" s="5"/>
      <c r="L116" s="5"/>
      <c r="M116" s="5"/>
      <c r="N116" s="5"/>
      <c r="O116" s="5"/>
    </row>
    <row r="117" spans="2:15" x14ac:dyDescent="0.2">
      <c r="B117" s="7"/>
      <c r="C117" s="5"/>
      <c r="D117" s="6"/>
      <c r="E117" s="5"/>
      <c r="F117" s="6"/>
      <c r="G117" s="5"/>
      <c r="H117" s="5"/>
      <c r="I117" s="5"/>
      <c r="J117" s="5"/>
      <c r="K117" s="5"/>
      <c r="L117" s="5"/>
      <c r="M117" s="5"/>
      <c r="N117" s="5"/>
      <c r="O117" s="5"/>
    </row>
    <row r="118" spans="2:15" x14ac:dyDescent="0.2">
      <c r="B118" s="7"/>
      <c r="C118" s="5"/>
      <c r="D118" s="6"/>
      <c r="E118" s="5"/>
      <c r="F118" s="6"/>
      <c r="G118" s="5"/>
      <c r="H118" s="5"/>
      <c r="I118" s="5"/>
      <c r="J118" s="5"/>
      <c r="K118" s="5"/>
      <c r="L118" s="5"/>
      <c r="M118" s="5"/>
      <c r="N118" s="5"/>
      <c r="O118" s="5"/>
    </row>
    <row r="119" spans="2:15" x14ac:dyDescent="0.2">
      <c r="B119" s="7"/>
      <c r="C119" s="5"/>
      <c r="D119" s="6"/>
      <c r="E119" s="5"/>
      <c r="F119" s="6"/>
      <c r="G119" s="5"/>
      <c r="H119" s="5"/>
      <c r="I119" s="5"/>
      <c r="J119" s="5"/>
      <c r="K119" s="5"/>
      <c r="L119" s="5"/>
      <c r="M119" s="5"/>
      <c r="N119" s="5"/>
      <c r="O119" s="5"/>
    </row>
    <row r="120" spans="2:15" x14ac:dyDescent="0.2">
      <c r="B120" s="7"/>
      <c r="C120" s="5"/>
      <c r="D120" s="6"/>
      <c r="E120" s="5"/>
      <c r="F120" s="6"/>
      <c r="G120" s="5"/>
      <c r="H120" s="5"/>
      <c r="I120" s="5"/>
      <c r="J120" s="5"/>
      <c r="K120" s="5"/>
      <c r="L120" s="5"/>
      <c r="M120" s="5"/>
      <c r="N120" s="5"/>
      <c r="O120" s="5"/>
    </row>
    <row r="121" spans="2:15" x14ac:dyDescent="0.2">
      <c r="B121" s="7"/>
      <c r="C121" s="5"/>
      <c r="D121" s="6"/>
      <c r="E121" s="5"/>
      <c r="F121" s="6"/>
      <c r="G121" s="5"/>
      <c r="H121" s="5"/>
      <c r="I121" s="5"/>
      <c r="J121" s="5"/>
      <c r="K121" s="5"/>
      <c r="L121" s="5"/>
      <c r="M121" s="5"/>
      <c r="N121" s="5"/>
      <c r="O121" s="5"/>
    </row>
    <row r="122" spans="2:15" x14ac:dyDescent="0.2">
      <c r="B122" s="7"/>
      <c r="C122" s="5"/>
      <c r="D122" s="6"/>
      <c r="E122" s="5"/>
      <c r="F122" s="6"/>
      <c r="G122" s="5"/>
      <c r="H122" s="5"/>
      <c r="I122" s="5"/>
      <c r="J122" s="5"/>
      <c r="K122" s="5"/>
      <c r="L122" s="5"/>
      <c r="M122" s="5"/>
      <c r="N122" s="5"/>
      <c r="O122" s="5"/>
    </row>
    <row r="123" spans="2:15" x14ac:dyDescent="0.2">
      <c r="B123" s="7"/>
      <c r="C123" s="5"/>
      <c r="D123" s="6"/>
      <c r="E123" s="5"/>
      <c r="F123" s="6"/>
      <c r="G123" s="5"/>
      <c r="H123" s="5"/>
      <c r="I123" s="5"/>
      <c r="J123" s="5"/>
      <c r="K123" s="5"/>
      <c r="L123" s="5"/>
      <c r="M123" s="5"/>
      <c r="N123" s="5"/>
      <c r="O123" s="5"/>
    </row>
    <row r="124" spans="2:15" x14ac:dyDescent="0.2">
      <c r="B124" s="7"/>
      <c r="C124" s="5"/>
      <c r="D124" s="6"/>
      <c r="E124" s="5"/>
      <c r="F124" s="6"/>
      <c r="G124" s="5"/>
      <c r="H124" s="5"/>
      <c r="I124" s="5"/>
      <c r="J124" s="5"/>
      <c r="K124" s="5"/>
      <c r="L124" s="5"/>
      <c r="M124" s="5"/>
      <c r="N124" s="5"/>
      <c r="O124" s="5"/>
    </row>
    <row r="125" spans="2:15" x14ac:dyDescent="0.2">
      <c r="B125" s="7"/>
      <c r="C125" s="5"/>
      <c r="D125" s="6"/>
      <c r="E125" s="5"/>
      <c r="F125" s="6"/>
      <c r="G125" s="5"/>
      <c r="H125" s="5"/>
      <c r="I125" s="5"/>
      <c r="J125" s="5"/>
      <c r="K125" s="5"/>
      <c r="L125" s="5"/>
      <c r="M125" s="5"/>
      <c r="N125" s="5"/>
      <c r="O125" s="5"/>
    </row>
    <row r="126" spans="2:15" x14ac:dyDescent="0.2">
      <c r="B126" s="7"/>
      <c r="C126" s="5"/>
      <c r="D126" s="6"/>
      <c r="E126" s="5"/>
      <c r="F126" s="6"/>
      <c r="G126" s="5"/>
      <c r="H126" s="5"/>
      <c r="I126" s="5"/>
      <c r="J126" s="5"/>
      <c r="K126" s="5"/>
      <c r="L126" s="5"/>
      <c r="M126" s="5"/>
      <c r="N126" s="5"/>
      <c r="O126" s="5"/>
    </row>
  </sheetData>
  <conditionalFormatting sqref="M2:M3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{AFE9D12A-45F6-4406-8BB9-F68842721824}</x14:id>
        </ext>
      </extLst>
    </cfRule>
  </conditionalFormatting>
  <conditionalFormatting sqref="M2:M54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{23410156-FFC5-4A67-A47D-7FD26E58A3BC}</x14:id>
        </ext>
      </extLst>
    </cfRule>
  </conditionalFormatting>
  <conditionalFormatting sqref="C2:C63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{F545D314-501F-4AC3-8AE3-9797FB3E18DF}</x14:id>
        </ext>
      </extLst>
    </cfRule>
  </conditionalFormatting>
  <conditionalFormatting sqref="E2:E63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{6BD7EE84-52F4-4115-A521-8AD286F54515}</x14:id>
        </ext>
      </extLst>
    </cfRule>
  </conditionalFormatting>
  <conditionalFormatting sqref="G2:G63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{85EC4DAA-7AA9-41B9-A391-915F696D8E2D}</x14:id>
        </ext>
      </extLst>
    </cfRule>
  </conditionalFormatting>
  <conditionalFormatting sqref="I2:I63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{7D9999A3-19E3-4ACD-A9E6-F89506A6024C}</x14:id>
        </ext>
      </extLst>
    </cfRule>
  </conditionalFormatting>
  <conditionalFormatting sqref="K2:K63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{C64C5F79-B88B-4439-9972-797E77CB1818}</x14:id>
        </ext>
      </extLst>
    </cfRule>
  </conditionalFormatting>
  <conditionalFormatting sqref="O2:O12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E9D12A-45F6-4406-8BB9-F688427218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M2:M33</xm:sqref>
        </x14:conditionalFormatting>
        <x14:conditionalFormatting xmlns:xm="http://schemas.microsoft.com/office/excel/2006/main">
          <x14:cfRule type="dataBar" id="{23410156-FFC5-4A67-A47D-7FD26E58A3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M2:M54</xm:sqref>
        </x14:conditionalFormatting>
        <x14:conditionalFormatting xmlns:xm="http://schemas.microsoft.com/office/excel/2006/main">
          <x14:cfRule type="dataBar" id="{F545D314-501F-4AC3-8AE3-9797FB3E18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C2:C63</xm:sqref>
        </x14:conditionalFormatting>
        <x14:conditionalFormatting xmlns:xm="http://schemas.microsoft.com/office/excel/2006/main">
          <x14:cfRule type="dataBar" id="{6BD7EE84-52F4-4115-A521-8AD286F545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E2:E63</xm:sqref>
        </x14:conditionalFormatting>
        <x14:conditionalFormatting xmlns:xm="http://schemas.microsoft.com/office/excel/2006/main">
          <x14:cfRule type="dataBar" id="{85EC4DAA-7AA9-41B9-A391-915F696D8E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G2:G63</xm:sqref>
        </x14:conditionalFormatting>
        <x14:conditionalFormatting xmlns:xm="http://schemas.microsoft.com/office/excel/2006/main">
          <x14:cfRule type="dataBar" id="{7D9999A3-19E3-4ACD-A9E6-F89506A602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I2:I63</xm:sqref>
        </x14:conditionalFormatting>
        <x14:conditionalFormatting xmlns:xm="http://schemas.microsoft.com/office/excel/2006/main">
          <x14:cfRule type="dataBar" id="{C64C5F79-B88B-4439-9972-797E77CB18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K2:K63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Assets</vt:lpstr>
      <vt:lpstr>Consulting</vt:lpstr>
      <vt:lpstr>Customer Meets</vt:lpstr>
      <vt:lpstr>Forums</vt:lpstr>
      <vt:lpstr>PoCs</vt:lpstr>
      <vt:lpstr>Support</vt:lpstr>
      <vt:lpstr>RFPs</vt:lpstr>
      <vt:lpstr>To Do</vt:lpstr>
      <vt:lpstr>Work Clock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Chandra K N</dc:creator>
  <cp:lastModifiedBy>Manish Chandra K N</cp:lastModifiedBy>
  <dcterms:created xsi:type="dcterms:W3CDTF">2014-10-08T12:37:20Z</dcterms:created>
  <dcterms:modified xsi:type="dcterms:W3CDTF">2014-12-12T13:09:19Z</dcterms:modified>
</cp:coreProperties>
</file>