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C:\Users\pavel.rostov\PycharmProjects\scrapyBotTrade\history\"/>
    </mc:Choice>
  </mc:AlternateContent>
  <xr:revisionPtr revIDLastSave="0" documentId="13_ncr:1_{F95465E5-3F01-40F1-A0AB-F9E95F4FF849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externalReferences>
    <externalReference r:id="rId2"/>
    <externalReference r:id="rId3"/>
    <externalReference r:id="rId4"/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7" i="1" l="1"/>
  <c r="M7" i="1"/>
  <c r="K7" i="1"/>
  <c r="I7" i="1"/>
  <c r="G7" i="1"/>
  <c r="E7" i="1"/>
  <c r="P7" i="1"/>
  <c r="O7" i="1"/>
  <c r="N7" i="1"/>
  <c r="L7" i="1"/>
  <c r="J7" i="1"/>
  <c r="H7" i="1"/>
  <c r="F7" i="1"/>
  <c r="D7" i="1"/>
  <c r="C7" i="1"/>
  <c r="B7" i="1"/>
  <c r="P6" i="1"/>
  <c r="O6" i="1"/>
  <c r="N6" i="1"/>
  <c r="L6" i="1"/>
  <c r="J6" i="1"/>
  <c r="H6" i="1"/>
  <c r="F6" i="1"/>
  <c r="D6" i="1"/>
  <c r="C6" i="1"/>
  <c r="B6" i="1"/>
  <c r="C5" i="1" l="1"/>
  <c r="P5" i="1"/>
  <c r="O5" i="1"/>
  <c r="N5" i="1"/>
  <c r="L5" i="1"/>
  <c r="J5" i="1"/>
  <c r="H5" i="1"/>
  <c r="F5" i="1"/>
  <c r="D5" i="1"/>
  <c r="B5" i="1"/>
  <c r="N4" i="1" l="1"/>
  <c r="L4" i="1"/>
  <c r="H4" i="1"/>
  <c r="J4" i="1"/>
  <c r="F4" i="1"/>
  <c r="D4" i="1"/>
  <c r="C4" i="1"/>
  <c r="B4" i="1"/>
  <c r="P4" i="1" l="1"/>
  <c r="O4" i="1"/>
  <c r="E6" i="1"/>
  <c r="I6" i="1" l="1"/>
  <c r="K6" i="1"/>
  <c r="M6" i="1"/>
  <c r="G6" i="1"/>
  <c r="Q6" i="1" s="1"/>
  <c r="M5" i="1" l="1"/>
  <c r="E5" i="1"/>
  <c r="G5" i="1"/>
  <c r="K5" i="1"/>
  <c r="I5" i="1"/>
  <c r="Q5" i="1"/>
  <c r="E4" i="1" l="1"/>
  <c r="G4" i="1"/>
  <c r="I4" i="1"/>
  <c r="K4" i="1"/>
  <c r="M4" i="1"/>
  <c r="Q4" i="1"/>
</calcChain>
</file>

<file path=xl/sharedStrings.xml><?xml version="1.0" encoding="utf-8"?>
<sst xmlns="http://schemas.openxmlformats.org/spreadsheetml/2006/main" count="11" uniqueCount="11">
  <si>
    <t>date</t>
  </si>
  <si>
    <t>count ticker</t>
  </si>
  <si>
    <t>sell $</t>
  </si>
  <si>
    <t>buy $</t>
  </si>
  <si>
    <t>avg %</t>
  </si>
  <si>
    <t>more 2%</t>
  </si>
  <si>
    <t>between 
1,5-2%</t>
  </si>
  <si>
    <t>between 
1-1,5%</t>
  </si>
  <si>
    <t>between 
0,5-1%</t>
  </si>
  <si>
    <t>less
0,5%</t>
  </si>
  <si>
    <t>goal more 1%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</si>
</sst>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4">
    <xf numFmtId="0" fontId="0" fillId="0" borderId="0" xfId="0"/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0" fontId="0" fillId="0" borderId="1" xfId="1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1" fillId="0" borderId="4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1" fillId="0" borderId="12" xfId="0" applyFon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/>
    </xf>
    <xf numFmtId="10" fontId="0" fillId="2" borderId="2" xfId="0" applyNumberFormat="1" applyFill="1" applyBorder="1" applyAlignment="1">
      <alignment horizontal="center" vertical="center"/>
    </xf>
    <xf numFmtId="10" fontId="0" fillId="2" borderId="2" xfId="0" applyNumberFormat="1" applyFill="1" applyBorder="1" applyAlignment="1">
      <alignment horizontal="center"/>
    </xf>
    <xf numFmtId="10" fontId="1" fillId="3" borderId="13" xfId="0" applyNumberFormat="1" applyFont="1" applyFill="1" applyBorder="1" applyAlignment="1">
      <alignment horizontal="center"/>
    </xf>
    <xf numFmtId="10" fontId="1" fillId="3" borderId="3" xfId="0" applyNumberFormat="1" applyFont="1" applyFill="1" applyBorder="1" applyAlignment="1">
      <alignment horizontal="center"/>
    </xf>
    <xf numFmtId="0" fontId="1" fillId="4" borderId="14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 wrapText="1"/>
    </xf>
    <xf numFmtId="0" fontId="1" fillId="4" borderId="6" xfId="0" applyFont="1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/>
    </xf>
    <xf numFmtId="0" fontId="0" fillId="4" borderId="7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10" fontId="0" fillId="3" borderId="1" xfId="1" applyNumberFormat="1" applyFont="1" applyFill="1" applyBorder="1" applyAlignment="1">
      <alignment horizontal="center" vertical="center"/>
    </xf>
    <xf numFmtId="10" fontId="0" fillId="3" borderId="10" xfId="1" applyNumberFormat="1" applyFont="1" applyFill="1" applyBorder="1" applyAlignment="1">
      <alignment horizontal="center" vertical="center"/>
    </xf>
    <xf numFmtId="10" fontId="0" fillId="3" borderId="8" xfId="1" applyNumberFormat="1" applyFont="1" applyFill="1" applyBorder="1" applyAlignment="1">
      <alignment horizontal="center" vertical="center"/>
    </xf>
    <xf numFmtId="10" fontId="0" fillId="3" borderId="11" xfId="1" applyNumberFormat="1" applyFont="1" applyFill="1" applyBorder="1" applyAlignment="1">
      <alignment horizontal="center" vertical="center"/>
    </xf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_ticker_040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data_ticker_050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data_ticker_0903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data_ticker_10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V1">
            <v>37</v>
          </cell>
        </row>
        <row r="2">
          <cell r="V2">
            <v>16</v>
          </cell>
          <cell r="Z2">
            <v>2734.6199999999994</v>
          </cell>
        </row>
        <row r="3">
          <cell r="H3">
            <v>44259</v>
          </cell>
          <cell r="V3">
            <v>13</v>
          </cell>
          <cell r="Z3">
            <v>2788.5342143111716</v>
          </cell>
        </row>
        <row r="4">
          <cell r="V4">
            <v>13</v>
          </cell>
          <cell r="Z4">
            <v>1.9334248808738463E-2</v>
          </cell>
        </row>
        <row r="5">
          <cell r="V5">
            <v>13</v>
          </cell>
        </row>
        <row r="98">
          <cell r="A98">
            <v>91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Z1">
            <v>35</v>
          </cell>
        </row>
        <row r="2">
          <cell r="Z2">
            <v>12</v>
          </cell>
          <cell r="AD2">
            <v>2135.9199999999996</v>
          </cell>
        </row>
        <row r="3">
          <cell r="K3">
            <v>44260</v>
          </cell>
          <cell r="Z3">
            <v>11</v>
          </cell>
          <cell r="AD3">
            <v>2183.5042124717152</v>
          </cell>
        </row>
        <row r="4">
          <cell r="Z4">
            <v>7</v>
          </cell>
          <cell r="AD4">
            <v>2.1792590185961025E-2</v>
          </cell>
        </row>
        <row r="5">
          <cell r="Z5">
            <v>7</v>
          </cell>
        </row>
        <row r="78">
          <cell r="A78">
            <v>71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Z1">
            <v>18</v>
          </cell>
        </row>
        <row r="2">
          <cell r="Z2">
            <v>9</v>
          </cell>
          <cell r="AD2">
            <v>1949.66</v>
          </cell>
        </row>
        <row r="3">
          <cell r="K3">
            <v>44264</v>
          </cell>
          <cell r="Z3">
            <v>9</v>
          </cell>
          <cell r="AD3">
            <v>1979.2027421661378</v>
          </cell>
        </row>
        <row r="4">
          <cell r="Z4">
            <v>13</v>
          </cell>
          <cell r="AD4">
            <v>1.4926587123562984E-2</v>
          </cell>
        </row>
        <row r="5">
          <cell r="Z5">
            <v>15</v>
          </cell>
        </row>
        <row r="70">
          <cell r="A70">
            <v>63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Z1">
            <v>79</v>
          </cell>
        </row>
        <row r="2">
          <cell r="Z2">
            <v>13</v>
          </cell>
          <cell r="AD2">
            <v>3381.17</v>
          </cell>
        </row>
        <row r="3">
          <cell r="J3">
            <v>44265</v>
          </cell>
          <cell r="Z3">
            <v>9</v>
          </cell>
          <cell r="AD3">
            <v>3473.6768337211829</v>
          </cell>
        </row>
        <row r="4">
          <cell r="Z4">
            <v>6</v>
          </cell>
          <cell r="AD4">
            <v>2.663081171603543E-2</v>
          </cell>
        </row>
        <row r="5">
          <cell r="Z5">
            <v>8</v>
          </cell>
        </row>
        <row r="121">
          <cell r="A121">
            <v>114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Q7"/>
  <sheetViews>
    <sheetView tabSelected="1" workbookViewId="0">
      <selection activeCell="N16" sqref="N16"/>
    </sheetView>
  </sheetViews>
  <sheetFormatPr defaultRowHeight="15" x14ac:dyDescent="0.25"/>
  <cols>
    <col min="2" max="2" width="10.140625" bestFit="1" customWidth="1"/>
    <col min="3" max="3" width="11.42578125" bestFit="1" customWidth="1"/>
  </cols>
  <sheetData>
    <row r="2" spans="2:17" ht="15.75" thickBot="1" x14ac:dyDescent="0.3"/>
    <row r="3" spans="2:17" ht="30" x14ac:dyDescent="0.25">
      <c r="B3" s="4" t="s">
        <v>0</v>
      </c>
      <c r="C3" s="9" t="s">
        <v>1</v>
      </c>
      <c r="D3" s="20" t="s">
        <v>5</v>
      </c>
      <c r="E3" s="21"/>
      <c r="F3" s="22" t="s">
        <v>6</v>
      </c>
      <c r="G3" s="22"/>
      <c r="H3" s="22" t="s">
        <v>7</v>
      </c>
      <c r="I3" s="22"/>
      <c r="J3" s="22" t="s">
        <v>8</v>
      </c>
      <c r="K3" s="23"/>
      <c r="L3" s="11" t="s">
        <v>9</v>
      </c>
      <c r="M3" s="5"/>
      <c r="N3" s="4" t="s">
        <v>3</v>
      </c>
      <c r="O3" s="4" t="s">
        <v>2</v>
      </c>
      <c r="P3" s="9" t="s">
        <v>4</v>
      </c>
      <c r="Q3" s="14" t="s">
        <v>10</v>
      </c>
    </row>
    <row r="4" spans="2:17" x14ac:dyDescent="0.25">
      <c r="B4" s="1">
        <f>[1]Sheet1!$H$3</f>
        <v>44259</v>
      </c>
      <c r="C4" s="3">
        <f>[1]Sheet1!$A$98+1</f>
        <v>92</v>
      </c>
      <c r="D4" s="24">
        <f>[1]Sheet1!$V$1</f>
        <v>37</v>
      </c>
      <c r="E4" s="30">
        <f>D4/C4</f>
        <v>0.40217391304347827</v>
      </c>
      <c r="F4" s="27">
        <f>[1]Sheet1!$V$2</f>
        <v>16</v>
      </c>
      <c r="G4" s="30">
        <f>F4/C4</f>
        <v>0.17391304347826086</v>
      </c>
      <c r="H4" s="27">
        <f>[1]Sheet1!$V$3</f>
        <v>13</v>
      </c>
      <c r="I4" s="30">
        <f>H4/C4</f>
        <v>0.14130434782608695</v>
      </c>
      <c r="J4" s="27">
        <f>[1]Sheet1!$V$4</f>
        <v>13</v>
      </c>
      <c r="K4" s="32">
        <f>J4/C4</f>
        <v>0.14130434782608695</v>
      </c>
      <c r="L4" s="12">
        <f>[1]Sheet1!$V$5</f>
        <v>13</v>
      </c>
      <c r="M4" s="8">
        <f>L4/C4</f>
        <v>0.14130434782608695</v>
      </c>
      <c r="N4" s="2">
        <f>[1]Sheet1!$Z$2</f>
        <v>2734.6199999999994</v>
      </c>
      <c r="O4" s="2">
        <f>[1]Sheet1!$Z$3</f>
        <v>2788.5342143111716</v>
      </c>
      <c r="P4" s="16">
        <f>[1]Sheet1!$Z$4</f>
        <v>1.9334248808738463E-2</v>
      </c>
      <c r="Q4" s="18">
        <f>SUM(D4:H4)/C4</f>
        <v>0.72365311909262753</v>
      </c>
    </row>
    <row r="5" spans="2:17" x14ac:dyDescent="0.25">
      <c r="B5" s="1">
        <f>[2]Sheet1!$K$3</f>
        <v>44260</v>
      </c>
      <c r="C5" s="3">
        <f>[2]Sheet1!$A$78+1</f>
        <v>72</v>
      </c>
      <c r="D5" s="24">
        <f>[2]Sheet1!$Z$1</f>
        <v>35</v>
      </c>
      <c r="E5" s="30">
        <f t="shared" ref="E5:E7" si="0">D5/C5</f>
        <v>0.4861111111111111</v>
      </c>
      <c r="F5" s="27">
        <f>[2]Sheet1!$Z$2</f>
        <v>12</v>
      </c>
      <c r="G5" s="30">
        <f t="shared" ref="G5:G7" si="1">F5/C5</f>
        <v>0.16666666666666666</v>
      </c>
      <c r="H5" s="27">
        <f>[2]Sheet1!$Z$3</f>
        <v>11</v>
      </c>
      <c r="I5" s="30">
        <f t="shared" ref="I5:I7" si="2">H5/C5</f>
        <v>0.15277777777777779</v>
      </c>
      <c r="J5" s="27">
        <f>[2]Sheet1!$Z$4</f>
        <v>7</v>
      </c>
      <c r="K5" s="32">
        <f t="shared" ref="K5:K7" si="3">J5/C5</f>
        <v>9.7222222222222224E-2</v>
      </c>
      <c r="L5" s="12">
        <f>[2]Sheet1!$Z$5</f>
        <v>7</v>
      </c>
      <c r="M5" s="8">
        <f t="shared" ref="M5:M7" si="4">L5/C5</f>
        <v>9.7222222222222224E-2</v>
      </c>
      <c r="N5" s="2">
        <f>[2]Sheet1!$AD$2</f>
        <v>2135.9199999999996</v>
      </c>
      <c r="O5" s="2">
        <f>[2]Sheet1!$AD$3</f>
        <v>2183.5042124717152</v>
      </c>
      <c r="P5" s="16">
        <f>[2]Sheet1!$AD$4</f>
        <v>2.1792590185961025E-2</v>
      </c>
      <c r="Q5" s="18">
        <f>SUM(D5:H5)/C5</f>
        <v>0.81462191358024694</v>
      </c>
    </row>
    <row r="6" spans="2:17" x14ac:dyDescent="0.25">
      <c r="B6" s="1">
        <f>[3]Sheet1!$K$3</f>
        <v>44264</v>
      </c>
      <c r="C6" s="10">
        <f>[3]Sheet1!$A$70+1</f>
        <v>64</v>
      </c>
      <c r="D6" s="25">
        <f>[3]Sheet1!$Z$1</f>
        <v>18</v>
      </c>
      <c r="E6" s="30">
        <f t="shared" si="0"/>
        <v>0.28125</v>
      </c>
      <c r="F6" s="28">
        <f>[3]Sheet1!$Z$2</f>
        <v>9</v>
      </c>
      <c r="G6" s="30">
        <f t="shared" si="1"/>
        <v>0.140625</v>
      </c>
      <c r="H6" s="28">
        <f>[3]Sheet1!$Z$3</f>
        <v>9</v>
      </c>
      <c r="I6" s="30">
        <f t="shared" si="2"/>
        <v>0.140625</v>
      </c>
      <c r="J6" s="28">
        <f>[3]Sheet1!$Z$4</f>
        <v>13</v>
      </c>
      <c r="K6" s="32">
        <f t="shared" si="3"/>
        <v>0.203125</v>
      </c>
      <c r="L6" s="13">
        <f>[3]Sheet1!$Z$5</f>
        <v>15</v>
      </c>
      <c r="M6" s="8">
        <f t="shared" si="4"/>
        <v>0.234375</v>
      </c>
      <c r="N6" s="7">
        <f>[3]Sheet1!$AD$2</f>
        <v>1949.66</v>
      </c>
      <c r="O6" s="7">
        <f>[3]Sheet1!$AD$3</f>
        <v>1979.2027421661378</v>
      </c>
      <c r="P6" s="17">
        <f>[3]Sheet1!$AD$4</f>
        <v>1.4926587123562984E-2</v>
      </c>
      <c r="Q6" s="18">
        <f>SUM(D6:H6)/C6</f>
        <v>0.569091796875</v>
      </c>
    </row>
    <row r="7" spans="2:17" ht="15.75" thickBot="1" x14ac:dyDescent="0.3">
      <c r="B7" s="6">
        <f>[4]Sheet1!$J$3</f>
        <v>44265</v>
      </c>
      <c r="C7" s="10">
        <f>[4]Sheet1!$A$121+1</f>
        <v>115</v>
      </c>
      <c r="D7" s="26">
        <f>[4]Sheet1!$Z$1</f>
        <v>79</v>
      </c>
      <c r="E7" s="31">
        <f t="shared" si="0"/>
        <v>0.68695652173913047</v>
      </c>
      <c r="F7" s="29">
        <f>[4]Sheet1!$Z$2</f>
        <v>13</v>
      </c>
      <c r="G7" s="31">
        <f t="shared" si="1"/>
        <v>0.11304347826086956</v>
      </c>
      <c r="H7" s="29">
        <f>[4]Sheet1!$Z$3</f>
        <v>9</v>
      </c>
      <c r="I7" s="31">
        <f t="shared" si="2"/>
        <v>7.8260869565217397E-2</v>
      </c>
      <c r="J7" s="29">
        <f>[4]Sheet1!$Z$4</f>
        <v>6</v>
      </c>
      <c r="K7" s="33">
        <f t="shared" si="3"/>
        <v>5.2173913043478258E-2</v>
      </c>
      <c r="L7" s="13">
        <f>[4]Sheet1!$Z$5</f>
        <v>8</v>
      </c>
      <c r="M7" s="8">
        <f t="shared" si="4"/>
        <v>6.9565217391304349E-2</v>
      </c>
      <c r="N7" s="7">
        <f>[4]Sheet1!$AD$2</f>
        <v>3381.17</v>
      </c>
      <c r="O7" s="15">
        <f>[4]Sheet1!$AD$3</f>
        <v>3473.6768337211829</v>
      </c>
      <c r="P7" s="17">
        <f>[4]Sheet1!$AD$4</f>
        <v>2.663081171603543E-2</v>
      </c>
      <c r="Q7" s="19">
        <f>SUM(D7:H7)/C7</f>
        <v>0.88521739130434784</v>
      </c>
    </row>
  </sheetData>
  <mergeCells count="1">
    <mergeCell ref="D3:E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Ростов Павел Сергеевич</dc:creator>
  <cp:lastModifiedBy>Ростов Павел Сергеевич</cp:lastModifiedBy>
  <dcterms:created xsi:type="dcterms:W3CDTF">2015-06-05T18:19:34Z</dcterms:created>
  <dcterms:modified xsi:type="dcterms:W3CDTF">2021-03-11T08:13:56Z</dcterms:modified>
</cp:coreProperties>
</file>