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053F3534-01B2-4F60-8703-1ABAC45372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Sheet1!$A$8:$EB$275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368" i="1" l="1"/>
  <c r="CZ369" i="1" s="1"/>
  <c r="CZ370" i="1" s="1"/>
  <c r="CZ371" i="1" s="1"/>
  <c r="CZ372" i="1" s="1"/>
  <c r="CZ373" i="1" s="1"/>
  <c r="CZ374" i="1" s="1"/>
  <c r="CZ375" i="1" s="1"/>
  <c r="CZ376" i="1" s="1"/>
  <c r="CZ377" i="1" s="1"/>
  <c r="CZ378" i="1" s="1"/>
  <c r="CZ379" i="1" s="1"/>
  <c r="CZ380" i="1" s="1"/>
  <c r="CZ381" i="1" s="1"/>
  <c r="CZ382" i="1" s="1"/>
  <c r="CZ383" i="1" s="1"/>
  <c r="CZ384" i="1" s="1"/>
  <c r="CZ385" i="1" s="1"/>
  <c r="CZ386" i="1" s="1"/>
  <c r="CZ348" i="1"/>
  <c r="CZ349" i="1" s="1"/>
  <c r="CZ350" i="1" s="1"/>
  <c r="CZ351" i="1" s="1"/>
  <c r="CZ352" i="1" s="1"/>
  <c r="CZ353" i="1" s="1"/>
  <c r="CZ354" i="1" s="1"/>
  <c r="CZ355" i="1" s="1"/>
  <c r="CZ356" i="1" s="1"/>
  <c r="CZ357" i="1" s="1"/>
  <c r="CZ358" i="1" s="1"/>
  <c r="CZ359" i="1" s="1"/>
  <c r="CZ360" i="1" s="1"/>
  <c r="CZ361" i="1" s="1"/>
  <c r="CZ362" i="1" s="1"/>
  <c r="CZ363" i="1" s="1"/>
  <c r="CZ364" i="1" s="1"/>
  <c r="CZ365" i="1" s="1"/>
  <c r="CZ366" i="1" s="1"/>
  <c r="CZ328" i="1"/>
  <c r="CZ329" i="1" s="1"/>
  <c r="CZ330" i="1" s="1"/>
  <c r="CZ331" i="1" s="1"/>
  <c r="CZ332" i="1" s="1"/>
  <c r="CZ333" i="1" s="1"/>
  <c r="CZ334" i="1" s="1"/>
  <c r="CZ335" i="1" s="1"/>
  <c r="CZ336" i="1" s="1"/>
  <c r="CZ337" i="1" s="1"/>
  <c r="CZ338" i="1" s="1"/>
  <c r="CZ339" i="1" s="1"/>
  <c r="CZ340" i="1" s="1"/>
  <c r="CZ341" i="1" s="1"/>
  <c r="CZ342" i="1" s="1"/>
  <c r="CZ343" i="1" s="1"/>
  <c r="CZ344" i="1" s="1"/>
  <c r="CZ345" i="1" s="1"/>
  <c r="CZ346" i="1" s="1"/>
  <c r="CZ308" i="1"/>
  <c r="CZ309" i="1" s="1"/>
  <c r="CZ310" i="1" s="1"/>
  <c r="CZ311" i="1" s="1"/>
  <c r="CZ312" i="1" s="1"/>
  <c r="CZ313" i="1" s="1"/>
  <c r="CZ314" i="1" s="1"/>
  <c r="CZ315" i="1" s="1"/>
  <c r="CZ316" i="1" s="1"/>
  <c r="CZ317" i="1" s="1"/>
  <c r="CZ318" i="1" s="1"/>
  <c r="CZ319" i="1" s="1"/>
  <c r="CZ320" i="1" s="1"/>
  <c r="CZ321" i="1" s="1"/>
  <c r="CZ322" i="1" s="1"/>
  <c r="CZ323" i="1" s="1"/>
  <c r="CZ324" i="1" s="1"/>
  <c r="CZ325" i="1" s="1"/>
  <c r="CZ326" i="1" s="1"/>
  <c r="CZ288" i="1"/>
  <c r="CZ289" i="1" s="1"/>
  <c r="CZ290" i="1" s="1"/>
  <c r="CZ291" i="1" s="1"/>
  <c r="CZ292" i="1" s="1"/>
  <c r="CZ293" i="1" s="1"/>
  <c r="CZ294" i="1" s="1"/>
  <c r="CZ295" i="1" s="1"/>
  <c r="CZ296" i="1" s="1"/>
  <c r="CZ297" i="1" s="1"/>
  <c r="CZ298" i="1" s="1"/>
  <c r="CZ299" i="1" s="1"/>
  <c r="CZ300" i="1" s="1"/>
  <c r="CZ301" i="1" s="1"/>
  <c r="CZ302" i="1" s="1"/>
  <c r="CZ303" i="1" s="1"/>
  <c r="CZ304" i="1" s="1"/>
  <c r="CZ305" i="1" s="1"/>
  <c r="CZ306" i="1" s="1"/>
  <c r="DG286" i="1"/>
  <c r="DF286" i="1"/>
  <c r="DA279" i="1" l="1"/>
  <c r="CZ278" i="1"/>
  <c r="DB279" i="1" l="1"/>
  <c r="CZ282" i="1" s="1"/>
  <c r="DA287" i="1"/>
  <c r="DY10" i="1"/>
  <c r="DZ10" i="1"/>
  <c r="EA10" i="1" s="1"/>
  <c r="DY11" i="1"/>
  <c r="DZ11" i="1"/>
  <c r="DY12" i="1"/>
  <c r="DZ12" i="1"/>
  <c r="EA12" i="1" s="1"/>
  <c r="DY13" i="1"/>
  <c r="DZ13" i="1"/>
  <c r="DY14" i="1"/>
  <c r="DZ14" i="1"/>
  <c r="EA14" i="1" s="1"/>
  <c r="DY15" i="1"/>
  <c r="DZ15" i="1"/>
  <c r="DY16" i="1"/>
  <c r="DZ16" i="1"/>
  <c r="EA16" i="1" s="1"/>
  <c r="DY17" i="1"/>
  <c r="DZ17" i="1"/>
  <c r="DY18" i="1"/>
  <c r="DZ18" i="1"/>
  <c r="EA18" i="1" s="1"/>
  <c r="DY19" i="1"/>
  <c r="DZ19" i="1"/>
  <c r="DY20" i="1"/>
  <c r="DZ20" i="1"/>
  <c r="EA20" i="1" s="1"/>
  <c r="DY21" i="1"/>
  <c r="DZ21" i="1"/>
  <c r="DY22" i="1"/>
  <c r="DZ22" i="1"/>
  <c r="EA22" i="1" s="1"/>
  <c r="DY23" i="1"/>
  <c r="DZ23" i="1"/>
  <c r="DY24" i="1"/>
  <c r="DZ24" i="1"/>
  <c r="EA24" i="1" s="1"/>
  <c r="DY25" i="1"/>
  <c r="DZ25" i="1"/>
  <c r="DY26" i="1"/>
  <c r="DZ26" i="1"/>
  <c r="EA26" i="1" s="1"/>
  <c r="DY27" i="1"/>
  <c r="DZ27" i="1"/>
  <c r="DY28" i="1"/>
  <c r="DZ28" i="1"/>
  <c r="EA28" i="1" s="1"/>
  <c r="DY29" i="1"/>
  <c r="DZ29" i="1"/>
  <c r="DY30" i="1"/>
  <c r="DZ30" i="1"/>
  <c r="EA30" i="1" s="1"/>
  <c r="DY31" i="1"/>
  <c r="DZ31" i="1"/>
  <c r="DY32" i="1"/>
  <c r="DZ32" i="1"/>
  <c r="EA32" i="1" s="1"/>
  <c r="DY33" i="1"/>
  <c r="DZ33" i="1"/>
  <c r="DY34" i="1"/>
  <c r="DZ34" i="1"/>
  <c r="EA34" i="1" s="1"/>
  <c r="DY35" i="1"/>
  <c r="DZ35" i="1"/>
  <c r="DY36" i="1"/>
  <c r="DZ36" i="1"/>
  <c r="EA36" i="1" s="1"/>
  <c r="DY37" i="1"/>
  <c r="DZ37" i="1"/>
  <c r="DY38" i="1"/>
  <c r="DZ38" i="1"/>
  <c r="DY39" i="1"/>
  <c r="DZ39" i="1"/>
  <c r="DY40" i="1"/>
  <c r="DZ40" i="1"/>
  <c r="EA40" i="1" s="1"/>
  <c r="DY41" i="1"/>
  <c r="DZ41" i="1"/>
  <c r="DY42" i="1"/>
  <c r="DZ42" i="1"/>
  <c r="EA42" i="1" s="1"/>
  <c r="DY43" i="1"/>
  <c r="DZ43" i="1"/>
  <c r="DY44" i="1"/>
  <c r="DZ44" i="1"/>
  <c r="EA44" i="1" s="1"/>
  <c r="DY45" i="1"/>
  <c r="DZ45" i="1"/>
  <c r="DY46" i="1"/>
  <c r="DZ46" i="1"/>
  <c r="EA46" i="1" s="1"/>
  <c r="DY47" i="1"/>
  <c r="DZ47" i="1"/>
  <c r="DY48" i="1"/>
  <c r="DZ48" i="1"/>
  <c r="EA48" i="1" s="1"/>
  <c r="DY49" i="1"/>
  <c r="DZ49" i="1"/>
  <c r="DY50" i="1"/>
  <c r="DZ50" i="1"/>
  <c r="EA50" i="1" s="1"/>
  <c r="DY51" i="1"/>
  <c r="DZ51" i="1"/>
  <c r="DY52" i="1"/>
  <c r="DZ52" i="1"/>
  <c r="EA52" i="1" s="1"/>
  <c r="DY53" i="1"/>
  <c r="DZ53" i="1"/>
  <c r="DY54" i="1"/>
  <c r="DZ54" i="1"/>
  <c r="EA54" i="1" s="1"/>
  <c r="DY55" i="1"/>
  <c r="DZ55" i="1"/>
  <c r="DY56" i="1"/>
  <c r="DZ56" i="1"/>
  <c r="EA56" i="1" s="1"/>
  <c r="DY57" i="1"/>
  <c r="DZ57" i="1"/>
  <c r="DY58" i="1"/>
  <c r="DZ58" i="1"/>
  <c r="EA58" i="1" s="1"/>
  <c r="DY59" i="1"/>
  <c r="DZ59" i="1"/>
  <c r="DY60" i="1"/>
  <c r="DZ60" i="1"/>
  <c r="EA60" i="1" s="1"/>
  <c r="DY61" i="1"/>
  <c r="DZ61" i="1"/>
  <c r="EA61" i="1" s="1"/>
  <c r="DY62" i="1"/>
  <c r="DZ62" i="1"/>
  <c r="EA62" i="1" s="1"/>
  <c r="DY63" i="1"/>
  <c r="DZ63" i="1"/>
  <c r="EA63" i="1" s="1"/>
  <c r="DY64" i="1"/>
  <c r="DZ64" i="1"/>
  <c r="EA64" i="1" s="1"/>
  <c r="DY65" i="1"/>
  <c r="DZ65" i="1"/>
  <c r="EA65" i="1" s="1"/>
  <c r="DY66" i="1"/>
  <c r="DZ66" i="1"/>
  <c r="EA66" i="1" s="1"/>
  <c r="DY67" i="1"/>
  <c r="DZ67" i="1"/>
  <c r="EA67" i="1" s="1"/>
  <c r="DY68" i="1"/>
  <c r="DZ68" i="1"/>
  <c r="EA68" i="1" s="1"/>
  <c r="DY69" i="1"/>
  <c r="DZ69" i="1"/>
  <c r="EA69" i="1" s="1"/>
  <c r="DY70" i="1"/>
  <c r="DZ70" i="1"/>
  <c r="EA70" i="1" s="1"/>
  <c r="DY71" i="1"/>
  <c r="DZ71" i="1"/>
  <c r="EA71" i="1" s="1"/>
  <c r="DY72" i="1"/>
  <c r="DZ72" i="1"/>
  <c r="EA72" i="1" s="1"/>
  <c r="DY73" i="1"/>
  <c r="DZ73" i="1"/>
  <c r="EA73" i="1" s="1"/>
  <c r="DY74" i="1"/>
  <c r="DZ74" i="1"/>
  <c r="EA74" i="1" s="1"/>
  <c r="DY75" i="1"/>
  <c r="DZ75" i="1"/>
  <c r="EA75" i="1" s="1"/>
  <c r="DY76" i="1"/>
  <c r="DZ76" i="1"/>
  <c r="EA76" i="1" s="1"/>
  <c r="DY77" i="1"/>
  <c r="DZ77" i="1"/>
  <c r="EA77" i="1" s="1"/>
  <c r="DY78" i="1"/>
  <c r="DZ78" i="1"/>
  <c r="EA78" i="1" s="1"/>
  <c r="DY79" i="1"/>
  <c r="DZ79" i="1"/>
  <c r="EA79" i="1" s="1"/>
  <c r="DY80" i="1"/>
  <c r="DZ80" i="1"/>
  <c r="EA80" i="1" s="1"/>
  <c r="DY81" i="1"/>
  <c r="DZ81" i="1"/>
  <c r="EA81" i="1" s="1"/>
  <c r="DY82" i="1"/>
  <c r="DZ82" i="1"/>
  <c r="EA82" i="1" s="1"/>
  <c r="DY83" i="1"/>
  <c r="DZ83" i="1"/>
  <c r="EA83" i="1" s="1"/>
  <c r="DY84" i="1"/>
  <c r="DZ84" i="1"/>
  <c r="EA84" i="1" s="1"/>
  <c r="DY85" i="1"/>
  <c r="DZ85" i="1"/>
  <c r="EA85" i="1" s="1"/>
  <c r="DY86" i="1"/>
  <c r="DZ86" i="1"/>
  <c r="EA86" i="1" s="1"/>
  <c r="DY87" i="1"/>
  <c r="DZ87" i="1"/>
  <c r="EA87" i="1" s="1"/>
  <c r="DY88" i="1"/>
  <c r="DZ88" i="1"/>
  <c r="EA88" i="1" s="1"/>
  <c r="DY89" i="1"/>
  <c r="DZ89" i="1"/>
  <c r="EA89" i="1" s="1"/>
  <c r="DY90" i="1"/>
  <c r="DZ90" i="1"/>
  <c r="EA90" i="1" s="1"/>
  <c r="DY91" i="1"/>
  <c r="DZ91" i="1"/>
  <c r="EA91" i="1" s="1"/>
  <c r="DY92" i="1"/>
  <c r="DZ92" i="1"/>
  <c r="EA92" i="1" s="1"/>
  <c r="DY93" i="1"/>
  <c r="DZ93" i="1"/>
  <c r="EA93" i="1" s="1"/>
  <c r="DY94" i="1"/>
  <c r="DZ94" i="1"/>
  <c r="EA94" i="1" s="1"/>
  <c r="DY95" i="1"/>
  <c r="DZ95" i="1"/>
  <c r="EA95" i="1" s="1"/>
  <c r="DY96" i="1"/>
  <c r="DZ96" i="1"/>
  <c r="EA96" i="1" s="1"/>
  <c r="DY97" i="1"/>
  <c r="DZ97" i="1"/>
  <c r="EA97" i="1" s="1"/>
  <c r="DY98" i="1"/>
  <c r="DZ98" i="1"/>
  <c r="EA98" i="1" s="1"/>
  <c r="DY99" i="1"/>
  <c r="DZ99" i="1"/>
  <c r="EA99" i="1" s="1"/>
  <c r="DY100" i="1"/>
  <c r="DZ100" i="1"/>
  <c r="EA100" i="1" s="1"/>
  <c r="DY101" i="1"/>
  <c r="DZ101" i="1"/>
  <c r="EA101" i="1" s="1"/>
  <c r="DY102" i="1"/>
  <c r="DZ102" i="1"/>
  <c r="EA102" i="1" s="1"/>
  <c r="DY103" i="1"/>
  <c r="DZ103" i="1"/>
  <c r="EA103" i="1" s="1"/>
  <c r="DY104" i="1"/>
  <c r="DZ104" i="1"/>
  <c r="EA104" i="1" s="1"/>
  <c r="DY105" i="1"/>
  <c r="DZ105" i="1"/>
  <c r="EA105" i="1" s="1"/>
  <c r="DY106" i="1"/>
  <c r="DZ106" i="1"/>
  <c r="EA106" i="1" s="1"/>
  <c r="DY107" i="1"/>
  <c r="DZ107" i="1"/>
  <c r="EA107" i="1" s="1"/>
  <c r="DY108" i="1"/>
  <c r="DZ108" i="1"/>
  <c r="EA108" i="1" s="1"/>
  <c r="DY109" i="1"/>
  <c r="DZ109" i="1"/>
  <c r="EA109" i="1" s="1"/>
  <c r="DY110" i="1"/>
  <c r="DZ110" i="1"/>
  <c r="EA110" i="1" s="1"/>
  <c r="DY111" i="1"/>
  <c r="DZ111" i="1"/>
  <c r="EA111" i="1" s="1"/>
  <c r="DY112" i="1"/>
  <c r="DZ112" i="1"/>
  <c r="EA112" i="1" s="1"/>
  <c r="DY113" i="1"/>
  <c r="DZ113" i="1"/>
  <c r="EA113" i="1" s="1"/>
  <c r="DY114" i="1"/>
  <c r="DZ114" i="1"/>
  <c r="EA114" i="1" s="1"/>
  <c r="DY115" i="1"/>
  <c r="DZ115" i="1"/>
  <c r="EA115" i="1" s="1"/>
  <c r="DY116" i="1"/>
  <c r="DZ116" i="1"/>
  <c r="EA116" i="1" s="1"/>
  <c r="DY117" i="1"/>
  <c r="DZ117" i="1"/>
  <c r="EA117" i="1" s="1"/>
  <c r="DY118" i="1"/>
  <c r="DZ118" i="1"/>
  <c r="EA118" i="1" s="1"/>
  <c r="DY119" i="1"/>
  <c r="DZ119" i="1"/>
  <c r="EA119" i="1" s="1"/>
  <c r="DY120" i="1"/>
  <c r="DZ120" i="1"/>
  <c r="EA120" i="1" s="1"/>
  <c r="DY121" i="1"/>
  <c r="DZ121" i="1"/>
  <c r="EA121" i="1" s="1"/>
  <c r="DY122" i="1"/>
  <c r="DZ122" i="1"/>
  <c r="EA122" i="1" s="1"/>
  <c r="DY123" i="1"/>
  <c r="DZ123" i="1"/>
  <c r="EA123" i="1" s="1"/>
  <c r="DY124" i="1"/>
  <c r="DZ124" i="1"/>
  <c r="EA124" i="1" s="1"/>
  <c r="DY125" i="1"/>
  <c r="DZ125" i="1"/>
  <c r="EA125" i="1" s="1"/>
  <c r="DY126" i="1"/>
  <c r="DZ126" i="1"/>
  <c r="EA126" i="1" s="1"/>
  <c r="DY127" i="1"/>
  <c r="DZ127" i="1"/>
  <c r="EA127" i="1" s="1"/>
  <c r="DY128" i="1"/>
  <c r="DZ128" i="1"/>
  <c r="EA128" i="1" s="1"/>
  <c r="DY129" i="1"/>
  <c r="DZ129" i="1"/>
  <c r="EA129" i="1" s="1"/>
  <c r="DY130" i="1"/>
  <c r="DZ130" i="1"/>
  <c r="EA130" i="1" s="1"/>
  <c r="DY131" i="1"/>
  <c r="DZ131" i="1"/>
  <c r="EA131" i="1" s="1"/>
  <c r="DY132" i="1"/>
  <c r="DZ132" i="1"/>
  <c r="EA132" i="1" s="1"/>
  <c r="DY133" i="1"/>
  <c r="DZ133" i="1"/>
  <c r="EA133" i="1" s="1"/>
  <c r="DY134" i="1"/>
  <c r="DZ134" i="1"/>
  <c r="EA134" i="1" s="1"/>
  <c r="DY135" i="1"/>
  <c r="DZ135" i="1"/>
  <c r="EA135" i="1" s="1"/>
  <c r="DY136" i="1"/>
  <c r="DZ136" i="1"/>
  <c r="EA136" i="1" s="1"/>
  <c r="DY137" i="1"/>
  <c r="DZ137" i="1"/>
  <c r="EA137" i="1" s="1"/>
  <c r="DY138" i="1"/>
  <c r="DZ138" i="1"/>
  <c r="EA138" i="1" s="1"/>
  <c r="DY139" i="1"/>
  <c r="DZ139" i="1"/>
  <c r="EA139" i="1" s="1"/>
  <c r="DY140" i="1"/>
  <c r="DZ140" i="1"/>
  <c r="EA140" i="1" s="1"/>
  <c r="DY141" i="1"/>
  <c r="DZ141" i="1"/>
  <c r="EA141" i="1" s="1"/>
  <c r="DY142" i="1"/>
  <c r="DZ142" i="1"/>
  <c r="EA142" i="1" s="1"/>
  <c r="DY143" i="1"/>
  <c r="DZ143" i="1"/>
  <c r="EA143" i="1" s="1"/>
  <c r="DY144" i="1"/>
  <c r="DZ144" i="1"/>
  <c r="DY145" i="1"/>
  <c r="DZ145" i="1"/>
  <c r="EA145" i="1" s="1"/>
  <c r="DY146" i="1"/>
  <c r="DZ146" i="1"/>
  <c r="EA146" i="1" s="1"/>
  <c r="DY147" i="1"/>
  <c r="DZ147" i="1"/>
  <c r="EA147" i="1" s="1"/>
  <c r="DY148" i="1"/>
  <c r="DZ148" i="1"/>
  <c r="EA148" i="1" s="1"/>
  <c r="DY149" i="1"/>
  <c r="DZ149" i="1"/>
  <c r="EA149" i="1" s="1"/>
  <c r="DY150" i="1"/>
  <c r="DZ150" i="1"/>
  <c r="EA150" i="1" s="1"/>
  <c r="DY151" i="1"/>
  <c r="DZ151" i="1"/>
  <c r="EA151" i="1" s="1"/>
  <c r="DY152" i="1"/>
  <c r="DZ152" i="1"/>
  <c r="EA152" i="1" s="1"/>
  <c r="DY153" i="1"/>
  <c r="DZ153" i="1"/>
  <c r="EA153" i="1" s="1"/>
  <c r="DY154" i="1"/>
  <c r="DZ154" i="1"/>
  <c r="EA154" i="1" s="1"/>
  <c r="DY155" i="1"/>
  <c r="DZ155" i="1"/>
  <c r="EA155" i="1" s="1"/>
  <c r="DY156" i="1"/>
  <c r="DZ156" i="1"/>
  <c r="EA156" i="1" s="1"/>
  <c r="DY157" i="1"/>
  <c r="DZ157" i="1"/>
  <c r="EA157" i="1" s="1"/>
  <c r="DY158" i="1"/>
  <c r="DZ158" i="1"/>
  <c r="EA158" i="1" s="1"/>
  <c r="DY159" i="1"/>
  <c r="DZ159" i="1"/>
  <c r="EA159" i="1" s="1"/>
  <c r="DY160" i="1"/>
  <c r="DZ160" i="1"/>
  <c r="EA160" i="1" s="1"/>
  <c r="DY161" i="1"/>
  <c r="DZ161" i="1"/>
  <c r="EA161" i="1" s="1"/>
  <c r="DY162" i="1"/>
  <c r="DZ162" i="1"/>
  <c r="EA162" i="1" s="1"/>
  <c r="DY163" i="1"/>
  <c r="DZ163" i="1"/>
  <c r="EA163" i="1" s="1"/>
  <c r="DY164" i="1"/>
  <c r="DZ164" i="1"/>
  <c r="EA164" i="1" s="1"/>
  <c r="DY165" i="1"/>
  <c r="DZ165" i="1"/>
  <c r="EA165" i="1" s="1"/>
  <c r="DY166" i="1"/>
  <c r="DZ166" i="1"/>
  <c r="EA166" i="1" s="1"/>
  <c r="DY167" i="1"/>
  <c r="DZ167" i="1"/>
  <c r="EA167" i="1" s="1"/>
  <c r="DY168" i="1"/>
  <c r="DZ168" i="1"/>
  <c r="EA168" i="1" s="1"/>
  <c r="DY169" i="1"/>
  <c r="DZ169" i="1"/>
  <c r="EA169" i="1" s="1"/>
  <c r="DY170" i="1"/>
  <c r="DZ170" i="1"/>
  <c r="EA170" i="1" s="1"/>
  <c r="DY171" i="1"/>
  <c r="DZ171" i="1"/>
  <c r="EA171" i="1" s="1"/>
  <c r="DY172" i="1"/>
  <c r="DZ172" i="1"/>
  <c r="EA172" i="1" s="1"/>
  <c r="DY173" i="1"/>
  <c r="DZ173" i="1"/>
  <c r="EA173" i="1" s="1"/>
  <c r="DY174" i="1"/>
  <c r="DZ174" i="1"/>
  <c r="EA174" i="1" s="1"/>
  <c r="DY175" i="1"/>
  <c r="DZ175" i="1"/>
  <c r="EA175" i="1" s="1"/>
  <c r="DY176" i="1"/>
  <c r="DZ176" i="1"/>
  <c r="EA176" i="1" s="1"/>
  <c r="DY177" i="1"/>
  <c r="DZ177" i="1"/>
  <c r="EA177" i="1" s="1"/>
  <c r="DY178" i="1"/>
  <c r="DZ178" i="1"/>
  <c r="EA178" i="1" s="1"/>
  <c r="DY179" i="1"/>
  <c r="DZ179" i="1"/>
  <c r="EA179" i="1" s="1"/>
  <c r="DY180" i="1"/>
  <c r="DZ180" i="1"/>
  <c r="EA180" i="1" s="1"/>
  <c r="DY181" i="1"/>
  <c r="DZ181" i="1"/>
  <c r="EA181" i="1" s="1"/>
  <c r="DY182" i="1"/>
  <c r="DZ182" i="1"/>
  <c r="EA182" i="1" s="1"/>
  <c r="DY183" i="1"/>
  <c r="DZ183" i="1"/>
  <c r="EA183" i="1" s="1"/>
  <c r="DY184" i="1"/>
  <c r="DZ184" i="1"/>
  <c r="EA184" i="1" s="1"/>
  <c r="DY185" i="1"/>
  <c r="DZ185" i="1"/>
  <c r="EA185" i="1" s="1"/>
  <c r="DY186" i="1"/>
  <c r="DZ186" i="1"/>
  <c r="EA186" i="1" s="1"/>
  <c r="DY187" i="1"/>
  <c r="DZ187" i="1"/>
  <c r="EA187" i="1" s="1"/>
  <c r="DY188" i="1"/>
  <c r="DZ188" i="1"/>
  <c r="EA188" i="1" s="1"/>
  <c r="DY189" i="1"/>
  <c r="DZ189" i="1"/>
  <c r="EA189" i="1" s="1"/>
  <c r="DY190" i="1"/>
  <c r="DZ190" i="1"/>
  <c r="EA190" i="1" s="1"/>
  <c r="DY191" i="1"/>
  <c r="DZ191" i="1"/>
  <c r="EA191" i="1" s="1"/>
  <c r="DY192" i="1"/>
  <c r="DZ192" i="1"/>
  <c r="EA192" i="1" s="1"/>
  <c r="DY193" i="1"/>
  <c r="DZ193" i="1"/>
  <c r="EA193" i="1" s="1"/>
  <c r="DY194" i="1"/>
  <c r="DZ194" i="1"/>
  <c r="EA194" i="1" s="1"/>
  <c r="DY195" i="1"/>
  <c r="DZ195" i="1"/>
  <c r="EA195" i="1" s="1"/>
  <c r="DY196" i="1"/>
  <c r="DZ196" i="1"/>
  <c r="EA196" i="1" s="1"/>
  <c r="DY197" i="1"/>
  <c r="DZ197" i="1"/>
  <c r="EA197" i="1" s="1"/>
  <c r="DY198" i="1"/>
  <c r="DZ198" i="1"/>
  <c r="EA198" i="1" s="1"/>
  <c r="DY199" i="1"/>
  <c r="DZ199" i="1"/>
  <c r="EA199" i="1" s="1"/>
  <c r="DY200" i="1"/>
  <c r="DZ200" i="1"/>
  <c r="EA200" i="1" s="1"/>
  <c r="DY201" i="1"/>
  <c r="DZ201" i="1"/>
  <c r="EA201" i="1" s="1"/>
  <c r="DY202" i="1"/>
  <c r="DZ202" i="1"/>
  <c r="EA202" i="1" s="1"/>
  <c r="DY203" i="1"/>
  <c r="DZ203" i="1"/>
  <c r="EA203" i="1" s="1"/>
  <c r="DY204" i="1"/>
  <c r="DZ204" i="1"/>
  <c r="EA204" i="1" s="1"/>
  <c r="DY205" i="1"/>
  <c r="DZ205" i="1"/>
  <c r="EA205" i="1" s="1"/>
  <c r="DY206" i="1"/>
  <c r="DZ206" i="1"/>
  <c r="EA206" i="1" s="1"/>
  <c r="DY207" i="1"/>
  <c r="DZ207" i="1"/>
  <c r="EA207" i="1" s="1"/>
  <c r="DY208" i="1"/>
  <c r="DZ208" i="1"/>
  <c r="EA208" i="1" s="1"/>
  <c r="DY209" i="1"/>
  <c r="DZ209" i="1"/>
  <c r="EA209" i="1" s="1"/>
  <c r="DY210" i="1"/>
  <c r="DZ210" i="1"/>
  <c r="EA210" i="1" s="1"/>
  <c r="DY211" i="1"/>
  <c r="DZ211" i="1"/>
  <c r="EA211" i="1" s="1"/>
  <c r="DY212" i="1"/>
  <c r="DZ212" i="1"/>
  <c r="EA212" i="1" s="1"/>
  <c r="DY213" i="1"/>
  <c r="DZ213" i="1"/>
  <c r="EA213" i="1" s="1"/>
  <c r="DY214" i="1"/>
  <c r="DZ214" i="1"/>
  <c r="EA214" i="1" s="1"/>
  <c r="DY215" i="1"/>
  <c r="DZ215" i="1"/>
  <c r="EA215" i="1" s="1"/>
  <c r="DY216" i="1"/>
  <c r="DZ216" i="1"/>
  <c r="EA216" i="1" s="1"/>
  <c r="DY217" i="1"/>
  <c r="DZ217" i="1"/>
  <c r="EA217" i="1" s="1"/>
  <c r="DY218" i="1"/>
  <c r="DZ218" i="1"/>
  <c r="EA218" i="1" s="1"/>
  <c r="DY219" i="1"/>
  <c r="DZ219" i="1"/>
  <c r="EA219" i="1" s="1"/>
  <c r="DY220" i="1"/>
  <c r="DZ220" i="1"/>
  <c r="EA220" i="1" s="1"/>
  <c r="DY221" i="1"/>
  <c r="DZ221" i="1"/>
  <c r="EA221" i="1" s="1"/>
  <c r="DY222" i="1"/>
  <c r="DZ222" i="1"/>
  <c r="EA222" i="1" s="1"/>
  <c r="DY223" i="1"/>
  <c r="DZ223" i="1"/>
  <c r="EA223" i="1" s="1"/>
  <c r="DY224" i="1"/>
  <c r="DZ224" i="1"/>
  <c r="EA224" i="1" s="1"/>
  <c r="DY225" i="1"/>
  <c r="DZ225" i="1"/>
  <c r="EA225" i="1" s="1"/>
  <c r="DY226" i="1"/>
  <c r="DZ226" i="1"/>
  <c r="EA226" i="1" s="1"/>
  <c r="DY227" i="1"/>
  <c r="DZ227" i="1"/>
  <c r="EA227" i="1" s="1"/>
  <c r="DY228" i="1"/>
  <c r="DZ228" i="1"/>
  <c r="EA228" i="1" s="1"/>
  <c r="DY229" i="1"/>
  <c r="DZ229" i="1"/>
  <c r="EA229" i="1" s="1"/>
  <c r="DY230" i="1"/>
  <c r="DZ230" i="1"/>
  <c r="EA230" i="1" s="1"/>
  <c r="DY231" i="1"/>
  <c r="DZ231" i="1"/>
  <c r="EA231" i="1" s="1"/>
  <c r="DY232" i="1"/>
  <c r="DZ232" i="1"/>
  <c r="EA232" i="1" s="1"/>
  <c r="DY233" i="1"/>
  <c r="DZ233" i="1"/>
  <c r="EA233" i="1" s="1"/>
  <c r="DY234" i="1"/>
  <c r="DZ234" i="1"/>
  <c r="EA234" i="1" s="1"/>
  <c r="DY235" i="1"/>
  <c r="DZ235" i="1"/>
  <c r="EA235" i="1" s="1"/>
  <c r="DY236" i="1"/>
  <c r="DZ236" i="1"/>
  <c r="EA236" i="1" s="1"/>
  <c r="DY237" i="1"/>
  <c r="DZ237" i="1"/>
  <c r="EA237" i="1" s="1"/>
  <c r="DY238" i="1"/>
  <c r="DZ238" i="1"/>
  <c r="EA238" i="1" s="1"/>
  <c r="DY239" i="1"/>
  <c r="DZ239" i="1"/>
  <c r="EA239" i="1" s="1"/>
  <c r="DY240" i="1"/>
  <c r="DZ240" i="1"/>
  <c r="EA240" i="1" s="1"/>
  <c r="DY241" i="1"/>
  <c r="DZ241" i="1"/>
  <c r="EA241" i="1" s="1"/>
  <c r="DY242" i="1"/>
  <c r="DZ242" i="1"/>
  <c r="EA242" i="1" s="1"/>
  <c r="DY243" i="1"/>
  <c r="DZ243" i="1"/>
  <c r="EA243" i="1" s="1"/>
  <c r="DY244" i="1"/>
  <c r="DZ244" i="1"/>
  <c r="EA244" i="1" s="1"/>
  <c r="DY245" i="1"/>
  <c r="DZ245" i="1"/>
  <c r="EA245" i="1" s="1"/>
  <c r="DY246" i="1"/>
  <c r="DZ246" i="1"/>
  <c r="EA246" i="1" s="1"/>
  <c r="DY247" i="1"/>
  <c r="DZ247" i="1"/>
  <c r="EA247" i="1" s="1"/>
  <c r="DY248" i="1"/>
  <c r="DZ248" i="1"/>
  <c r="EA248" i="1" s="1"/>
  <c r="DY249" i="1"/>
  <c r="DZ249" i="1"/>
  <c r="EA249" i="1" s="1"/>
  <c r="DY250" i="1"/>
  <c r="DZ250" i="1"/>
  <c r="EA250" i="1" s="1"/>
  <c r="DY251" i="1"/>
  <c r="DZ251" i="1"/>
  <c r="EA251" i="1" s="1"/>
  <c r="DY252" i="1"/>
  <c r="DZ252" i="1"/>
  <c r="EA252" i="1" s="1"/>
  <c r="DY253" i="1"/>
  <c r="DZ253" i="1"/>
  <c r="EA253" i="1" s="1"/>
  <c r="DY254" i="1"/>
  <c r="DZ254" i="1"/>
  <c r="EA254" i="1" s="1"/>
  <c r="DY255" i="1"/>
  <c r="DZ255" i="1"/>
  <c r="EA255" i="1" s="1"/>
  <c r="DY256" i="1"/>
  <c r="DZ256" i="1"/>
  <c r="EA256" i="1" s="1"/>
  <c r="DY257" i="1"/>
  <c r="DZ257" i="1"/>
  <c r="EA257" i="1" s="1"/>
  <c r="DY258" i="1"/>
  <c r="DZ258" i="1"/>
  <c r="EA258" i="1" s="1"/>
  <c r="DY259" i="1"/>
  <c r="DZ259" i="1"/>
  <c r="EA259" i="1" s="1"/>
  <c r="DY260" i="1"/>
  <c r="DZ260" i="1"/>
  <c r="EA260" i="1" s="1"/>
  <c r="DY261" i="1"/>
  <c r="DZ261" i="1"/>
  <c r="EA261" i="1" s="1"/>
  <c r="DY262" i="1"/>
  <c r="DZ262" i="1"/>
  <c r="EA262" i="1" s="1"/>
  <c r="DY263" i="1"/>
  <c r="DZ263" i="1"/>
  <c r="EA263" i="1" s="1"/>
  <c r="DY264" i="1"/>
  <c r="DZ264" i="1"/>
  <c r="EA264" i="1" s="1"/>
  <c r="DY265" i="1"/>
  <c r="DZ265" i="1"/>
  <c r="EA265" i="1" s="1"/>
  <c r="DY266" i="1"/>
  <c r="DZ266" i="1"/>
  <c r="EA266" i="1" s="1"/>
  <c r="DY267" i="1"/>
  <c r="DZ267" i="1"/>
  <c r="EA267" i="1" s="1"/>
  <c r="DY268" i="1"/>
  <c r="DZ268" i="1"/>
  <c r="EA268" i="1" s="1"/>
  <c r="DY269" i="1"/>
  <c r="DZ269" i="1"/>
  <c r="EA269" i="1" s="1"/>
  <c r="DY270" i="1"/>
  <c r="DZ270" i="1"/>
  <c r="EA270" i="1" s="1"/>
  <c r="DY271" i="1"/>
  <c r="DZ271" i="1"/>
  <c r="EA271" i="1" s="1"/>
  <c r="DY272" i="1"/>
  <c r="DZ272" i="1"/>
  <c r="EA272" i="1" s="1"/>
  <c r="DY273" i="1"/>
  <c r="DZ273" i="1"/>
  <c r="EA273" i="1" s="1"/>
  <c r="DY274" i="1"/>
  <c r="DZ274" i="1"/>
  <c r="EA274" i="1" s="1"/>
  <c r="DY275" i="1"/>
  <c r="DZ275" i="1"/>
  <c r="EA275" i="1" s="1"/>
  <c r="DZ9" i="1"/>
  <c r="EA9" i="1" s="1"/>
  <c r="DY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E262" i="1"/>
  <c r="CF262" i="1"/>
  <c r="CE263" i="1"/>
  <c r="CF263" i="1"/>
  <c r="CE264" i="1"/>
  <c r="CF264" i="1"/>
  <c r="CE265" i="1"/>
  <c r="CF265" i="1"/>
  <c r="CE266" i="1"/>
  <c r="CF266" i="1"/>
  <c r="CE267" i="1"/>
  <c r="CF267" i="1"/>
  <c r="CE268" i="1"/>
  <c r="CF268" i="1"/>
  <c r="CE269" i="1"/>
  <c r="CF269" i="1"/>
  <c r="CE270" i="1"/>
  <c r="CF270" i="1"/>
  <c r="CE271" i="1"/>
  <c r="CF271" i="1"/>
  <c r="CE272" i="1"/>
  <c r="CF272" i="1"/>
  <c r="CE273" i="1"/>
  <c r="CF273" i="1"/>
  <c r="CE274" i="1"/>
  <c r="CF274" i="1"/>
  <c r="CE275" i="1"/>
  <c r="CF275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J9" i="1"/>
  <c r="AI9" i="1"/>
  <c r="E2" i="1"/>
  <c r="I6" i="1" s="1"/>
  <c r="CZ283" i="1" l="1"/>
  <c r="CZ281" i="1"/>
  <c r="DB287" i="1"/>
  <c r="DC287" i="1" s="1"/>
  <c r="EB272" i="1"/>
  <c r="EB205" i="1"/>
  <c r="EB136" i="1"/>
  <c r="EB68" i="1"/>
  <c r="EB64" i="1"/>
  <c r="EB191" i="1"/>
  <c r="EB183" i="1"/>
  <c r="EB46" i="1"/>
  <c r="EB10" i="1"/>
  <c r="EB271" i="1"/>
  <c r="EB248" i="1"/>
  <c r="EB253" i="1"/>
  <c r="EB62" i="1"/>
  <c r="EB30" i="1"/>
  <c r="EB264" i="1"/>
  <c r="EB245" i="1"/>
  <c r="EB241" i="1"/>
  <c r="EB237" i="1"/>
  <c r="EB131" i="1"/>
  <c r="EB256" i="1"/>
  <c r="EB225" i="1"/>
  <c r="EB186" i="1"/>
  <c r="EB182" i="1"/>
  <c r="EB20" i="1"/>
  <c r="EB38" i="1"/>
  <c r="EB270" i="1"/>
  <c r="EB189" i="1"/>
  <c r="EB185" i="1"/>
  <c r="EB22" i="1"/>
  <c r="EB208" i="1"/>
  <c r="EB144" i="1"/>
  <c r="EB9" i="1"/>
  <c r="EB273" i="1"/>
  <c r="EB266" i="1"/>
  <c r="EB252" i="1"/>
  <c r="EB210" i="1"/>
  <c r="EB199" i="1"/>
  <c r="EB172" i="1"/>
  <c r="EB164" i="1"/>
  <c r="EB160" i="1"/>
  <c r="EB156" i="1"/>
  <c r="EB152" i="1"/>
  <c r="EB148" i="1"/>
  <c r="EB125" i="1"/>
  <c r="EB121" i="1"/>
  <c r="EB113" i="1"/>
  <c r="EB16" i="1"/>
  <c r="EB232" i="1"/>
  <c r="EB228" i="1"/>
  <c r="EB224" i="1"/>
  <c r="EB221" i="1"/>
  <c r="EB217" i="1"/>
  <c r="EB202" i="1"/>
  <c r="EB128" i="1"/>
  <c r="EB112" i="1"/>
  <c r="EB100" i="1"/>
  <c r="EB96" i="1"/>
  <c r="EB92" i="1"/>
  <c r="EB80" i="1"/>
  <c r="EB42" i="1"/>
  <c r="EB250" i="1"/>
  <c r="EB220" i="1"/>
  <c r="EB216" i="1"/>
  <c r="EB142" i="1"/>
  <c r="EB138" i="1"/>
  <c r="EB71" i="1"/>
  <c r="EB52" i="1"/>
  <c r="EB274" i="1"/>
  <c r="EB215" i="1"/>
  <c r="EB269" i="1"/>
  <c r="EB258" i="1"/>
  <c r="EB255" i="1"/>
  <c r="EB230" i="1"/>
  <c r="EB212" i="1"/>
  <c r="EB201" i="1"/>
  <c r="EB197" i="1"/>
  <c r="EB194" i="1"/>
  <c r="EB86" i="1"/>
  <c r="EB82" i="1"/>
  <c r="EB78" i="1"/>
  <c r="EB261" i="1"/>
  <c r="EB257" i="1"/>
  <c r="EB254" i="1"/>
  <c r="EB236" i="1"/>
  <c r="EB229" i="1"/>
  <c r="EB222" i="1"/>
  <c r="EB218" i="1"/>
  <c r="EB66" i="1"/>
  <c r="EB14" i="1"/>
  <c r="EB247" i="1"/>
  <c r="EB207" i="1"/>
  <c r="EB181" i="1"/>
  <c r="EB170" i="1"/>
  <c r="EB124" i="1"/>
  <c r="EB108" i="1"/>
  <c r="EB76" i="1"/>
  <c r="EB54" i="1"/>
  <c r="EB40" i="1"/>
  <c r="EB238" i="1"/>
  <c r="EB213" i="1"/>
  <c r="EB192" i="1"/>
  <c r="EB50" i="1"/>
  <c r="EB263" i="1"/>
  <c r="EA144" i="1"/>
  <c r="EB141" i="1"/>
  <c r="EA38" i="1"/>
  <c r="EB260" i="1"/>
  <c r="EB244" i="1"/>
  <c r="EB240" i="1"/>
  <c r="EB231" i="1"/>
  <c r="EB204" i="1"/>
  <c r="EB200" i="1"/>
  <c r="EB188" i="1"/>
  <c r="EB184" i="1"/>
  <c r="EB178" i="1"/>
  <c r="EB174" i="1"/>
  <c r="EB70" i="1"/>
  <c r="EB60" i="1"/>
  <c r="EB36" i="1"/>
  <c r="EB26" i="1"/>
  <c r="EB234" i="1"/>
  <c r="EB159" i="1"/>
  <c r="EB155" i="1"/>
  <c r="EB151" i="1"/>
  <c r="EB147" i="1"/>
  <c r="EB140" i="1"/>
  <c r="EB134" i="1"/>
  <c r="EB119" i="1"/>
  <c r="EB115" i="1"/>
  <c r="EB103" i="1"/>
  <c r="EB99" i="1"/>
  <c r="EB88" i="1"/>
  <c r="EB84" i="1"/>
  <c r="EB56" i="1"/>
  <c r="EB32" i="1"/>
  <c r="EB12" i="1"/>
  <c r="EB265" i="1"/>
  <c r="EB262" i="1"/>
  <c r="EB249" i="1"/>
  <c r="EB246" i="1"/>
  <c r="EB233" i="1"/>
  <c r="EB223" i="1"/>
  <c r="EB209" i="1"/>
  <c r="EB206" i="1"/>
  <c r="EB193" i="1"/>
  <c r="EB190" i="1"/>
  <c r="EB139" i="1"/>
  <c r="EB133" i="1"/>
  <c r="EB122" i="1"/>
  <c r="EB118" i="1"/>
  <c r="EB110" i="1"/>
  <c r="EB102" i="1"/>
  <c r="EB98" i="1"/>
  <c r="EB87" i="1"/>
  <c r="EB83" i="1"/>
  <c r="EB48" i="1"/>
  <c r="EB28" i="1"/>
  <c r="EB18" i="1"/>
  <c r="EB268" i="1"/>
  <c r="EB226" i="1"/>
  <c r="EB196" i="1"/>
  <c r="EB180" i="1"/>
  <c r="EB176" i="1"/>
  <c r="EB94" i="1"/>
  <c r="EB72" i="1"/>
  <c r="EB24" i="1"/>
  <c r="EB242" i="1"/>
  <c r="EB239" i="1"/>
  <c r="EB58" i="1"/>
  <c r="EB44" i="1"/>
  <c r="EB34" i="1"/>
  <c r="EB275" i="1"/>
  <c r="EB267" i="1"/>
  <c r="EB259" i="1"/>
  <c r="EB251" i="1"/>
  <c r="EB243" i="1"/>
  <c r="EB235" i="1"/>
  <c r="EB227" i="1"/>
  <c r="EB219" i="1"/>
  <c r="EB211" i="1"/>
  <c r="EB203" i="1"/>
  <c r="EB195" i="1"/>
  <c r="EB187" i="1"/>
  <c r="EB130" i="1"/>
  <c r="EB162" i="1"/>
  <c r="EB132" i="1"/>
  <c r="EB120" i="1"/>
  <c r="EB114" i="1"/>
  <c r="EB168" i="1"/>
  <c r="EB158" i="1"/>
  <c r="EB154" i="1"/>
  <c r="EB150" i="1"/>
  <c r="EB146" i="1"/>
  <c r="EB104" i="1"/>
  <c r="EB214" i="1"/>
  <c r="EB198" i="1"/>
  <c r="EB157" i="1"/>
  <c r="EB153" i="1"/>
  <c r="EB149" i="1"/>
  <c r="EB145" i="1"/>
  <c r="EB137" i="1"/>
  <c r="EB129" i="1"/>
  <c r="EB126" i="1"/>
  <c r="EB117" i="1"/>
  <c r="EB107" i="1"/>
  <c r="EB91" i="1"/>
  <c r="EB75" i="1"/>
  <c r="EB69" i="1"/>
  <c r="EB166" i="1"/>
  <c r="EB106" i="1"/>
  <c r="EB90" i="1"/>
  <c r="EB74" i="1"/>
  <c r="EA33" i="1"/>
  <c r="EB33" i="1"/>
  <c r="EB173" i="1"/>
  <c r="EB165" i="1"/>
  <c r="EB109" i="1"/>
  <c r="EB93" i="1"/>
  <c r="EB77" i="1"/>
  <c r="EB65" i="1"/>
  <c r="EA41" i="1"/>
  <c r="EB41" i="1"/>
  <c r="EA59" i="1"/>
  <c r="EB59" i="1"/>
  <c r="EA51" i="1"/>
  <c r="EB51" i="1"/>
  <c r="EA43" i="1"/>
  <c r="EB43" i="1"/>
  <c r="EA35" i="1"/>
  <c r="EB35" i="1"/>
  <c r="EA27" i="1"/>
  <c r="EB27" i="1"/>
  <c r="EA19" i="1"/>
  <c r="EB19" i="1"/>
  <c r="EA11" i="1"/>
  <c r="EB11" i="1"/>
  <c r="EA57" i="1"/>
  <c r="EB57" i="1"/>
  <c r="EA17" i="1"/>
  <c r="EB17" i="1"/>
  <c r="EB175" i="1"/>
  <c r="EB167" i="1"/>
  <c r="EB105" i="1"/>
  <c r="EB89" i="1"/>
  <c r="EB73" i="1"/>
  <c r="EB143" i="1"/>
  <c r="EB135" i="1"/>
  <c r="EB127" i="1"/>
  <c r="EB123" i="1"/>
  <c r="EB95" i="1"/>
  <c r="EB79" i="1"/>
  <c r="EB67" i="1"/>
  <c r="EA53" i="1"/>
  <c r="EB53" i="1"/>
  <c r="EA45" i="1"/>
  <c r="EB45" i="1"/>
  <c r="EA37" i="1"/>
  <c r="EB37" i="1"/>
  <c r="EA29" i="1"/>
  <c r="EB29" i="1"/>
  <c r="EA21" i="1"/>
  <c r="EB21" i="1"/>
  <c r="EA13" i="1"/>
  <c r="EB13" i="1"/>
  <c r="EA49" i="1"/>
  <c r="EB49" i="1"/>
  <c r="EB177" i="1"/>
  <c r="EB169" i="1"/>
  <c r="EB161" i="1"/>
  <c r="EB111" i="1"/>
  <c r="EB101" i="1"/>
  <c r="EB85" i="1"/>
  <c r="EB61" i="1"/>
  <c r="EA55" i="1"/>
  <c r="EB55" i="1"/>
  <c r="EA47" i="1"/>
  <c r="EB47" i="1"/>
  <c r="EA39" i="1"/>
  <c r="EB39" i="1"/>
  <c r="EA31" i="1"/>
  <c r="EB31" i="1"/>
  <c r="EA23" i="1"/>
  <c r="EB23" i="1"/>
  <c r="EA15" i="1"/>
  <c r="EB15" i="1"/>
  <c r="EA25" i="1"/>
  <c r="EB25" i="1"/>
  <c r="EB179" i="1"/>
  <c r="EB171" i="1"/>
  <c r="EB163" i="1"/>
  <c r="EB97" i="1"/>
  <c r="EB81" i="1"/>
  <c r="EB63" i="1"/>
  <c r="EB116" i="1"/>
  <c r="I2" i="1"/>
  <c r="I3" i="1"/>
  <c r="I4" i="1"/>
  <c r="I1" i="1"/>
  <c r="I5" i="1"/>
  <c r="DA281" i="1" l="1"/>
  <c r="DB281" i="1" s="1"/>
  <c r="DF287" i="1"/>
  <c r="DD287" i="1"/>
  <c r="L3" i="1"/>
  <c r="DA280" i="1" l="1"/>
  <c r="DB283" i="1"/>
  <c r="DA282" i="1"/>
  <c r="DG287" i="1"/>
  <c r="DH287" i="1" s="1"/>
  <c r="DE287" i="1"/>
  <c r="DA283" i="1" l="1"/>
  <c r="DB282" i="1"/>
  <c r="DB280" i="1" s="1"/>
  <c r="DA285" i="1" s="1"/>
  <c r="DK287" i="1"/>
  <c r="DA288" i="1" s="1"/>
  <c r="DI287" i="1"/>
  <c r="DJ287" i="1" s="1"/>
  <c r="DB284" i="1"/>
  <c r="DA284" i="1" s="1"/>
  <c r="DB288" i="1" l="1"/>
  <c r="DC288" i="1" s="1"/>
  <c r="DD288" i="1" s="1"/>
  <c r="DF288" i="1" l="1"/>
  <c r="DG288" i="1" s="1"/>
  <c r="DH288" i="1" l="1"/>
  <c r="DI288" i="1" s="1"/>
  <c r="DJ288" i="1" s="1"/>
  <c r="DE288" i="1"/>
  <c r="DK288" i="1" l="1"/>
  <c r="DA289" i="1" s="1"/>
  <c r="DB289" i="1" s="1"/>
  <c r="DC289" i="1" s="1"/>
  <c r="DF289" i="1" s="1"/>
  <c r="DG289" i="1" s="1"/>
  <c r="DD289" i="1" l="1"/>
  <c r="DE289" i="1"/>
  <c r="DH289" i="1"/>
  <c r="DK289" i="1" l="1"/>
  <c r="DA290" i="1" s="1"/>
  <c r="DB290" i="1" s="1"/>
  <c r="DC290" i="1" s="1"/>
  <c r="DI289" i="1"/>
  <c r="DJ289" i="1" s="1"/>
  <c r="DD290" i="1" l="1"/>
  <c r="DF290" i="1"/>
  <c r="DG290" i="1" s="1"/>
  <c r="DH290" i="1" l="1"/>
  <c r="DE290" i="1"/>
  <c r="DK290" i="1" l="1"/>
  <c r="DA291" i="1" s="1"/>
  <c r="DI290" i="1"/>
  <c r="DJ290" i="1" s="1"/>
  <c r="DB291" i="1" l="1"/>
  <c r="DC291" i="1" s="1"/>
  <c r="DD291" i="1" s="1"/>
  <c r="DF291" i="1" l="1"/>
  <c r="DG291" i="1" s="1"/>
  <c r="DE291" i="1" l="1"/>
  <c r="DH291" i="1"/>
  <c r="DI291" i="1" s="1"/>
  <c r="DJ291" i="1" s="1"/>
  <c r="DK291" i="1" l="1"/>
  <c r="DA292" i="1" s="1"/>
  <c r="DB292" i="1" s="1"/>
  <c r="DC292" i="1" s="1"/>
  <c r="DD292" i="1" s="1"/>
  <c r="DF292" i="1" l="1"/>
  <c r="DG292" i="1" s="1"/>
  <c r="DE292" i="1" l="1"/>
  <c r="DH292" i="1"/>
  <c r="DI292" i="1" s="1"/>
  <c r="DJ292" i="1" s="1"/>
  <c r="DK292" i="1" l="1"/>
  <c r="DA293" i="1" s="1"/>
  <c r="DB293" i="1" s="1"/>
  <c r="DC293" i="1" s="1"/>
  <c r="DF293" i="1" s="1"/>
  <c r="DG293" i="1" s="1"/>
  <c r="DH293" i="1" s="1"/>
  <c r="DI293" i="1" s="1"/>
  <c r="DJ293" i="1" s="1"/>
  <c r="DD293" i="1" l="1"/>
  <c r="DE293" i="1"/>
  <c r="DK293" i="1" l="1"/>
  <c r="DA294" i="1" s="1"/>
  <c r="DB294" i="1" s="1"/>
  <c r="DC294" i="1" s="1"/>
  <c r="DF294" i="1" s="1"/>
  <c r="DG294" i="1" s="1"/>
  <c r="DE294" i="1" l="1"/>
  <c r="DH294" i="1"/>
  <c r="DI294" i="1" s="1"/>
  <c r="DJ294" i="1" s="1"/>
  <c r="DD294" i="1"/>
  <c r="DK294" i="1" l="1"/>
  <c r="DA295" i="1" s="1"/>
  <c r="DB295" i="1" s="1"/>
  <c r="DC295" i="1" s="1"/>
  <c r="DD295" i="1" s="1"/>
  <c r="DF295" i="1" l="1"/>
  <c r="DG295" i="1" s="1"/>
  <c r="DH295" i="1" l="1"/>
  <c r="DE295" i="1"/>
  <c r="DK295" i="1" l="1"/>
  <c r="DA296" i="1" s="1"/>
  <c r="DB296" i="1" s="1"/>
  <c r="DC296" i="1" s="1"/>
  <c r="DD296" i="1" s="1"/>
  <c r="DI295" i="1"/>
  <c r="DJ295" i="1" s="1"/>
  <c r="DF296" i="1" l="1"/>
  <c r="DG296" i="1" s="1"/>
  <c r="DH296" i="1" s="1"/>
  <c r="DI296" i="1" s="1"/>
  <c r="DJ296" i="1" s="1"/>
  <c r="DE296" i="1" l="1"/>
  <c r="DK296" i="1" s="1"/>
  <c r="DA297" i="1" s="1"/>
  <c r="DB297" i="1" s="1"/>
  <c r="DC297" i="1" s="1"/>
  <c r="DF297" i="1" l="1"/>
  <c r="DG297" i="1" s="1"/>
  <c r="DD297" i="1"/>
  <c r="DH297" i="1" l="1"/>
  <c r="DE297" i="1"/>
  <c r="DK297" i="1" l="1"/>
  <c r="DA298" i="1" s="1"/>
  <c r="DB298" i="1" s="1"/>
  <c r="DC298" i="1" s="1"/>
  <c r="DD298" i="1" s="1"/>
  <c r="DI297" i="1"/>
  <c r="DJ297" i="1" s="1"/>
  <c r="DF298" i="1" l="1"/>
  <c r="DG298" i="1" s="1"/>
  <c r="DE298" i="1" l="1"/>
  <c r="DH298" i="1"/>
  <c r="DI298" i="1" s="1"/>
  <c r="DJ298" i="1" s="1"/>
  <c r="DK298" i="1" l="1"/>
  <c r="DA299" i="1" s="1"/>
  <c r="DB299" i="1" s="1"/>
  <c r="DC299" i="1" s="1"/>
  <c r="DD299" i="1" s="1"/>
  <c r="DF299" i="1" l="1"/>
  <c r="DG299" i="1" s="1"/>
  <c r="DE299" i="1" l="1"/>
  <c r="DH299" i="1"/>
  <c r="DI299" i="1" s="1"/>
  <c r="DJ299" i="1" s="1"/>
  <c r="DK299" i="1" l="1"/>
  <c r="DA300" i="1" s="1"/>
  <c r="DB300" i="1" s="1"/>
  <c r="DC300" i="1" s="1"/>
  <c r="DD300" i="1" l="1"/>
  <c r="DF300" i="1"/>
  <c r="DG300" i="1" s="1"/>
  <c r="DE300" i="1" l="1"/>
  <c r="DH300" i="1"/>
  <c r="DI300" i="1" s="1"/>
  <c r="DJ300" i="1" s="1"/>
  <c r="DK300" i="1" l="1"/>
  <c r="DA301" i="1" s="1"/>
  <c r="DB301" i="1" l="1"/>
  <c r="DC301" i="1" s="1"/>
  <c r="DD301" i="1" s="1"/>
  <c r="DF301" i="1" l="1"/>
  <c r="DG301" i="1" s="1"/>
  <c r="DE301" i="1" l="1"/>
  <c r="DH301" i="1"/>
  <c r="DI301" i="1" s="1"/>
  <c r="DJ301" i="1" s="1"/>
  <c r="DK301" i="1" l="1"/>
  <c r="DA302" i="1" s="1"/>
  <c r="DB302" i="1" s="1"/>
  <c r="DC302" i="1" s="1"/>
  <c r="DD302" i="1" s="1"/>
  <c r="DF302" i="1" l="1"/>
  <c r="DG302" i="1" s="1"/>
  <c r="DE302" i="1" l="1"/>
  <c r="DH302" i="1"/>
  <c r="DK302" i="1" l="1"/>
  <c r="DA303" i="1" s="1"/>
  <c r="DB303" i="1" s="1"/>
  <c r="DC303" i="1" s="1"/>
  <c r="DD303" i="1" s="1"/>
  <c r="DI302" i="1"/>
  <c r="DJ302" i="1" s="1"/>
  <c r="DF303" i="1" l="1"/>
  <c r="DG303" i="1" s="1"/>
  <c r="DH303" i="1" s="1"/>
  <c r="DE303" i="1" l="1"/>
  <c r="DK303" i="1" s="1"/>
  <c r="DA304" i="1" s="1"/>
  <c r="DB304" i="1" s="1"/>
  <c r="DC304" i="1" s="1"/>
  <c r="DD304" i="1" s="1"/>
  <c r="DI303" i="1"/>
  <c r="DJ303" i="1" s="1"/>
  <c r="DF304" i="1" l="1"/>
  <c r="DG304" i="1" l="1"/>
  <c r="DH304" i="1" s="1"/>
  <c r="DE304" i="1"/>
  <c r="DI304" i="1" l="1"/>
  <c r="DJ304" i="1" s="1"/>
  <c r="DK304" i="1"/>
  <c r="DA305" i="1" s="1"/>
  <c r="DB305" i="1" s="1"/>
  <c r="DC305" i="1" s="1"/>
  <c r="DF305" i="1" s="1"/>
  <c r="DG305" i="1" s="1"/>
  <c r="DH305" i="1" l="1"/>
  <c r="DI305" i="1" s="1"/>
  <c r="DJ305" i="1" s="1"/>
  <c r="DD305" i="1"/>
  <c r="DE305" i="1"/>
  <c r="DK305" i="1" l="1"/>
  <c r="DA306" i="1" s="1"/>
  <c r="DB306" i="1" s="1"/>
  <c r="DC306" i="1" s="1"/>
  <c r="DF306" i="1" l="1"/>
  <c r="DG306" i="1" s="1"/>
  <c r="DD306" i="1"/>
  <c r="DE306" i="1" l="1"/>
  <c r="DM306" i="1" s="1"/>
  <c r="DI278" i="1" s="1"/>
  <c r="DH306" i="1"/>
  <c r="DI306" i="1" l="1"/>
  <c r="DJ306" i="1" s="1"/>
  <c r="DK306" i="1"/>
  <c r="DP306" i="1" l="1"/>
  <c r="DG278" i="1" s="1"/>
  <c r="DA307" i="1"/>
  <c r="DL306" i="1"/>
  <c r="DN306" i="1" s="1"/>
  <c r="DO306" i="1"/>
  <c r="DB307" i="1" l="1"/>
  <c r="DC307" i="1" s="1"/>
  <c r="DD307" i="1" s="1"/>
  <c r="DF307" i="1" l="1"/>
  <c r="DG307" i="1" s="1"/>
  <c r="DE307" i="1"/>
  <c r="DH307" i="1" l="1"/>
  <c r="DI307" i="1" l="1"/>
  <c r="DJ307" i="1" s="1"/>
  <c r="DK307" i="1"/>
  <c r="DA308" i="1" s="1"/>
  <c r="DB308" i="1" l="1"/>
  <c r="DC308" i="1" s="1"/>
  <c r="DD308" i="1" s="1"/>
  <c r="DF308" i="1" l="1"/>
  <c r="DG308" i="1" s="1"/>
  <c r="DE308" i="1"/>
  <c r="DH308" i="1"/>
  <c r="DK308" i="1" l="1"/>
  <c r="DA309" i="1" s="1"/>
  <c r="DI308" i="1"/>
  <c r="DJ308" i="1" s="1"/>
  <c r="DB309" i="1" l="1"/>
  <c r="DC309" i="1" s="1"/>
  <c r="DD309" i="1" s="1"/>
  <c r="DF309" i="1" l="1"/>
  <c r="DG309" i="1" s="1"/>
  <c r="DE309" i="1" l="1"/>
  <c r="DH309" i="1"/>
  <c r="DI309" i="1" s="1"/>
  <c r="DJ309" i="1" s="1"/>
  <c r="DK309" i="1" l="1"/>
  <c r="DA310" i="1" s="1"/>
  <c r="DB310" i="1" l="1"/>
  <c r="DC310" i="1" s="1"/>
  <c r="DD310" i="1" l="1"/>
  <c r="DF310" i="1"/>
  <c r="DG310" i="1" s="1"/>
  <c r="DH310" i="1" l="1"/>
  <c r="DE310" i="1"/>
  <c r="DK310" i="1" s="1"/>
  <c r="DA311" i="1" s="1"/>
  <c r="DI310" i="1"/>
  <c r="DJ310" i="1" s="1"/>
  <c r="DB311" i="1" l="1"/>
  <c r="DC311" i="1" s="1"/>
  <c r="DD311" i="1" s="1"/>
  <c r="DF311" i="1" l="1"/>
  <c r="DG311" i="1" s="1"/>
  <c r="DH311" i="1" l="1"/>
  <c r="DE311" i="1"/>
  <c r="DI311" i="1"/>
  <c r="DJ311" i="1" s="1"/>
  <c r="DK311" i="1"/>
  <c r="DA312" i="1" s="1"/>
  <c r="DB312" i="1" l="1"/>
  <c r="DC312" i="1" s="1"/>
  <c r="DD312" i="1" s="1"/>
  <c r="DF312" i="1" l="1"/>
  <c r="DG312" i="1" s="1"/>
  <c r="DH312" i="1" l="1"/>
  <c r="DE312" i="1"/>
  <c r="DI312" i="1" l="1"/>
  <c r="DJ312" i="1" s="1"/>
  <c r="DK312" i="1"/>
  <c r="DA313" i="1" s="1"/>
  <c r="DB313" i="1" l="1"/>
  <c r="DC313" i="1" s="1"/>
  <c r="DD313" i="1" s="1"/>
  <c r="DF313" i="1" l="1"/>
  <c r="DG313" i="1" s="1"/>
  <c r="DE313" i="1"/>
  <c r="DH313" i="1"/>
  <c r="DI313" i="1" l="1"/>
  <c r="DJ313" i="1" s="1"/>
  <c r="DK313" i="1"/>
  <c r="DA314" i="1" s="1"/>
  <c r="DB314" i="1" l="1"/>
  <c r="DC314" i="1" s="1"/>
  <c r="DD314" i="1" s="1"/>
  <c r="DF314" i="1" l="1"/>
  <c r="DG314" i="1" s="1"/>
  <c r="DE314" i="1" l="1"/>
  <c r="DH314" i="1"/>
  <c r="DK314" i="1" l="1"/>
  <c r="DA315" i="1" s="1"/>
  <c r="DB315" i="1" s="1"/>
  <c r="DC315" i="1" s="1"/>
  <c r="DI314" i="1"/>
  <c r="DJ314" i="1" s="1"/>
  <c r="DD315" i="1" l="1"/>
  <c r="DF315" i="1"/>
  <c r="DG315" i="1" s="1"/>
  <c r="DH315" i="1" l="1"/>
  <c r="DE315" i="1"/>
  <c r="DK315" i="1" l="1"/>
  <c r="DA316" i="1" s="1"/>
  <c r="DI315" i="1"/>
  <c r="DJ315" i="1" s="1"/>
  <c r="DB316" i="1" l="1"/>
  <c r="DC316" i="1" s="1"/>
  <c r="DD316" i="1" s="1"/>
  <c r="DF316" i="1" l="1"/>
  <c r="DG316" i="1" s="1"/>
  <c r="DH316" i="1" s="1"/>
  <c r="DE316" i="1" l="1"/>
  <c r="DI316" i="1"/>
  <c r="DJ316" i="1" s="1"/>
  <c r="DK316" i="1"/>
  <c r="DA317" i="1" s="1"/>
  <c r="DB317" i="1" l="1"/>
  <c r="DC317" i="1" s="1"/>
  <c r="DD317" i="1" s="1"/>
  <c r="DF317" i="1" l="1"/>
  <c r="DG317" i="1" s="1"/>
  <c r="DE317" i="1" l="1"/>
  <c r="DH317" i="1"/>
  <c r="DK317" i="1" s="1"/>
  <c r="DA318" i="1" s="1"/>
  <c r="DB318" i="1" s="1"/>
  <c r="DC318" i="1" s="1"/>
  <c r="DI317" i="1" l="1"/>
  <c r="DJ317" i="1" s="1"/>
  <c r="DD318" i="1"/>
  <c r="DF318" i="1"/>
  <c r="DG318" i="1" s="1"/>
  <c r="DH318" i="1" s="1"/>
  <c r="DE318" i="1" l="1"/>
  <c r="DI318" i="1"/>
  <c r="DJ318" i="1" s="1"/>
  <c r="DK318" i="1"/>
  <c r="DA319" i="1" s="1"/>
  <c r="DB319" i="1" l="1"/>
  <c r="DC319" i="1" s="1"/>
  <c r="DD319" i="1" s="1"/>
  <c r="DF319" i="1" l="1"/>
  <c r="DG319" i="1" s="1"/>
  <c r="DE319" i="1"/>
  <c r="DH319" i="1"/>
  <c r="DK319" i="1" l="1"/>
  <c r="DA320" i="1" s="1"/>
  <c r="DI319" i="1"/>
  <c r="DJ319" i="1" s="1"/>
  <c r="DB320" i="1" l="1"/>
  <c r="DC320" i="1" s="1"/>
  <c r="DF320" i="1" l="1"/>
  <c r="DG320" i="1" s="1"/>
  <c r="DD320" i="1"/>
  <c r="DH320" i="1" l="1"/>
  <c r="DE320" i="1"/>
  <c r="DK320" i="1" s="1"/>
  <c r="DA321" i="1" s="1"/>
  <c r="DI320" i="1"/>
  <c r="DJ320" i="1" s="1"/>
  <c r="DB321" i="1" l="1"/>
  <c r="DC321" i="1" s="1"/>
  <c r="DD321" i="1" s="1"/>
  <c r="DF321" i="1" l="1"/>
  <c r="DG321" i="1" s="1"/>
  <c r="DH321" i="1" l="1"/>
  <c r="DE321" i="1"/>
  <c r="DK321" i="1" s="1"/>
  <c r="DA322" i="1" s="1"/>
  <c r="DB322" i="1" s="1"/>
  <c r="DC322" i="1" s="1"/>
  <c r="DI321" i="1"/>
  <c r="DJ321" i="1" s="1"/>
  <c r="DD322" i="1" l="1"/>
  <c r="DF322" i="1"/>
  <c r="DG322" i="1" s="1"/>
  <c r="DE322" i="1" l="1"/>
  <c r="DH322" i="1"/>
  <c r="DK322" i="1" l="1"/>
  <c r="DA323" i="1" s="1"/>
  <c r="DI322" i="1"/>
  <c r="DJ322" i="1" s="1"/>
  <c r="DB323" i="1" l="1"/>
  <c r="DC323" i="1" s="1"/>
  <c r="DF323" i="1" l="1"/>
  <c r="DG323" i="1" s="1"/>
  <c r="DD323" i="1"/>
  <c r="DH323" i="1" l="1"/>
  <c r="DE323" i="1"/>
  <c r="DK323" i="1" l="1"/>
  <c r="DA324" i="1" s="1"/>
  <c r="DI323" i="1"/>
  <c r="DJ323" i="1" s="1"/>
  <c r="DB324" i="1" l="1"/>
  <c r="DC324" i="1" s="1"/>
  <c r="DD324" i="1" s="1"/>
  <c r="DF324" i="1" l="1"/>
  <c r="DG324" i="1" s="1"/>
  <c r="DH324" i="1" l="1"/>
  <c r="DI324" i="1"/>
  <c r="DJ324" i="1" s="1"/>
  <c r="DE324" i="1"/>
  <c r="DK324" i="1" s="1"/>
  <c r="DA325" i="1" s="1"/>
  <c r="DB325" i="1" l="1"/>
  <c r="DC325" i="1" s="1"/>
  <c r="DF325" i="1" l="1"/>
  <c r="DG325" i="1" s="1"/>
  <c r="DE325" i="1"/>
  <c r="DD325" i="1"/>
  <c r="DH325" i="1" l="1"/>
  <c r="DI325" i="1" s="1"/>
  <c r="DJ325" i="1" s="1"/>
  <c r="DK325" i="1" l="1"/>
  <c r="DA326" i="1" s="1"/>
  <c r="DB326" i="1" l="1"/>
  <c r="DC326" i="1" s="1"/>
  <c r="DD326" i="1" s="1"/>
  <c r="DF326" i="1" l="1"/>
  <c r="DG326" i="1" s="1"/>
  <c r="DE326" i="1"/>
  <c r="DM326" i="1" s="1"/>
  <c r="DI279" i="1" s="1"/>
  <c r="DH326" i="1"/>
  <c r="DK326" i="1" l="1"/>
  <c r="DI326" i="1"/>
  <c r="DJ326" i="1" s="1"/>
  <c r="DO326" i="1" l="1"/>
  <c r="DP326" i="1"/>
  <c r="DG279" i="1" s="1"/>
  <c r="DL326" i="1"/>
  <c r="DN326" i="1" s="1"/>
  <c r="DA327" i="1"/>
  <c r="DB327" i="1" l="1"/>
  <c r="DC327" i="1" s="1"/>
  <c r="DD327" i="1" s="1"/>
  <c r="DF327" i="1" l="1"/>
  <c r="DG327" i="1" s="1"/>
  <c r="DE327" i="1"/>
  <c r="DH327" i="1" l="1"/>
  <c r="DI327" i="1" l="1"/>
  <c r="DJ327" i="1" s="1"/>
  <c r="DK327" i="1"/>
  <c r="DA328" i="1" s="1"/>
  <c r="DB328" i="1" s="1"/>
  <c r="DC328" i="1" s="1"/>
  <c r="DD328" i="1" s="1"/>
  <c r="DF328" i="1" l="1"/>
  <c r="DG328" i="1" s="1"/>
  <c r="DH328" i="1" l="1"/>
  <c r="DE328" i="1"/>
  <c r="DK328" i="1" l="1"/>
  <c r="DA329" i="1" s="1"/>
  <c r="DI328" i="1"/>
  <c r="DJ328" i="1" s="1"/>
  <c r="DB329" i="1" l="1"/>
  <c r="DC329" i="1" s="1"/>
  <c r="DD329" i="1" s="1"/>
  <c r="DF329" i="1" l="1"/>
  <c r="DG329" i="1" s="1"/>
  <c r="DH329" i="1"/>
  <c r="DE329" i="1"/>
  <c r="DI329" i="1" l="1"/>
  <c r="DJ329" i="1" s="1"/>
  <c r="DK329" i="1"/>
  <c r="DA330" i="1" s="1"/>
  <c r="DB330" i="1" l="1"/>
  <c r="DC330" i="1" s="1"/>
  <c r="DD330" i="1" s="1"/>
  <c r="DF330" i="1" l="1"/>
  <c r="DG330" i="1" s="1"/>
  <c r="DH330" i="1" l="1"/>
  <c r="DE330" i="1"/>
  <c r="DK330" i="1" s="1"/>
  <c r="DA331" i="1" s="1"/>
  <c r="DB331" i="1" s="1"/>
  <c r="DC331" i="1" s="1"/>
  <c r="DI330" i="1"/>
  <c r="DJ330" i="1" s="1"/>
  <c r="DD331" i="1" l="1"/>
  <c r="DF331" i="1"/>
  <c r="DG331" i="1" s="1"/>
  <c r="DH331" i="1" s="1"/>
  <c r="DE331" i="1" l="1"/>
  <c r="DI331" i="1"/>
  <c r="DJ331" i="1" s="1"/>
  <c r="DK331" i="1"/>
  <c r="DA332" i="1" s="1"/>
  <c r="DB332" i="1" l="1"/>
  <c r="DC332" i="1" s="1"/>
  <c r="DF332" i="1" l="1"/>
  <c r="DG332" i="1" s="1"/>
  <c r="DD332" i="1"/>
  <c r="DH332" i="1" l="1"/>
  <c r="DI332" i="1" s="1"/>
  <c r="DJ332" i="1" s="1"/>
  <c r="DE332" i="1"/>
  <c r="DK332" i="1" s="1"/>
  <c r="DA333" i="1" s="1"/>
  <c r="DB333" i="1" l="1"/>
  <c r="DC333" i="1" s="1"/>
  <c r="DD333" i="1" s="1"/>
  <c r="DF333" i="1" l="1"/>
  <c r="DG333" i="1" s="1"/>
  <c r="DE333" i="1" l="1"/>
  <c r="DH333" i="1"/>
  <c r="DK333" i="1" l="1"/>
  <c r="DA334" i="1" s="1"/>
  <c r="DI333" i="1"/>
  <c r="DJ333" i="1" s="1"/>
  <c r="DB334" i="1" l="1"/>
  <c r="DC334" i="1" s="1"/>
  <c r="DD334" i="1" s="1"/>
  <c r="DF334" i="1" l="1"/>
  <c r="DG334" i="1" s="1"/>
  <c r="DH334" i="1" s="1"/>
  <c r="DI334" i="1" l="1"/>
  <c r="DJ334" i="1" s="1"/>
  <c r="DE334" i="1"/>
  <c r="DK334" i="1" s="1"/>
  <c r="DA335" i="1" s="1"/>
  <c r="DB335" i="1" l="1"/>
  <c r="DC335" i="1" s="1"/>
  <c r="DD335" i="1" s="1"/>
  <c r="DF335" i="1" l="1"/>
  <c r="DG335" i="1" s="1"/>
  <c r="DE335" i="1"/>
  <c r="DH335" i="1"/>
  <c r="DK335" i="1" l="1"/>
  <c r="DA336" i="1" s="1"/>
  <c r="DI335" i="1"/>
  <c r="DJ335" i="1" s="1"/>
  <c r="DB336" i="1" l="1"/>
  <c r="DC336" i="1" s="1"/>
  <c r="DD336" i="1" s="1"/>
  <c r="DF336" i="1" l="1"/>
  <c r="DG336" i="1" s="1"/>
  <c r="DH336" i="1" s="1"/>
  <c r="DE336" i="1"/>
  <c r="DI336" i="1" l="1"/>
  <c r="DJ336" i="1" s="1"/>
  <c r="DK336" i="1"/>
  <c r="DA337" i="1" s="1"/>
  <c r="DB337" i="1" l="1"/>
  <c r="DC337" i="1" s="1"/>
  <c r="DD337" i="1" s="1"/>
  <c r="DF337" i="1" l="1"/>
  <c r="DG337" i="1" s="1"/>
  <c r="DE337" i="1"/>
  <c r="DH337" i="1" l="1"/>
  <c r="DI337" i="1" s="1"/>
  <c r="DJ337" i="1" s="1"/>
  <c r="DK337" i="1" l="1"/>
  <c r="DA338" i="1" s="1"/>
  <c r="DB338" i="1" s="1"/>
  <c r="DC338" i="1" s="1"/>
  <c r="DD338" i="1" s="1"/>
  <c r="DF338" i="1" l="1"/>
  <c r="DG338" i="1" l="1"/>
  <c r="DE338" i="1"/>
  <c r="DH338" i="1"/>
  <c r="DK338" i="1" l="1"/>
  <c r="DA339" i="1" s="1"/>
  <c r="DI338" i="1"/>
  <c r="DJ338" i="1" s="1"/>
  <c r="DB339" i="1" l="1"/>
  <c r="DC339" i="1" s="1"/>
  <c r="DD339" i="1" s="1"/>
  <c r="DF339" i="1" l="1"/>
  <c r="DG339" i="1" s="1"/>
  <c r="DH339" i="1" l="1"/>
  <c r="DE339" i="1"/>
  <c r="DK339" i="1" l="1"/>
  <c r="DA340" i="1" s="1"/>
  <c r="DI339" i="1"/>
  <c r="DJ339" i="1" s="1"/>
  <c r="DB340" i="1" l="1"/>
  <c r="DC340" i="1" s="1"/>
  <c r="DD340" i="1" s="1"/>
  <c r="DF340" i="1" l="1"/>
  <c r="DG340" i="1" s="1"/>
  <c r="DH340" i="1" s="1"/>
  <c r="DI340" i="1" s="1"/>
  <c r="DJ340" i="1" s="1"/>
  <c r="DE340" i="1" l="1"/>
  <c r="DK340" i="1" s="1"/>
  <c r="DA341" i="1" s="1"/>
  <c r="DB341" i="1" l="1"/>
  <c r="DC341" i="1" s="1"/>
  <c r="DD341" i="1" s="1"/>
  <c r="DF341" i="1" l="1"/>
  <c r="DG341" i="1" s="1"/>
  <c r="DE341" i="1" l="1"/>
  <c r="DH341" i="1"/>
  <c r="DI341" i="1" l="1"/>
  <c r="DJ341" i="1" s="1"/>
  <c r="DK341" i="1"/>
  <c r="DA342" i="1" s="1"/>
  <c r="DB342" i="1" s="1"/>
  <c r="DC342" i="1" s="1"/>
  <c r="DD342" i="1" l="1"/>
  <c r="DF342" i="1"/>
  <c r="DG342" i="1" s="1"/>
  <c r="DE342" i="1" l="1"/>
  <c r="DH342" i="1"/>
  <c r="DK342" i="1" l="1"/>
  <c r="DA343" i="1" s="1"/>
  <c r="DB343" i="1" s="1"/>
  <c r="DC343" i="1" s="1"/>
  <c r="DI342" i="1"/>
  <c r="DJ342" i="1" s="1"/>
  <c r="DD343" i="1" l="1"/>
  <c r="DF343" i="1"/>
  <c r="DG343" i="1" s="1"/>
  <c r="DE343" i="1" l="1"/>
  <c r="DH343" i="1"/>
  <c r="DK343" i="1" s="1"/>
  <c r="DA344" i="1" s="1"/>
  <c r="DB344" i="1" s="1"/>
  <c r="DC344" i="1" s="1"/>
  <c r="DI343" i="1"/>
  <c r="DJ343" i="1" s="1"/>
  <c r="DD344" i="1" l="1"/>
  <c r="DF344" i="1"/>
  <c r="DG344" i="1" s="1"/>
  <c r="DH344" i="1" l="1"/>
  <c r="DE344" i="1"/>
  <c r="DK344" i="1" s="1"/>
  <c r="DA345" i="1" s="1"/>
  <c r="DI344" i="1"/>
  <c r="DJ344" i="1" s="1"/>
  <c r="DB345" i="1" l="1"/>
  <c r="DC345" i="1" s="1"/>
  <c r="DD345" i="1" s="1"/>
  <c r="DF345" i="1" l="1"/>
  <c r="DG345" i="1" s="1"/>
  <c r="DH345" i="1" l="1"/>
  <c r="DI345" i="1" s="1"/>
  <c r="DJ345" i="1" s="1"/>
  <c r="DE345" i="1"/>
  <c r="DK345" i="1" l="1"/>
  <c r="DA346" i="1" s="1"/>
  <c r="DB346" i="1" s="1"/>
  <c r="DC346" i="1" s="1"/>
  <c r="DD346" i="1" s="1"/>
  <c r="DF346" i="1" l="1"/>
  <c r="DG346" i="1" s="1"/>
  <c r="DH346" i="1" l="1"/>
  <c r="DI346" i="1" s="1"/>
  <c r="DJ346" i="1" s="1"/>
  <c r="DE346" i="1"/>
  <c r="DM346" i="1" s="1"/>
  <c r="DI280" i="1" s="1"/>
  <c r="DK346" i="1" l="1"/>
  <c r="DO346" i="1" s="1"/>
  <c r="DA347" i="1"/>
  <c r="DB347" i="1" s="1"/>
  <c r="DC347" i="1" s="1"/>
  <c r="DL346" i="1"/>
  <c r="DN346" i="1" s="1"/>
  <c r="DP346" i="1"/>
  <c r="DG280" i="1" s="1"/>
  <c r="DD347" i="1" l="1"/>
  <c r="DF347" i="1"/>
  <c r="DG347" i="1" s="1"/>
  <c r="DH347" i="1"/>
  <c r="DE347" i="1" l="1"/>
  <c r="DI347" i="1"/>
  <c r="DJ347" i="1" s="1"/>
  <c r="DK347" i="1" l="1"/>
  <c r="DA348" i="1" s="1"/>
  <c r="DB348" i="1" s="1"/>
  <c r="DC348" i="1" s="1"/>
  <c r="DD348" i="1" s="1"/>
  <c r="DF348" i="1" l="1"/>
  <c r="DE348" i="1"/>
  <c r="DG348" i="1" l="1"/>
  <c r="DH348" i="1"/>
  <c r="DI348" i="1" l="1"/>
  <c r="DJ348" i="1" s="1"/>
  <c r="DK348" i="1"/>
  <c r="DA349" i="1" s="1"/>
  <c r="DB349" i="1" s="1"/>
  <c r="DC349" i="1" s="1"/>
  <c r="DD349" i="1" s="1"/>
  <c r="DF349" i="1" l="1"/>
  <c r="DG349" i="1" s="1"/>
  <c r="DE349" i="1"/>
  <c r="DH349" i="1"/>
  <c r="DI349" i="1" s="1"/>
  <c r="DJ349" i="1" s="1"/>
  <c r="DK349" i="1" l="1"/>
  <c r="DA350" i="1" s="1"/>
  <c r="DB350" i="1" s="1"/>
  <c r="DC350" i="1" s="1"/>
  <c r="DD350" i="1" s="1"/>
  <c r="DF350" i="1" l="1"/>
  <c r="DG350" i="1" s="1"/>
  <c r="DE350" i="1" l="1"/>
  <c r="DH350" i="1"/>
  <c r="DI350" i="1" s="1"/>
  <c r="DJ350" i="1" s="1"/>
  <c r="DK350" i="1" l="1"/>
  <c r="DA351" i="1" s="1"/>
  <c r="DB351" i="1" s="1"/>
  <c r="DC351" i="1" s="1"/>
  <c r="DD351" i="1" s="1"/>
  <c r="DF351" i="1" l="1"/>
  <c r="DG351" i="1" s="1"/>
  <c r="DE351" i="1" l="1"/>
  <c r="DK351" i="1" s="1"/>
  <c r="DA352" i="1" s="1"/>
  <c r="DB352" i="1" s="1"/>
  <c r="DC352" i="1" s="1"/>
  <c r="DH351" i="1"/>
  <c r="DI351" i="1" s="1"/>
  <c r="DJ351" i="1" s="1"/>
  <c r="DE352" i="1" l="1"/>
  <c r="DF352" i="1"/>
  <c r="DG352" i="1" s="1"/>
  <c r="DD352" i="1"/>
  <c r="DH352" i="1"/>
  <c r="DK352" i="1" l="1"/>
  <c r="DA353" i="1" s="1"/>
  <c r="DB353" i="1" s="1"/>
  <c r="DC353" i="1" s="1"/>
  <c r="DD353" i="1" s="1"/>
  <c r="DI352" i="1"/>
  <c r="DJ352" i="1" s="1"/>
  <c r="DF353" i="1" l="1"/>
  <c r="DG353" i="1" s="1"/>
  <c r="DH353" i="1" s="1"/>
  <c r="DE353" i="1"/>
  <c r="DI353" i="1" l="1"/>
  <c r="DJ353" i="1" s="1"/>
  <c r="DK353" i="1"/>
  <c r="DA354" i="1" s="1"/>
  <c r="DB354" i="1" s="1"/>
  <c r="DC354" i="1" s="1"/>
  <c r="DD354" i="1" l="1"/>
  <c r="DF354" i="1"/>
  <c r="DG354" i="1" s="1"/>
  <c r="DE354" i="1" l="1"/>
  <c r="DH354" i="1"/>
  <c r="DK354" i="1" s="1"/>
  <c r="DA355" i="1" s="1"/>
  <c r="DI354" i="1" l="1"/>
  <c r="DJ354" i="1" s="1"/>
  <c r="DB355" i="1"/>
  <c r="DC355" i="1" s="1"/>
  <c r="DD355" i="1" s="1"/>
  <c r="DF355" i="1" l="1"/>
  <c r="DG355" i="1" s="1"/>
  <c r="DE355" i="1"/>
  <c r="DH355" i="1"/>
  <c r="DI355" i="1" l="1"/>
  <c r="DJ355" i="1" s="1"/>
  <c r="DK355" i="1"/>
  <c r="DA356" i="1" s="1"/>
  <c r="DB356" i="1" s="1"/>
  <c r="DC356" i="1" s="1"/>
  <c r="DD356" i="1" l="1"/>
  <c r="DF356" i="1"/>
  <c r="DG356" i="1" s="1"/>
  <c r="DH356" i="1" l="1"/>
  <c r="DE356" i="1"/>
  <c r="DI356" i="1"/>
  <c r="DJ356" i="1" s="1"/>
  <c r="DK356" i="1"/>
  <c r="DA357" i="1" s="1"/>
  <c r="DB357" i="1" l="1"/>
  <c r="DC357" i="1" s="1"/>
  <c r="DD357" i="1" s="1"/>
  <c r="DF357" i="1" l="1"/>
  <c r="DG357" i="1" s="1"/>
  <c r="DE357" i="1" l="1"/>
  <c r="DH357" i="1"/>
  <c r="DI357" i="1" s="1"/>
  <c r="DJ357" i="1" s="1"/>
  <c r="DK357" i="1" l="1"/>
  <c r="DA358" i="1" s="1"/>
  <c r="DB358" i="1" s="1"/>
  <c r="DC358" i="1" s="1"/>
  <c r="DD358" i="1" l="1"/>
  <c r="DF358" i="1"/>
  <c r="DG358" i="1" s="1"/>
  <c r="DE358" i="1" l="1"/>
  <c r="DH358" i="1"/>
  <c r="DI358" i="1" l="1"/>
  <c r="DJ358" i="1" s="1"/>
  <c r="DK358" i="1"/>
  <c r="DA359" i="1" s="1"/>
  <c r="DB359" i="1" s="1"/>
  <c r="DC359" i="1" s="1"/>
  <c r="DD359" i="1" l="1"/>
  <c r="DF359" i="1"/>
  <c r="DG359" i="1" s="1"/>
  <c r="DH359" i="1" s="1"/>
  <c r="DE359" i="1" l="1"/>
  <c r="DK359" i="1" s="1"/>
  <c r="DA360" i="1" s="1"/>
  <c r="DB360" i="1" s="1"/>
  <c r="DC360" i="1" s="1"/>
  <c r="DI359" i="1"/>
  <c r="DJ359" i="1" s="1"/>
  <c r="DD360" i="1" l="1"/>
  <c r="DF360" i="1"/>
  <c r="DG360" i="1" s="1"/>
  <c r="DH360" i="1" l="1"/>
  <c r="DI360" i="1" s="1"/>
  <c r="DJ360" i="1" s="1"/>
  <c r="DE360" i="1"/>
  <c r="DK360" i="1" l="1"/>
  <c r="DA361" i="1" s="1"/>
  <c r="DB361" i="1" s="1"/>
  <c r="DC361" i="1" s="1"/>
  <c r="DF361" i="1" s="1"/>
  <c r="DG361" i="1" s="1"/>
  <c r="DH361" i="1" s="1"/>
  <c r="DI361" i="1" s="1"/>
  <c r="DJ361" i="1" s="1"/>
  <c r="DD361" i="1" l="1"/>
  <c r="DE361" i="1"/>
  <c r="DK361" i="1" l="1"/>
  <c r="DA362" i="1" s="1"/>
  <c r="DB362" i="1" s="1"/>
  <c r="DC362" i="1" s="1"/>
  <c r="DD362" i="1" s="1"/>
  <c r="DF362" i="1" l="1"/>
  <c r="DG362" i="1" s="1"/>
  <c r="DE362" i="1" l="1"/>
  <c r="DH362" i="1"/>
  <c r="DI362" i="1" s="1"/>
  <c r="DJ362" i="1" s="1"/>
  <c r="DK362" i="1" l="1"/>
  <c r="DA363" i="1" s="1"/>
  <c r="DB363" i="1" s="1"/>
  <c r="DC363" i="1" s="1"/>
  <c r="DD363" i="1" s="1"/>
  <c r="DF363" i="1" l="1"/>
  <c r="DG363" i="1" s="1"/>
  <c r="DE363" i="1" l="1"/>
  <c r="DH363" i="1"/>
  <c r="DI363" i="1" s="1"/>
  <c r="DJ363" i="1" s="1"/>
  <c r="DK363" i="1" l="1"/>
  <c r="DA364" i="1" s="1"/>
  <c r="DB364" i="1" s="1"/>
  <c r="DC364" i="1" s="1"/>
  <c r="DD364" i="1" s="1"/>
  <c r="DF364" i="1" l="1"/>
  <c r="DG364" i="1" s="1"/>
  <c r="DE364" i="1"/>
  <c r="DH364" i="1"/>
  <c r="DK364" i="1" l="1"/>
  <c r="DA365" i="1" s="1"/>
  <c r="DB365" i="1" s="1"/>
  <c r="DC365" i="1" s="1"/>
  <c r="DI364" i="1"/>
  <c r="DJ364" i="1" s="1"/>
  <c r="DD365" i="1" l="1"/>
  <c r="DF365" i="1"/>
  <c r="DG365" i="1" s="1"/>
  <c r="DE365" i="1" l="1"/>
  <c r="DH365" i="1"/>
  <c r="DI365" i="1" l="1"/>
  <c r="DJ365" i="1" s="1"/>
  <c r="DK365" i="1"/>
  <c r="DA366" i="1" s="1"/>
  <c r="DB366" i="1" l="1"/>
  <c r="DC366" i="1" s="1"/>
  <c r="DD366" i="1" l="1"/>
  <c r="DF366" i="1"/>
  <c r="DG366" i="1" s="1"/>
  <c r="DE366" i="1"/>
  <c r="DM366" i="1" s="1"/>
  <c r="DI281" i="1" s="1"/>
  <c r="DH366" i="1" l="1"/>
  <c r="DI366" i="1"/>
  <c r="DJ366" i="1" s="1"/>
  <c r="DK366" i="1"/>
  <c r="DA367" i="1" l="1"/>
  <c r="DL366" i="1"/>
  <c r="DN366" i="1" s="1"/>
  <c r="DO366" i="1"/>
  <c r="DP366" i="1"/>
  <c r="DG281" i="1" s="1"/>
  <c r="DB367" i="1" l="1"/>
  <c r="DC367" i="1" s="1"/>
  <c r="DD367" i="1" s="1"/>
  <c r="DF367" i="1" l="1"/>
  <c r="DG367" i="1" s="1"/>
  <c r="DH367" i="1" s="1"/>
  <c r="DE367" i="1" l="1"/>
  <c r="DI367" i="1"/>
  <c r="DJ367" i="1" s="1"/>
  <c r="DK367" i="1"/>
  <c r="DA368" i="1" s="1"/>
  <c r="DB368" i="1" l="1"/>
  <c r="DC368" i="1" s="1"/>
  <c r="DD368" i="1" s="1"/>
  <c r="DF368" i="1" l="1"/>
  <c r="DG368" i="1" s="1"/>
  <c r="DH368" i="1" s="1"/>
  <c r="DI368" i="1" s="1"/>
  <c r="DJ368" i="1" s="1"/>
  <c r="DE368" i="1"/>
  <c r="DK368" i="1" l="1"/>
  <c r="DA369" i="1" s="1"/>
  <c r="DB369" i="1" l="1"/>
  <c r="DC369" i="1" s="1"/>
  <c r="DF369" i="1" l="1"/>
  <c r="DG369" i="1" s="1"/>
  <c r="DD369" i="1"/>
  <c r="DH369" i="1" l="1"/>
  <c r="DE369" i="1"/>
  <c r="DK369" i="1" l="1"/>
  <c r="DA370" i="1" s="1"/>
  <c r="DI369" i="1"/>
  <c r="DJ369" i="1" s="1"/>
  <c r="DB370" i="1" l="1"/>
  <c r="DC370" i="1" s="1"/>
  <c r="DF370" i="1" l="1"/>
  <c r="DG370" i="1" s="1"/>
  <c r="DD370" i="1"/>
  <c r="DH370" i="1" l="1"/>
  <c r="DE370" i="1"/>
  <c r="DI370" i="1" l="1"/>
  <c r="DJ370" i="1" s="1"/>
  <c r="DK370" i="1"/>
  <c r="DA371" i="1" s="1"/>
  <c r="DB371" i="1" l="1"/>
  <c r="DC371" i="1" s="1"/>
  <c r="DD371" i="1" s="1"/>
  <c r="DF371" i="1" l="1"/>
  <c r="DG371" i="1" s="1"/>
  <c r="DE371" i="1"/>
  <c r="DH371" i="1"/>
  <c r="DI371" i="1" l="1"/>
  <c r="DJ371" i="1" s="1"/>
  <c r="DK371" i="1"/>
  <c r="DA372" i="1" s="1"/>
  <c r="DB372" i="1" l="1"/>
  <c r="DC372" i="1" s="1"/>
  <c r="DD372" i="1" s="1"/>
  <c r="DF372" i="1" l="1"/>
  <c r="DG372" i="1" s="1"/>
  <c r="DH372" i="1"/>
  <c r="DE372" i="1"/>
  <c r="DK372" i="1" l="1"/>
  <c r="DA373" i="1" s="1"/>
  <c r="DB373" i="1" s="1"/>
  <c r="DC373" i="1" s="1"/>
  <c r="DI372" i="1"/>
  <c r="DJ372" i="1" s="1"/>
  <c r="DD373" i="1" l="1"/>
  <c r="DF373" i="1"/>
  <c r="DG373" i="1" s="1"/>
  <c r="DE373" i="1"/>
  <c r="DH373" i="1"/>
  <c r="DI373" i="1" l="1"/>
  <c r="DJ373" i="1" s="1"/>
  <c r="DK373" i="1"/>
  <c r="DA374" i="1" s="1"/>
  <c r="DB374" i="1" l="1"/>
  <c r="DC374" i="1" s="1"/>
  <c r="DD374" i="1" s="1"/>
  <c r="DF374" i="1" l="1"/>
  <c r="DG374" i="1" s="1"/>
  <c r="DH374" i="1"/>
  <c r="DI374" i="1" s="1"/>
  <c r="DJ374" i="1" s="1"/>
  <c r="DE374" i="1"/>
  <c r="DK374" i="1" l="1"/>
  <c r="DA375" i="1" s="1"/>
  <c r="DB375" i="1" s="1"/>
  <c r="DC375" i="1" s="1"/>
  <c r="DD375" i="1" s="1"/>
  <c r="DF375" i="1" l="1"/>
  <c r="DG375" i="1" s="1"/>
  <c r="DE375" i="1"/>
  <c r="DH375" i="1"/>
  <c r="DK375" i="1" l="1"/>
  <c r="DA376" i="1" s="1"/>
  <c r="DB376" i="1" s="1"/>
  <c r="DC376" i="1" s="1"/>
  <c r="DI375" i="1"/>
  <c r="DJ375" i="1" s="1"/>
  <c r="DD376" i="1" l="1"/>
  <c r="DF376" i="1"/>
  <c r="DG376" i="1" s="1"/>
  <c r="DH376" i="1" s="1"/>
  <c r="DE376" i="1" l="1"/>
  <c r="DK376" i="1"/>
  <c r="DA377" i="1" s="1"/>
  <c r="DI376" i="1"/>
  <c r="DJ376" i="1" s="1"/>
  <c r="DB377" i="1" l="1"/>
  <c r="DC377" i="1" s="1"/>
  <c r="DD377" i="1" s="1"/>
  <c r="DF377" i="1" l="1"/>
  <c r="DG377" i="1" s="1"/>
  <c r="DE377" i="1"/>
  <c r="DH377" i="1" l="1"/>
  <c r="DI377" i="1" s="1"/>
  <c r="DJ377" i="1" s="1"/>
  <c r="DK377" i="1" l="1"/>
  <c r="DA378" i="1" s="1"/>
  <c r="DB378" i="1" s="1"/>
  <c r="DC378" i="1" s="1"/>
  <c r="DD378" i="1" l="1"/>
  <c r="DF378" i="1"/>
  <c r="DG378" i="1" s="1"/>
  <c r="DH378" i="1" l="1"/>
  <c r="DE378" i="1"/>
  <c r="DK378" i="1" s="1"/>
  <c r="DA379" i="1" s="1"/>
  <c r="DI378" i="1"/>
  <c r="DJ378" i="1" s="1"/>
  <c r="DB379" i="1" l="1"/>
  <c r="DC379" i="1" s="1"/>
  <c r="DD379" i="1" s="1"/>
  <c r="DF379" i="1" l="1"/>
  <c r="DG379" i="1" s="1"/>
  <c r="DH379" i="1"/>
  <c r="DE379" i="1"/>
  <c r="DI379" i="1" l="1"/>
  <c r="DJ379" i="1" s="1"/>
  <c r="DK379" i="1"/>
  <c r="DA380" i="1" s="1"/>
  <c r="DB380" i="1" l="1"/>
  <c r="DC380" i="1" s="1"/>
  <c r="DD380" i="1" s="1"/>
  <c r="DF380" i="1" l="1"/>
  <c r="DG380" i="1" s="1"/>
  <c r="DE380" i="1"/>
  <c r="DH380" i="1"/>
  <c r="DK380" i="1" l="1"/>
  <c r="DA381" i="1" s="1"/>
  <c r="DI380" i="1"/>
  <c r="DJ380" i="1" s="1"/>
  <c r="DB381" i="1" l="1"/>
  <c r="DC381" i="1" s="1"/>
  <c r="DD381" i="1" s="1"/>
  <c r="DF381" i="1" l="1"/>
  <c r="DG381" i="1" s="1"/>
  <c r="DE381" i="1"/>
  <c r="DH381" i="1"/>
  <c r="DI381" i="1" l="1"/>
  <c r="DJ381" i="1" s="1"/>
  <c r="DK381" i="1"/>
  <c r="DA382" i="1" s="1"/>
  <c r="DB382" i="1" l="1"/>
  <c r="DC382" i="1" s="1"/>
  <c r="DD382" i="1" s="1"/>
  <c r="DF382" i="1" l="1"/>
  <c r="DG382" i="1" s="1"/>
  <c r="DE382" i="1"/>
  <c r="DH382" i="1"/>
  <c r="DI382" i="1" l="1"/>
  <c r="DJ382" i="1" s="1"/>
  <c r="DK382" i="1"/>
  <c r="DA383" i="1" s="1"/>
  <c r="DB383" i="1" s="1"/>
  <c r="DC383" i="1" s="1"/>
  <c r="DD383" i="1" l="1"/>
  <c r="DF383" i="1"/>
  <c r="DG383" i="1" s="1"/>
  <c r="DE383" i="1" l="1"/>
  <c r="DH383" i="1"/>
  <c r="DK383" i="1" s="1"/>
  <c r="DA384" i="1" s="1"/>
  <c r="DB384" i="1" s="1"/>
  <c r="DC384" i="1" s="1"/>
  <c r="DI383" i="1" l="1"/>
  <c r="DJ383" i="1" s="1"/>
  <c r="DD384" i="1"/>
  <c r="DF384" i="1"/>
  <c r="DG384" i="1" s="1"/>
  <c r="DE384" i="1"/>
  <c r="DH384" i="1"/>
  <c r="DK384" i="1" l="1"/>
  <c r="DA385" i="1" s="1"/>
  <c r="DI384" i="1"/>
  <c r="DJ384" i="1" s="1"/>
  <c r="DB385" i="1" l="1"/>
  <c r="DC385" i="1" s="1"/>
  <c r="DD385" i="1" s="1"/>
  <c r="DF385" i="1" l="1"/>
  <c r="DG385" i="1" s="1"/>
  <c r="DE385" i="1" l="1"/>
  <c r="DH385" i="1"/>
  <c r="DI385" i="1" s="1"/>
  <c r="DJ385" i="1" s="1"/>
  <c r="DK385" i="1" l="1"/>
  <c r="DA386" i="1" s="1"/>
  <c r="DB386" i="1"/>
  <c r="DC386" i="1" s="1"/>
  <c r="L2" i="1"/>
  <c r="L4" i="1" s="1"/>
  <c r="DD386" i="1" l="1"/>
  <c r="DF386" i="1"/>
  <c r="DG386" i="1" s="1"/>
  <c r="DH386" i="1"/>
  <c r="DI386" i="1" l="1"/>
  <c r="DJ386" i="1" s="1"/>
  <c r="DE386" i="1"/>
  <c r="DM386" i="1" s="1"/>
  <c r="DI282" i="1" s="1"/>
  <c r="DK386" i="1" l="1"/>
  <c r="DP386" i="1" l="1"/>
  <c r="DG282" i="1" s="1"/>
  <c r="DO386" i="1"/>
  <c r="DL386" i="1"/>
  <c r="DN386" i="1" s="1"/>
</calcChain>
</file>

<file path=xl/sharedStrings.xml><?xml version="1.0" encoding="utf-8"?>
<sst xmlns="http://schemas.openxmlformats.org/spreadsheetml/2006/main" count="2819" uniqueCount="864">
  <si>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</si>
  <si>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</si>
  <si>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</si>
  <si>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</si>
  <si>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</si>
  <si>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</si>
  <si>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</si>
  <si>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</si>
  <si>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</si>
  <si>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</si>
  <si>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</si>
  <si>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</si>
  <si>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</si>
  <si>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</si>
  <si>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</si>
  <si>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</si>
  <si>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</si>
  <si>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</si>
  <si>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</si>
  <si>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</si>
  <si>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</si>
  <si>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</si>
  <si>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</si>
  <si>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</si>
  <si>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</si>
  <si>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</si>
  <si>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</si>
  <si>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</si>
  <si>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</si>
  <si>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</si>
  <si>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</si>
  <si>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</si>
  <si>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</si>
  <si>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</si>
  <si>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</si>
  <si>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</si>
  <si>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</si>
  <si>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</si>
  <si>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</si>
  <si>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</si>
  <si>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</si>
  <si>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</si>
  <si>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</si>
  <si>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</si>
  <si>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</si>
  <si>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</si>
  <si>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</si>
  <si>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</si>
  <si>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</si>
  <si>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</si>
  <si>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</si>
  <si>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</si>
  <si>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</si>
  <si>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</si>
  <si>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</si>
  <si>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</si>
  <si>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</si>
  <si>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</si>
  <si>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</si>
  <si>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</si>
  <si>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</si>
  <si>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</si>
  <si>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</si>
  <si>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</si>
  <si>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</si>
  <si>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</si>
  <si>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</si>
  <si>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</si>
  <si>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</si>
  <si>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</si>
  <si>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</si>
  <si>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</si>
  <si>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</si>
  <si>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</si>
  <si>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</si>
  <si>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</si>
  <si>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</si>
  <si>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</si>
  <si>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</si>
  <si>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</si>
  <si>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</si>
  <si>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</si>
  <si>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</si>
  <si>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</si>
  <si>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</si>
  <si>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</si>
  <si>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</si>
  <si>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</si>
  <si>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</si>
  <si>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</si>
  <si>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</si>
  <si>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</si>
  <si>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</si>
  <si>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</si>
  <si>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</si>
  <si>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</si>
  <si>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</si>
  <si>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</si>
  <si>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</si>
  <si>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</si>
  <si>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</si>
  <si>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</si>
  <si>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</si>
  <si>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</si>
  <si>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</si>
  <si>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</si>
  <si>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</si>
  <si>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</si>
  <si>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</si>
  <si>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</si>
  <si>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res_h_l_o_2_4</t>
  </si>
  <si>
    <t>res_1_5_o_up_4</t>
  </si>
  <si>
    <t>res_h_l_o_2_2</t>
  </si>
  <si>
    <t>res_1_5_o_up_2</t>
  </si>
  <si>
    <t>res_l_h_o_2_4</t>
  </si>
  <si>
    <t>res_0_5_less_4</t>
  </si>
  <si>
    <t>res_l_h_o_2_2</t>
  </si>
  <si>
    <t>res_0_5_less_2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</si>
  <si>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</si>
  <si>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</si>
  <si>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</si>
  <si>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</si>
  <si>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</si>
  <si>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</si>
  <si>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</si>
  <si>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</si>
  <si>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</si>
  <si>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</si>
  <si>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</si>
  <si>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MMM</t>
  </si>
  <si>
    <t>buy</t>
  </si>
  <si>
    <t>+0.39%</t>
  </si>
  <si>
    <t>+1.16%</t>
  </si>
  <si>
    <t>-0.09%</t>
  </si>
  <si>
    <t>-0.69%</t>
  </si>
  <si>
    <t>hold</t>
  </si>
  <si>
    <t>ACN</t>
  </si>
  <si>
    <t>+0.65%</t>
  </si>
  <si>
    <t>-0.06%</t>
  </si>
  <si>
    <t>-0.81%</t>
  </si>
  <si>
    <t>AYI</t>
  </si>
  <si>
    <t>+0.16%</t>
  </si>
  <si>
    <t>+1.75%</t>
  </si>
  <si>
    <t>+1.49%</t>
  </si>
  <si>
    <t>-1.56%</t>
  </si>
  <si>
    <t>AAP</t>
  </si>
  <si>
    <t>-1.16%</t>
  </si>
  <si>
    <t>+1.92%</t>
  </si>
  <si>
    <t>+2.22%</t>
  </si>
  <si>
    <t>-0.35%</t>
  </si>
  <si>
    <t>ASIX</t>
  </si>
  <si>
    <t>+0.11%</t>
  </si>
  <si>
    <t>+4.73%</t>
  </si>
  <si>
    <t>+1.65%</t>
  </si>
  <si>
    <t>-2.07%</t>
  </si>
  <si>
    <t>strong_buy</t>
  </si>
  <si>
    <t>ACM</t>
  </si>
  <si>
    <t>-0.38%</t>
  </si>
  <si>
    <t>+0.76%</t>
  </si>
  <si>
    <t>+0.42%</t>
  </si>
  <si>
    <t>-0.36%</t>
  </si>
  <si>
    <t>AMG</t>
  </si>
  <si>
    <t>+0.21%</t>
  </si>
  <si>
    <t>+0.97%</t>
  </si>
  <si>
    <t>+1.93%</t>
  </si>
  <si>
    <t>-2.38%</t>
  </si>
  <si>
    <t>AGCO</t>
  </si>
  <si>
    <t>+1.2%</t>
  </si>
  <si>
    <t>+1.1%</t>
  </si>
  <si>
    <t>-0.18%</t>
  </si>
  <si>
    <t>AKAM</t>
  </si>
  <si>
    <t>+1.85%</t>
  </si>
  <si>
    <t>-0.5%</t>
  </si>
  <si>
    <t>+0.35%</t>
  </si>
  <si>
    <t>+0.3%</t>
  </si>
  <si>
    <t>ALGN</t>
  </si>
  <si>
    <t>+4.2%</t>
  </si>
  <si>
    <t>+2.92%</t>
  </si>
  <si>
    <t>+1.44%</t>
  </si>
  <si>
    <t>-0.91%</t>
  </si>
  <si>
    <t>AMZN</t>
  </si>
  <si>
    <t>+0.61%</t>
  </si>
  <si>
    <t>+2.21%</t>
  </si>
  <si>
    <t>AFG</t>
  </si>
  <si>
    <t>+0.7%</t>
  </si>
  <si>
    <t>+0.85%</t>
  </si>
  <si>
    <t>-0.83%</t>
  </si>
  <si>
    <t>AWR</t>
  </si>
  <si>
    <t>+0.26%</t>
  </si>
  <si>
    <t>+0.06%</t>
  </si>
  <si>
    <t>+1.4%</t>
  </si>
  <si>
    <t>+0.64%</t>
  </si>
  <si>
    <t>AMT</t>
  </si>
  <si>
    <t>-1.47%</t>
  </si>
  <si>
    <t>-0.3%</t>
  </si>
  <si>
    <t>+0.46%</t>
  </si>
  <si>
    <t>+0.63%</t>
  </si>
  <si>
    <t>AWK</t>
  </si>
  <si>
    <t>-0.01%</t>
  </si>
  <si>
    <t>+0.38%</t>
  </si>
  <si>
    <t>+2.08%</t>
  </si>
  <si>
    <t>AMP</t>
  </si>
  <si>
    <t>-0.43%</t>
  </si>
  <si>
    <t>+1.57%</t>
  </si>
  <si>
    <t>+2.03%</t>
  </si>
  <si>
    <t>-0.97%</t>
  </si>
  <si>
    <t>AME</t>
  </si>
  <si>
    <t>+0.59%</t>
  </si>
  <si>
    <t>+0.74%</t>
  </si>
  <si>
    <t>+1.29%</t>
  </si>
  <si>
    <t>-0.85%</t>
  </si>
  <si>
    <t>APH</t>
  </si>
  <si>
    <t>+1.14%</t>
  </si>
  <si>
    <t>-1.08%</t>
  </si>
  <si>
    <t>ANIK</t>
  </si>
  <si>
    <t>+2.69%</t>
  </si>
  <si>
    <t>-1.68%</t>
  </si>
  <si>
    <t>+1.51%</t>
  </si>
  <si>
    <t>+0.05%</t>
  </si>
  <si>
    <t>ANSS</t>
  </si>
  <si>
    <t>+1.94%</t>
  </si>
  <si>
    <t>+1.23%</t>
  </si>
  <si>
    <t>+0.07%</t>
  </si>
  <si>
    <t>+1.11%</t>
  </si>
  <si>
    <t>ATR</t>
  </si>
  <si>
    <t>+1.06%</t>
  </si>
  <si>
    <t>+0.08%</t>
  </si>
  <si>
    <t>ADM</t>
  </si>
  <si>
    <t>+0.52%</t>
  </si>
  <si>
    <t>+0.69%</t>
  </si>
  <si>
    <t>+0.09%</t>
  </si>
  <si>
    <t>-1.18%</t>
  </si>
  <si>
    <t>ANET</t>
  </si>
  <si>
    <t>+1.38%</t>
  </si>
  <si>
    <t>-0.49%</t>
  </si>
  <si>
    <t>+0.1%</t>
  </si>
  <si>
    <t>ABG</t>
  </si>
  <si>
    <t>+1.12%</t>
  </si>
  <si>
    <t>+1.58%</t>
  </si>
  <si>
    <t>+0.4%</t>
  </si>
  <si>
    <t>-0.26%</t>
  </si>
  <si>
    <t>AVB</t>
  </si>
  <si>
    <t>-1.13%</t>
  </si>
  <si>
    <t>+0.36%</t>
  </si>
  <si>
    <t>AVY</t>
  </si>
  <si>
    <t>+0.72%</t>
  </si>
  <si>
    <t>-1.48%</t>
  </si>
  <si>
    <t>BLL</t>
  </si>
  <si>
    <t>+1.27%</t>
  </si>
  <si>
    <t>+2.54%</t>
  </si>
  <si>
    <t>+0.93%</t>
  </si>
  <si>
    <t>BECN</t>
  </si>
  <si>
    <t>+0.8%</t>
  </si>
  <si>
    <t>+2.48%</t>
  </si>
  <si>
    <t>+1.64%</t>
  </si>
  <si>
    <t>-1.17%</t>
  </si>
  <si>
    <t>BBY</t>
  </si>
  <si>
    <t>-0.8%</t>
  </si>
  <si>
    <t>+2.39%</t>
  </si>
  <si>
    <t>-0.75%</t>
  </si>
  <si>
    <t>-0.61%</t>
  </si>
  <si>
    <t>BIO</t>
  </si>
  <si>
    <t>+2.7%</t>
  </si>
  <si>
    <t>+0.24%</t>
  </si>
  <si>
    <t>+1.8%</t>
  </si>
  <si>
    <t>BOOT</t>
  </si>
  <si>
    <t>+0.92%</t>
  </si>
  <si>
    <t>+4.52%</t>
  </si>
  <si>
    <t>-2.82%</t>
  </si>
  <si>
    <t>BXP</t>
  </si>
  <si>
    <t>-0.79%</t>
  </si>
  <si>
    <t>+0.84%</t>
  </si>
  <si>
    <t>+0.43%</t>
  </si>
  <si>
    <t>BR</t>
  </si>
  <si>
    <t>-0.2%</t>
  </si>
  <si>
    <t>-0.04%</t>
  </si>
  <si>
    <t>-0.1%</t>
  </si>
  <si>
    <t>BLDR</t>
  </si>
  <si>
    <t>+0.83%</t>
  </si>
  <si>
    <t>+2.66%</t>
  </si>
  <si>
    <t>-1.99%</t>
  </si>
  <si>
    <t>CHRW</t>
  </si>
  <si>
    <t>+0.25%</t>
  </si>
  <si>
    <t>+1.63%</t>
  </si>
  <si>
    <t>-0.84%</t>
  </si>
  <si>
    <t>CARA</t>
  </si>
  <si>
    <t>+3.54%</t>
  </si>
  <si>
    <t>+6.26%</t>
  </si>
  <si>
    <t>-2.84%</t>
  </si>
  <si>
    <t>-3.07%</t>
  </si>
  <si>
    <t>CRI</t>
  </si>
  <si>
    <t>-0.94%</t>
  </si>
  <si>
    <t>+2.1%</t>
  </si>
  <si>
    <t>+2.97%</t>
  </si>
  <si>
    <t>-0.55%</t>
  </si>
  <si>
    <t>CNP</t>
  </si>
  <si>
    <t>-0.56%</t>
  </si>
  <si>
    <t>+0.04%</t>
  </si>
  <si>
    <t>+1.37%</t>
  </si>
  <si>
    <t>CMG</t>
  </si>
  <si>
    <t>+1.6%</t>
  </si>
  <si>
    <t>+0.48%</t>
  </si>
  <si>
    <t>+0.53%</t>
  </si>
  <si>
    <t>-0.11%</t>
  </si>
  <si>
    <t>CIEN</t>
  </si>
  <si>
    <t>+1.13%</t>
  </si>
  <si>
    <t>-0.46%</t>
  </si>
  <si>
    <t>-0.25%</t>
  </si>
  <si>
    <t>CINF</t>
  </si>
  <si>
    <t>+0.55%</t>
  </si>
  <si>
    <t>+1.31%</t>
  </si>
  <si>
    <t>-0.96%</t>
  </si>
  <si>
    <t>CMS</t>
  </si>
  <si>
    <t>-0.88%</t>
  </si>
  <si>
    <t>-0.23%</t>
  </si>
  <si>
    <t>+0.5%</t>
  </si>
  <si>
    <t>+1.48%</t>
  </si>
  <si>
    <t>COKE</t>
  </si>
  <si>
    <t>+1.42%</t>
  </si>
  <si>
    <t>+1.05%</t>
  </si>
  <si>
    <t>-0.93%</t>
  </si>
  <si>
    <t>-0.7%</t>
  </si>
  <si>
    <t>none</t>
  </si>
  <si>
    <t>CGNX</t>
  </si>
  <si>
    <t>+2.0%</t>
  </si>
  <si>
    <t>+1.71%</t>
  </si>
  <si>
    <t>-1.43%</t>
  </si>
  <si>
    <t>-0.21%</t>
  </si>
  <si>
    <t>COHR</t>
  </si>
  <si>
    <t>+0.66%</t>
  </si>
  <si>
    <t>-0.22%</t>
  </si>
  <si>
    <t>CVLT</t>
  </si>
  <si>
    <t>ED</t>
  </si>
  <si>
    <t>+0.2%</t>
  </si>
  <si>
    <t>+0.73%</t>
  </si>
  <si>
    <t>CPRT</t>
  </si>
  <si>
    <t>+1.34%</t>
  </si>
  <si>
    <t>-0.66%</t>
  </si>
  <si>
    <t>GLW</t>
  </si>
  <si>
    <t>+0.67%</t>
  </si>
  <si>
    <t>-0.13%</t>
  </si>
  <si>
    <t>CRVL</t>
  </si>
  <si>
    <t>+1.01%</t>
  </si>
  <si>
    <t>+0.71%</t>
  </si>
  <si>
    <t>COST</t>
  </si>
  <si>
    <t>+0.44%</t>
  </si>
  <si>
    <t>CBRL</t>
  </si>
  <si>
    <t>+0.41%</t>
  </si>
  <si>
    <t>+1.67%</t>
  </si>
  <si>
    <t>-2.35%</t>
  </si>
  <si>
    <t>CCI</t>
  </si>
  <si>
    <t>-0.29%</t>
  </si>
  <si>
    <t>-0.24%</t>
  </si>
  <si>
    <t>CCK</t>
  </si>
  <si>
    <t>+1.03%</t>
  </si>
  <si>
    <t>+2.82%</t>
  </si>
  <si>
    <t>CSX</t>
  </si>
  <si>
    <t>-0.48%</t>
  </si>
  <si>
    <t>+1.88%</t>
  </si>
  <si>
    <t>+0.33%</t>
  </si>
  <si>
    <t>-0.82%</t>
  </si>
  <si>
    <t>CW</t>
  </si>
  <si>
    <t>+1.0%</t>
  </si>
  <si>
    <t>+1.15%</t>
  </si>
  <si>
    <t>DHI</t>
  </si>
  <si>
    <t>-0.76%</t>
  </si>
  <si>
    <t>-0.19%</t>
  </si>
  <si>
    <t>-0.65%</t>
  </si>
  <si>
    <t>DE</t>
  </si>
  <si>
    <t>+0.78%</t>
  </si>
  <si>
    <t>DELL</t>
  </si>
  <si>
    <t>+1.17%</t>
  </si>
  <si>
    <t>-0.98%</t>
  </si>
  <si>
    <t>DXCM</t>
  </si>
  <si>
    <t>+2.43%</t>
  </si>
  <si>
    <t>+1.19%</t>
  </si>
  <si>
    <t>DLR</t>
  </si>
  <si>
    <t>-0.71%</t>
  </si>
  <si>
    <t>-0.44%</t>
  </si>
  <si>
    <t>+1.86%</t>
  </si>
  <si>
    <t>DDS</t>
  </si>
  <si>
    <t>+4.13%</t>
  </si>
  <si>
    <t>-3.3%</t>
  </si>
  <si>
    <t>DG</t>
  </si>
  <si>
    <t>DLTR</t>
  </si>
  <si>
    <t>+0.57%</t>
  </si>
  <si>
    <t>D</t>
  </si>
  <si>
    <t>+0.12%</t>
  </si>
  <si>
    <t>-0.05%</t>
  </si>
  <si>
    <t>+1.59%</t>
  </si>
  <si>
    <t>DPZ</t>
  </si>
  <si>
    <t>EXP</t>
  </si>
  <si>
    <t>+0.86%</t>
  </si>
  <si>
    <t>+2.41%</t>
  </si>
  <si>
    <t>-1.39%</t>
  </si>
  <si>
    <t>EBAY</t>
  </si>
  <si>
    <t>+0.45%</t>
  </si>
  <si>
    <t>+0.27%</t>
  </si>
  <si>
    <t>ECL</t>
  </si>
  <si>
    <t>+1.61%</t>
  </si>
  <si>
    <t>+0.14%</t>
  </si>
  <si>
    <t>EIX</t>
  </si>
  <si>
    <t>+0.62%</t>
  </si>
  <si>
    <t>-1.03%</t>
  </si>
  <si>
    <t>+0.22%</t>
  </si>
  <si>
    <t>+0.89%</t>
  </si>
  <si>
    <t>EW</t>
  </si>
  <si>
    <t>+2.17%</t>
  </si>
  <si>
    <t>EME</t>
  </si>
  <si>
    <t>+1.36%</t>
  </si>
  <si>
    <t>-1.04%</t>
  </si>
  <si>
    <t>ENTG</t>
  </si>
  <si>
    <t>+2.88%</t>
  </si>
  <si>
    <t>-1.44%</t>
  </si>
  <si>
    <t>ETR</t>
  </si>
  <si>
    <t>-0.14%</t>
  </si>
  <si>
    <t>+0.82%</t>
  </si>
  <si>
    <t>+1.41%</t>
  </si>
  <si>
    <t>EFX</t>
  </si>
  <si>
    <t>+1.18%</t>
  </si>
  <si>
    <t>EQIX</t>
  </si>
  <si>
    <t>+0.47%</t>
  </si>
  <si>
    <t>-0.03%</t>
  </si>
  <si>
    <t>+0.58%</t>
  </si>
  <si>
    <t>+2.07%</t>
  </si>
  <si>
    <t>ETSY</t>
  </si>
  <si>
    <t>+5.57%</t>
  </si>
  <si>
    <t>EEFT</t>
  </si>
  <si>
    <t>+1.72%</t>
  </si>
  <si>
    <t>+2.59%</t>
  </si>
  <si>
    <t>-1.24%</t>
  </si>
  <si>
    <t>ES</t>
  </si>
  <si>
    <t>-0.41%</t>
  </si>
  <si>
    <t>-1.22%</t>
  </si>
  <si>
    <t>EXLS</t>
  </si>
  <si>
    <t>+0.87%</t>
  </si>
  <si>
    <t>+0.6%</t>
  </si>
  <si>
    <t>+0.23%</t>
  </si>
  <si>
    <t>-0.89%</t>
  </si>
  <si>
    <t>FICO</t>
  </si>
  <si>
    <t>+2.44%</t>
  </si>
  <si>
    <t>+0.9%</t>
  </si>
  <si>
    <t>+1.3%</t>
  </si>
  <si>
    <t>FDX</t>
  </si>
  <si>
    <t>+1.91%</t>
  </si>
  <si>
    <t>+0.75%</t>
  </si>
  <si>
    <t>+1.47%</t>
  </si>
  <si>
    <t>+0.03%</t>
  </si>
  <si>
    <t>FCFS</t>
  </si>
  <si>
    <t>+1.87%</t>
  </si>
  <si>
    <t>FIVN</t>
  </si>
  <si>
    <t>+5.5%</t>
  </si>
  <si>
    <t>-0.15%</t>
  </si>
  <si>
    <t>+2.06%</t>
  </si>
  <si>
    <t>+1.54%</t>
  </si>
  <si>
    <t>FLT</t>
  </si>
  <si>
    <t>+0.19%</t>
  </si>
  <si>
    <t>FL</t>
  </si>
  <si>
    <t>+2.62%</t>
  </si>
  <si>
    <t>+2.37%</t>
  </si>
  <si>
    <t>-2.48%</t>
  </si>
  <si>
    <t>FTV</t>
  </si>
  <si>
    <t>-1.61%</t>
  </si>
  <si>
    <t>+3.66%</t>
  </si>
  <si>
    <t>FBHS</t>
  </si>
  <si>
    <t>+2.29%</t>
  </si>
  <si>
    <t>-1.1%</t>
  </si>
  <si>
    <t>FRPT</t>
  </si>
  <si>
    <t>+3.58%</t>
  </si>
  <si>
    <t>+3.26%</t>
  </si>
  <si>
    <t>FNKO</t>
  </si>
  <si>
    <t>+4.22%</t>
  </si>
  <si>
    <t>-4.76%</t>
  </si>
  <si>
    <t>-2.98%</t>
  </si>
  <si>
    <t>IT</t>
  </si>
  <si>
    <t>-0.27%</t>
  </si>
  <si>
    <t>GE</t>
  </si>
  <si>
    <t>-0.07%</t>
  </si>
  <si>
    <t>GCO</t>
  </si>
  <si>
    <t>+0.68%</t>
  </si>
  <si>
    <t>+4.91%</t>
  </si>
  <si>
    <t>-4.54%</t>
  </si>
  <si>
    <t>GNL</t>
  </si>
  <si>
    <t>+0.37%</t>
  </si>
  <si>
    <t>-3.71%</t>
  </si>
  <si>
    <t>GPN</t>
  </si>
  <si>
    <t>+0.54%</t>
  </si>
  <si>
    <t>GL</t>
  </si>
  <si>
    <t>-0.92%</t>
  </si>
  <si>
    <t>+1.46%</t>
  </si>
  <si>
    <t>-0.16%</t>
  </si>
  <si>
    <t>GGG</t>
  </si>
  <si>
    <t>GHC</t>
  </si>
  <si>
    <t>GEF</t>
  </si>
  <si>
    <t>+1.62%</t>
  </si>
  <si>
    <t>+3.46%</t>
  </si>
  <si>
    <t>-3.12%</t>
  </si>
  <si>
    <t>GPI</t>
  </si>
  <si>
    <t>+4.07%</t>
  </si>
  <si>
    <t>-2.77%</t>
  </si>
  <si>
    <t>HOG</t>
  </si>
  <si>
    <t>+0.15%</t>
  </si>
  <si>
    <t>+3.6%</t>
  </si>
  <si>
    <t>-2.26%</t>
  </si>
  <si>
    <t>HAS</t>
  </si>
  <si>
    <t>-1.01%</t>
  </si>
  <si>
    <t>+1.96%</t>
  </si>
  <si>
    <t>+1.78%</t>
  </si>
  <si>
    <t>HHR</t>
  </si>
  <si>
    <t>-1.53%</t>
  </si>
  <si>
    <t>+6.62%</t>
  </si>
  <si>
    <t>HSIC</t>
  </si>
  <si>
    <t>+0.01%</t>
  </si>
  <si>
    <t>+0.88%</t>
  </si>
  <si>
    <t>-0.57%</t>
  </si>
  <si>
    <t>HRC</t>
  </si>
  <si>
    <t>IAC</t>
  </si>
  <si>
    <t>+3.9%</t>
  </si>
  <si>
    <t>+0.49%</t>
  </si>
  <si>
    <t>+5.83%</t>
  </si>
  <si>
    <t>IEX</t>
  </si>
  <si>
    <t>+0.98%</t>
  </si>
  <si>
    <t>-0.78%</t>
  </si>
  <si>
    <t>IDXX</t>
  </si>
  <si>
    <t>+2.12%</t>
  </si>
  <si>
    <t>INFO</t>
  </si>
  <si>
    <t>+1.35%</t>
  </si>
  <si>
    <t>IBP</t>
  </si>
  <si>
    <t>+3.86%</t>
  </si>
  <si>
    <t>ICE</t>
  </si>
  <si>
    <t>IFF</t>
  </si>
  <si>
    <t>IP</t>
  </si>
  <si>
    <t>-0.58%</t>
  </si>
  <si>
    <t>+1.82%</t>
  </si>
  <si>
    <t>ISRG</t>
  </si>
  <si>
    <t>+1.83%</t>
  </si>
  <si>
    <t>-0.67%</t>
  </si>
  <si>
    <t>+1.95%</t>
  </si>
  <si>
    <t>IVZ</t>
  </si>
  <si>
    <t>+1.7%</t>
  </si>
  <si>
    <t>-3.0%</t>
  </si>
  <si>
    <t>IPG</t>
  </si>
  <si>
    <t>-0.17%</t>
  </si>
  <si>
    <t>+2.01%</t>
  </si>
  <si>
    <t>-1.5%</t>
  </si>
  <si>
    <t>IPGP</t>
  </si>
  <si>
    <t>+5.11%</t>
  </si>
  <si>
    <t>-5.54%</t>
  </si>
  <si>
    <t>-0.47%</t>
  </si>
  <si>
    <t>IRM</t>
  </si>
  <si>
    <t>+0.32%</t>
  </si>
  <si>
    <t>JCOM</t>
  </si>
  <si>
    <t>+2.98%</t>
  </si>
  <si>
    <t>-1.32%</t>
  </si>
  <si>
    <t>+2.25%</t>
  </si>
  <si>
    <t>JKHY</t>
  </si>
  <si>
    <t>JBHT</t>
  </si>
  <si>
    <t>-1.0%</t>
  </si>
  <si>
    <t>-0.64%</t>
  </si>
  <si>
    <t>SJM</t>
  </si>
  <si>
    <t>JCI</t>
  </si>
  <si>
    <t>JOUT</t>
  </si>
  <si>
    <t>+3.03%</t>
  </si>
  <si>
    <t>-2.28%</t>
  </si>
  <si>
    <t>JNPR</t>
  </si>
  <si>
    <t>-0.74%</t>
  </si>
  <si>
    <t>KMT</t>
  </si>
  <si>
    <t>+0.95%</t>
  </si>
  <si>
    <t>+1.45%</t>
  </si>
  <si>
    <t>-1.59%</t>
  </si>
  <si>
    <t>KEY</t>
  </si>
  <si>
    <t>-1.02%</t>
  </si>
  <si>
    <t>-1.73%</t>
  </si>
  <si>
    <t>KTB</t>
  </si>
  <si>
    <t>+2.99%</t>
  </si>
  <si>
    <t>+4.11%</t>
  </si>
  <si>
    <t>+4.86%</t>
  </si>
  <si>
    <t>-1.31%</t>
  </si>
  <si>
    <t>KFY</t>
  </si>
  <si>
    <t>+2.53%</t>
  </si>
  <si>
    <t>-1.77%</t>
  </si>
  <si>
    <t>KHC</t>
  </si>
  <si>
    <t>-1.64%</t>
  </si>
  <si>
    <t>KR</t>
  </si>
  <si>
    <t>LB</t>
  </si>
  <si>
    <t>+2.42%</t>
  </si>
  <si>
    <t>-1.28%</t>
  </si>
  <si>
    <t>LRCX</t>
  </si>
  <si>
    <t>-0.9%</t>
  </si>
  <si>
    <t>LSTR</t>
  </si>
  <si>
    <t>+1.98%</t>
  </si>
  <si>
    <t>LII</t>
  </si>
  <si>
    <t>-0.33%</t>
  </si>
  <si>
    <t>+2.09%</t>
  </si>
  <si>
    <t>+0.13%</t>
  </si>
  <si>
    <t>LPL</t>
  </si>
  <si>
    <t>-1.51%</t>
  </si>
  <si>
    <t>-3.03%</t>
  </si>
  <si>
    <t>LGIH</t>
  </si>
  <si>
    <t>-1.27%</t>
  </si>
  <si>
    <t>+3.41%</t>
  </si>
  <si>
    <t>-0.32%</t>
  </si>
  <si>
    <t>LIN</t>
  </si>
  <si>
    <t>L</t>
  </si>
  <si>
    <t>LPLA</t>
  </si>
  <si>
    <t>-1.6%</t>
  </si>
  <si>
    <t>MTB</t>
  </si>
  <si>
    <t>-0.86%</t>
  </si>
  <si>
    <t>+1.69%</t>
  </si>
  <si>
    <t>-1.09%</t>
  </si>
  <si>
    <t>MGLN</t>
  </si>
  <si>
    <t>MAN</t>
  </si>
  <si>
    <t>MKL</t>
  </si>
  <si>
    <t>-0.0%</t>
  </si>
  <si>
    <t>MKTX</t>
  </si>
  <si>
    <t>+0.17%</t>
  </si>
  <si>
    <t>+0.79%</t>
  </si>
  <si>
    <t>MLM</t>
  </si>
  <si>
    <t>+1.33%</t>
  </si>
  <si>
    <t>+1.28%</t>
  </si>
  <si>
    <t>MAS</t>
  </si>
  <si>
    <t>-0.63%</t>
  </si>
  <si>
    <t>MMS</t>
  </si>
  <si>
    <t>+2.19%</t>
  </si>
  <si>
    <t>+0.96%</t>
  </si>
  <si>
    <t>MEDP</t>
  </si>
  <si>
    <t>MDT</t>
  </si>
  <si>
    <t>+0.02%</t>
  </si>
  <si>
    <t>MET</t>
  </si>
  <si>
    <t>+0.99%</t>
  </si>
  <si>
    <t>MTG</t>
  </si>
  <si>
    <t>-1.33%</t>
  </si>
  <si>
    <t>-1.2%</t>
  </si>
  <si>
    <t>MSFT</t>
  </si>
  <si>
    <t>MAA</t>
  </si>
  <si>
    <t>+0.29%</t>
  </si>
  <si>
    <t>+0.31%</t>
  </si>
  <si>
    <t>MHK</t>
  </si>
  <si>
    <t>+2.26%</t>
  </si>
  <si>
    <t>MNRO</t>
  </si>
  <si>
    <t>-2.7%</t>
  </si>
  <si>
    <t>NDAQ</t>
  </si>
  <si>
    <t>+1.68%</t>
  </si>
  <si>
    <t>NATI</t>
  </si>
  <si>
    <t>-1.52%</t>
  </si>
  <si>
    <t>NAVI</t>
  </si>
  <si>
    <t>+1.43%</t>
  </si>
  <si>
    <t>-2.15%</t>
  </si>
  <si>
    <t>NCR</t>
  </si>
  <si>
    <t>+1.76%</t>
  </si>
  <si>
    <t>+2.3%</t>
  </si>
  <si>
    <t>NEOG</t>
  </si>
  <si>
    <t>+2.51%</t>
  </si>
  <si>
    <t>+2.05%</t>
  </si>
  <si>
    <t>NTAP</t>
  </si>
  <si>
    <t>NEWR</t>
  </si>
  <si>
    <t>+1.08%</t>
  </si>
  <si>
    <t>NEM</t>
  </si>
  <si>
    <t>-0.34%</t>
  </si>
  <si>
    <t>-1.46%</t>
  </si>
  <si>
    <t>+2.71%</t>
  </si>
  <si>
    <t>NXST</t>
  </si>
  <si>
    <t>-2.21%</t>
  </si>
  <si>
    <t>NEE</t>
  </si>
  <si>
    <t>NOC</t>
  </si>
  <si>
    <t>NWE</t>
  </si>
  <si>
    <t>NUVA</t>
  </si>
  <si>
    <t>NVR</t>
  </si>
  <si>
    <t>+3.24%</t>
  </si>
  <si>
    <t>ODFL</t>
  </si>
  <si>
    <t>-0.28%</t>
  </si>
  <si>
    <t>OMC</t>
  </si>
  <si>
    <t>-0.87%</t>
  </si>
  <si>
    <t>OKE</t>
  </si>
  <si>
    <t>+0.91%</t>
  </si>
  <si>
    <t>-0.02%</t>
  </si>
  <si>
    <t>ONTO</t>
  </si>
  <si>
    <t>-1.15%</t>
  </si>
  <si>
    <t>-1.96%</t>
  </si>
  <si>
    <t>ORLY</t>
  </si>
  <si>
    <t>OC</t>
  </si>
  <si>
    <t>-2.22%</t>
  </si>
  <si>
    <t>-0.72%</t>
  </si>
  <si>
    <t>PKG</t>
  </si>
  <si>
    <t>PZZA</t>
  </si>
  <si>
    <t>+3.04%</t>
  </si>
  <si>
    <t>+1.9%</t>
  </si>
  <si>
    <t>PCTY</t>
  </si>
  <si>
    <t>+2.38%</t>
  </si>
  <si>
    <t>PRFT</t>
  </si>
  <si>
    <t>-1.95%</t>
  </si>
  <si>
    <t>+2.65%</t>
  </si>
  <si>
    <t>PKI</t>
  </si>
  <si>
    <t>sell</t>
  </si>
  <si>
    <t>+1.39%</t>
  </si>
  <si>
    <t>PETQ</t>
  </si>
  <si>
    <t>+2.15%</t>
  </si>
  <si>
    <t>+0.0%</t>
  </si>
  <si>
    <t>+3.25%</t>
  </si>
  <si>
    <t>PGTI</t>
  </si>
  <si>
    <t>-1.79%</t>
  </si>
  <si>
    <t>PM</t>
  </si>
  <si>
    <t>PII</t>
  </si>
  <si>
    <t>POOL</t>
  </si>
  <si>
    <t>PFG</t>
  </si>
  <si>
    <t>-0.95%</t>
  </si>
  <si>
    <t>-1.05%</t>
  </si>
  <si>
    <t>PGR</t>
  </si>
  <si>
    <t>PFPT</t>
  </si>
  <si>
    <t>+2.31%</t>
  </si>
  <si>
    <t>PRU</t>
  </si>
  <si>
    <t>PVH</t>
  </si>
  <si>
    <t>+1.56%</t>
  </si>
  <si>
    <t>+5.68%</t>
  </si>
  <si>
    <t>+2.35%</t>
  </si>
  <si>
    <t>-4.25%</t>
  </si>
  <si>
    <t>QRVO</t>
  </si>
  <si>
    <t>RL</t>
  </si>
  <si>
    <t>+3.2%</t>
  </si>
  <si>
    <t>-2.54%</t>
  </si>
  <si>
    <t>RPD</t>
  </si>
  <si>
    <t>+1.77%</t>
  </si>
  <si>
    <t>+2.28%</t>
  </si>
  <si>
    <t>RJF</t>
  </si>
  <si>
    <t>RYN</t>
  </si>
  <si>
    <t>+2.91%</t>
  </si>
  <si>
    <t>+0.81%</t>
  </si>
  <si>
    <t>+1.09%</t>
  </si>
  <si>
    <t>RGEN</t>
  </si>
  <si>
    <t>RSG</t>
  </si>
  <si>
    <t>RMD</t>
  </si>
  <si>
    <t>+1.84%</t>
  </si>
  <si>
    <t>RHI</t>
  </si>
  <si>
    <t>ROP</t>
  </si>
  <si>
    <t>SPGI</t>
  </si>
  <si>
    <t>+1.22%</t>
  </si>
  <si>
    <t>CRM</t>
  </si>
  <si>
    <t>+1.66%</t>
  </si>
  <si>
    <t>SNY</t>
  </si>
  <si>
    <t>SEIC</t>
  </si>
  <si>
    <t>SIGI</t>
  </si>
  <si>
    <t>SRE</t>
  </si>
  <si>
    <t>SHW</t>
  </si>
  <si>
    <t>SSTK</t>
  </si>
  <si>
    <t>+3.94%</t>
  </si>
  <si>
    <t>+6.04%</t>
  </si>
  <si>
    <t>SSD</t>
  </si>
  <si>
    <t>+1.52%</t>
  </si>
  <si>
    <t>SKX</t>
  </si>
  <si>
    <t>SONO</t>
  </si>
  <si>
    <t>+5.0%</t>
  </si>
  <si>
    <t>-1.35%</t>
  </si>
  <si>
    <t>SO</t>
  </si>
  <si>
    <t>+1.07%</t>
  </si>
  <si>
    <t>SRC</t>
  </si>
  <si>
    <t>SFM</t>
  </si>
  <si>
    <t>+4.48%</t>
  </si>
  <si>
    <t>SSNC</t>
  </si>
  <si>
    <t>SWK</t>
  </si>
  <si>
    <t>SBUX</t>
  </si>
  <si>
    <t>+0.56%</t>
  </si>
  <si>
    <t>STT</t>
  </si>
  <si>
    <t>-0.39%</t>
  </si>
  <si>
    <t>-1.36%</t>
  </si>
  <si>
    <t>SRCL</t>
  </si>
  <si>
    <t>SF</t>
  </si>
  <si>
    <t>-1.92%</t>
  </si>
  <si>
    <t>RGR</t>
  </si>
  <si>
    <t>+0.18%</t>
  </si>
  <si>
    <t>SRDX</t>
  </si>
  <si>
    <t>+2.34%</t>
  </si>
  <si>
    <t>SYNH</t>
  </si>
  <si>
    <t>-1.06%</t>
  </si>
  <si>
    <t>-0.4%</t>
  </si>
  <si>
    <t>TPR</t>
  </si>
  <si>
    <t>TGT</t>
  </si>
  <si>
    <t>-0.08%</t>
  </si>
  <si>
    <t>TEL</t>
  </si>
  <si>
    <t>TDY</t>
  </si>
  <si>
    <t>TFX</t>
  </si>
  <si>
    <t>TER</t>
  </si>
  <si>
    <t>-1.98%</t>
  </si>
  <si>
    <t>TSLA</t>
  </si>
  <si>
    <t>-0.99%</t>
  </si>
  <si>
    <t>+3.69%</t>
  </si>
  <si>
    <t>+8.6%</t>
  </si>
  <si>
    <t>AES</t>
  </si>
  <si>
    <t>+2.18%</t>
  </si>
  <si>
    <t>+2.02%</t>
  </si>
  <si>
    <t>ALL</t>
  </si>
  <si>
    <t>COO</t>
  </si>
  <si>
    <t>+1.32%</t>
  </si>
  <si>
    <t>+0.51%</t>
  </si>
  <si>
    <t>EL</t>
  </si>
  <si>
    <t>TMO</t>
  </si>
  <si>
    <t>TJX</t>
  </si>
  <si>
    <t>BLD</t>
  </si>
  <si>
    <t>+3.85%</t>
  </si>
  <si>
    <t>+3.48%</t>
  </si>
  <si>
    <t>TSCO</t>
  </si>
  <si>
    <t>TW</t>
  </si>
  <si>
    <t>TREX</t>
  </si>
  <si>
    <t>+3.19%</t>
  </si>
  <si>
    <t>TRMB</t>
  </si>
  <si>
    <t>TTMI</t>
  </si>
  <si>
    <t>TSN</t>
  </si>
  <si>
    <t>ULTA</t>
  </si>
  <si>
    <t>+1.24%</t>
  </si>
  <si>
    <t>+1.73%</t>
  </si>
  <si>
    <t>UNH</t>
  </si>
  <si>
    <t>+3.13%</t>
  </si>
  <si>
    <t>UHS</t>
  </si>
  <si>
    <t>UPWK</t>
  </si>
  <si>
    <t>+6.7%</t>
  </si>
  <si>
    <t>+4.79%</t>
  </si>
  <si>
    <t>USB</t>
  </si>
  <si>
    <t>-1.82%</t>
  </si>
  <si>
    <t>VALE</t>
  </si>
  <si>
    <t>-3.24%</t>
  </si>
  <si>
    <t>VAR</t>
  </si>
  <si>
    <t>VCEL</t>
  </si>
  <si>
    <t>+7.84%</t>
  </si>
  <si>
    <t>-3.43%</t>
  </si>
  <si>
    <t>-2.72%</t>
  </si>
  <si>
    <t>VFC</t>
  </si>
  <si>
    <t>+2.2%</t>
  </si>
  <si>
    <t>-1.83%</t>
  </si>
  <si>
    <t>VRTS</t>
  </si>
  <si>
    <t>+1.99%</t>
  </si>
  <si>
    <t>VMW</t>
  </si>
  <si>
    <t>+0.94%</t>
  </si>
  <si>
    <t>VMC</t>
  </si>
  <si>
    <t>WEC</t>
  </si>
  <si>
    <t>-0.6%</t>
  </si>
  <si>
    <t>WERN</t>
  </si>
  <si>
    <t>WST</t>
  </si>
  <si>
    <t>WHR</t>
  </si>
  <si>
    <t>+1.55%</t>
  </si>
  <si>
    <t>WLTW</t>
  </si>
  <si>
    <t>WDAY</t>
  </si>
  <si>
    <t>+2.47%</t>
  </si>
  <si>
    <t>WRB</t>
  </si>
  <si>
    <t>GRA</t>
  </si>
  <si>
    <t>-0.45%</t>
  </si>
  <si>
    <t>XEL</t>
  </si>
  <si>
    <t>XPO</t>
  </si>
  <si>
    <t>+2.6%</t>
  </si>
  <si>
    <t>-0.31%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</si>
  <si>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</si>
  <si>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</si>
  <si>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</si>
  <si>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</si>
  <si>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</si>
  <si>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</si>
  <si>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</si>
  <si>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</si>
  <si>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</si>
  <si>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res</t>
  </si>
  <si>
    <t>res %</t>
  </si>
  <si>
    <t>май</t>
  </si>
  <si>
    <t>июнь</t>
  </si>
  <si>
    <t>июль</t>
  </si>
  <si>
    <t>август</t>
  </si>
  <si>
    <t>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</si>
</sst>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0" fontId="0" fillId="9" borderId="0" xfId="0" applyNumberFormat="1" applyFill="1"/>
    <xf numFmtId="9" fontId="0" fillId="0" borderId="0" xfId="0" applyNumberFormat="1"/>
    <xf numFmtId="0" fontId="0" fillId="9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2" xfId="0" applyFill="1" applyBorder="1"/>
  </cellXfs>
  <cellStyles count="2">
    <cellStyle name="Обычный" xfId="0" builtinId="0"/>
    <cellStyle name="Процентный" xfId="1" builtinId="5"/>
  </cellStyles>
  <dxfs count="25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B386"/>
  <sheetViews>
    <sheetView tabSelected="1" topLeftCell="CP1" workbookViewId="0">
      <selection activeCell="DN283" sqref="DN283"/>
    </sheetView>
  </sheetViews>
  <sheetFormatPr defaultRowHeight="15" x14ac:dyDescent="0.25"/>
  <sheetData>
    <row r="1" spans="1:132" x14ac:dyDescent="0.25">
      <c r="G1" s="2" t="s">
        <v>849</v>
      </c>
      <c r="H1" s="3">
        <v>51</v>
      </c>
      <c r="I1" s="4">
        <f>H1/$E$2</f>
        <v>12.75</v>
      </c>
    </row>
    <row r="2" spans="1:132" x14ac:dyDescent="0.25">
      <c r="B2" s="5">
        <v>44300</v>
      </c>
      <c r="C2" s="6"/>
      <c r="E2">
        <f>SUBTOTAL(  2,A:A)</f>
        <v>4</v>
      </c>
      <c r="G2" s="2" t="s">
        <v>850</v>
      </c>
      <c r="H2" s="7">
        <v>16</v>
      </c>
      <c r="I2" s="4">
        <f t="shared" ref="I2:I6" si="0">H2/$E$2</f>
        <v>4</v>
      </c>
      <c r="K2" s="2" t="s">
        <v>851</v>
      </c>
      <c r="L2" s="2">
        <f>SUBTOTAL( 9,DA:DA)</f>
        <v>777545.1106019913</v>
      </c>
    </row>
    <row r="3" spans="1:132" x14ac:dyDescent="0.25">
      <c r="G3" s="2" t="s">
        <v>852</v>
      </c>
      <c r="H3" s="8">
        <v>17</v>
      </c>
      <c r="I3" s="4">
        <f t="shared" si="0"/>
        <v>4.25</v>
      </c>
      <c r="K3" s="2" t="s">
        <v>853</v>
      </c>
      <c r="L3" s="9">
        <f>SUBTOTAL( 9,EA:EA)</f>
        <v>863.92682002956383</v>
      </c>
    </row>
    <row r="4" spans="1:132" x14ac:dyDescent="0.25">
      <c r="G4" s="2" t="s">
        <v>854</v>
      </c>
      <c r="H4" s="10">
        <v>23</v>
      </c>
      <c r="I4" s="4">
        <f t="shared" si="0"/>
        <v>5.75</v>
      </c>
      <c r="K4" s="2" t="s">
        <v>855</v>
      </c>
      <c r="L4" s="11">
        <f>100%-(L2/L3)</f>
        <v>-899.01270081577456</v>
      </c>
    </row>
    <row r="5" spans="1:132" x14ac:dyDescent="0.25">
      <c r="G5" s="2" t="s">
        <v>856</v>
      </c>
      <c r="H5" s="12">
        <v>7</v>
      </c>
      <c r="I5" s="4">
        <f t="shared" si="0"/>
        <v>1.75</v>
      </c>
    </row>
    <row r="6" spans="1:132" x14ac:dyDescent="0.25">
      <c r="G6" s="13">
        <v>0</v>
      </c>
      <c r="H6" s="14">
        <v>4</v>
      </c>
      <c r="I6" s="4">
        <f t="shared" si="0"/>
        <v>1</v>
      </c>
    </row>
    <row r="8" spans="1:132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/>
      <c r="DN8" s="1" t="s">
        <v>116</v>
      </c>
      <c r="DO8" s="1" t="s">
        <v>117</v>
      </c>
      <c r="DP8" s="1" t="s">
        <v>118</v>
      </c>
      <c r="DQ8" s="1" t="s">
        <v>119</v>
      </c>
      <c r="DR8" s="1" t="s">
        <v>120</v>
      </c>
      <c r="DS8" s="1" t="s">
        <v>121</v>
      </c>
      <c r="DT8" s="1" t="s">
        <v>122</v>
      </c>
      <c r="DU8" s="1" t="s">
        <v>123</v>
      </c>
      <c r="DV8" s="1" t="s">
        <v>124</v>
      </c>
      <c r="DW8" s="1" t="s">
        <v>125</v>
      </c>
      <c r="DX8" s="1" t="s">
        <v>126</v>
      </c>
      <c r="DY8" s="1" t="s">
        <v>127</v>
      </c>
      <c r="DZ8" s="1" t="s">
        <v>128</v>
      </c>
    </row>
    <row r="9" spans="1:132" hidden="1" x14ac:dyDescent="0.25">
      <c r="A9">
        <v>0</v>
      </c>
      <c r="B9" t="s">
        <v>129</v>
      </c>
      <c r="C9">
        <v>10</v>
      </c>
      <c r="D9">
        <v>1</v>
      </c>
      <c r="E9">
        <v>5</v>
      </c>
      <c r="F9">
        <v>1</v>
      </c>
      <c r="G9" t="s">
        <v>130</v>
      </c>
      <c r="H9" t="s">
        <v>130</v>
      </c>
      <c r="I9">
        <v>5</v>
      </c>
      <c r="J9">
        <v>1</v>
      </c>
      <c r="K9" t="s">
        <v>130</v>
      </c>
      <c r="L9" t="s">
        <v>130</v>
      </c>
      <c r="M9" t="s">
        <v>131</v>
      </c>
      <c r="N9">
        <v>18</v>
      </c>
      <c r="O9">
        <v>163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195.7200012207031</v>
      </c>
      <c r="AG9">
        <v>194.41999816894531</v>
      </c>
      <c r="AH9">
        <v>196.66999816894531</v>
      </c>
      <c r="AI9" s="15">
        <f t="shared" ref="AI9:AJ9" si="1">100%-(AF9/AG9)</f>
        <v>-6.6865706408869574E-3</v>
      </c>
      <c r="AJ9" s="15">
        <f t="shared" si="1"/>
        <v>1.1440484166106435E-2</v>
      </c>
      <c r="AK9" t="s">
        <v>132</v>
      </c>
      <c r="AL9">
        <v>1</v>
      </c>
      <c r="AM9">
        <v>173</v>
      </c>
      <c r="AN9">
        <v>21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198</v>
      </c>
      <c r="BE9">
        <v>196.05999755859369</v>
      </c>
      <c r="BF9">
        <v>198.96000671386719</v>
      </c>
      <c r="BG9" s="15">
        <f t="shared" ref="BG9" si="2">100%-(BD9/BE9)</f>
        <v>-9.8949426989896061E-3</v>
      </c>
      <c r="BH9" s="15">
        <f t="shared" ref="BH9" si="3">100%-(BE9/BF9)</f>
        <v>1.4575839653263145E-2</v>
      </c>
      <c r="BI9" t="s">
        <v>133</v>
      </c>
      <c r="BJ9">
        <v>86</v>
      </c>
      <c r="BK9">
        <v>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39</v>
      </c>
      <c r="BT9">
        <v>14</v>
      </c>
      <c r="BU9">
        <v>31</v>
      </c>
      <c r="BV9">
        <v>35</v>
      </c>
      <c r="BW9">
        <v>12</v>
      </c>
      <c r="BX9">
        <v>0</v>
      </c>
      <c r="BY9">
        <v>0</v>
      </c>
      <c r="BZ9">
        <v>0</v>
      </c>
      <c r="CA9">
        <v>0</v>
      </c>
      <c r="CB9">
        <v>197.83000183105469</v>
      </c>
      <c r="CC9">
        <v>198.19999694824219</v>
      </c>
      <c r="CD9">
        <v>199.28999328613281</v>
      </c>
      <c r="CE9" s="15">
        <f t="shared" ref="CE9" si="4">100%-(CB9/CC9)</f>
        <v>1.8667766038569233E-3</v>
      </c>
      <c r="CF9" s="15">
        <f t="shared" ref="CF9" si="5">100%-(CC9/CD9)</f>
        <v>5.4693982367978178E-3</v>
      </c>
      <c r="CG9" t="s">
        <v>134</v>
      </c>
      <c r="CH9">
        <v>134</v>
      </c>
      <c r="CI9">
        <v>13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39</v>
      </c>
      <c r="CR9">
        <v>18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196.4700012207031</v>
      </c>
      <c r="DA9">
        <v>195.55000305175781</v>
      </c>
      <c r="DB9">
        <v>197.38999938964841</v>
      </c>
      <c r="DC9">
        <v>626</v>
      </c>
      <c r="DD9">
        <v>186</v>
      </c>
      <c r="DE9">
        <v>386</v>
      </c>
      <c r="DF9">
        <v>9</v>
      </c>
      <c r="DG9">
        <v>0</v>
      </c>
      <c r="DH9">
        <v>0</v>
      </c>
      <c r="DI9">
        <v>0</v>
      </c>
      <c r="DJ9">
        <v>0</v>
      </c>
      <c r="DK9">
        <v>0</v>
      </c>
      <c r="DL9">
        <v>12</v>
      </c>
      <c r="DN9">
        <v>0</v>
      </c>
      <c r="DO9">
        <v>0</v>
      </c>
      <c r="DP9">
        <v>3</v>
      </c>
      <c r="DQ9" t="s">
        <v>135</v>
      </c>
      <c r="DR9">
        <v>2048318</v>
      </c>
      <c r="DS9">
        <v>1861783</v>
      </c>
      <c r="DT9">
        <v>1.242</v>
      </c>
      <c r="DU9">
        <v>1.885</v>
      </c>
      <c r="DV9">
        <v>2.48</v>
      </c>
      <c r="DW9">
        <v>3.88</v>
      </c>
      <c r="DX9">
        <v>0.63570000000000004</v>
      </c>
      <c r="DY9" s="15">
        <f>100%-(CZ9/DA9)</f>
        <v>-4.7046696731667392E-3</v>
      </c>
      <c r="DZ9" s="15">
        <f>100%-(DA9/DB9)</f>
        <v>9.3216289760376103E-3</v>
      </c>
      <c r="EA9" s="16">
        <f>(DA9*DZ9)+DA9</f>
        <v>197.37284762646931</v>
      </c>
      <c r="EB9" s="17">
        <f t="shared" ref="EB9" si="6">DY9+DZ9</f>
        <v>4.6169593028708711E-3</v>
      </c>
    </row>
    <row r="10" spans="1:132" hidden="1" x14ac:dyDescent="0.25">
      <c r="A10">
        <v>1</v>
      </c>
      <c r="B10" t="s">
        <v>136</v>
      </c>
      <c r="C10">
        <v>9</v>
      </c>
      <c r="D10">
        <v>0</v>
      </c>
      <c r="E10">
        <v>5</v>
      </c>
      <c r="F10">
        <v>1</v>
      </c>
      <c r="G10" t="s">
        <v>130</v>
      </c>
      <c r="H10" t="s">
        <v>130</v>
      </c>
      <c r="I10">
        <v>6</v>
      </c>
      <c r="J10">
        <v>0</v>
      </c>
      <c r="K10" t="s">
        <v>130</v>
      </c>
      <c r="L10" t="s">
        <v>130</v>
      </c>
      <c r="M10" t="s">
        <v>137</v>
      </c>
      <c r="N10">
        <v>194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</v>
      </c>
      <c r="X10">
        <v>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284.42001342773438</v>
      </c>
      <c r="AG10">
        <v>284.1199951171875</v>
      </c>
      <c r="AH10">
        <v>285.35000610351563</v>
      </c>
      <c r="AI10" s="15">
        <f t="shared" ref="AI10:AI73" si="7">100%-(AF10/AG10)</f>
        <v>-1.0559563413448103E-3</v>
      </c>
      <c r="AJ10" s="15">
        <f t="shared" ref="AJ10:AJ73" si="8">100%-(AG10/AH10)</f>
        <v>4.310534291286916E-3</v>
      </c>
      <c r="AK10" t="s">
        <v>132</v>
      </c>
      <c r="AL10">
        <v>102</v>
      </c>
      <c r="AM10">
        <v>89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9</v>
      </c>
      <c r="AV10">
        <v>2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287.70999145507813</v>
      </c>
      <c r="BE10">
        <v>285</v>
      </c>
      <c r="BF10">
        <v>287.82000732421881</v>
      </c>
      <c r="BG10" s="15">
        <f t="shared" ref="BG10:BG73" si="9">100%-(BD10/BE10)</f>
        <v>-9.5087419476425072E-3</v>
      </c>
      <c r="BH10" s="15">
        <f t="shared" ref="BH10:BH73" si="10">100%-(BE10/BF10)</f>
        <v>9.7978154834877929E-3</v>
      </c>
      <c r="BI10" t="s">
        <v>138</v>
      </c>
      <c r="BJ10">
        <v>93</v>
      </c>
      <c r="BK10">
        <v>93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17</v>
      </c>
      <c r="BT10">
        <v>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287.54000854492188</v>
      </c>
      <c r="CC10">
        <v>285.97000122070313</v>
      </c>
      <c r="CD10">
        <v>288.10000610351563</v>
      </c>
      <c r="CE10" s="15">
        <f t="shared" ref="CE10:CE73" si="11">100%-(CB10/CC10)</f>
        <v>-5.4901119611041604E-3</v>
      </c>
      <c r="CF10" s="15">
        <f t="shared" ref="CF10:CF73" si="12">100%-(CC10/CD10)</f>
        <v>7.3932830187000143E-3</v>
      </c>
      <c r="CG10" t="s">
        <v>139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15</v>
      </c>
      <c r="CR10">
        <v>12</v>
      </c>
      <c r="CS10">
        <v>8</v>
      </c>
      <c r="CT10">
        <v>17</v>
      </c>
      <c r="CU10">
        <v>139</v>
      </c>
      <c r="CV10">
        <v>0</v>
      </c>
      <c r="CW10">
        <v>0</v>
      </c>
      <c r="CX10">
        <v>0</v>
      </c>
      <c r="CY10">
        <v>0</v>
      </c>
      <c r="CZ10">
        <v>285.22000122070313</v>
      </c>
      <c r="DA10">
        <v>284.3800048828125</v>
      </c>
      <c r="DB10">
        <v>286.79998779296881</v>
      </c>
      <c r="DC10">
        <v>585</v>
      </c>
      <c r="DD10">
        <v>94</v>
      </c>
      <c r="DE10">
        <v>385</v>
      </c>
      <c r="DF10">
        <v>20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139</v>
      </c>
      <c r="DN10">
        <v>0</v>
      </c>
      <c r="DO10">
        <v>0</v>
      </c>
      <c r="DP10">
        <v>2.1</v>
      </c>
      <c r="DQ10" t="s">
        <v>130</v>
      </c>
      <c r="DR10">
        <v>2228040</v>
      </c>
      <c r="DS10">
        <v>1996683</v>
      </c>
      <c r="DT10">
        <v>1.27</v>
      </c>
      <c r="DU10">
        <v>1.3879999999999999</v>
      </c>
      <c r="DV10">
        <v>3.23</v>
      </c>
      <c r="DW10">
        <v>1.97</v>
      </c>
      <c r="DX10">
        <v>0.39810002</v>
      </c>
      <c r="DY10" s="15">
        <f t="shared" ref="DY10:DY73" si="13">100%-(CZ10/DA10)</f>
        <v>-2.9537812907654004E-3</v>
      </c>
      <c r="DZ10" s="15">
        <f t="shared" ref="DZ10:DZ73" si="14">100%-(DA10/DB10)</f>
        <v>8.4378766149153517E-3</v>
      </c>
      <c r="EA10" s="16">
        <f t="shared" ref="EA10:EA73" si="15">(DA10*DZ10)+DA10</f>
        <v>286.7795682757627</v>
      </c>
      <c r="EB10" s="17">
        <f t="shared" ref="EB10:EB73" si="16">DY10+DZ10</f>
        <v>5.4840953241499513E-3</v>
      </c>
    </row>
    <row r="11" spans="1:132" hidden="1" x14ac:dyDescent="0.25">
      <c r="A11">
        <v>2</v>
      </c>
      <c r="B11" t="s">
        <v>140</v>
      </c>
      <c r="C11">
        <v>9</v>
      </c>
      <c r="D11">
        <v>0</v>
      </c>
      <c r="E11">
        <v>6</v>
      </c>
      <c r="F11">
        <v>0</v>
      </c>
      <c r="G11" t="s">
        <v>130</v>
      </c>
      <c r="H11" t="s">
        <v>130</v>
      </c>
      <c r="I11">
        <v>6</v>
      </c>
      <c r="J11">
        <v>0</v>
      </c>
      <c r="K11" t="s">
        <v>130</v>
      </c>
      <c r="L11" t="s">
        <v>130</v>
      </c>
      <c r="M11" t="s">
        <v>141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>
        <v>18</v>
      </c>
      <c r="Y11">
        <v>21</v>
      </c>
      <c r="Z11">
        <v>19</v>
      </c>
      <c r="AA11">
        <v>130</v>
      </c>
      <c r="AB11">
        <v>0</v>
      </c>
      <c r="AC11">
        <v>0</v>
      </c>
      <c r="AD11">
        <v>0</v>
      </c>
      <c r="AE11">
        <v>0</v>
      </c>
      <c r="AF11">
        <v>167.25999450683591</v>
      </c>
      <c r="AG11">
        <v>167.53999328613281</v>
      </c>
      <c r="AH11">
        <v>167.72999572753909</v>
      </c>
      <c r="AI11" s="15">
        <f t="shared" si="7"/>
        <v>1.6712354692453024E-3</v>
      </c>
      <c r="AJ11" s="15">
        <f t="shared" si="8"/>
        <v>1.1327874932693938E-3</v>
      </c>
      <c r="AK11" t="s">
        <v>142</v>
      </c>
      <c r="AL11">
        <v>0</v>
      </c>
      <c r="AM11">
        <v>17</v>
      </c>
      <c r="AN11">
        <v>131</v>
      </c>
      <c r="AO11">
        <v>42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170.17999267578119</v>
      </c>
      <c r="BE11">
        <v>167.16999816894531</v>
      </c>
      <c r="BF11">
        <v>170.3800048828125</v>
      </c>
      <c r="BG11" s="15">
        <f t="shared" si="9"/>
        <v>-1.8005590355955725E-2</v>
      </c>
      <c r="BH11" s="15">
        <f t="shared" si="10"/>
        <v>1.8840278330048421E-2</v>
      </c>
      <c r="BI11" t="s">
        <v>143</v>
      </c>
      <c r="BJ11">
        <v>7</v>
      </c>
      <c r="BK11">
        <v>55</v>
      </c>
      <c r="BL11">
        <v>49</v>
      </c>
      <c r="BM11">
        <v>13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</v>
      </c>
      <c r="BT11">
        <v>8</v>
      </c>
      <c r="BU11">
        <v>3</v>
      </c>
      <c r="BV11">
        <v>2</v>
      </c>
      <c r="BW11">
        <v>26</v>
      </c>
      <c r="BX11">
        <v>1</v>
      </c>
      <c r="BY11">
        <v>39</v>
      </c>
      <c r="BZ11">
        <v>0</v>
      </c>
      <c r="CA11">
        <v>0</v>
      </c>
      <c r="CB11">
        <v>172.7200012207031</v>
      </c>
      <c r="CC11">
        <v>170.1499938964844</v>
      </c>
      <c r="CD11">
        <v>173.0299987792969</v>
      </c>
      <c r="CE11" s="15">
        <f t="shared" si="11"/>
        <v>-1.510436330536824E-2</v>
      </c>
      <c r="CF11" s="15">
        <f t="shared" si="12"/>
        <v>1.6644540849162226E-2</v>
      </c>
      <c r="CG11" t="s">
        <v>144</v>
      </c>
      <c r="CH11">
        <v>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10</v>
      </c>
      <c r="CR11">
        <v>8</v>
      </c>
      <c r="CS11">
        <v>17</v>
      </c>
      <c r="CT11">
        <v>8</v>
      </c>
      <c r="CU11">
        <v>133</v>
      </c>
      <c r="CV11">
        <v>0</v>
      </c>
      <c r="CW11">
        <v>0</v>
      </c>
      <c r="CX11">
        <v>0</v>
      </c>
      <c r="CY11">
        <v>0</v>
      </c>
      <c r="CZ11">
        <v>170.0299987792969</v>
      </c>
      <c r="DA11">
        <v>170.4700012207031</v>
      </c>
      <c r="DB11">
        <v>172.1600036621094</v>
      </c>
      <c r="DC11">
        <v>319</v>
      </c>
      <c r="DD11">
        <v>123</v>
      </c>
      <c r="DE11">
        <v>192</v>
      </c>
      <c r="DF11">
        <v>63</v>
      </c>
      <c r="DG11">
        <v>0</v>
      </c>
      <c r="DH11">
        <v>55</v>
      </c>
      <c r="DI11">
        <v>0</v>
      </c>
      <c r="DJ11">
        <v>42</v>
      </c>
      <c r="DK11">
        <v>0</v>
      </c>
      <c r="DL11">
        <v>289</v>
      </c>
      <c r="DN11">
        <v>0</v>
      </c>
      <c r="DO11">
        <v>130</v>
      </c>
      <c r="DP11">
        <v>2.2999999999999998</v>
      </c>
      <c r="DQ11" t="s">
        <v>130</v>
      </c>
      <c r="DR11">
        <v>288770</v>
      </c>
      <c r="DS11">
        <v>483483</v>
      </c>
      <c r="DT11">
        <v>1.643</v>
      </c>
      <c r="DU11">
        <v>2.3319999999999999</v>
      </c>
      <c r="DV11">
        <v>1.65</v>
      </c>
      <c r="DW11">
        <v>6.88</v>
      </c>
      <c r="DX11">
        <v>7.7700000000000005E-2</v>
      </c>
      <c r="DY11" s="15">
        <f t="shared" si="13"/>
        <v>2.5811136167972482E-3</v>
      </c>
      <c r="DZ11" s="15">
        <f t="shared" si="14"/>
        <v>9.8164637863460413E-3</v>
      </c>
      <c r="EA11" s="16">
        <f t="shared" si="15"/>
        <v>172.14341381434448</v>
      </c>
      <c r="EB11" s="17">
        <f t="shared" si="16"/>
        <v>1.2397577403143289E-2</v>
      </c>
    </row>
    <row r="12" spans="1:132" hidden="1" x14ac:dyDescent="0.25">
      <c r="A12">
        <v>3</v>
      </c>
      <c r="B12" t="s">
        <v>145</v>
      </c>
      <c r="C12">
        <v>9</v>
      </c>
      <c r="D12">
        <v>0</v>
      </c>
      <c r="E12">
        <v>6</v>
      </c>
      <c r="F12">
        <v>0</v>
      </c>
      <c r="G12" t="s">
        <v>130</v>
      </c>
      <c r="H12" t="s">
        <v>130</v>
      </c>
      <c r="I12">
        <v>6</v>
      </c>
      <c r="J12">
        <v>0</v>
      </c>
      <c r="K12" t="s">
        <v>130</v>
      </c>
      <c r="L12" t="s">
        <v>130</v>
      </c>
      <c r="M12" t="s">
        <v>146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9</v>
      </c>
      <c r="AA12">
        <v>176</v>
      </c>
      <c r="AB12">
        <v>0</v>
      </c>
      <c r="AC12">
        <v>0</v>
      </c>
      <c r="AD12">
        <v>0</v>
      </c>
      <c r="AE12">
        <v>0</v>
      </c>
      <c r="AF12">
        <v>180.5</v>
      </c>
      <c r="AG12">
        <v>183.05000305175781</v>
      </c>
      <c r="AH12">
        <v>183.05000305175781</v>
      </c>
      <c r="AI12" s="15">
        <f t="shared" si="7"/>
        <v>1.393063648863635E-2</v>
      </c>
      <c r="AJ12" s="15">
        <f t="shared" si="8"/>
        <v>0</v>
      </c>
      <c r="AK12" t="s">
        <v>147</v>
      </c>
      <c r="AL12">
        <v>63</v>
      </c>
      <c r="AM12">
        <v>83</v>
      </c>
      <c r="AN12">
        <v>38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2</v>
      </c>
      <c r="AW12">
        <v>0</v>
      </c>
      <c r="AX12">
        <v>0</v>
      </c>
      <c r="AY12">
        <v>1</v>
      </c>
      <c r="AZ12">
        <v>1</v>
      </c>
      <c r="BA12">
        <v>3</v>
      </c>
      <c r="BB12">
        <v>0</v>
      </c>
      <c r="BC12">
        <v>0</v>
      </c>
      <c r="BD12">
        <v>183.9700012207031</v>
      </c>
      <c r="BE12">
        <v>182.16000366210929</v>
      </c>
      <c r="BF12">
        <v>184.46000671386719</v>
      </c>
      <c r="BG12" s="15">
        <f t="shared" si="9"/>
        <v>-9.936306116633542E-3</v>
      </c>
      <c r="BH12" s="15">
        <f t="shared" si="10"/>
        <v>1.2468844020620873E-2</v>
      </c>
      <c r="BI12" t="s">
        <v>148</v>
      </c>
      <c r="BJ12">
        <v>0</v>
      </c>
      <c r="BK12">
        <v>38</v>
      </c>
      <c r="BL12">
        <v>114</v>
      </c>
      <c r="BM12">
        <v>21</v>
      </c>
      <c r="BN12">
        <v>16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188.05999755859369</v>
      </c>
      <c r="CC12">
        <v>184.05000305175781</v>
      </c>
      <c r="CD12">
        <v>188.5299987792969</v>
      </c>
      <c r="CE12" s="15">
        <f t="shared" si="11"/>
        <v>-2.1787527521573535E-2</v>
      </c>
      <c r="CF12" s="15">
        <f t="shared" si="12"/>
        <v>2.3762773863822084E-2</v>
      </c>
      <c r="CG12" t="s">
        <v>149</v>
      </c>
      <c r="CH12">
        <v>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2</v>
      </c>
      <c r="CU12">
        <v>187</v>
      </c>
      <c r="CV12">
        <v>0</v>
      </c>
      <c r="CW12">
        <v>0</v>
      </c>
      <c r="CX12">
        <v>0</v>
      </c>
      <c r="CY12">
        <v>0</v>
      </c>
      <c r="CZ12">
        <v>187.41000366210929</v>
      </c>
      <c r="DA12">
        <v>187.4700012207031</v>
      </c>
      <c r="DB12">
        <v>189.49000549316409</v>
      </c>
      <c r="DC12">
        <v>359</v>
      </c>
      <c r="DD12">
        <v>27</v>
      </c>
      <c r="DE12">
        <v>184</v>
      </c>
      <c r="DF12">
        <v>22</v>
      </c>
      <c r="DG12">
        <v>0</v>
      </c>
      <c r="DH12">
        <v>37</v>
      </c>
      <c r="DI12">
        <v>0</v>
      </c>
      <c r="DJ12">
        <v>0</v>
      </c>
      <c r="DK12">
        <v>0</v>
      </c>
      <c r="DL12">
        <v>364</v>
      </c>
      <c r="DN12">
        <v>0</v>
      </c>
      <c r="DO12">
        <v>177</v>
      </c>
      <c r="DP12">
        <v>2.2000000000000002</v>
      </c>
      <c r="DQ12" t="s">
        <v>130</v>
      </c>
      <c r="DR12">
        <v>632278</v>
      </c>
      <c r="DS12">
        <v>722400</v>
      </c>
      <c r="DT12">
        <v>0.33400000000000002</v>
      </c>
      <c r="DU12">
        <v>1.3220000000000001</v>
      </c>
      <c r="DV12">
        <v>1.34</v>
      </c>
      <c r="DW12">
        <v>3.23</v>
      </c>
      <c r="DX12">
        <v>0.1401</v>
      </c>
      <c r="DY12" s="15">
        <f t="shared" si="13"/>
        <v>3.2003818319270572E-4</v>
      </c>
      <c r="DZ12" s="15">
        <f t="shared" si="14"/>
        <v>1.0660215388161309E-2</v>
      </c>
      <c r="EA12" s="16">
        <f t="shared" si="15"/>
        <v>189.46847181253466</v>
      </c>
      <c r="EB12" s="17">
        <f t="shared" si="16"/>
        <v>1.0980253571354015E-2</v>
      </c>
    </row>
    <row r="13" spans="1:132" s="18" customFormat="1" hidden="1" x14ac:dyDescent="0.25">
      <c r="A13" s="18">
        <v>4</v>
      </c>
      <c r="B13" s="18" t="s">
        <v>150</v>
      </c>
      <c r="C13" s="18">
        <v>9</v>
      </c>
      <c r="D13" s="18">
        <v>0</v>
      </c>
      <c r="E13" s="18">
        <v>6</v>
      </c>
      <c r="F13" s="18">
        <v>0</v>
      </c>
      <c r="G13" s="18" t="s">
        <v>130</v>
      </c>
      <c r="H13" s="18" t="s">
        <v>130</v>
      </c>
      <c r="I13" s="18">
        <v>6</v>
      </c>
      <c r="J13" s="18">
        <v>0</v>
      </c>
      <c r="K13" s="18" t="s">
        <v>130</v>
      </c>
      <c r="L13" s="18" t="s">
        <v>130</v>
      </c>
      <c r="M13" s="18" t="s">
        <v>151</v>
      </c>
      <c r="N13" s="18">
        <v>6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9</v>
      </c>
      <c r="X13" s="18">
        <v>13</v>
      </c>
      <c r="Y13" s="18">
        <v>12</v>
      </c>
      <c r="Z13" s="18">
        <v>5</v>
      </c>
      <c r="AA13" s="18">
        <v>59</v>
      </c>
      <c r="AB13" s="18">
        <v>0</v>
      </c>
      <c r="AC13" s="18">
        <v>0</v>
      </c>
      <c r="AD13" s="18">
        <v>0</v>
      </c>
      <c r="AE13" s="18">
        <v>0</v>
      </c>
      <c r="AF13" s="18">
        <v>27.280000686645511</v>
      </c>
      <c r="AG13" s="18">
        <v>27.239999771118161</v>
      </c>
      <c r="AH13" s="18">
        <v>27.29000091552734</v>
      </c>
      <c r="AI13" s="19">
        <f t="shared" si="7"/>
        <v>-1.4684624032106353E-3</v>
      </c>
      <c r="AJ13" s="19">
        <f t="shared" si="8"/>
        <v>1.8322148307708952E-3</v>
      </c>
      <c r="AK13" s="18" t="s">
        <v>152</v>
      </c>
      <c r="AL13" s="18">
        <v>6</v>
      </c>
      <c r="AM13" s="18">
        <v>17</v>
      </c>
      <c r="AN13" s="18">
        <v>24</v>
      </c>
      <c r="AO13" s="18">
        <v>22</v>
      </c>
      <c r="AP13" s="18">
        <v>23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1</v>
      </c>
      <c r="AX13" s="18">
        <v>3</v>
      </c>
      <c r="AY13" s="18">
        <v>15</v>
      </c>
      <c r="AZ13" s="18">
        <v>1</v>
      </c>
      <c r="BA13" s="18">
        <v>19</v>
      </c>
      <c r="BB13" s="18">
        <v>1</v>
      </c>
      <c r="BC13" s="18">
        <v>19</v>
      </c>
      <c r="BD13" s="18">
        <v>28.569999694824219</v>
      </c>
      <c r="BE13" s="18">
        <v>27.479999542236332</v>
      </c>
      <c r="BF13" s="18">
        <v>28.620000839233398</v>
      </c>
      <c r="BG13" s="19">
        <f t="shared" si="9"/>
        <v>-3.9665217276025455E-2</v>
      </c>
      <c r="BH13" s="19">
        <f t="shared" si="10"/>
        <v>3.9832329265144906E-2</v>
      </c>
      <c r="BI13" s="18" t="s">
        <v>153</v>
      </c>
      <c r="BJ13" s="18">
        <v>6</v>
      </c>
      <c r="BK13" s="18">
        <v>27</v>
      </c>
      <c r="BL13" s="18">
        <v>43</v>
      </c>
      <c r="BM13" s="18">
        <v>25</v>
      </c>
      <c r="BN13" s="18">
        <v>29</v>
      </c>
      <c r="BO13" s="18">
        <v>1</v>
      </c>
      <c r="BP13" s="18">
        <v>4</v>
      </c>
      <c r="BQ13" s="18">
        <v>0</v>
      </c>
      <c r="BR13" s="18">
        <v>0</v>
      </c>
      <c r="BS13" s="18">
        <v>0</v>
      </c>
      <c r="BT13" s="18">
        <v>3</v>
      </c>
      <c r="BU13" s="18">
        <v>0</v>
      </c>
      <c r="BV13" s="18">
        <v>0</v>
      </c>
      <c r="BW13" s="18">
        <v>1</v>
      </c>
      <c r="BX13" s="18">
        <v>1</v>
      </c>
      <c r="BY13" s="18">
        <v>4</v>
      </c>
      <c r="BZ13" s="18">
        <v>1</v>
      </c>
      <c r="CA13" s="18">
        <v>4</v>
      </c>
      <c r="CB13" s="18">
        <v>29.04000091552734</v>
      </c>
      <c r="CC13" s="18">
        <v>28.79000091552734</v>
      </c>
      <c r="CD13" s="18">
        <v>29.569999694824219</v>
      </c>
      <c r="CE13" s="19">
        <f t="shared" si="11"/>
        <v>-8.6835704081262843E-3</v>
      </c>
      <c r="CF13" s="19">
        <f t="shared" si="12"/>
        <v>2.6378044888292873E-2</v>
      </c>
      <c r="CG13" s="18" t="s">
        <v>154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1</v>
      </c>
      <c r="CS13" s="18">
        <v>0</v>
      </c>
      <c r="CT13" s="18">
        <v>0</v>
      </c>
      <c r="CU13" s="18">
        <v>104</v>
      </c>
      <c r="CV13" s="18">
        <v>0</v>
      </c>
      <c r="CW13" s="18">
        <v>0</v>
      </c>
      <c r="CX13" s="18">
        <v>0</v>
      </c>
      <c r="CY13" s="18">
        <v>0</v>
      </c>
      <c r="CZ13" s="18">
        <v>28.440000534057621</v>
      </c>
      <c r="DA13" s="18">
        <v>28.579999923706051</v>
      </c>
      <c r="DB13" s="18">
        <v>29.829999923706051</v>
      </c>
      <c r="DC13" s="18">
        <v>176</v>
      </c>
      <c r="DD13" s="18">
        <v>47</v>
      </c>
      <c r="DE13" s="18">
        <v>75</v>
      </c>
      <c r="DF13" s="18">
        <v>43</v>
      </c>
      <c r="DG13" s="18">
        <v>0</v>
      </c>
      <c r="DH13" s="18">
        <v>99</v>
      </c>
      <c r="DI13" s="18">
        <v>0</v>
      </c>
      <c r="DJ13" s="18">
        <v>45</v>
      </c>
      <c r="DK13" s="18">
        <v>23</v>
      </c>
      <c r="DL13" s="18">
        <v>179</v>
      </c>
      <c r="DN13" s="18">
        <v>19</v>
      </c>
      <c r="DO13" s="18">
        <v>74</v>
      </c>
      <c r="DP13" s="18">
        <v>1.5</v>
      </c>
      <c r="DQ13" s="18" t="s">
        <v>155</v>
      </c>
      <c r="DR13" s="18">
        <v>112083</v>
      </c>
      <c r="DS13" s="18">
        <v>135966</v>
      </c>
      <c r="DT13" s="18">
        <v>0.51</v>
      </c>
      <c r="DU13" s="18">
        <v>1.1619999999999999</v>
      </c>
      <c r="DV13" s="18">
        <v>1.03</v>
      </c>
      <c r="DW13" s="18">
        <v>1.61</v>
      </c>
      <c r="DX13" s="18">
        <v>0</v>
      </c>
      <c r="DY13" s="19">
        <f t="shared" si="13"/>
        <v>4.8985090980461221E-3</v>
      </c>
      <c r="DZ13" s="19">
        <f t="shared" si="14"/>
        <v>4.1904123472914168E-2</v>
      </c>
      <c r="EA13" s="20">
        <f t="shared" si="15"/>
        <v>29.777619769364907</v>
      </c>
      <c r="EB13" s="21">
        <f t="shared" si="16"/>
        <v>4.680263257096029E-2</v>
      </c>
    </row>
    <row r="14" spans="1:132" hidden="1" x14ac:dyDescent="0.25">
      <c r="A14">
        <v>5</v>
      </c>
      <c r="B14" t="s">
        <v>156</v>
      </c>
      <c r="C14">
        <v>10</v>
      </c>
      <c r="D14">
        <v>0</v>
      </c>
      <c r="E14">
        <v>6</v>
      </c>
      <c r="F14">
        <v>0</v>
      </c>
      <c r="G14" t="s">
        <v>130</v>
      </c>
      <c r="H14" t="s">
        <v>130</v>
      </c>
      <c r="I14">
        <v>6</v>
      </c>
      <c r="J14">
        <v>0</v>
      </c>
      <c r="K14" t="s">
        <v>130</v>
      </c>
      <c r="L14" t="s">
        <v>130</v>
      </c>
      <c r="M14" t="s">
        <v>157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1</v>
      </c>
      <c r="Y14">
        <v>13</v>
      </c>
      <c r="Z14">
        <v>30</v>
      </c>
      <c r="AA14">
        <v>142</v>
      </c>
      <c r="AB14">
        <v>0</v>
      </c>
      <c r="AC14">
        <v>0</v>
      </c>
      <c r="AD14">
        <v>0</v>
      </c>
      <c r="AE14">
        <v>0</v>
      </c>
      <c r="AF14">
        <v>65.779998779296875</v>
      </c>
      <c r="AG14">
        <v>66.050003051757813</v>
      </c>
      <c r="AH14">
        <v>66.319999694824219</v>
      </c>
      <c r="AI14" s="15">
        <f t="shared" si="7"/>
        <v>4.0878767598141463E-3</v>
      </c>
      <c r="AJ14" s="15">
        <f t="shared" si="8"/>
        <v>4.0711194859591737E-3</v>
      </c>
      <c r="AK14" t="s">
        <v>158</v>
      </c>
      <c r="AL14">
        <v>98</v>
      </c>
      <c r="AM14">
        <v>88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66.279998779296875</v>
      </c>
      <c r="BE14">
        <v>65.839996337890625</v>
      </c>
      <c r="BF14">
        <v>66.480003356933594</v>
      </c>
      <c r="BG14" s="15">
        <f t="shared" si="9"/>
        <v>-6.6829050103247578E-3</v>
      </c>
      <c r="BH14" s="15">
        <f t="shared" si="10"/>
        <v>9.6270605704807943E-3</v>
      </c>
      <c r="BI14" t="s">
        <v>159</v>
      </c>
      <c r="BJ14">
        <v>102</v>
      </c>
      <c r="BK14">
        <v>85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66.55999755859375</v>
      </c>
      <c r="CC14">
        <v>66.300003051757813</v>
      </c>
      <c r="CD14">
        <v>66.970001220703125</v>
      </c>
      <c r="CE14" s="15">
        <f t="shared" si="11"/>
        <v>-3.9214855937934612E-3</v>
      </c>
      <c r="CF14" s="15">
        <f t="shared" si="12"/>
        <v>1.0004452093965166E-2</v>
      </c>
      <c r="CG14" t="s">
        <v>160</v>
      </c>
      <c r="CH14">
        <v>56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25</v>
      </c>
      <c r="CR14">
        <v>21</v>
      </c>
      <c r="CS14">
        <v>30</v>
      </c>
      <c r="CT14">
        <v>27</v>
      </c>
      <c r="CU14">
        <v>49</v>
      </c>
      <c r="CV14">
        <v>0</v>
      </c>
      <c r="CW14">
        <v>0</v>
      </c>
      <c r="CX14">
        <v>0</v>
      </c>
      <c r="CY14">
        <v>0</v>
      </c>
      <c r="CZ14">
        <v>66.319999694824219</v>
      </c>
      <c r="DA14">
        <v>66.470001220703125</v>
      </c>
      <c r="DB14">
        <v>67.160003662109375</v>
      </c>
      <c r="DC14">
        <v>437</v>
      </c>
      <c r="DD14">
        <v>165</v>
      </c>
      <c r="DE14">
        <v>193</v>
      </c>
      <c r="DF14">
        <v>54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191</v>
      </c>
      <c r="DN14">
        <v>0</v>
      </c>
      <c r="DO14">
        <v>142</v>
      </c>
      <c r="DP14">
        <v>1.6</v>
      </c>
      <c r="DQ14" t="s">
        <v>130</v>
      </c>
      <c r="DR14">
        <v>698256</v>
      </c>
      <c r="DS14">
        <v>921066</v>
      </c>
      <c r="DT14">
        <v>0.91600000000000004</v>
      </c>
      <c r="DU14">
        <v>1.1499999999999999</v>
      </c>
      <c r="DV14">
        <v>0.99</v>
      </c>
      <c r="DW14">
        <v>2.88</v>
      </c>
      <c r="DX14">
        <v>0</v>
      </c>
      <c r="DY14" s="15">
        <f t="shared" si="13"/>
        <v>2.2566800530189335E-3</v>
      </c>
      <c r="DZ14" s="15">
        <f t="shared" si="14"/>
        <v>1.0274008394605572E-2</v>
      </c>
      <c r="EA14" s="16">
        <f t="shared" si="15"/>
        <v>67.152914571234078</v>
      </c>
      <c r="EB14" s="17">
        <f t="shared" si="16"/>
        <v>1.2530688447624505E-2</v>
      </c>
    </row>
    <row r="15" spans="1:132" hidden="1" x14ac:dyDescent="0.25">
      <c r="A15">
        <v>6</v>
      </c>
      <c r="B15" t="s">
        <v>161</v>
      </c>
      <c r="C15">
        <v>10</v>
      </c>
      <c r="D15">
        <v>1</v>
      </c>
      <c r="E15">
        <v>5</v>
      </c>
      <c r="F15">
        <v>1</v>
      </c>
      <c r="G15" t="s">
        <v>130</v>
      </c>
      <c r="H15" t="s">
        <v>130</v>
      </c>
      <c r="I15">
        <v>5</v>
      </c>
      <c r="J15">
        <v>1</v>
      </c>
      <c r="K15" t="s">
        <v>130</v>
      </c>
      <c r="L15" t="s">
        <v>130</v>
      </c>
      <c r="M15" t="s">
        <v>162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4</v>
      </c>
      <c r="AA15">
        <v>135</v>
      </c>
      <c r="AB15">
        <v>0</v>
      </c>
      <c r="AC15">
        <v>0</v>
      </c>
      <c r="AD15">
        <v>0</v>
      </c>
      <c r="AE15">
        <v>0</v>
      </c>
      <c r="AF15">
        <v>154.13999938964841</v>
      </c>
      <c r="AG15">
        <v>154.69000244140619</v>
      </c>
      <c r="AH15">
        <v>154.69000244140619</v>
      </c>
      <c r="AI15" s="15">
        <f t="shared" si="7"/>
        <v>3.5555177650612446E-3</v>
      </c>
      <c r="AJ15" s="15">
        <f t="shared" si="8"/>
        <v>0</v>
      </c>
      <c r="AK15" t="s">
        <v>163</v>
      </c>
      <c r="AL15">
        <v>8</v>
      </c>
      <c r="AM15">
        <v>45</v>
      </c>
      <c r="AN15">
        <v>74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4</v>
      </c>
      <c r="AW15">
        <v>0</v>
      </c>
      <c r="AX15">
        <v>0</v>
      </c>
      <c r="AY15">
        <v>0</v>
      </c>
      <c r="AZ15">
        <v>1</v>
      </c>
      <c r="BA15">
        <v>4</v>
      </c>
      <c r="BB15">
        <v>0</v>
      </c>
      <c r="BC15">
        <v>0</v>
      </c>
      <c r="BD15">
        <v>155.6300048828125</v>
      </c>
      <c r="BE15">
        <v>154.3399963378906</v>
      </c>
      <c r="BF15">
        <v>156.8399963378906</v>
      </c>
      <c r="BG15" s="15">
        <f t="shared" si="9"/>
        <v>-8.3582258360155315E-3</v>
      </c>
      <c r="BH15" s="15">
        <f t="shared" si="10"/>
        <v>1.5939811644818502E-2</v>
      </c>
      <c r="BI15" t="s">
        <v>164</v>
      </c>
      <c r="BJ15">
        <v>42</v>
      </c>
      <c r="BK15">
        <v>55</v>
      </c>
      <c r="BL15">
        <v>28</v>
      </c>
      <c r="BM15">
        <v>10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2</v>
      </c>
      <c r="BU15">
        <v>5</v>
      </c>
      <c r="BV15">
        <v>2</v>
      </c>
      <c r="BW15">
        <v>1</v>
      </c>
      <c r="BX15">
        <v>1</v>
      </c>
      <c r="BY15">
        <v>10</v>
      </c>
      <c r="BZ15">
        <v>0</v>
      </c>
      <c r="CA15">
        <v>0</v>
      </c>
      <c r="CB15">
        <v>158.6300048828125</v>
      </c>
      <c r="CC15">
        <v>156.42999267578119</v>
      </c>
      <c r="CD15">
        <v>159.05999755859381</v>
      </c>
      <c r="CE15" s="15">
        <f t="shared" si="11"/>
        <v>-1.4063877197712848E-2</v>
      </c>
      <c r="CF15" s="15">
        <f t="shared" si="12"/>
        <v>1.6534671967688097E-2</v>
      </c>
      <c r="CG15" t="s">
        <v>165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151</v>
      </c>
      <c r="CV15">
        <v>0</v>
      </c>
      <c r="CW15">
        <v>0</v>
      </c>
      <c r="CX15">
        <v>0</v>
      </c>
      <c r="CY15">
        <v>0</v>
      </c>
      <c r="CZ15">
        <v>154.86000061035159</v>
      </c>
      <c r="DA15">
        <v>155.42999267578119</v>
      </c>
      <c r="DB15">
        <v>159.0899963378906</v>
      </c>
      <c r="DC15">
        <v>264</v>
      </c>
      <c r="DD15">
        <v>30</v>
      </c>
      <c r="DE15">
        <v>129</v>
      </c>
      <c r="DF15">
        <v>16</v>
      </c>
      <c r="DG15">
        <v>0</v>
      </c>
      <c r="DH15">
        <v>12</v>
      </c>
      <c r="DI15">
        <v>0</v>
      </c>
      <c r="DJ15">
        <v>2</v>
      </c>
      <c r="DK15">
        <v>0</v>
      </c>
      <c r="DL15">
        <v>287</v>
      </c>
      <c r="DN15">
        <v>0</v>
      </c>
      <c r="DO15">
        <v>135</v>
      </c>
      <c r="DP15">
        <v>2.5</v>
      </c>
      <c r="DQ15" t="s">
        <v>130</v>
      </c>
      <c r="DR15">
        <v>201860</v>
      </c>
      <c r="DS15">
        <v>222300</v>
      </c>
      <c r="DT15">
        <v>3.476</v>
      </c>
      <c r="DU15">
        <v>3.484</v>
      </c>
      <c r="DV15">
        <v>0.71</v>
      </c>
      <c r="DW15">
        <v>2.92</v>
      </c>
      <c r="DX15">
        <v>8.0799999999999997E-2</v>
      </c>
      <c r="DY15" s="15">
        <f t="shared" si="13"/>
        <v>3.6671948291123746E-3</v>
      </c>
      <c r="DZ15" s="15">
        <f t="shared" si="14"/>
        <v>2.3005869296369386E-2</v>
      </c>
      <c r="EA15" s="16">
        <f t="shared" si="15"/>
        <v>159.00579477201586</v>
      </c>
      <c r="EB15" s="17">
        <f t="shared" si="16"/>
        <v>2.667306412548176E-2</v>
      </c>
    </row>
    <row r="16" spans="1:132" hidden="1" x14ac:dyDescent="0.25">
      <c r="A16">
        <v>7</v>
      </c>
      <c r="B16" t="s">
        <v>166</v>
      </c>
      <c r="C16">
        <v>9</v>
      </c>
      <c r="D16">
        <v>0</v>
      </c>
      <c r="E16">
        <v>6</v>
      </c>
      <c r="F16">
        <v>0</v>
      </c>
      <c r="G16" t="s">
        <v>130</v>
      </c>
      <c r="H16" t="s">
        <v>130</v>
      </c>
      <c r="I16">
        <v>6</v>
      </c>
      <c r="J16">
        <v>0</v>
      </c>
      <c r="K16" t="s">
        <v>130</v>
      </c>
      <c r="L16" t="s">
        <v>130</v>
      </c>
      <c r="M16" t="s">
        <v>163</v>
      </c>
      <c r="N16">
        <v>48</v>
      </c>
      <c r="O16">
        <v>85</v>
      </c>
      <c r="P16">
        <v>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12</v>
      </c>
      <c r="X16">
        <v>12</v>
      </c>
      <c r="Y16">
        <v>4</v>
      </c>
      <c r="Z16">
        <v>3</v>
      </c>
      <c r="AA16">
        <v>23</v>
      </c>
      <c r="AB16">
        <v>1</v>
      </c>
      <c r="AC16">
        <v>42</v>
      </c>
      <c r="AD16">
        <v>0</v>
      </c>
      <c r="AE16">
        <v>0</v>
      </c>
      <c r="AF16">
        <v>145.3999938964844</v>
      </c>
      <c r="AG16">
        <v>143.6300048828125</v>
      </c>
      <c r="AH16">
        <v>145.47999572753909</v>
      </c>
      <c r="AI16" s="15">
        <f t="shared" si="7"/>
        <v>-1.2323253871056039E-2</v>
      </c>
      <c r="AJ16" s="15">
        <f t="shared" si="8"/>
        <v>1.2716462050159305E-2</v>
      </c>
      <c r="AK16" t="s">
        <v>167</v>
      </c>
      <c r="AL16">
        <v>68</v>
      </c>
      <c r="AM16">
        <v>27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17</v>
      </c>
      <c r="AW16">
        <v>11</v>
      </c>
      <c r="AX16">
        <v>6</v>
      </c>
      <c r="AY16">
        <v>28</v>
      </c>
      <c r="AZ16">
        <v>0</v>
      </c>
      <c r="BA16">
        <v>0</v>
      </c>
      <c r="BB16">
        <v>0</v>
      </c>
      <c r="BC16">
        <v>0</v>
      </c>
      <c r="BD16">
        <v>147.1499938964844</v>
      </c>
      <c r="BE16">
        <v>146.1600036621094</v>
      </c>
      <c r="BF16">
        <v>147.53999328613281</v>
      </c>
      <c r="BG16" s="15">
        <f t="shared" si="9"/>
        <v>-6.7733320304481648E-3</v>
      </c>
      <c r="BH16" s="15">
        <f t="shared" si="10"/>
        <v>9.3533257883990917E-3</v>
      </c>
      <c r="BI16" t="s">
        <v>168</v>
      </c>
      <c r="BJ16">
        <v>104</v>
      </c>
      <c r="BK16">
        <v>54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14</v>
      </c>
      <c r="BT16">
        <v>3</v>
      </c>
      <c r="BU16">
        <v>2</v>
      </c>
      <c r="BV16">
        <v>4</v>
      </c>
      <c r="BW16">
        <v>9</v>
      </c>
      <c r="BX16">
        <v>0</v>
      </c>
      <c r="BY16">
        <v>0</v>
      </c>
      <c r="BZ16">
        <v>0</v>
      </c>
      <c r="CA16">
        <v>0</v>
      </c>
      <c r="CB16">
        <v>148.77000427246091</v>
      </c>
      <c r="CC16">
        <v>147.8399963378906</v>
      </c>
      <c r="CD16">
        <v>149.16999816894531</v>
      </c>
      <c r="CE16" s="15">
        <f t="shared" si="11"/>
        <v>-6.2906382413914219E-3</v>
      </c>
      <c r="CF16" s="15">
        <f t="shared" si="12"/>
        <v>8.9160142614495008E-3</v>
      </c>
      <c r="CG16" t="s">
        <v>169</v>
      </c>
      <c r="CH16">
        <v>2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183</v>
      </c>
      <c r="CV16">
        <v>0</v>
      </c>
      <c r="CW16">
        <v>0</v>
      </c>
      <c r="CX16">
        <v>0</v>
      </c>
      <c r="CY16">
        <v>0</v>
      </c>
      <c r="CZ16">
        <v>148.5</v>
      </c>
      <c r="DA16">
        <v>148.17999267578119</v>
      </c>
      <c r="DB16">
        <v>151.69000244140619</v>
      </c>
      <c r="DC16">
        <v>397</v>
      </c>
      <c r="DD16">
        <v>114</v>
      </c>
      <c r="DE16">
        <v>237</v>
      </c>
      <c r="DF16">
        <v>89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243</v>
      </c>
      <c r="DN16">
        <v>0</v>
      </c>
      <c r="DO16">
        <v>51</v>
      </c>
      <c r="DP16">
        <v>2.1</v>
      </c>
      <c r="DQ16" t="s">
        <v>130</v>
      </c>
      <c r="DR16">
        <v>454198</v>
      </c>
      <c r="DS16">
        <v>409433</v>
      </c>
      <c r="DT16">
        <v>0.58699999999999997</v>
      </c>
      <c r="DU16">
        <v>1.2989999999999999</v>
      </c>
      <c r="DV16">
        <v>0.88</v>
      </c>
      <c r="DW16">
        <v>1.52</v>
      </c>
      <c r="DX16">
        <v>0.113299996</v>
      </c>
      <c r="DY16" s="15">
        <f t="shared" si="13"/>
        <v>-2.1595852344180599E-3</v>
      </c>
      <c r="DZ16" s="15">
        <f t="shared" si="14"/>
        <v>2.3139361257382918E-2</v>
      </c>
      <c r="EA16" s="16">
        <f t="shared" si="15"/>
        <v>151.60878305742244</v>
      </c>
      <c r="EB16" s="17">
        <f t="shared" si="16"/>
        <v>2.0979776022964858E-2</v>
      </c>
    </row>
    <row r="17" spans="1:132" hidden="1" x14ac:dyDescent="0.25">
      <c r="A17">
        <v>8</v>
      </c>
      <c r="B17" t="s">
        <v>170</v>
      </c>
      <c r="C17">
        <v>9</v>
      </c>
      <c r="D17">
        <v>0</v>
      </c>
      <c r="E17">
        <v>5</v>
      </c>
      <c r="F17">
        <v>1</v>
      </c>
      <c r="G17" t="s">
        <v>130</v>
      </c>
      <c r="H17" t="s">
        <v>130</v>
      </c>
      <c r="I17">
        <v>6</v>
      </c>
      <c r="J17">
        <v>0</v>
      </c>
      <c r="K17" t="s">
        <v>130</v>
      </c>
      <c r="L17" t="s">
        <v>130</v>
      </c>
      <c r="M17" t="s">
        <v>171</v>
      </c>
      <c r="N17">
        <v>82</v>
      </c>
      <c r="O17">
        <v>109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</v>
      </c>
      <c r="X17">
        <v>1</v>
      </c>
      <c r="Y17">
        <v>2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104.38999938964839</v>
      </c>
      <c r="AG17">
        <v>103.6699981689453</v>
      </c>
      <c r="AH17">
        <v>104.63999938964839</v>
      </c>
      <c r="AI17" s="15">
        <f t="shared" si="7"/>
        <v>-6.9451262025659322E-3</v>
      </c>
      <c r="AJ17" s="15">
        <f t="shared" si="8"/>
        <v>9.2698893956516537E-3</v>
      </c>
      <c r="AK17" t="s">
        <v>172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</v>
      </c>
      <c r="AX17">
        <v>12</v>
      </c>
      <c r="AY17">
        <v>178</v>
      </c>
      <c r="AZ17">
        <v>0</v>
      </c>
      <c r="BA17">
        <v>0</v>
      </c>
      <c r="BB17">
        <v>0</v>
      </c>
      <c r="BC17">
        <v>0</v>
      </c>
      <c r="BD17">
        <v>103.870002746582</v>
      </c>
      <c r="BE17">
        <v>104.26999664306641</v>
      </c>
      <c r="BF17">
        <v>104.370002746582</v>
      </c>
      <c r="BG17" s="15">
        <f t="shared" si="9"/>
        <v>3.8361360828815805E-3</v>
      </c>
      <c r="BH17" s="15">
        <f t="shared" si="10"/>
        <v>9.5818818514759041E-4</v>
      </c>
      <c r="BI17" t="s">
        <v>173</v>
      </c>
      <c r="BJ17">
        <v>0</v>
      </c>
      <c r="BK17">
        <v>101</v>
      </c>
      <c r="BL17">
        <v>94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104.23000335693359</v>
      </c>
      <c r="CC17">
        <v>103.2399978637695</v>
      </c>
      <c r="CD17">
        <v>104.7099990844727</v>
      </c>
      <c r="CE17" s="15">
        <f t="shared" si="11"/>
        <v>-9.5893598764933419E-3</v>
      </c>
      <c r="CF17" s="15">
        <f t="shared" si="12"/>
        <v>1.403878553677862E-2</v>
      </c>
      <c r="CG17" t="s">
        <v>174</v>
      </c>
      <c r="CH17">
        <v>1</v>
      </c>
      <c r="CI17">
        <v>113</v>
      </c>
      <c r="CJ17">
        <v>77</v>
      </c>
      <c r="CK17">
        <v>4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104.5400009155273</v>
      </c>
      <c r="DA17">
        <v>104.5299987792969</v>
      </c>
      <c r="DB17">
        <v>104.6999969482422</v>
      </c>
      <c r="DC17">
        <v>582</v>
      </c>
      <c r="DD17">
        <v>33</v>
      </c>
      <c r="DE17">
        <v>192</v>
      </c>
      <c r="DF17">
        <v>32</v>
      </c>
      <c r="DG17">
        <v>0</v>
      </c>
      <c r="DH17">
        <v>4</v>
      </c>
      <c r="DI17">
        <v>0</v>
      </c>
      <c r="DJ17">
        <v>0</v>
      </c>
      <c r="DK17">
        <v>0</v>
      </c>
      <c r="DL17">
        <v>179</v>
      </c>
      <c r="DN17">
        <v>0</v>
      </c>
      <c r="DO17">
        <v>179</v>
      </c>
      <c r="DP17">
        <v>2</v>
      </c>
      <c r="DQ17" t="s">
        <v>130</v>
      </c>
      <c r="DR17">
        <v>1079937</v>
      </c>
      <c r="DS17">
        <v>1273866</v>
      </c>
      <c r="DT17">
        <v>2.319</v>
      </c>
      <c r="DU17">
        <v>2.5449999999999999</v>
      </c>
      <c r="DV17">
        <v>1.51</v>
      </c>
      <c r="DW17">
        <v>4.3099999999999996</v>
      </c>
      <c r="DX17">
        <v>0</v>
      </c>
      <c r="DY17" s="15">
        <f t="shared" si="13"/>
        <v>-9.5686753536883273E-5</v>
      </c>
      <c r="DZ17" s="15">
        <f t="shared" si="14"/>
        <v>1.623669282715845E-3</v>
      </c>
      <c r="EA17" s="16">
        <f t="shared" si="15"/>
        <v>104.69972092743717</v>
      </c>
      <c r="EB17" s="17">
        <f t="shared" si="16"/>
        <v>1.5279825291789617E-3</v>
      </c>
    </row>
    <row r="18" spans="1:132" s="18" customFormat="1" hidden="1" x14ac:dyDescent="0.25">
      <c r="A18" s="18">
        <v>9</v>
      </c>
      <c r="B18" s="18" t="s">
        <v>175</v>
      </c>
      <c r="C18" s="18">
        <v>9</v>
      </c>
      <c r="D18" s="18">
        <v>0</v>
      </c>
      <c r="E18" s="18">
        <v>6</v>
      </c>
      <c r="F18" s="18">
        <v>0</v>
      </c>
      <c r="G18" s="18" t="s">
        <v>130</v>
      </c>
      <c r="H18" s="18" t="s">
        <v>130</v>
      </c>
      <c r="I18" s="18">
        <v>6</v>
      </c>
      <c r="J18" s="18">
        <v>0</v>
      </c>
      <c r="K18" s="18" t="s">
        <v>130</v>
      </c>
      <c r="L18" s="18" t="s">
        <v>130</v>
      </c>
      <c r="M18" s="18" t="s">
        <v>176</v>
      </c>
      <c r="N18" s="18">
        <v>5</v>
      </c>
      <c r="O18" s="18">
        <v>18</v>
      </c>
      <c r="P18" s="18">
        <v>7</v>
      </c>
      <c r="Q18" s="18">
        <v>21</v>
      </c>
      <c r="R18" s="18">
        <v>143</v>
      </c>
      <c r="S18" s="18">
        <v>0</v>
      </c>
      <c r="T18" s="18">
        <v>0</v>
      </c>
      <c r="U18" s="18">
        <v>0</v>
      </c>
      <c r="V18" s="18">
        <v>0</v>
      </c>
      <c r="W18" s="18">
        <v>1</v>
      </c>
      <c r="X18" s="18">
        <v>0</v>
      </c>
      <c r="Y18" s="18">
        <v>1</v>
      </c>
      <c r="Z18" s="18">
        <v>0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575.75</v>
      </c>
      <c r="AG18" s="18">
        <v>558.8699951171875</v>
      </c>
      <c r="AH18" s="18">
        <v>577.91998291015625</v>
      </c>
      <c r="AI18" s="19">
        <f t="shared" si="7"/>
        <v>-3.0203813105537991E-2</v>
      </c>
      <c r="AJ18" s="19">
        <f t="shared" si="8"/>
        <v>3.2963019719514097E-2</v>
      </c>
      <c r="AK18" s="18" t="s">
        <v>177</v>
      </c>
      <c r="AL18" s="18">
        <v>65</v>
      </c>
      <c r="AM18" s="18">
        <v>35</v>
      </c>
      <c r="AN18" s="18">
        <v>14</v>
      </c>
      <c r="AO18" s="18">
        <v>37</v>
      </c>
      <c r="AP18" s="18">
        <v>41</v>
      </c>
      <c r="AQ18" s="18">
        <v>0</v>
      </c>
      <c r="AR18" s="18">
        <v>0</v>
      </c>
      <c r="AS18" s="18">
        <v>0</v>
      </c>
      <c r="AT18" s="18">
        <v>0</v>
      </c>
      <c r="AU18" s="18">
        <v>8</v>
      </c>
      <c r="AV18" s="18">
        <v>1</v>
      </c>
      <c r="AW18" s="18">
        <v>0</v>
      </c>
      <c r="AX18" s="18">
        <v>0</v>
      </c>
      <c r="AY18" s="18">
        <v>0</v>
      </c>
      <c r="AZ18" s="18">
        <v>1</v>
      </c>
      <c r="BA18" s="18">
        <v>1</v>
      </c>
      <c r="BB18" s="18">
        <v>1</v>
      </c>
      <c r="BC18" s="18">
        <v>1</v>
      </c>
      <c r="BD18" s="18">
        <v>592.55999755859375</v>
      </c>
      <c r="BE18" s="18">
        <v>576.52001953125</v>
      </c>
      <c r="BF18" s="18">
        <v>592.989990234375</v>
      </c>
      <c r="BG18" s="19">
        <f t="shared" si="9"/>
        <v>-2.7822065988940547E-2</v>
      </c>
      <c r="BH18" s="19">
        <f t="shared" si="10"/>
        <v>2.7774449778849353E-2</v>
      </c>
      <c r="BI18" s="18" t="s">
        <v>178</v>
      </c>
      <c r="BJ18" s="18">
        <v>25</v>
      </c>
      <c r="BK18" s="18">
        <v>61</v>
      </c>
      <c r="BL18" s="18">
        <v>37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21</v>
      </c>
      <c r="BT18" s="18">
        <v>1</v>
      </c>
      <c r="BU18" s="18">
        <v>9</v>
      </c>
      <c r="BV18" s="18">
        <v>10</v>
      </c>
      <c r="BW18" s="18">
        <v>36</v>
      </c>
      <c r="BX18" s="18">
        <v>1</v>
      </c>
      <c r="BY18" s="18">
        <v>56</v>
      </c>
      <c r="BZ18" s="18">
        <v>0</v>
      </c>
      <c r="CA18" s="18">
        <v>0</v>
      </c>
      <c r="CB18" s="18">
        <v>601.1099853515625</v>
      </c>
      <c r="CC18" s="18">
        <v>593.59002685546875</v>
      </c>
      <c r="CD18" s="18">
        <v>602.07000732421875</v>
      </c>
      <c r="CE18" s="19">
        <f t="shared" si="11"/>
        <v>-1.2668606539652627E-2</v>
      </c>
      <c r="CF18" s="19">
        <f t="shared" si="12"/>
        <v>1.4084708365456722E-2</v>
      </c>
      <c r="CG18" s="18" t="s">
        <v>179</v>
      </c>
      <c r="CH18" s="18">
        <v>19</v>
      </c>
      <c r="CI18" s="18">
        <v>11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17</v>
      </c>
      <c r="CR18" s="18">
        <v>5</v>
      </c>
      <c r="CS18" s="18">
        <v>9</v>
      </c>
      <c r="CT18" s="18">
        <v>1</v>
      </c>
      <c r="CU18" s="18">
        <v>114</v>
      </c>
      <c r="CV18" s="18">
        <v>0</v>
      </c>
      <c r="CW18" s="18">
        <v>0</v>
      </c>
      <c r="CX18" s="18">
        <v>0</v>
      </c>
      <c r="CY18" s="18">
        <v>0</v>
      </c>
      <c r="CZ18" s="18">
        <v>595.6300048828125</v>
      </c>
      <c r="DA18" s="18">
        <v>595.70001220703125</v>
      </c>
      <c r="DB18" s="18">
        <v>604.16998291015625</v>
      </c>
      <c r="DC18" s="18">
        <v>355</v>
      </c>
      <c r="DD18" s="18">
        <v>84</v>
      </c>
      <c r="DE18" s="18">
        <v>202</v>
      </c>
      <c r="DF18" s="18">
        <v>11</v>
      </c>
      <c r="DG18" s="18">
        <v>0</v>
      </c>
      <c r="DH18" s="18">
        <v>242</v>
      </c>
      <c r="DI18" s="18">
        <v>0</v>
      </c>
      <c r="DJ18" s="18">
        <v>242</v>
      </c>
      <c r="DK18" s="18">
        <v>2</v>
      </c>
      <c r="DL18" s="18">
        <v>150</v>
      </c>
      <c r="DN18" s="18">
        <v>2</v>
      </c>
      <c r="DO18" s="18">
        <v>0</v>
      </c>
      <c r="DP18" s="18">
        <v>2.1</v>
      </c>
      <c r="DQ18" s="18" t="s">
        <v>130</v>
      </c>
      <c r="DR18" s="18">
        <v>364708</v>
      </c>
      <c r="DS18" s="18">
        <v>628683</v>
      </c>
      <c r="DT18" s="18">
        <v>1.2549999999999999</v>
      </c>
      <c r="DU18" s="18">
        <v>1.395</v>
      </c>
      <c r="DV18" s="18">
        <v>2.3199999999999998</v>
      </c>
      <c r="DW18" s="18">
        <v>2.38</v>
      </c>
      <c r="DX18" s="18">
        <v>0</v>
      </c>
      <c r="DY18" s="19">
        <f t="shared" si="13"/>
        <v>1.1752110589924314E-4</v>
      </c>
      <c r="DZ18" s="19">
        <f t="shared" si="14"/>
        <v>1.4019184902776871E-2</v>
      </c>
      <c r="EA18" s="20">
        <f t="shared" si="15"/>
        <v>604.05124082474811</v>
      </c>
      <c r="EB18" s="21">
        <f t="shared" si="16"/>
        <v>1.4136706008676114E-2</v>
      </c>
    </row>
    <row r="19" spans="1:132" hidden="1" x14ac:dyDescent="0.25">
      <c r="A19">
        <v>10</v>
      </c>
      <c r="B19" t="s">
        <v>180</v>
      </c>
      <c r="C19">
        <v>9</v>
      </c>
      <c r="D19">
        <v>0</v>
      </c>
      <c r="E19">
        <v>6</v>
      </c>
      <c r="F19">
        <v>0</v>
      </c>
      <c r="G19" t="s">
        <v>130</v>
      </c>
      <c r="H19" t="s">
        <v>130</v>
      </c>
      <c r="I19">
        <v>6</v>
      </c>
      <c r="J19">
        <v>0</v>
      </c>
      <c r="K19" t="s">
        <v>130</v>
      </c>
      <c r="L19" t="s">
        <v>130</v>
      </c>
      <c r="M19" t="s">
        <v>181</v>
      </c>
      <c r="N19">
        <v>127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53</v>
      </c>
      <c r="X19">
        <v>27</v>
      </c>
      <c r="Y19">
        <v>1</v>
      </c>
      <c r="Z19">
        <v>2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3299.300048828125</v>
      </c>
      <c r="AG19">
        <v>3310.89990234375</v>
      </c>
      <c r="AH19">
        <v>3324.5</v>
      </c>
      <c r="AI19" s="15">
        <f t="shared" si="7"/>
        <v>3.5035349475269761E-3</v>
      </c>
      <c r="AJ19" s="15">
        <f t="shared" si="8"/>
        <v>4.0908701026469707E-3</v>
      </c>
      <c r="AK19" t="s">
        <v>182</v>
      </c>
      <c r="AL19">
        <v>36</v>
      </c>
      <c r="AM19">
        <v>20</v>
      </c>
      <c r="AN19">
        <v>39</v>
      </c>
      <c r="AO19">
        <v>91</v>
      </c>
      <c r="AP19">
        <v>3</v>
      </c>
      <c r="AQ19">
        <v>0</v>
      </c>
      <c r="AR19">
        <v>0</v>
      </c>
      <c r="AS19">
        <v>0</v>
      </c>
      <c r="AT19">
        <v>0</v>
      </c>
      <c r="AU19">
        <v>4</v>
      </c>
      <c r="AV19">
        <v>0</v>
      </c>
      <c r="AW19">
        <v>2</v>
      </c>
      <c r="AX19">
        <v>4</v>
      </c>
      <c r="AY19">
        <v>0</v>
      </c>
      <c r="AZ19">
        <v>1</v>
      </c>
      <c r="BA19">
        <v>6</v>
      </c>
      <c r="BB19">
        <v>1</v>
      </c>
      <c r="BC19">
        <v>0</v>
      </c>
      <c r="BD19">
        <v>3372.199951171875</v>
      </c>
      <c r="BE19">
        <v>3304.699951171875</v>
      </c>
      <c r="BF19">
        <v>3372.199951171875</v>
      </c>
      <c r="BG19" s="15">
        <f t="shared" si="9"/>
        <v>-2.0425454957283984E-2</v>
      </c>
      <c r="BH19" s="15">
        <f t="shared" si="10"/>
        <v>2.0016606659561509E-2</v>
      </c>
      <c r="BI19" t="s">
        <v>162</v>
      </c>
      <c r="BJ19">
        <v>56</v>
      </c>
      <c r="BK19">
        <v>121</v>
      </c>
      <c r="BL19">
        <v>17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3379.389892578125</v>
      </c>
      <c r="CC19">
        <v>3355.2099609375</v>
      </c>
      <c r="CD19">
        <v>3395.0400390625</v>
      </c>
      <c r="CE19" s="15">
        <f t="shared" si="11"/>
        <v>-7.2066821218750299E-3</v>
      </c>
      <c r="CF19" s="15">
        <f t="shared" si="12"/>
        <v>1.1731843414724108E-2</v>
      </c>
      <c r="CG19" t="s">
        <v>181</v>
      </c>
      <c r="CH19">
        <v>76</v>
      </c>
      <c r="CI19">
        <v>114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3400</v>
      </c>
      <c r="DA19">
        <v>3404.0400390625</v>
      </c>
      <c r="DB19">
        <v>3404.1298828125</v>
      </c>
      <c r="DC19">
        <v>697</v>
      </c>
      <c r="DD19">
        <v>108</v>
      </c>
      <c r="DE19">
        <v>313</v>
      </c>
      <c r="DF19">
        <v>93</v>
      </c>
      <c r="DG19">
        <v>0</v>
      </c>
      <c r="DH19">
        <v>94</v>
      </c>
      <c r="DI19">
        <v>0</v>
      </c>
      <c r="DJ19">
        <v>94</v>
      </c>
      <c r="DK19">
        <v>0</v>
      </c>
      <c r="DL19">
        <v>4</v>
      </c>
      <c r="DN19">
        <v>0</v>
      </c>
      <c r="DO19">
        <v>4</v>
      </c>
      <c r="DP19">
        <v>1.7</v>
      </c>
      <c r="DQ19" t="s">
        <v>130</v>
      </c>
      <c r="DR19">
        <v>3315937</v>
      </c>
      <c r="DS19">
        <v>3273516</v>
      </c>
      <c r="DT19">
        <v>0.86</v>
      </c>
      <c r="DU19">
        <v>1.05</v>
      </c>
      <c r="DV19">
        <v>1.71</v>
      </c>
      <c r="DW19">
        <v>1.49</v>
      </c>
      <c r="DX19">
        <v>0</v>
      </c>
      <c r="DY19" s="15">
        <f t="shared" si="13"/>
        <v>1.1868365284013471E-3</v>
      </c>
      <c r="DZ19" s="15">
        <f t="shared" si="14"/>
        <v>2.6392574047684469E-5</v>
      </c>
      <c r="EA19" s="16">
        <f t="shared" si="15"/>
        <v>3404.1298804412922</v>
      </c>
      <c r="EB19" s="17">
        <f t="shared" si="16"/>
        <v>1.2132291024490316E-3</v>
      </c>
    </row>
    <row r="20" spans="1:132" hidden="1" x14ac:dyDescent="0.25">
      <c r="A20">
        <v>11</v>
      </c>
      <c r="B20" t="s">
        <v>183</v>
      </c>
      <c r="C20">
        <v>10</v>
      </c>
      <c r="D20">
        <v>0</v>
      </c>
      <c r="E20">
        <v>6</v>
      </c>
      <c r="F20">
        <v>0</v>
      </c>
      <c r="G20" t="s">
        <v>130</v>
      </c>
      <c r="H20" t="s">
        <v>130</v>
      </c>
      <c r="I20">
        <v>6</v>
      </c>
      <c r="J20">
        <v>0</v>
      </c>
      <c r="K20" t="s">
        <v>130</v>
      </c>
      <c r="L20" t="s">
        <v>130</v>
      </c>
      <c r="M20" t="s">
        <v>184</v>
      </c>
      <c r="N20">
        <v>30</v>
      </c>
      <c r="O20">
        <v>60</v>
      </c>
      <c r="P20">
        <v>67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4</v>
      </c>
      <c r="Y20">
        <v>5</v>
      </c>
      <c r="Z20">
        <v>4</v>
      </c>
      <c r="AA20">
        <v>8</v>
      </c>
      <c r="AB20">
        <v>1</v>
      </c>
      <c r="AC20">
        <v>21</v>
      </c>
      <c r="AD20">
        <v>0</v>
      </c>
      <c r="AE20">
        <v>0</v>
      </c>
      <c r="AF20">
        <v>117.2399978637695</v>
      </c>
      <c r="AG20">
        <v>115.7399978637695</v>
      </c>
      <c r="AH20">
        <v>117.38999938964839</v>
      </c>
      <c r="AI20" s="15">
        <f t="shared" si="7"/>
        <v>-1.2960083183737092E-2</v>
      </c>
      <c r="AJ20" s="15">
        <f t="shared" si="8"/>
        <v>1.4055724801583014E-2</v>
      </c>
      <c r="AK20" t="s">
        <v>185</v>
      </c>
      <c r="AL20">
        <v>111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67</v>
      </c>
      <c r="AV20">
        <v>4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118.2399978637695</v>
      </c>
      <c r="BE20">
        <v>118.0500030517578</v>
      </c>
      <c r="BF20">
        <v>118.5299987792969</v>
      </c>
      <c r="BG20" s="15">
        <f t="shared" si="9"/>
        <v>-1.6094435163072074E-3</v>
      </c>
      <c r="BH20" s="15">
        <f t="shared" si="10"/>
        <v>4.0495716905629697E-3</v>
      </c>
      <c r="BI20" t="s">
        <v>163</v>
      </c>
      <c r="BJ20">
        <v>87</v>
      </c>
      <c r="BK20">
        <v>40</v>
      </c>
      <c r="BL20">
        <v>6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22</v>
      </c>
      <c r="BT20">
        <v>11</v>
      </c>
      <c r="BU20">
        <v>13</v>
      </c>
      <c r="BV20">
        <v>4</v>
      </c>
      <c r="BW20">
        <v>6</v>
      </c>
      <c r="BX20">
        <v>1</v>
      </c>
      <c r="BY20">
        <v>34</v>
      </c>
      <c r="BZ20">
        <v>0</v>
      </c>
      <c r="CA20">
        <v>0</v>
      </c>
      <c r="CB20">
        <v>119.38999938964839</v>
      </c>
      <c r="CC20">
        <v>118.05999755859381</v>
      </c>
      <c r="CD20">
        <v>119.4300003051758</v>
      </c>
      <c r="CE20" s="15">
        <f t="shared" si="11"/>
        <v>-1.1265473984060526E-2</v>
      </c>
      <c r="CF20" s="15">
        <f t="shared" si="12"/>
        <v>1.1471177619369222E-2</v>
      </c>
      <c r="CG20" t="s">
        <v>186</v>
      </c>
      <c r="CH20">
        <v>38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52</v>
      </c>
      <c r="CR20">
        <v>27</v>
      </c>
      <c r="CS20">
        <v>27</v>
      </c>
      <c r="CT20">
        <v>16</v>
      </c>
      <c r="CU20">
        <v>23</v>
      </c>
      <c r="CV20">
        <v>0</v>
      </c>
      <c r="CW20">
        <v>0</v>
      </c>
      <c r="CX20">
        <v>0</v>
      </c>
      <c r="CY20">
        <v>0</v>
      </c>
      <c r="CZ20">
        <v>118.40000152587891</v>
      </c>
      <c r="DA20">
        <v>118.2099990844727</v>
      </c>
      <c r="DB20">
        <v>119.7200012207031</v>
      </c>
      <c r="DC20">
        <v>439</v>
      </c>
      <c r="DD20">
        <v>263</v>
      </c>
      <c r="DE20">
        <v>268</v>
      </c>
      <c r="DF20">
        <v>91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37</v>
      </c>
      <c r="DN20">
        <v>0</v>
      </c>
      <c r="DO20">
        <v>8</v>
      </c>
      <c r="DP20">
        <v>2.4</v>
      </c>
      <c r="DQ20" t="s">
        <v>130</v>
      </c>
      <c r="DR20">
        <v>204884</v>
      </c>
      <c r="DS20">
        <v>354516</v>
      </c>
      <c r="DT20">
        <v>0.442</v>
      </c>
      <c r="DU20">
        <v>1.4850000000000001</v>
      </c>
      <c r="DV20">
        <v>6.57</v>
      </c>
      <c r="DW20">
        <v>1.64</v>
      </c>
      <c r="DX20">
        <v>0.22559999</v>
      </c>
      <c r="DY20" s="15">
        <f t="shared" si="13"/>
        <v>-1.607329691885262E-3</v>
      </c>
      <c r="DZ20" s="15">
        <f t="shared" si="14"/>
        <v>1.2612780828883507E-2</v>
      </c>
      <c r="EA20" s="16">
        <f t="shared" si="15"/>
        <v>119.70095589470768</v>
      </c>
      <c r="EB20" s="17">
        <f t="shared" si="16"/>
        <v>1.1005451136998246E-2</v>
      </c>
    </row>
    <row r="21" spans="1:132" hidden="1" x14ac:dyDescent="0.25">
      <c r="A21">
        <v>12</v>
      </c>
      <c r="B21" t="s">
        <v>187</v>
      </c>
      <c r="C21">
        <v>9</v>
      </c>
      <c r="D21">
        <v>0</v>
      </c>
      <c r="E21">
        <v>6</v>
      </c>
      <c r="F21">
        <v>0</v>
      </c>
      <c r="G21" t="s">
        <v>130</v>
      </c>
      <c r="H21" t="s">
        <v>130</v>
      </c>
      <c r="I21">
        <v>6</v>
      </c>
      <c r="J21">
        <v>0</v>
      </c>
      <c r="K21" t="s">
        <v>130</v>
      </c>
      <c r="L21" t="s">
        <v>130</v>
      </c>
      <c r="M21" t="s">
        <v>188</v>
      </c>
      <c r="N21">
        <v>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14</v>
      </c>
      <c r="X21">
        <v>13</v>
      </c>
      <c r="Y21">
        <v>20</v>
      </c>
      <c r="Z21">
        <v>15</v>
      </c>
      <c r="AA21">
        <v>32</v>
      </c>
      <c r="AB21">
        <v>0</v>
      </c>
      <c r="AC21">
        <v>0</v>
      </c>
      <c r="AD21">
        <v>0</v>
      </c>
      <c r="AE21">
        <v>0</v>
      </c>
      <c r="AF21">
        <v>77.050003051757813</v>
      </c>
      <c r="AG21">
        <v>77.169998168945313</v>
      </c>
      <c r="AH21">
        <v>77.410003662109375</v>
      </c>
      <c r="AI21" s="15">
        <f t="shared" si="7"/>
        <v>1.5549451864026453E-3</v>
      </c>
      <c r="AJ21" s="15">
        <f t="shared" si="8"/>
        <v>3.1004454438688933E-3</v>
      </c>
      <c r="AK21" t="s">
        <v>189</v>
      </c>
      <c r="AL21">
        <v>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14</v>
      </c>
      <c r="AW21">
        <v>17</v>
      </c>
      <c r="AX21">
        <v>18</v>
      </c>
      <c r="AY21">
        <v>41</v>
      </c>
      <c r="AZ21">
        <v>0</v>
      </c>
      <c r="BA21">
        <v>0</v>
      </c>
      <c r="BB21">
        <v>0</v>
      </c>
      <c r="BC21">
        <v>0</v>
      </c>
      <c r="BD21">
        <v>77.099998474121094</v>
      </c>
      <c r="BE21">
        <v>77.30999755859375</v>
      </c>
      <c r="BF21">
        <v>77.389999389648438</v>
      </c>
      <c r="BG21" s="15">
        <f t="shared" si="9"/>
        <v>2.7163250692576746E-3</v>
      </c>
      <c r="BH21" s="15">
        <f t="shared" si="10"/>
        <v>1.033748955751923E-3</v>
      </c>
      <c r="BI21" t="s">
        <v>190</v>
      </c>
      <c r="BJ21">
        <v>1</v>
      </c>
      <c r="BK21">
        <v>14</v>
      </c>
      <c r="BL21">
        <v>79</v>
      </c>
      <c r="BM21">
        <v>22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78.180000305175781</v>
      </c>
      <c r="CC21">
        <v>77.260002136230469</v>
      </c>
      <c r="CD21">
        <v>78.569999694824219</v>
      </c>
      <c r="CE21" s="15">
        <f t="shared" si="11"/>
        <v>-1.1907819615680326E-2</v>
      </c>
      <c r="CF21" s="15">
        <f t="shared" si="12"/>
        <v>1.6672999410486722E-2</v>
      </c>
      <c r="CG21" t="s">
        <v>191</v>
      </c>
      <c r="CH21">
        <v>2</v>
      </c>
      <c r="CI21">
        <v>72</v>
      </c>
      <c r="CJ21">
        <v>46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78.680000305175781</v>
      </c>
      <c r="DA21">
        <v>78.620002746582031</v>
      </c>
      <c r="DB21">
        <v>79.519996643066406</v>
      </c>
      <c r="DC21">
        <v>250</v>
      </c>
      <c r="DD21">
        <v>139</v>
      </c>
      <c r="DE21">
        <v>14</v>
      </c>
      <c r="DF21">
        <v>137</v>
      </c>
      <c r="DG21">
        <v>0</v>
      </c>
      <c r="DH21">
        <v>22</v>
      </c>
      <c r="DI21">
        <v>0</v>
      </c>
      <c r="DJ21">
        <v>0</v>
      </c>
      <c r="DK21">
        <v>0</v>
      </c>
      <c r="DL21">
        <v>73</v>
      </c>
      <c r="DN21">
        <v>0</v>
      </c>
      <c r="DO21">
        <v>73</v>
      </c>
      <c r="DP21">
        <v>2.6</v>
      </c>
      <c r="DQ21" t="s">
        <v>135</v>
      </c>
      <c r="DR21">
        <v>123916</v>
      </c>
      <c r="DS21">
        <v>167383</v>
      </c>
      <c r="DT21">
        <v>1.095</v>
      </c>
      <c r="DU21">
        <v>1.325</v>
      </c>
      <c r="DV21">
        <v>6.61</v>
      </c>
      <c r="DW21">
        <v>3.28</v>
      </c>
      <c r="DX21">
        <v>0.5494</v>
      </c>
      <c r="DY21" s="15">
        <f t="shared" si="13"/>
        <v>-7.6313350925638623E-4</v>
      </c>
      <c r="DZ21" s="15">
        <f t="shared" si="14"/>
        <v>1.1317831167977688E-2</v>
      </c>
      <c r="EA21" s="16">
        <f t="shared" si="15"/>
        <v>79.509810664093791</v>
      </c>
      <c r="EB21" s="17">
        <f t="shared" si="16"/>
        <v>1.0554697658721302E-2</v>
      </c>
    </row>
    <row r="22" spans="1:132" hidden="1" x14ac:dyDescent="0.25">
      <c r="A22">
        <v>13</v>
      </c>
      <c r="B22" t="s">
        <v>192</v>
      </c>
      <c r="C22">
        <v>9</v>
      </c>
      <c r="D22">
        <v>1</v>
      </c>
      <c r="E22">
        <v>6</v>
      </c>
      <c r="F22">
        <v>0</v>
      </c>
      <c r="G22" t="s">
        <v>130</v>
      </c>
      <c r="H22" t="s">
        <v>130</v>
      </c>
      <c r="I22">
        <v>6</v>
      </c>
      <c r="J22">
        <v>0</v>
      </c>
      <c r="K22" t="s">
        <v>130</v>
      </c>
      <c r="L22" t="s">
        <v>130</v>
      </c>
      <c r="M22" t="s">
        <v>193</v>
      </c>
      <c r="N22">
        <v>19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15</v>
      </c>
      <c r="X22">
        <v>3</v>
      </c>
      <c r="Y22">
        <v>2</v>
      </c>
      <c r="Z22">
        <v>6</v>
      </c>
      <c r="AA22">
        <v>160</v>
      </c>
      <c r="AB22">
        <v>0</v>
      </c>
      <c r="AC22">
        <v>0</v>
      </c>
      <c r="AD22">
        <v>0</v>
      </c>
      <c r="AE22">
        <v>0</v>
      </c>
      <c r="AF22">
        <v>241.11000061035159</v>
      </c>
      <c r="AG22">
        <v>245.27000427246091</v>
      </c>
      <c r="AH22">
        <v>246.13999938964841</v>
      </c>
      <c r="AI22" s="15">
        <f t="shared" si="7"/>
        <v>1.6960914867878096E-2</v>
      </c>
      <c r="AJ22" s="15">
        <f t="shared" si="8"/>
        <v>3.5345539910003332E-3</v>
      </c>
      <c r="AK22" t="s">
        <v>194</v>
      </c>
      <c r="AL22">
        <v>6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14</v>
      </c>
      <c r="AV22">
        <v>25</v>
      </c>
      <c r="AW22">
        <v>35</v>
      </c>
      <c r="AX22">
        <v>80</v>
      </c>
      <c r="AY22">
        <v>40</v>
      </c>
      <c r="AZ22">
        <v>0</v>
      </c>
      <c r="BA22">
        <v>0</v>
      </c>
      <c r="BB22">
        <v>0</v>
      </c>
      <c r="BC22">
        <v>0</v>
      </c>
      <c r="BD22">
        <v>240.38999938964841</v>
      </c>
      <c r="BE22">
        <v>240.8999938964844</v>
      </c>
      <c r="BF22">
        <v>241.44999694824219</v>
      </c>
      <c r="BG22" s="15">
        <f t="shared" si="9"/>
        <v>2.1170382721351633E-3</v>
      </c>
      <c r="BH22" s="15">
        <f t="shared" si="10"/>
        <v>2.2779169961044676E-3</v>
      </c>
      <c r="BI22" t="s">
        <v>195</v>
      </c>
      <c r="BJ22">
        <v>27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107</v>
      </c>
      <c r="BT22">
        <v>41</v>
      </c>
      <c r="BU22">
        <v>7</v>
      </c>
      <c r="BV22">
        <v>7</v>
      </c>
      <c r="BW22">
        <v>19</v>
      </c>
      <c r="BX22">
        <v>0</v>
      </c>
      <c r="BY22">
        <v>0</v>
      </c>
      <c r="BZ22">
        <v>0</v>
      </c>
      <c r="CA22">
        <v>0</v>
      </c>
      <c r="CB22">
        <v>241.5</v>
      </c>
      <c r="CC22">
        <v>240.69999694824219</v>
      </c>
      <c r="CD22">
        <v>241.52000427246091</v>
      </c>
      <c r="CE22" s="15">
        <f t="shared" si="11"/>
        <v>-3.3236521059443191E-3</v>
      </c>
      <c r="CF22" s="15">
        <f t="shared" si="12"/>
        <v>3.3951942270324942E-3</v>
      </c>
      <c r="CG22" t="s">
        <v>196</v>
      </c>
      <c r="CH22">
        <v>121</v>
      </c>
      <c r="CI22">
        <v>71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26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243.00999450683599</v>
      </c>
      <c r="DA22">
        <v>243.13999938964841</v>
      </c>
      <c r="DB22">
        <v>244.3999938964844</v>
      </c>
      <c r="DC22">
        <v>244</v>
      </c>
      <c r="DD22">
        <v>369</v>
      </c>
      <c r="DE22">
        <v>25</v>
      </c>
      <c r="DF22">
        <v>180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219</v>
      </c>
      <c r="DN22">
        <v>0</v>
      </c>
      <c r="DO22">
        <v>200</v>
      </c>
      <c r="DP22">
        <v>1.9</v>
      </c>
      <c r="DQ22" t="s">
        <v>130</v>
      </c>
      <c r="DR22">
        <v>2242182</v>
      </c>
      <c r="DS22">
        <v>1795800</v>
      </c>
      <c r="DT22">
        <v>0.68400000000000005</v>
      </c>
      <c r="DU22">
        <v>0.79500000000000004</v>
      </c>
      <c r="DV22">
        <v>2.41</v>
      </c>
      <c r="DW22">
        <v>1.26</v>
      </c>
      <c r="DX22">
        <v>1.1953</v>
      </c>
      <c r="DY22" s="15">
        <f t="shared" si="13"/>
        <v>5.3469146639284482E-4</v>
      </c>
      <c r="DZ22" s="15">
        <f t="shared" si="14"/>
        <v>5.1554604676858906E-3</v>
      </c>
      <c r="EA22" s="16">
        <f t="shared" si="15"/>
        <v>244.39349804461492</v>
      </c>
      <c r="EB22" s="17">
        <f t="shared" si="16"/>
        <v>5.6901519340787354E-3</v>
      </c>
    </row>
    <row r="23" spans="1:132" hidden="1" x14ac:dyDescent="0.25">
      <c r="A23">
        <v>14</v>
      </c>
      <c r="B23" t="s">
        <v>197</v>
      </c>
      <c r="C23">
        <v>9</v>
      </c>
      <c r="D23">
        <v>0</v>
      </c>
      <c r="E23">
        <v>6</v>
      </c>
      <c r="F23">
        <v>0</v>
      </c>
      <c r="G23" t="s">
        <v>130</v>
      </c>
      <c r="H23" t="s">
        <v>130</v>
      </c>
      <c r="I23">
        <v>6</v>
      </c>
      <c r="J23">
        <v>0</v>
      </c>
      <c r="K23" t="s">
        <v>130</v>
      </c>
      <c r="L23" t="s">
        <v>130</v>
      </c>
      <c r="M23" t="s">
        <v>139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5</v>
      </c>
      <c r="Y23">
        <v>4</v>
      </c>
      <c r="Z23">
        <v>7</v>
      </c>
      <c r="AA23">
        <v>173</v>
      </c>
      <c r="AB23">
        <v>0</v>
      </c>
      <c r="AC23">
        <v>0</v>
      </c>
      <c r="AD23">
        <v>0</v>
      </c>
      <c r="AE23">
        <v>0</v>
      </c>
      <c r="AF23">
        <v>151.69000244140619</v>
      </c>
      <c r="AG23">
        <v>153.6300048828125</v>
      </c>
      <c r="AH23">
        <v>153.7799987792969</v>
      </c>
      <c r="AI23" s="15">
        <f t="shared" si="7"/>
        <v>1.2627757467599698E-2</v>
      </c>
      <c r="AJ23" s="15">
        <f t="shared" si="8"/>
        <v>9.7537974817951678E-4</v>
      </c>
      <c r="AK23" t="s">
        <v>198</v>
      </c>
      <c r="AL23">
        <v>33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54</v>
      </c>
      <c r="AV23">
        <v>27</v>
      </c>
      <c r="AW23">
        <v>35</v>
      </c>
      <c r="AX23">
        <v>28</v>
      </c>
      <c r="AY23">
        <v>33</v>
      </c>
      <c r="AZ23">
        <v>0</v>
      </c>
      <c r="BA23">
        <v>0</v>
      </c>
      <c r="BB23">
        <v>0</v>
      </c>
      <c r="BC23">
        <v>0</v>
      </c>
      <c r="BD23">
        <v>151.67999267578119</v>
      </c>
      <c r="BE23">
        <v>152.05999755859381</v>
      </c>
      <c r="BF23">
        <v>152.6499938964844</v>
      </c>
      <c r="BG23" s="15">
        <f t="shared" si="9"/>
        <v>2.499045698499236E-3</v>
      </c>
      <c r="BH23" s="15">
        <f t="shared" si="10"/>
        <v>3.8650269340376742E-3</v>
      </c>
      <c r="BI23" t="s">
        <v>199</v>
      </c>
      <c r="BJ23">
        <v>82</v>
      </c>
      <c r="BK23">
        <v>97</v>
      </c>
      <c r="BL23">
        <v>12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152.25</v>
      </c>
      <c r="CC23">
        <v>151.6499938964844</v>
      </c>
      <c r="CD23">
        <v>153.38999938964841</v>
      </c>
      <c r="CE23" s="15">
        <f t="shared" si="11"/>
        <v>-3.9565191405490641E-3</v>
      </c>
      <c r="CF23" s="15">
        <f t="shared" si="12"/>
        <v>1.1343669731322947E-2</v>
      </c>
      <c r="CG23" t="s">
        <v>200</v>
      </c>
      <c r="CH23">
        <v>3</v>
      </c>
      <c r="CI23">
        <v>12</v>
      </c>
      <c r="CJ23">
        <v>15</v>
      </c>
      <c r="CK23">
        <v>29</v>
      </c>
      <c r="CL23">
        <v>136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155.4100036621094</v>
      </c>
      <c r="DA23">
        <v>154.71000671386719</v>
      </c>
      <c r="DB23">
        <v>157.19000244140619</v>
      </c>
      <c r="DC23">
        <v>284</v>
      </c>
      <c r="DD23">
        <v>167</v>
      </c>
      <c r="DE23">
        <v>34</v>
      </c>
      <c r="DF23">
        <v>164</v>
      </c>
      <c r="DG23">
        <v>0</v>
      </c>
      <c r="DH23">
        <v>165</v>
      </c>
      <c r="DI23">
        <v>0</v>
      </c>
      <c r="DJ23">
        <v>0</v>
      </c>
      <c r="DK23">
        <v>0</v>
      </c>
      <c r="DL23">
        <v>206</v>
      </c>
      <c r="DN23">
        <v>0</v>
      </c>
      <c r="DO23">
        <v>206</v>
      </c>
      <c r="DP23">
        <v>2.2000000000000002</v>
      </c>
      <c r="DQ23" t="s">
        <v>130</v>
      </c>
      <c r="DR23">
        <v>738700</v>
      </c>
      <c r="DS23">
        <v>674383</v>
      </c>
      <c r="DT23">
        <v>0.38800000000000001</v>
      </c>
      <c r="DU23">
        <v>0.66200000000000003</v>
      </c>
      <c r="DV23">
        <v>3.81</v>
      </c>
      <c r="DW23">
        <v>1.1499999999999999</v>
      </c>
      <c r="DX23">
        <v>0.54990000000000006</v>
      </c>
      <c r="DY23" s="15">
        <f t="shared" si="13"/>
        <v>-4.5245744804138788E-3</v>
      </c>
      <c r="DZ23" s="15">
        <f t="shared" si="14"/>
        <v>1.5777057631024882E-2</v>
      </c>
      <c r="EA23" s="16">
        <f t="shared" si="15"/>
        <v>157.15087540588812</v>
      </c>
      <c r="EB23" s="17">
        <f t="shared" si="16"/>
        <v>1.1252483150611003E-2</v>
      </c>
    </row>
    <row r="24" spans="1:132" hidden="1" x14ac:dyDescent="0.25">
      <c r="A24">
        <v>15</v>
      </c>
      <c r="B24" t="s">
        <v>201</v>
      </c>
      <c r="C24">
        <v>9</v>
      </c>
      <c r="D24">
        <v>0</v>
      </c>
      <c r="E24">
        <v>6</v>
      </c>
      <c r="F24">
        <v>0</v>
      </c>
      <c r="G24" t="s">
        <v>130</v>
      </c>
      <c r="H24" t="s">
        <v>130</v>
      </c>
      <c r="I24">
        <v>6</v>
      </c>
      <c r="J24">
        <v>0</v>
      </c>
      <c r="K24" t="s">
        <v>130</v>
      </c>
      <c r="L24" t="s">
        <v>130</v>
      </c>
      <c r="M24" t="s">
        <v>202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11</v>
      </c>
      <c r="Y24">
        <v>6</v>
      </c>
      <c r="Z24">
        <v>20</v>
      </c>
      <c r="AA24">
        <v>147</v>
      </c>
      <c r="AB24">
        <v>0</v>
      </c>
      <c r="AC24">
        <v>0</v>
      </c>
      <c r="AD24">
        <v>0</v>
      </c>
      <c r="AE24">
        <v>0</v>
      </c>
      <c r="AF24">
        <v>237.05999755859369</v>
      </c>
      <c r="AG24">
        <v>237.66999816894531</v>
      </c>
      <c r="AH24">
        <v>238.19999694824219</v>
      </c>
      <c r="AI24" s="15">
        <f t="shared" si="7"/>
        <v>2.5665865067159288E-3</v>
      </c>
      <c r="AJ24" s="15">
        <f t="shared" si="8"/>
        <v>2.2250158945721354E-3</v>
      </c>
      <c r="AK24" t="s">
        <v>203</v>
      </c>
      <c r="AL24">
        <v>97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69</v>
      </c>
      <c r="AV24">
        <v>4</v>
      </c>
      <c r="AW24">
        <v>11</v>
      </c>
      <c r="AX24">
        <v>16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240.78999328613281</v>
      </c>
      <c r="BE24">
        <v>239.32000732421881</v>
      </c>
      <c r="BF24">
        <v>241.17999267578119</v>
      </c>
      <c r="BG24" s="15">
        <f t="shared" si="9"/>
        <v>-6.1423446303114915E-3</v>
      </c>
      <c r="BH24" s="15">
        <f t="shared" si="10"/>
        <v>7.7120217598760643E-3</v>
      </c>
      <c r="BI24" t="s">
        <v>204</v>
      </c>
      <c r="BJ24">
        <v>30</v>
      </c>
      <c r="BK24">
        <v>67</v>
      </c>
      <c r="BL24">
        <v>58</v>
      </c>
      <c r="BM24">
        <v>23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7</v>
      </c>
      <c r="BT24">
        <v>5</v>
      </c>
      <c r="BU24">
        <v>6</v>
      </c>
      <c r="BV24">
        <v>0</v>
      </c>
      <c r="BW24">
        <v>0</v>
      </c>
      <c r="BX24">
        <v>1</v>
      </c>
      <c r="BY24">
        <v>11</v>
      </c>
      <c r="BZ24">
        <v>0</v>
      </c>
      <c r="CA24">
        <v>0</v>
      </c>
      <c r="CB24">
        <v>245.66999816894531</v>
      </c>
      <c r="CC24">
        <v>241.75</v>
      </c>
      <c r="CD24">
        <v>246.38999938964841</v>
      </c>
      <c r="CE24" s="15">
        <f t="shared" si="11"/>
        <v>-1.6215090667819343E-2</v>
      </c>
      <c r="CF24" s="15">
        <f t="shared" si="12"/>
        <v>1.8831930683641862E-2</v>
      </c>
      <c r="CG24" t="s">
        <v>205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15</v>
      </c>
      <c r="CT24">
        <v>23</v>
      </c>
      <c r="CU24">
        <v>150</v>
      </c>
      <c r="CV24">
        <v>0</v>
      </c>
      <c r="CW24">
        <v>0</v>
      </c>
      <c r="CX24">
        <v>0</v>
      </c>
      <c r="CY24">
        <v>0</v>
      </c>
      <c r="CZ24">
        <v>243.28999328613281</v>
      </c>
      <c r="DA24">
        <v>242.91999816894531</v>
      </c>
      <c r="DB24">
        <v>248.6300048828125</v>
      </c>
      <c r="DC24">
        <v>284</v>
      </c>
      <c r="DD24">
        <v>201</v>
      </c>
      <c r="DE24">
        <v>104</v>
      </c>
      <c r="DF24">
        <v>143</v>
      </c>
      <c r="DG24">
        <v>0</v>
      </c>
      <c r="DH24">
        <v>23</v>
      </c>
      <c r="DI24">
        <v>0</v>
      </c>
      <c r="DJ24">
        <v>0</v>
      </c>
      <c r="DK24">
        <v>0</v>
      </c>
      <c r="DL24">
        <v>301</v>
      </c>
      <c r="DN24">
        <v>0</v>
      </c>
      <c r="DO24">
        <v>151</v>
      </c>
      <c r="DP24">
        <v>1.8</v>
      </c>
      <c r="DQ24" t="s">
        <v>130</v>
      </c>
      <c r="DR24">
        <v>610256</v>
      </c>
      <c r="DS24">
        <v>446416</v>
      </c>
      <c r="DT24">
        <v>1.6479999999999999</v>
      </c>
      <c r="DU24">
        <v>2.3170000000000002</v>
      </c>
      <c r="DV24">
        <v>1.1299999999999999</v>
      </c>
      <c r="DW24">
        <v>2.48</v>
      </c>
      <c r="DX24">
        <v>0.3352</v>
      </c>
      <c r="DY24" s="15">
        <f t="shared" si="13"/>
        <v>-1.523115099524075E-3</v>
      </c>
      <c r="DZ24" s="15">
        <f t="shared" si="14"/>
        <v>2.2965879426171787E-2</v>
      </c>
      <c r="EA24" s="16">
        <f t="shared" si="15"/>
        <v>248.49886955709917</v>
      </c>
      <c r="EB24" s="17">
        <f t="shared" si="16"/>
        <v>2.1442764326647712E-2</v>
      </c>
    </row>
    <row r="25" spans="1:132" hidden="1" x14ac:dyDescent="0.25">
      <c r="A25">
        <v>16</v>
      </c>
      <c r="B25" t="s">
        <v>206</v>
      </c>
      <c r="C25">
        <v>10</v>
      </c>
      <c r="D25">
        <v>0</v>
      </c>
      <c r="E25">
        <v>6</v>
      </c>
      <c r="F25">
        <v>0</v>
      </c>
      <c r="G25" t="s">
        <v>130</v>
      </c>
      <c r="H25" t="s">
        <v>130</v>
      </c>
      <c r="I25">
        <v>6</v>
      </c>
      <c r="J25">
        <v>0</v>
      </c>
      <c r="K25" t="s">
        <v>130</v>
      </c>
      <c r="L25" t="s">
        <v>130</v>
      </c>
      <c r="M25" t="s">
        <v>207</v>
      </c>
      <c r="N25">
        <v>17</v>
      </c>
      <c r="O25">
        <v>22</v>
      </c>
      <c r="P25">
        <v>117</v>
      </c>
      <c r="Q25">
        <v>23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3</v>
      </c>
      <c r="Y25">
        <v>3</v>
      </c>
      <c r="Z25">
        <v>2</v>
      </c>
      <c r="AA25">
        <v>0</v>
      </c>
      <c r="AB25">
        <v>1</v>
      </c>
      <c r="AC25">
        <v>8</v>
      </c>
      <c r="AD25">
        <v>0</v>
      </c>
      <c r="AE25">
        <v>0</v>
      </c>
      <c r="AF25">
        <v>130.32000732421881</v>
      </c>
      <c r="AG25">
        <v>129.0299987792969</v>
      </c>
      <c r="AH25">
        <v>131.0899963378906</v>
      </c>
      <c r="AI25" s="15">
        <f t="shared" si="7"/>
        <v>-9.9977412782001895E-3</v>
      </c>
      <c r="AJ25" s="15">
        <f t="shared" si="8"/>
        <v>1.5714376505770566E-2</v>
      </c>
      <c r="AK25" t="s">
        <v>208</v>
      </c>
      <c r="AL25">
        <v>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51</v>
      </c>
      <c r="AV25">
        <v>22</v>
      </c>
      <c r="AW25">
        <v>20</v>
      </c>
      <c r="AX25">
        <v>14</v>
      </c>
      <c r="AY25">
        <v>18</v>
      </c>
      <c r="AZ25">
        <v>0</v>
      </c>
      <c r="BA25">
        <v>0</v>
      </c>
      <c r="BB25">
        <v>0</v>
      </c>
      <c r="BC25">
        <v>0</v>
      </c>
      <c r="BD25">
        <v>131.28999328613281</v>
      </c>
      <c r="BE25">
        <v>130.91999816894531</v>
      </c>
      <c r="BF25">
        <v>131.47999572753909</v>
      </c>
      <c r="BG25" s="15">
        <f t="shared" si="9"/>
        <v>-2.8261161194795825E-3</v>
      </c>
      <c r="BH25" s="15">
        <f t="shared" si="10"/>
        <v>4.2591844903481224E-3</v>
      </c>
      <c r="BI25" t="s">
        <v>209</v>
      </c>
      <c r="BJ25">
        <v>26</v>
      </c>
      <c r="BK25">
        <v>113</v>
      </c>
      <c r="BL25">
        <v>55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132.99000549316409</v>
      </c>
      <c r="CC25">
        <v>131.33000183105469</v>
      </c>
      <c r="CD25">
        <v>133.1000061035156</v>
      </c>
      <c r="CE25" s="15">
        <f t="shared" si="11"/>
        <v>-1.2639942427206119E-2</v>
      </c>
      <c r="CF25" s="15">
        <f t="shared" si="12"/>
        <v>1.3298303465773875E-2</v>
      </c>
      <c r="CG25" t="s">
        <v>210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9</v>
      </c>
      <c r="CR25">
        <v>24</v>
      </c>
      <c r="CS25">
        <v>15</v>
      </c>
      <c r="CT25">
        <v>22</v>
      </c>
      <c r="CU25">
        <v>122</v>
      </c>
      <c r="CV25">
        <v>0</v>
      </c>
      <c r="CW25">
        <v>0</v>
      </c>
      <c r="CX25">
        <v>0</v>
      </c>
      <c r="CY25">
        <v>0</v>
      </c>
      <c r="CZ25">
        <v>131.86000061035159</v>
      </c>
      <c r="DA25">
        <v>132.38999938964841</v>
      </c>
      <c r="DB25">
        <v>132.6000061035156</v>
      </c>
      <c r="DC25">
        <v>475</v>
      </c>
      <c r="DD25">
        <v>197</v>
      </c>
      <c r="DE25">
        <v>278</v>
      </c>
      <c r="DF25">
        <v>127</v>
      </c>
      <c r="DG25">
        <v>0</v>
      </c>
      <c r="DH25">
        <v>23</v>
      </c>
      <c r="DI25">
        <v>0</v>
      </c>
      <c r="DJ25">
        <v>23</v>
      </c>
      <c r="DK25">
        <v>0</v>
      </c>
      <c r="DL25">
        <v>140</v>
      </c>
      <c r="DN25">
        <v>0</v>
      </c>
      <c r="DO25">
        <v>18</v>
      </c>
      <c r="DP25">
        <v>2.1</v>
      </c>
      <c r="DQ25" t="s">
        <v>130</v>
      </c>
      <c r="DR25">
        <v>1022187</v>
      </c>
      <c r="DS25">
        <v>972600</v>
      </c>
      <c r="DT25">
        <v>1.7470000000000001</v>
      </c>
      <c r="DU25">
        <v>2.3439999999999999</v>
      </c>
      <c r="DV25">
        <v>-23.47</v>
      </c>
      <c r="DW25">
        <v>1.52</v>
      </c>
      <c r="DX25">
        <v>0.191</v>
      </c>
      <c r="DY25" s="15">
        <f t="shared" si="13"/>
        <v>4.0033143118078929E-3</v>
      </c>
      <c r="DZ25" s="15">
        <f t="shared" si="14"/>
        <v>1.5837609668225561E-3</v>
      </c>
      <c r="EA25" s="16">
        <f t="shared" si="15"/>
        <v>132.5996735030794</v>
      </c>
      <c r="EB25" s="17">
        <f t="shared" si="16"/>
        <v>5.5870752786304489E-3</v>
      </c>
    </row>
    <row r="26" spans="1:132" hidden="1" x14ac:dyDescent="0.25">
      <c r="A26">
        <v>17</v>
      </c>
      <c r="B26" t="s">
        <v>211</v>
      </c>
      <c r="C26">
        <v>9</v>
      </c>
      <c r="D26">
        <v>0</v>
      </c>
      <c r="E26">
        <v>5</v>
      </c>
      <c r="F26">
        <v>1</v>
      </c>
      <c r="G26" t="s">
        <v>130</v>
      </c>
      <c r="H26" t="s">
        <v>130</v>
      </c>
      <c r="I26">
        <v>5</v>
      </c>
      <c r="J26">
        <v>1</v>
      </c>
      <c r="K26" t="s">
        <v>130</v>
      </c>
      <c r="L26" t="s">
        <v>130</v>
      </c>
      <c r="M26" t="s">
        <v>212</v>
      </c>
      <c r="N26">
        <v>116</v>
      </c>
      <c r="O26">
        <v>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26</v>
      </c>
      <c r="X26">
        <v>8</v>
      </c>
      <c r="Y26">
        <v>19</v>
      </c>
      <c r="Z26">
        <v>6</v>
      </c>
      <c r="AA26">
        <v>28</v>
      </c>
      <c r="AB26">
        <v>0</v>
      </c>
      <c r="AC26">
        <v>0</v>
      </c>
      <c r="AD26">
        <v>0</v>
      </c>
      <c r="AE26">
        <v>0</v>
      </c>
      <c r="AF26">
        <v>68.05999755859375</v>
      </c>
      <c r="AG26">
        <v>67.709999084472656</v>
      </c>
      <c r="AH26">
        <v>68.069999694824219</v>
      </c>
      <c r="AI26" s="15">
        <f t="shared" si="7"/>
        <v>-5.1690810641489282E-3</v>
      </c>
      <c r="AJ26" s="15">
        <f t="shared" si="8"/>
        <v>5.288682414654633E-3</v>
      </c>
      <c r="AK26" t="s">
        <v>207</v>
      </c>
      <c r="AL26">
        <v>18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34</v>
      </c>
      <c r="AV26">
        <v>47</v>
      </c>
      <c r="AW26">
        <v>22</v>
      </c>
      <c r="AX26">
        <v>29</v>
      </c>
      <c r="AY26">
        <v>49</v>
      </c>
      <c r="AZ26">
        <v>0</v>
      </c>
      <c r="BA26">
        <v>0</v>
      </c>
      <c r="BB26">
        <v>0</v>
      </c>
      <c r="BC26">
        <v>0</v>
      </c>
      <c r="BD26">
        <v>68.459999084472656</v>
      </c>
      <c r="BE26">
        <v>68.120002746582031</v>
      </c>
      <c r="BF26">
        <v>68.510002136230469</v>
      </c>
      <c r="BG26" s="15">
        <f t="shared" si="9"/>
        <v>-4.9911380531717509E-3</v>
      </c>
      <c r="BH26" s="15">
        <f t="shared" si="10"/>
        <v>5.6925905340498018E-3</v>
      </c>
      <c r="BI26" t="s">
        <v>213</v>
      </c>
      <c r="BJ26">
        <v>119</v>
      </c>
      <c r="BK26">
        <v>11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46</v>
      </c>
      <c r="BT26">
        <v>28</v>
      </c>
      <c r="BU26">
        <v>11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67.720001220703125</v>
      </c>
      <c r="CC26">
        <v>67.779998779296875</v>
      </c>
      <c r="CD26">
        <v>68.589996337890625</v>
      </c>
      <c r="CE26" s="15">
        <f t="shared" si="11"/>
        <v>8.8518087451006089E-4</v>
      </c>
      <c r="CF26" s="15">
        <f t="shared" si="12"/>
        <v>1.1809266683781572E-2</v>
      </c>
      <c r="CG26" t="s">
        <v>141</v>
      </c>
      <c r="CH26">
        <v>55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68</v>
      </c>
      <c r="CR26">
        <v>30</v>
      </c>
      <c r="CS26">
        <v>35</v>
      </c>
      <c r="CT26">
        <v>18</v>
      </c>
      <c r="CU26">
        <v>14</v>
      </c>
      <c r="CV26">
        <v>0</v>
      </c>
      <c r="CW26">
        <v>0</v>
      </c>
      <c r="CX26">
        <v>0</v>
      </c>
      <c r="CY26">
        <v>0</v>
      </c>
      <c r="CZ26">
        <v>67.830001831054688</v>
      </c>
      <c r="DA26">
        <v>68.019996643066406</v>
      </c>
      <c r="DB26">
        <v>68.449996948242188</v>
      </c>
      <c r="DC26">
        <v>328</v>
      </c>
      <c r="DD26">
        <v>427</v>
      </c>
      <c r="DE26">
        <v>143</v>
      </c>
      <c r="DF26">
        <v>191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91</v>
      </c>
      <c r="DN26">
        <v>0</v>
      </c>
      <c r="DO26">
        <v>77</v>
      </c>
      <c r="DP26">
        <v>2.2000000000000002</v>
      </c>
      <c r="DQ26" t="s">
        <v>130</v>
      </c>
      <c r="DR26">
        <v>3618950</v>
      </c>
      <c r="DS26">
        <v>2714500</v>
      </c>
      <c r="DT26">
        <v>1.601</v>
      </c>
      <c r="DU26">
        <v>2.383</v>
      </c>
      <c r="DV26">
        <v>2.69</v>
      </c>
      <c r="DW26">
        <v>1.59</v>
      </c>
      <c r="DX26">
        <v>0.26600000000000001</v>
      </c>
      <c r="DY26" s="15">
        <f t="shared" si="13"/>
        <v>2.7932199557243464E-3</v>
      </c>
      <c r="DZ26" s="15">
        <f t="shared" si="14"/>
        <v>6.281962371757599E-3</v>
      </c>
      <c r="EA26" s="16">
        <f t="shared" si="15"/>
        <v>68.44729570250523</v>
      </c>
      <c r="EB26" s="17">
        <f t="shared" si="16"/>
        <v>9.0751823274819454E-3</v>
      </c>
    </row>
    <row r="27" spans="1:132" hidden="1" x14ac:dyDescent="0.25">
      <c r="A27">
        <v>18</v>
      </c>
      <c r="B27" t="s">
        <v>214</v>
      </c>
      <c r="C27">
        <v>9</v>
      </c>
      <c r="D27">
        <v>1</v>
      </c>
      <c r="E27">
        <v>6</v>
      </c>
      <c r="F27">
        <v>0</v>
      </c>
      <c r="G27" t="s">
        <v>130</v>
      </c>
      <c r="H27" t="s">
        <v>130</v>
      </c>
      <c r="I27">
        <v>6</v>
      </c>
      <c r="J27">
        <v>0</v>
      </c>
      <c r="K27" t="s">
        <v>130</v>
      </c>
      <c r="L27" t="s">
        <v>130</v>
      </c>
      <c r="M27" t="s">
        <v>215</v>
      </c>
      <c r="N27">
        <v>16</v>
      </c>
      <c r="O27">
        <v>38</v>
      </c>
      <c r="P27">
        <v>28</v>
      </c>
      <c r="Q27">
        <v>2</v>
      </c>
      <c r="R27">
        <v>3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4</v>
      </c>
      <c r="Z27">
        <v>1</v>
      </c>
      <c r="AA27">
        <v>6</v>
      </c>
      <c r="AB27">
        <v>1</v>
      </c>
      <c r="AC27">
        <v>11</v>
      </c>
      <c r="AD27">
        <v>1</v>
      </c>
      <c r="AE27">
        <v>0</v>
      </c>
      <c r="AF27">
        <v>40.479999542236328</v>
      </c>
      <c r="AG27">
        <v>39.659999847412109</v>
      </c>
      <c r="AH27">
        <v>40.590000152587891</v>
      </c>
      <c r="AI27" s="15">
        <f t="shared" si="7"/>
        <v>-2.0675736207238726E-2</v>
      </c>
      <c r="AJ27" s="15">
        <f t="shared" si="8"/>
        <v>2.2912054734655851E-2</v>
      </c>
      <c r="AK27" t="s">
        <v>216</v>
      </c>
      <c r="AL27">
        <v>20</v>
      </c>
      <c r="AM27">
        <v>6</v>
      </c>
      <c r="AN27">
        <v>1</v>
      </c>
      <c r="AO27">
        <v>2</v>
      </c>
      <c r="AP27">
        <v>0</v>
      </c>
      <c r="AQ27">
        <v>1</v>
      </c>
      <c r="AR27">
        <v>3</v>
      </c>
      <c r="AS27">
        <v>0</v>
      </c>
      <c r="AT27">
        <v>0</v>
      </c>
      <c r="AU27">
        <v>8</v>
      </c>
      <c r="AV27">
        <v>5</v>
      </c>
      <c r="AW27">
        <v>6</v>
      </c>
      <c r="AX27">
        <v>6</v>
      </c>
      <c r="AY27">
        <v>69</v>
      </c>
      <c r="AZ27">
        <v>1</v>
      </c>
      <c r="BA27">
        <v>5</v>
      </c>
      <c r="BB27">
        <v>0</v>
      </c>
      <c r="BC27">
        <v>0</v>
      </c>
      <c r="BD27">
        <v>39.799999237060547</v>
      </c>
      <c r="BE27">
        <v>40.299999237060547</v>
      </c>
      <c r="BF27">
        <v>40.979999542236328</v>
      </c>
      <c r="BG27" s="15">
        <f t="shared" si="9"/>
        <v>1.2406948125700978E-2</v>
      </c>
      <c r="BH27" s="15">
        <f t="shared" si="10"/>
        <v>1.6593467856800048E-2</v>
      </c>
      <c r="BI27" t="s">
        <v>217</v>
      </c>
      <c r="BJ27">
        <v>9</v>
      </c>
      <c r="BK27">
        <v>13</v>
      </c>
      <c r="BL27">
        <v>37</v>
      </c>
      <c r="BM27">
        <v>29</v>
      </c>
      <c r="BN27">
        <v>3</v>
      </c>
      <c r="BO27">
        <v>1</v>
      </c>
      <c r="BP27">
        <v>1</v>
      </c>
      <c r="BQ27">
        <v>0</v>
      </c>
      <c r="BR27">
        <v>0</v>
      </c>
      <c r="BS27">
        <v>1</v>
      </c>
      <c r="BT27">
        <v>1</v>
      </c>
      <c r="BU27">
        <v>0</v>
      </c>
      <c r="BV27">
        <v>1</v>
      </c>
      <c r="BW27">
        <v>8</v>
      </c>
      <c r="BX27">
        <v>2</v>
      </c>
      <c r="BY27">
        <v>10</v>
      </c>
      <c r="BZ27">
        <v>1</v>
      </c>
      <c r="CA27">
        <v>10</v>
      </c>
      <c r="CB27">
        <v>40.400001525878913</v>
      </c>
      <c r="CC27">
        <v>39.990001678466797</v>
      </c>
      <c r="CD27">
        <v>40.830001831054688</v>
      </c>
      <c r="CE27" s="15">
        <f t="shared" si="11"/>
        <v>-1.0252558894812136E-2</v>
      </c>
      <c r="CF27" s="15">
        <f t="shared" si="12"/>
        <v>2.0573110823350449E-2</v>
      </c>
      <c r="CG27" t="s">
        <v>218</v>
      </c>
      <c r="CH27">
        <v>14</v>
      </c>
      <c r="CI27">
        <v>19</v>
      </c>
      <c r="CJ27">
        <v>5</v>
      </c>
      <c r="CK27">
        <v>3</v>
      </c>
      <c r="CL27">
        <v>0</v>
      </c>
      <c r="CM27">
        <v>1</v>
      </c>
      <c r="CN27">
        <v>8</v>
      </c>
      <c r="CO27">
        <v>0</v>
      </c>
      <c r="CP27">
        <v>0</v>
      </c>
      <c r="CQ27">
        <v>1</v>
      </c>
      <c r="CR27">
        <v>2</v>
      </c>
      <c r="CS27">
        <v>6</v>
      </c>
      <c r="CT27">
        <v>5</v>
      </c>
      <c r="CU27">
        <v>64</v>
      </c>
      <c r="CV27">
        <v>1</v>
      </c>
      <c r="CW27">
        <v>4</v>
      </c>
      <c r="CX27">
        <v>0</v>
      </c>
      <c r="CY27">
        <v>0</v>
      </c>
      <c r="CZ27">
        <v>40.419998168945313</v>
      </c>
      <c r="DA27">
        <v>40.669998168945313</v>
      </c>
      <c r="DB27">
        <v>41.849998474121087</v>
      </c>
      <c r="DC27">
        <v>242</v>
      </c>
      <c r="DD27">
        <v>49</v>
      </c>
      <c r="DE27">
        <v>113</v>
      </c>
      <c r="DF27">
        <v>32</v>
      </c>
      <c r="DG27">
        <v>0</v>
      </c>
      <c r="DH27">
        <v>42</v>
      </c>
      <c r="DI27">
        <v>0</v>
      </c>
      <c r="DJ27">
        <v>7</v>
      </c>
      <c r="DK27">
        <v>10</v>
      </c>
      <c r="DL27">
        <v>147</v>
      </c>
      <c r="DN27">
        <v>0</v>
      </c>
      <c r="DO27">
        <v>75</v>
      </c>
      <c r="DP27">
        <v>1</v>
      </c>
      <c r="DQ27" t="s">
        <v>155</v>
      </c>
      <c r="DR27">
        <v>109250</v>
      </c>
      <c r="DS27">
        <v>135150</v>
      </c>
      <c r="DT27">
        <v>3.3210000000000002</v>
      </c>
      <c r="DU27">
        <v>4.8109999999999999</v>
      </c>
      <c r="DV27">
        <v>-20.13</v>
      </c>
      <c r="DW27">
        <v>7.32</v>
      </c>
      <c r="DX27">
        <v>0</v>
      </c>
      <c r="DY27" s="15">
        <f t="shared" si="13"/>
        <v>6.1470374048576693E-3</v>
      </c>
      <c r="DZ27" s="15">
        <f t="shared" si="14"/>
        <v>2.8195946193533383E-2</v>
      </c>
      <c r="EA27" s="16">
        <f t="shared" si="15"/>
        <v>41.816727249007997</v>
      </c>
      <c r="EB27" s="17">
        <f t="shared" si="16"/>
        <v>3.4342983598391053E-2</v>
      </c>
    </row>
    <row r="28" spans="1:132" hidden="1" x14ac:dyDescent="0.25">
      <c r="A28">
        <v>19</v>
      </c>
      <c r="B28" t="s">
        <v>219</v>
      </c>
      <c r="C28">
        <v>9</v>
      </c>
      <c r="D28">
        <v>0</v>
      </c>
      <c r="E28">
        <v>6</v>
      </c>
      <c r="F28">
        <v>0</v>
      </c>
      <c r="G28" t="s">
        <v>130</v>
      </c>
      <c r="H28" t="s">
        <v>130</v>
      </c>
      <c r="I28">
        <v>6</v>
      </c>
      <c r="J28">
        <v>0</v>
      </c>
      <c r="K28" t="s">
        <v>130</v>
      </c>
      <c r="L28" t="s">
        <v>130</v>
      </c>
      <c r="M28" t="s">
        <v>220</v>
      </c>
      <c r="N28">
        <v>43</v>
      </c>
      <c r="O28">
        <v>88</v>
      </c>
      <c r="P28">
        <v>14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362.239990234375</v>
      </c>
      <c r="AG28">
        <v>359.60000610351563</v>
      </c>
      <c r="AH28">
        <v>364.20999145507813</v>
      </c>
      <c r="AI28" s="15">
        <f t="shared" si="7"/>
        <v>-7.3414462904637379E-3</v>
      </c>
      <c r="AJ28" s="15">
        <f t="shared" si="8"/>
        <v>1.2657492819306948E-2</v>
      </c>
      <c r="AK28" t="s">
        <v>221</v>
      </c>
      <c r="AL28">
        <v>30</v>
      </c>
      <c r="AM28">
        <v>73</v>
      </c>
      <c r="AN28">
        <v>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11</v>
      </c>
      <c r="AW28">
        <v>5</v>
      </c>
      <c r="AX28">
        <v>1</v>
      </c>
      <c r="AY28">
        <v>8</v>
      </c>
      <c r="AZ28">
        <v>1</v>
      </c>
      <c r="BA28">
        <v>25</v>
      </c>
      <c r="BB28">
        <v>0</v>
      </c>
      <c r="BC28">
        <v>0</v>
      </c>
      <c r="BD28">
        <v>366.70001220703131</v>
      </c>
      <c r="BE28">
        <v>361.95001220703131</v>
      </c>
      <c r="BF28">
        <v>367.32998657226563</v>
      </c>
      <c r="BG28" s="15">
        <f t="shared" si="9"/>
        <v>-1.3123359137457546E-2</v>
      </c>
      <c r="BH28" s="15">
        <f t="shared" si="10"/>
        <v>1.4646161658179557E-2</v>
      </c>
      <c r="BI28" t="s">
        <v>222</v>
      </c>
      <c r="BJ28">
        <v>95</v>
      </c>
      <c r="BK28">
        <v>48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32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366.94000244140631</v>
      </c>
      <c r="CC28">
        <v>367.08999633789063</v>
      </c>
      <c r="CD28">
        <v>370.70001220703131</v>
      </c>
      <c r="CE28" s="15">
        <f t="shared" si="11"/>
        <v>4.086025170412233E-4</v>
      </c>
      <c r="CF28" s="15">
        <f t="shared" si="12"/>
        <v>9.7383753716321353E-3</v>
      </c>
      <c r="CG28" t="s">
        <v>223</v>
      </c>
      <c r="CH28">
        <v>98</v>
      </c>
      <c r="CI28">
        <v>27</v>
      </c>
      <c r="CJ28">
        <v>2</v>
      </c>
      <c r="CK28">
        <v>0</v>
      </c>
      <c r="CL28">
        <v>0</v>
      </c>
      <c r="CM28">
        <v>1</v>
      </c>
      <c r="CN28">
        <v>2</v>
      </c>
      <c r="CO28">
        <v>0</v>
      </c>
      <c r="CP28">
        <v>0</v>
      </c>
      <c r="CQ28">
        <v>41</v>
      </c>
      <c r="CR28">
        <v>11</v>
      </c>
      <c r="CS28">
        <v>8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371.01998901367188</v>
      </c>
      <c r="DA28">
        <v>370.17999267578119</v>
      </c>
      <c r="DB28">
        <v>373.3699951171875</v>
      </c>
      <c r="DC28">
        <v>527</v>
      </c>
      <c r="DD28">
        <v>137</v>
      </c>
      <c r="DE28">
        <v>257</v>
      </c>
      <c r="DF28">
        <v>44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8</v>
      </c>
      <c r="DN28">
        <v>0</v>
      </c>
      <c r="DO28">
        <v>8</v>
      </c>
      <c r="DP28">
        <v>2.4</v>
      </c>
      <c r="DQ28" t="s">
        <v>130</v>
      </c>
      <c r="DR28">
        <v>404987</v>
      </c>
      <c r="DS28">
        <v>346650</v>
      </c>
      <c r="DT28">
        <v>2.298</v>
      </c>
      <c r="DU28">
        <v>2.359</v>
      </c>
      <c r="DV28">
        <v>5.94</v>
      </c>
      <c r="DW28">
        <v>2.15</v>
      </c>
      <c r="DX28">
        <v>0</v>
      </c>
      <c r="DY28" s="15">
        <f t="shared" si="13"/>
        <v>-2.2691565036212502E-3</v>
      </c>
      <c r="DZ28" s="15">
        <f t="shared" si="14"/>
        <v>8.5438103841340984E-3</v>
      </c>
      <c r="EA28" s="16">
        <f t="shared" si="15"/>
        <v>373.34274034120324</v>
      </c>
      <c r="EB28" s="17">
        <f t="shared" si="16"/>
        <v>6.2746538805128482E-3</v>
      </c>
    </row>
    <row r="29" spans="1:132" hidden="1" x14ac:dyDescent="0.25">
      <c r="A29">
        <v>20</v>
      </c>
      <c r="B29" t="s">
        <v>224</v>
      </c>
      <c r="C29">
        <v>10</v>
      </c>
      <c r="D29">
        <v>0</v>
      </c>
      <c r="E29">
        <v>6</v>
      </c>
      <c r="F29">
        <v>0</v>
      </c>
      <c r="G29" t="s">
        <v>130</v>
      </c>
      <c r="H29" t="s">
        <v>130</v>
      </c>
      <c r="I29">
        <v>6</v>
      </c>
      <c r="J29">
        <v>0</v>
      </c>
      <c r="K29" t="s">
        <v>130</v>
      </c>
      <c r="L29" t="s">
        <v>130</v>
      </c>
      <c r="M29" t="s">
        <v>189</v>
      </c>
      <c r="N29">
        <v>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40</v>
      </c>
      <c r="X29">
        <v>17</v>
      </c>
      <c r="Y29">
        <v>20</v>
      </c>
      <c r="Z29">
        <v>13</v>
      </c>
      <c r="AA29">
        <v>27</v>
      </c>
      <c r="AB29">
        <v>0</v>
      </c>
      <c r="AC29">
        <v>0</v>
      </c>
      <c r="AD29">
        <v>0</v>
      </c>
      <c r="AE29">
        <v>0</v>
      </c>
      <c r="AF29">
        <v>143.67999267578119</v>
      </c>
      <c r="AG29">
        <v>143.80000305175781</v>
      </c>
      <c r="AH29">
        <v>143.96000671386719</v>
      </c>
      <c r="AI29" s="15">
        <f t="shared" si="7"/>
        <v>8.3456448838481467E-4</v>
      </c>
      <c r="AJ29" s="15">
        <f t="shared" si="8"/>
        <v>1.1114452253909723E-3</v>
      </c>
      <c r="AK29" t="s">
        <v>225</v>
      </c>
      <c r="AL29">
        <v>100</v>
      </c>
      <c r="AM29">
        <v>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29</v>
      </c>
      <c r="AV29">
        <v>2</v>
      </c>
      <c r="AW29">
        <v>0</v>
      </c>
      <c r="AX29">
        <v>1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145.19999694824219</v>
      </c>
      <c r="BE29">
        <v>144.41999816894531</v>
      </c>
      <c r="BF29">
        <v>145.30000305175781</v>
      </c>
      <c r="BG29" s="15">
        <f t="shared" si="9"/>
        <v>-5.4009056168551339E-3</v>
      </c>
      <c r="BH29" s="15">
        <f t="shared" si="10"/>
        <v>6.0564684399836421E-3</v>
      </c>
      <c r="BI29" t="s">
        <v>184</v>
      </c>
      <c r="BJ29">
        <v>1</v>
      </c>
      <c r="BK29">
        <v>88</v>
      </c>
      <c r="BL29">
        <v>21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146.21000671386719</v>
      </c>
      <c r="CC29">
        <v>144.67999267578119</v>
      </c>
      <c r="CD29">
        <v>146.3800048828125</v>
      </c>
      <c r="CE29" s="15">
        <f t="shared" si="11"/>
        <v>-1.0575159770118692E-2</v>
      </c>
      <c r="CF29" s="15">
        <f t="shared" si="12"/>
        <v>1.1613691421805128E-2</v>
      </c>
      <c r="CG29" t="s">
        <v>226</v>
      </c>
      <c r="CH29">
        <v>9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24</v>
      </c>
      <c r="CR29">
        <v>25</v>
      </c>
      <c r="CS29">
        <v>20</v>
      </c>
      <c r="CT29">
        <v>36</v>
      </c>
      <c r="CU29">
        <v>26</v>
      </c>
      <c r="CV29">
        <v>0</v>
      </c>
      <c r="CW29">
        <v>0</v>
      </c>
      <c r="CX29">
        <v>0</v>
      </c>
      <c r="CY29">
        <v>0</v>
      </c>
      <c r="CZ29">
        <v>146.33000183105469</v>
      </c>
      <c r="DA29">
        <v>144.5</v>
      </c>
      <c r="DB29">
        <v>146.1499938964844</v>
      </c>
      <c r="DC29">
        <v>232</v>
      </c>
      <c r="DD29">
        <v>227</v>
      </c>
      <c r="DE29">
        <v>113</v>
      </c>
      <c r="DF29">
        <v>122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56</v>
      </c>
      <c r="DN29">
        <v>0</v>
      </c>
      <c r="DO29">
        <v>30</v>
      </c>
      <c r="DP29">
        <v>2.1</v>
      </c>
      <c r="DQ29" t="s">
        <v>130</v>
      </c>
      <c r="DR29">
        <v>159962</v>
      </c>
      <c r="DS29">
        <v>166850</v>
      </c>
      <c r="DT29">
        <v>1.1319999999999999</v>
      </c>
      <c r="DU29">
        <v>1.754</v>
      </c>
      <c r="DV29">
        <v>4.74</v>
      </c>
      <c r="DW29">
        <v>2.16</v>
      </c>
      <c r="DX29">
        <v>0.4486</v>
      </c>
      <c r="DY29" s="15">
        <f t="shared" si="13"/>
        <v>-1.2664372533250479E-2</v>
      </c>
      <c r="DZ29" s="15">
        <f t="shared" si="14"/>
        <v>1.1289729492928058E-2</v>
      </c>
      <c r="EA29" s="16">
        <f t="shared" si="15"/>
        <v>146.1313659117281</v>
      </c>
      <c r="EB29" s="17">
        <f t="shared" si="16"/>
        <v>-1.3746430403224208E-3</v>
      </c>
    </row>
    <row r="30" spans="1:132" hidden="1" x14ac:dyDescent="0.25">
      <c r="A30">
        <v>21</v>
      </c>
      <c r="B30" t="s">
        <v>227</v>
      </c>
      <c r="C30">
        <v>9</v>
      </c>
      <c r="D30">
        <v>0</v>
      </c>
      <c r="E30">
        <v>5</v>
      </c>
      <c r="F30">
        <v>1</v>
      </c>
      <c r="G30" t="s">
        <v>130</v>
      </c>
      <c r="H30" t="s">
        <v>130</v>
      </c>
      <c r="I30">
        <v>5</v>
      </c>
      <c r="J30">
        <v>1</v>
      </c>
      <c r="K30" t="s">
        <v>130</v>
      </c>
      <c r="L30" t="s">
        <v>130</v>
      </c>
      <c r="M30" t="s">
        <v>228</v>
      </c>
      <c r="N30">
        <v>132</v>
      </c>
      <c r="O30">
        <v>63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58.139999389648438</v>
      </c>
      <c r="AG30">
        <v>57.669998168945313</v>
      </c>
      <c r="AH30">
        <v>58.159999847412109</v>
      </c>
      <c r="AI30" s="15">
        <f t="shared" si="7"/>
        <v>-8.1498393554002568E-3</v>
      </c>
      <c r="AJ30" s="15">
        <f t="shared" si="8"/>
        <v>8.4250632694696792E-3</v>
      </c>
      <c r="AK30" t="s">
        <v>229</v>
      </c>
      <c r="AL30">
        <v>10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18</v>
      </c>
      <c r="AX30">
        <v>39</v>
      </c>
      <c r="AY30">
        <v>115</v>
      </c>
      <c r="AZ30">
        <v>0</v>
      </c>
      <c r="BA30">
        <v>0</v>
      </c>
      <c r="BB30">
        <v>0</v>
      </c>
      <c r="BC30">
        <v>0</v>
      </c>
      <c r="BD30">
        <v>58.540000915527337</v>
      </c>
      <c r="BE30">
        <v>58.479999542236328</v>
      </c>
      <c r="BF30">
        <v>58.599998474121087</v>
      </c>
      <c r="BG30" s="15">
        <f t="shared" si="9"/>
        <v>-1.0260152831853553E-3</v>
      </c>
      <c r="BH30" s="15">
        <f t="shared" si="10"/>
        <v>2.0477633960648278E-3</v>
      </c>
      <c r="BI30" t="s">
        <v>230</v>
      </c>
      <c r="BJ30">
        <v>23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80</v>
      </c>
      <c r="BT30">
        <v>33</v>
      </c>
      <c r="BU30">
        <v>7</v>
      </c>
      <c r="BV30">
        <v>8</v>
      </c>
      <c r="BW30">
        <v>63</v>
      </c>
      <c r="BX30">
        <v>0</v>
      </c>
      <c r="BY30">
        <v>0</v>
      </c>
      <c r="BZ30">
        <v>0</v>
      </c>
      <c r="CA30">
        <v>0</v>
      </c>
      <c r="CB30">
        <v>58.590000152587891</v>
      </c>
      <c r="CC30">
        <v>58.799999237060547</v>
      </c>
      <c r="CD30">
        <v>58.939998626708977</v>
      </c>
      <c r="CE30" s="15">
        <f t="shared" si="11"/>
        <v>3.5714130475753558E-3</v>
      </c>
      <c r="CF30" s="15">
        <f t="shared" si="12"/>
        <v>2.3752866119849392E-3</v>
      </c>
      <c r="CG30" t="s">
        <v>231</v>
      </c>
      <c r="CH30">
        <v>19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19</v>
      </c>
      <c r="CR30">
        <v>9</v>
      </c>
      <c r="CS30">
        <v>24</v>
      </c>
      <c r="CT30">
        <v>17</v>
      </c>
      <c r="CU30">
        <v>125</v>
      </c>
      <c r="CV30">
        <v>0</v>
      </c>
      <c r="CW30">
        <v>0</v>
      </c>
      <c r="CX30">
        <v>0</v>
      </c>
      <c r="CY30">
        <v>0</v>
      </c>
      <c r="CZ30">
        <v>57.900001525878913</v>
      </c>
      <c r="DA30">
        <v>58</v>
      </c>
      <c r="DB30">
        <v>58.75</v>
      </c>
      <c r="DC30">
        <v>247</v>
      </c>
      <c r="DD30">
        <v>282</v>
      </c>
      <c r="DE30">
        <v>205</v>
      </c>
      <c r="DF30">
        <v>85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303</v>
      </c>
      <c r="DN30">
        <v>0</v>
      </c>
      <c r="DO30">
        <v>115</v>
      </c>
      <c r="DP30">
        <v>1.8</v>
      </c>
      <c r="DQ30" t="s">
        <v>130</v>
      </c>
      <c r="DR30">
        <v>2077218</v>
      </c>
      <c r="DS30">
        <v>1931066</v>
      </c>
      <c r="DT30">
        <v>0.29799999999999999</v>
      </c>
      <c r="DU30">
        <v>1.5009999999999999</v>
      </c>
      <c r="DV30">
        <v>3.46</v>
      </c>
      <c r="DW30">
        <v>1.79</v>
      </c>
      <c r="DX30">
        <v>0.45710000000000001</v>
      </c>
      <c r="DY30" s="15">
        <f t="shared" si="13"/>
        <v>1.7241116227773023E-3</v>
      </c>
      <c r="DZ30" s="15">
        <f t="shared" si="14"/>
        <v>1.2765957446808529E-2</v>
      </c>
      <c r="EA30" s="16">
        <f t="shared" si="15"/>
        <v>58.740425531914894</v>
      </c>
      <c r="EB30" s="17">
        <f t="shared" si="16"/>
        <v>1.4490069069585831E-2</v>
      </c>
    </row>
    <row r="31" spans="1:132" hidden="1" x14ac:dyDescent="0.25">
      <c r="A31">
        <v>22</v>
      </c>
      <c r="B31" t="s">
        <v>232</v>
      </c>
      <c r="C31">
        <v>9</v>
      </c>
      <c r="D31">
        <v>0</v>
      </c>
      <c r="E31">
        <v>6</v>
      </c>
      <c r="F31">
        <v>0</v>
      </c>
      <c r="G31" t="s">
        <v>130</v>
      </c>
      <c r="H31" t="s">
        <v>130</v>
      </c>
      <c r="I31">
        <v>6</v>
      </c>
      <c r="J31">
        <v>0</v>
      </c>
      <c r="K31" t="s">
        <v>130</v>
      </c>
      <c r="L31" t="s">
        <v>130</v>
      </c>
      <c r="M31" t="s">
        <v>223</v>
      </c>
      <c r="N31">
        <v>16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</v>
      </c>
      <c r="X31">
        <v>16</v>
      </c>
      <c r="Y31">
        <v>3</v>
      </c>
      <c r="Z31">
        <v>5</v>
      </c>
      <c r="AA31">
        <v>116</v>
      </c>
      <c r="AB31">
        <v>0</v>
      </c>
      <c r="AC31">
        <v>0</v>
      </c>
      <c r="AD31">
        <v>0</v>
      </c>
      <c r="AE31">
        <v>0</v>
      </c>
      <c r="AF31">
        <v>311.25</v>
      </c>
      <c r="AG31">
        <v>310.8800048828125</v>
      </c>
      <c r="AH31">
        <v>311.57000732421881</v>
      </c>
      <c r="AI31" s="15">
        <f t="shared" si="7"/>
        <v>-1.1901541153378492E-3</v>
      </c>
      <c r="AJ31" s="15">
        <f t="shared" si="8"/>
        <v>2.21459840545013E-3</v>
      </c>
      <c r="AK31" t="s">
        <v>233</v>
      </c>
      <c r="AL31">
        <v>49</v>
      </c>
      <c r="AM31">
        <v>86</v>
      </c>
      <c r="AN31">
        <v>14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30</v>
      </c>
      <c r="AV31">
        <v>4</v>
      </c>
      <c r="AW31">
        <v>4</v>
      </c>
      <c r="AX31">
        <v>1</v>
      </c>
      <c r="AY31">
        <v>0</v>
      </c>
      <c r="AZ31">
        <v>1</v>
      </c>
      <c r="BA31">
        <v>9</v>
      </c>
      <c r="BB31">
        <v>0</v>
      </c>
      <c r="BC31">
        <v>0</v>
      </c>
      <c r="BD31">
        <v>315.54998779296881</v>
      </c>
      <c r="BE31">
        <v>312.1099853515625</v>
      </c>
      <c r="BF31">
        <v>315.6400146484375</v>
      </c>
      <c r="BG31" s="15">
        <f t="shared" si="9"/>
        <v>-1.102176348998074E-2</v>
      </c>
      <c r="BH31" s="15">
        <f t="shared" si="10"/>
        <v>1.1183719215089982E-2</v>
      </c>
      <c r="BI31" t="s">
        <v>234</v>
      </c>
      <c r="BJ31">
        <v>46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33</v>
      </c>
      <c r="BT31">
        <v>19</v>
      </c>
      <c r="BU31">
        <v>19</v>
      </c>
      <c r="BV31">
        <v>13</v>
      </c>
      <c r="BW31">
        <v>52</v>
      </c>
      <c r="BX31">
        <v>0</v>
      </c>
      <c r="BY31">
        <v>0</v>
      </c>
      <c r="BZ31">
        <v>0</v>
      </c>
      <c r="CA31">
        <v>0</v>
      </c>
      <c r="CB31">
        <v>314.010009765625</v>
      </c>
      <c r="CC31">
        <v>315</v>
      </c>
      <c r="CD31">
        <v>316.45999145507813</v>
      </c>
      <c r="CE31" s="15">
        <f t="shared" si="11"/>
        <v>3.1428261408730229E-3</v>
      </c>
      <c r="CF31" s="15">
        <f t="shared" si="12"/>
        <v>4.6135103788794707E-3</v>
      </c>
      <c r="CG31" t="s">
        <v>235</v>
      </c>
      <c r="CH31">
        <v>14</v>
      </c>
      <c r="CI31">
        <v>31</v>
      </c>
      <c r="CJ31">
        <v>3</v>
      </c>
      <c r="CK31">
        <v>0</v>
      </c>
      <c r="CL31">
        <v>0</v>
      </c>
      <c r="CM31">
        <v>1</v>
      </c>
      <c r="CN31">
        <v>3</v>
      </c>
      <c r="CO31">
        <v>0</v>
      </c>
      <c r="CP31">
        <v>0</v>
      </c>
      <c r="CQ31">
        <v>3</v>
      </c>
      <c r="CR31">
        <v>3</v>
      </c>
      <c r="CS31">
        <v>7</v>
      </c>
      <c r="CT31">
        <v>14</v>
      </c>
      <c r="CU31">
        <v>102</v>
      </c>
      <c r="CV31">
        <v>1</v>
      </c>
      <c r="CW31">
        <v>2</v>
      </c>
      <c r="CX31">
        <v>0</v>
      </c>
      <c r="CY31">
        <v>0</v>
      </c>
      <c r="CZ31">
        <v>314.32998657226563</v>
      </c>
      <c r="DA31">
        <v>313.8900146484375</v>
      </c>
      <c r="DB31">
        <v>316.1400146484375</v>
      </c>
      <c r="DC31">
        <v>259</v>
      </c>
      <c r="DD31">
        <v>194</v>
      </c>
      <c r="DE31">
        <v>165</v>
      </c>
      <c r="DF31">
        <v>83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270</v>
      </c>
      <c r="DN31">
        <v>0</v>
      </c>
      <c r="DO31">
        <v>116</v>
      </c>
      <c r="DP31">
        <v>2.2999999999999998</v>
      </c>
      <c r="DQ31" t="s">
        <v>130</v>
      </c>
      <c r="DR31">
        <v>361399</v>
      </c>
      <c r="DS31">
        <v>329250</v>
      </c>
      <c r="DT31">
        <v>4.2469999999999999</v>
      </c>
      <c r="DU31">
        <v>4.9950000000000001</v>
      </c>
      <c r="DV31">
        <v>4.2699999999999996</v>
      </c>
      <c r="DW31">
        <v>3.63</v>
      </c>
      <c r="DX31">
        <v>0</v>
      </c>
      <c r="DY31" s="15">
        <f t="shared" si="13"/>
        <v>-1.4016754381973584E-3</v>
      </c>
      <c r="DZ31" s="15">
        <f t="shared" si="14"/>
        <v>7.1170996892060412E-3</v>
      </c>
      <c r="EA31" s="16">
        <f t="shared" si="15"/>
        <v>316.12400117413677</v>
      </c>
      <c r="EB31" s="17">
        <f t="shared" si="16"/>
        <v>5.7154242510086828E-3</v>
      </c>
    </row>
    <row r="32" spans="1:132" hidden="1" x14ac:dyDescent="0.25">
      <c r="A32">
        <v>23</v>
      </c>
      <c r="B32" t="s">
        <v>236</v>
      </c>
      <c r="C32">
        <v>10</v>
      </c>
      <c r="D32">
        <v>0</v>
      </c>
      <c r="E32">
        <v>6</v>
      </c>
      <c r="F32">
        <v>0</v>
      </c>
      <c r="G32" t="s">
        <v>130</v>
      </c>
      <c r="H32" t="s">
        <v>130</v>
      </c>
      <c r="I32">
        <v>6</v>
      </c>
      <c r="J32">
        <v>0</v>
      </c>
      <c r="K32" t="s">
        <v>130</v>
      </c>
      <c r="L32" t="s">
        <v>130</v>
      </c>
      <c r="M32" t="s">
        <v>237</v>
      </c>
      <c r="N32">
        <v>36</v>
      </c>
      <c r="O32">
        <v>23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2</v>
      </c>
      <c r="Z32">
        <v>2</v>
      </c>
      <c r="AA32">
        <v>40</v>
      </c>
      <c r="AB32">
        <v>0</v>
      </c>
      <c r="AC32">
        <v>0</v>
      </c>
      <c r="AD32">
        <v>0</v>
      </c>
      <c r="AE32">
        <v>0</v>
      </c>
      <c r="AF32">
        <v>195.3999938964844</v>
      </c>
      <c r="AG32">
        <v>193.82000732421881</v>
      </c>
      <c r="AH32">
        <v>195.75</v>
      </c>
      <c r="AI32" s="15">
        <f t="shared" si="7"/>
        <v>-8.1518239219886546E-3</v>
      </c>
      <c r="AJ32" s="15">
        <f t="shared" si="8"/>
        <v>9.8594772709128531E-3</v>
      </c>
      <c r="AK32" t="s">
        <v>238</v>
      </c>
      <c r="AL32">
        <v>14</v>
      </c>
      <c r="AM32">
        <v>10</v>
      </c>
      <c r="AN32">
        <v>45</v>
      </c>
      <c r="AO32">
        <v>29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198.49000549316409</v>
      </c>
      <c r="BE32">
        <v>195.3999938964844</v>
      </c>
      <c r="BF32">
        <v>199.75</v>
      </c>
      <c r="BG32" s="15">
        <f t="shared" si="9"/>
        <v>-1.581377529784711E-2</v>
      </c>
      <c r="BH32" s="15">
        <f t="shared" si="10"/>
        <v>2.1777252082681331E-2</v>
      </c>
      <c r="BI32" t="s">
        <v>239</v>
      </c>
      <c r="BJ32">
        <v>17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34</v>
      </c>
      <c r="BT32">
        <v>18</v>
      </c>
      <c r="BU32">
        <v>10</v>
      </c>
      <c r="BV32">
        <v>7</v>
      </c>
      <c r="BW32">
        <v>42</v>
      </c>
      <c r="BX32">
        <v>0</v>
      </c>
      <c r="BY32">
        <v>0</v>
      </c>
      <c r="BZ32">
        <v>0</v>
      </c>
      <c r="CA32">
        <v>0</v>
      </c>
      <c r="CB32">
        <v>199.28999328613281</v>
      </c>
      <c r="CC32">
        <v>199.2799987792969</v>
      </c>
      <c r="CD32">
        <v>199.94999694824219</v>
      </c>
      <c r="CE32" s="15">
        <f t="shared" si="11"/>
        <v>-5.0153085593862556E-5</v>
      </c>
      <c r="CF32" s="15">
        <f t="shared" si="12"/>
        <v>3.350828603006728E-3</v>
      </c>
      <c r="CG32" t="s">
        <v>240</v>
      </c>
      <c r="CH32">
        <v>14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  <c r="CR32">
        <v>3</v>
      </c>
      <c r="CS32">
        <v>4</v>
      </c>
      <c r="CT32">
        <v>6</v>
      </c>
      <c r="CU32">
        <v>94</v>
      </c>
      <c r="CV32">
        <v>0</v>
      </c>
      <c r="CW32">
        <v>0</v>
      </c>
      <c r="CX32">
        <v>0</v>
      </c>
      <c r="CY32">
        <v>0</v>
      </c>
      <c r="CZ32">
        <v>198.77000427246091</v>
      </c>
      <c r="DA32">
        <v>200.80000305175781</v>
      </c>
      <c r="DB32">
        <v>213.24000549316409</v>
      </c>
      <c r="DC32">
        <v>189</v>
      </c>
      <c r="DD32">
        <v>95</v>
      </c>
      <c r="DE32">
        <v>157</v>
      </c>
      <c r="DF32">
        <v>9</v>
      </c>
      <c r="DG32">
        <v>0</v>
      </c>
      <c r="DH32">
        <v>30</v>
      </c>
      <c r="DI32">
        <v>0</v>
      </c>
      <c r="DJ32">
        <v>30</v>
      </c>
      <c r="DK32">
        <v>0</v>
      </c>
      <c r="DL32">
        <v>176</v>
      </c>
      <c r="DN32">
        <v>0</v>
      </c>
      <c r="DO32">
        <v>40</v>
      </c>
      <c r="DP32">
        <v>2.1</v>
      </c>
      <c r="DQ32" t="s">
        <v>130</v>
      </c>
      <c r="DR32">
        <v>164709</v>
      </c>
      <c r="DS32">
        <v>124983</v>
      </c>
      <c r="DT32">
        <v>0.27800000000000002</v>
      </c>
      <c r="DU32">
        <v>1.149</v>
      </c>
      <c r="DV32">
        <v>0.71</v>
      </c>
      <c r="DW32">
        <v>8.93</v>
      </c>
      <c r="DX32">
        <v>0</v>
      </c>
      <c r="DY32" s="15">
        <f t="shared" si="13"/>
        <v>1.0109555520144364E-2</v>
      </c>
      <c r="DZ32" s="15">
        <f t="shared" si="14"/>
        <v>5.833803283129757E-2</v>
      </c>
      <c r="EA32" s="16">
        <f t="shared" si="15"/>
        <v>212.5142802223159</v>
      </c>
      <c r="EB32" s="17">
        <f t="shared" si="16"/>
        <v>6.8447588351441935E-2</v>
      </c>
    </row>
    <row r="33" spans="1:132" hidden="1" x14ac:dyDescent="0.25">
      <c r="A33">
        <v>24</v>
      </c>
      <c r="B33" t="s">
        <v>241</v>
      </c>
      <c r="C33">
        <v>9</v>
      </c>
      <c r="D33">
        <v>0</v>
      </c>
      <c r="E33">
        <v>6</v>
      </c>
      <c r="F33">
        <v>0</v>
      </c>
      <c r="G33" t="s">
        <v>130</v>
      </c>
      <c r="H33" t="s">
        <v>130</v>
      </c>
      <c r="I33">
        <v>6</v>
      </c>
      <c r="J33">
        <v>0</v>
      </c>
      <c r="K33" t="s">
        <v>130</v>
      </c>
      <c r="L33" t="s">
        <v>130</v>
      </c>
      <c r="M33" t="s">
        <v>242</v>
      </c>
      <c r="N33">
        <v>138</v>
      </c>
      <c r="O33">
        <v>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22</v>
      </c>
      <c r="X33">
        <v>2</v>
      </c>
      <c r="Y33">
        <v>5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185.6499938964844</v>
      </c>
      <c r="AG33">
        <v>186.33000183105469</v>
      </c>
      <c r="AH33">
        <v>187.83999633789071</v>
      </c>
      <c r="AI33" s="15">
        <f t="shared" si="7"/>
        <v>3.6494817146347502E-3</v>
      </c>
      <c r="AJ33" s="15">
        <f t="shared" si="8"/>
        <v>8.0387273012921812E-3</v>
      </c>
      <c r="AK33" t="s">
        <v>141</v>
      </c>
      <c r="AL33">
        <v>10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22</v>
      </c>
      <c r="AW33">
        <v>31</v>
      </c>
      <c r="AX33">
        <v>33</v>
      </c>
      <c r="AY33">
        <v>56</v>
      </c>
      <c r="AZ33">
        <v>0</v>
      </c>
      <c r="BA33">
        <v>0</v>
      </c>
      <c r="BB33">
        <v>0</v>
      </c>
      <c r="BC33">
        <v>0</v>
      </c>
      <c r="BD33">
        <v>185.94000244140619</v>
      </c>
      <c r="BE33">
        <v>186.53999328613281</v>
      </c>
      <c r="BF33">
        <v>186.8999938964844</v>
      </c>
      <c r="BG33" s="15">
        <f t="shared" si="9"/>
        <v>3.2164193541397434E-3</v>
      </c>
      <c r="BH33" s="15">
        <f t="shared" si="10"/>
        <v>1.9261670524771679E-3</v>
      </c>
      <c r="BI33" t="s">
        <v>196</v>
      </c>
      <c r="BJ33">
        <v>68</v>
      </c>
      <c r="BK33">
        <v>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51</v>
      </c>
      <c r="BT33">
        <v>14</v>
      </c>
      <c r="BU33">
        <v>6</v>
      </c>
      <c r="BV33">
        <v>18</v>
      </c>
      <c r="BW33">
        <v>25</v>
      </c>
      <c r="BX33">
        <v>0</v>
      </c>
      <c r="BY33">
        <v>0</v>
      </c>
      <c r="BZ33">
        <v>0</v>
      </c>
      <c r="CA33">
        <v>0</v>
      </c>
      <c r="CB33">
        <v>187.1199951171875</v>
      </c>
      <c r="CC33">
        <v>186.3699951171875</v>
      </c>
      <c r="CD33">
        <v>187.3500061035156</v>
      </c>
      <c r="CE33" s="15">
        <f t="shared" si="11"/>
        <v>-4.024252935824757E-3</v>
      </c>
      <c r="CF33" s="15">
        <f t="shared" si="12"/>
        <v>5.2309098179939006E-3</v>
      </c>
      <c r="CG33" t="s">
        <v>243</v>
      </c>
      <c r="CH33">
        <v>138</v>
      </c>
      <c r="CI33">
        <v>23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12</v>
      </c>
      <c r="CR33">
        <v>4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187.80000305175781</v>
      </c>
      <c r="DA33">
        <v>187.5</v>
      </c>
      <c r="DB33">
        <v>188.6600036621094</v>
      </c>
      <c r="DC33">
        <v>392</v>
      </c>
      <c r="DD33">
        <v>250</v>
      </c>
      <c r="DE33">
        <v>161</v>
      </c>
      <c r="DF33">
        <v>143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81</v>
      </c>
      <c r="DN33">
        <v>0</v>
      </c>
      <c r="DO33">
        <v>56</v>
      </c>
      <c r="DP33">
        <v>2.7</v>
      </c>
      <c r="DQ33" t="s">
        <v>135</v>
      </c>
      <c r="DR33">
        <v>453399</v>
      </c>
      <c r="DS33">
        <v>491600</v>
      </c>
      <c r="DT33">
        <v>0.33</v>
      </c>
      <c r="DU33">
        <v>0.83299999999999996</v>
      </c>
      <c r="DV33">
        <v>26.07</v>
      </c>
      <c r="DW33">
        <v>2.88</v>
      </c>
      <c r="DX33">
        <v>1.0798000000000001</v>
      </c>
      <c r="DY33" s="15">
        <f t="shared" si="13"/>
        <v>-1.6000162760416714E-3</v>
      </c>
      <c r="DZ33" s="15">
        <f t="shared" si="14"/>
        <v>6.1486464517777062E-3</v>
      </c>
      <c r="EA33" s="16">
        <f t="shared" si="15"/>
        <v>188.65287120970831</v>
      </c>
      <c r="EB33" s="17">
        <f t="shared" si="16"/>
        <v>4.5486301757360348E-3</v>
      </c>
    </row>
    <row r="34" spans="1:132" hidden="1" x14ac:dyDescent="0.25">
      <c r="A34">
        <v>25</v>
      </c>
      <c r="B34" t="s">
        <v>244</v>
      </c>
      <c r="C34">
        <v>11</v>
      </c>
      <c r="D34">
        <v>0</v>
      </c>
      <c r="E34">
        <v>5</v>
      </c>
      <c r="F34">
        <v>1</v>
      </c>
      <c r="G34" t="s">
        <v>130</v>
      </c>
      <c r="H34" t="s">
        <v>130</v>
      </c>
      <c r="I34">
        <v>5</v>
      </c>
      <c r="J34">
        <v>1</v>
      </c>
      <c r="K34" t="s">
        <v>130</v>
      </c>
      <c r="L34" t="s">
        <v>130</v>
      </c>
      <c r="M34" t="s">
        <v>245</v>
      </c>
      <c r="N34">
        <v>12</v>
      </c>
      <c r="O34">
        <v>43</v>
      </c>
      <c r="P34">
        <v>95</v>
      </c>
      <c r="Q34">
        <v>14</v>
      </c>
      <c r="R34">
        <v>0</v>
      </c>
      <c r="S34">
        <v>0</v>
      </c>
      <c r="T34">
        <v>0</v>
      </c>
      <c r="U34">
        <v>0</v>
      </c>
      <c r="V34">
        <v>0</v>
      </c>
      <c r="W34">
        <v>6</v>
      </c>
      <c r="X34">
        <v>4</v>
      </c>
      <c r="Y34">
        <v>1</v>
      </c>
      <c r="Z34">
        <v>0</v>
      </c>
      <c r="AA34">
        <v>0</v>
      </c>
      <c r="AB34">
        <v>1</v>
      </c>
      <c r="AC34">
        <v>5</v>
      </c>
      <c r="AD34">
        <v>0</v>
      </c>
      <c r="AE34">
        <v>0</v>
      </c>
      <c r="AF34">
        <v>191.9700012207031</v>
      </c>
      <c r="AG34">
        <v>189.42999267578119</v>
      </c>
      <c r="AH34">
        <v>192.46000671386719</v>
      </c>
      <c r="AI34" s="15">
        <f t="shared" si="7"/>
        <v>-1.340869262065203E-2</v>
      </c>
      <c r="AJ34" s="15">
        <f t="shared" si="8"/>
        <v>1.5743603514421389E-2</v>
      </c>
      <c r="AK34" t="s">
        <v>215</v>
      </c>
      <c r="AL34">
        <v>33</v>
      </c>
      <c r="AM34">
        <v>23</v>
      </c>
      <c r="AN34">
        <v>20</v>
      </c>
      <c r="AO34">
        <v>57</v>
      </c>
      <c r="AP34">
        <v>25</v>
      </c>
      <c r="AQ34">
        <v>0</v>
      </c>
      <c r="AR34">
        <v>0</v>
      </c>
      <c r="AS34">
        <v>0</v>
      </c>
      <c r="AT34">
        <v>0</v>
      </c>
      <c r="AU34">
        <v>18</v>
      </c>
      <c r="AV34">
        <v>6</v>
      </c>
      <c r="AW34">
        <v>8</v>
      </c>
      <c r="AX34">
        <v>2</v>
      </c>
      <c r="AY34">
        <v>1</v>
      </c>
      <c r="AZ34">
        <v>1</v>
      </c>
      <c r="BA34">
        <v>17</v>
      </c>
      <c r="BB34">
        <v>1</v>
      </c>
      <c r="BC34">
        <v>17</v>
      </c>
      <c r="BD34">
        <v>197.1300048828125</v>
      </c>
      <c r="BE34">
        <v>192.69999694824219</v>
      </c>
      <c r="BF34">
        <v>197.80000305175781</v>
      </c>
      <c r="BG34" s="15">
        <f t="shared" si="9"/>
        <v>-2.2989143771290133E-2</v>
      </c>
      <c r="BH34" s="15">
        <f t="shared" si="10"/>
        <v>2.5783650277200088E-2</v>
      </c>
      <c r="BI34" t="s">
        <v>194</v>
      </c>
      <c r="BJ34">
        <v>9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19</v>
      </c>
      <c r="BT34">
        <v>18</v>
      </c>
      <c r="BU34">
        <v>25</v>
      </c>
      <c r="BV34">
        <v>57</v>
      </c>
      <c r="BW34">
        <v>51</v>
      </c>
      <c r="BX34">
        <v>0</v>
      </c>
      <c r="BY34">
        <v>0</v>
      </c>
      <c r="BZ34">
        <v>0</v>
      </c>
      <c r="CA34">
        <v>0</v>
      </c>
      <c r="CB34">
        <v>196.53999328613281</v>
      </c>
      <c r="CC34">
        <v>197.41000366210929</v>
      </c>
      <c r="CD34">
        <v>198.67999267578119</v>
      </c>
      <c r="CE34" s="15">
        <f t="shared" si="11"/>
        <v>4.4071240557069791E-3</v>
      </c>
      <c r="CF34" s="15">
        <f t="shared" si="12"/>
        <v>6.39213338277278E-3</v>
      </c>
      <c r="CG34" t="s">
        <v>246</v>
      </c>
      <c r="CH34">
        <v>10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19</v>
      </c>
      <c r="CR34">
        <v>4</v>
      </c>
      <c r="CS34">
        <v>5</v>
      </c>
      <c r="CT34">
        <v>4</v>
      </c>
      <c r="CU34">
        <v>149</v>
      </c>
      <c r="CV34">
        <v>0</v>
      </c>
      <c r="CW34">
        <v>0</v>
      </c>
      <c r="CX34">
        <v>0</v>
      </c>
      <c r="CY34">
        <v>0</v>
      </c>
      <c r="CZ34">
        <v>193.63999938964841</v>
      </c>
      <c r="DA34">
        <v>193.55999755859381</v>
      </c>
      <c r="DB34">
        <v>195.94999694824219</v>
      </c>
      <c r="DC34">
        <v>318</v>
      </c>
      <c r="DD34">
        <v>196</v>
      </c>
      <c r="DE34">
        <v>297</v>
      </c>
      <c r="DF34">
        <v>45</v>
      </c>
      <c r="DG34">
        <v>0</v>
      </c>
      <c r="DH34">
        <v>96</v>
      </c>
      <c r="DI34">
        <v>0</v>
      </c>
      <c r="DJ34">
        <v>96</v>
      </c>
      <c r="DK34">
        <v>17</v>
      </c>
      <c r="DL34">
        <v>201</v>
      </c>
      <c r="DN34">
        <v>17</v>
      </c>
      <c r="DO34">
        <v>1</v>
      </c>
      <c r="DP34">
        <v>2.1</v>
      </c>
      <c r="DQ34" t="s">
        <v>130</v>
      </c>
      <c r="DR34">
        <v>560423</v>
      </c>
      <c r="DS34">
        <v>521100</v>
      </c>
      <c r="DT34">
        <v>0.78900000000000003</v>
      </c>
      <c r="DU34">
        <v>1.2549999999999999</v>
      </c>
      <c r="DV34">
        <v>2.9</v>
      </c>
      <c r="DW34">
        <v>1.65</v>
      </c>
      <c r="DX34">
        <v>0.35699999999999998</v>
      </c>
      <c r="DY34" s="15">
        <f t="shared" si="13"/>
        <v>-4.1331799991572993E-4</v>
      </c>
      <c r="DZ34" s="15">
        <f t="shared" si="14"/>
        <v>1.2196986102937624E-2</v>
      </c>
      <c r="EA34" s="16">
        <f t="shared" si="15"/>
        <v>195.92084615890062</v>
      </c>
      <c r="EB34" s="17">
        <f t="shared" si="16"/>
        <v>1.1783668103021894E-2</v>
      </c>
    </row>
    <row r="35" spans="1:132" hidden="1" x14ac:dyDescent="0.25">
      <c r="A35">
        <v>26</v>
      </c>
      <c r="B35" t="s">
        <v>247</v>
      </c>
      <c r="C35">
        <v>9</v>
      </c>
      <c r="D35">
        <v>0</v>
      </c>
      <c r="E35">
        <v>6</v>
      </c>
      <c r="F35">
        <v>0</v>
      </c>
      <c r="G35" t="s">
        <v>130</v>
      </c>
      <c r="H35" t="s">
        <v>130</v>
      </c>
      <c r="I35">
        <v>6</v>
      </c>
      <c r="J35">
        <v>0</v>
      </c>
      <c r="K35" t="s">
        <v>130</v>
      </c>
      <c r="L35" t="s">
        <v>130</v>
      </c>
      <c r="M35" t="s">
        <v>248</v>
      </c>
      <c r="N35">
        <v>53</v>
      </c>
      <c r="O35">
        <v>141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87.629997253417969</v>
      </c>
      <c r="AG35">
        <v>86.779998779296875</v>
      </c>
      <c r="AH35">
        <v>87.639999389648438</v>
      </c>
      <c r="AI35" s="15">
        <f t="shared" si="7"/>
        <v>-9.7948661682152327E-3</v>
      </c>
      <c r="AJ35" s="15">
        <f t="shared" si="8"/>
        <v>9.8128778678784334E-3</v>
      </c>
      <c r="AK35" t="s">
        <v>249</v>
      </c>
      <c r="AL35">
        <v>43</v>
      </c>
      <c r="AM35">
        <v>125</v>
      </c>
      <c r="AN35">
        <v>24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89.860000610351563</v>
      </c>
      <c r="BE35">
        <v>88.80999755859375</v>
      </c>
      <c r="BF35">
        <v>89.900001525878906</v>
      </c>
      <c r="BG35" s="15">
        <f t="shared" si="9"/>
        <v>-1.1823027593994118E-2</v>
      </c>
      <c r="BH35" s="15">
        <f t="shared" si="10"/>
        <v>1.2124626794042803E-2</v>
      </c>
      <c r="BI35" t="s">
        <v>250</v>
      </c>
      <c r="BJ35">
        <v>20</v>
      </c>
      <c r="BK35">
        <v>86</v>
      </c>
      <c r="BL35">
        <v>79</v>
      </c>
      <c r="BM35">
        <v>10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3</v>
      </c>
      <c r="BT35">
        <v>1</v>
      </c>
      <c r="BU35">
        <v>0</v>
      </c>
      <c r="BV35">
        <v>0</v>
      </c>
      <c r="BW35">
        <v>1</v>
      </c>
      <c r="BX35">
        <v>1</v>
      </c>
      <c r="BY35">
        <v>2</v>
      </c>
      <c r="BZ35">
        <v>0</v>
      </c>
      <c r="CA35">
        <v>0</v>
      </c>
      <c r="CB35">
        <v>90.699996948242202</v>
      </c>
      <c r="CC35">
        <v>89.860000610351563</v>
      </c>
      <c r="CD35">
        <v>91.309997558593764</v>
      </c>
      <c r="CE35" s="15">
        <f t="shared" si="11"/>
        <v>-9.3478336544088325E-3</v>
      </c>
      <c r="CF35" s="15">
        <f t="shared" si="12"/>
        <v>1.5879936337877321E-2</v>
      </c>
      <c r="CG35" t="s">
        <v>222</v>
      </c>
      <c r="CH35">
        <v>151</v>
      </c>
      <c r="CI35">
        <v>17</v>
      </c>
      <c r="CJ35">
        <v>8</v>
      </c>
      <c r="CK35">
        <v>0</v>
      </c>
      <c r="CL35">
        <v>0</v>
      </c>
      <c r="CM35">
        <v>1</v>
      </c>
      <c r="CN35">
        <v>8</v>
      </c>
      <c r="CO35">
        <v>0</v>
      </c>
      <c r="CP35">
        <v>0</v>
      </c>
      <c r="CQ35">
        <v>34</v>
      </c>
      <c r="CR35">
        <v>4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90.760002136230483</v>
      </c>
      <c r="DA35">
        <v>90.489997863769531</v>
      </c>
      <c r="DB35">
        <v>91</v>
      </c>
      <c r="DC35">
        <v>757</v>
      </c>
      <c r="DD35">
        <v>58</v>
      </c>
      <c r="DE35">
        <v>386</v>
      </c>
      <c r="DF35">
        <v>16</v>
      </c>
      <c r="DG35">
        <v>0</v>
      </c>
      <c r="DH35">
        <v>10</v>
      </c>
      <c r="DI35">
        <v>0</v>
      </c>
      <c r="DJ35">
        <v>0</v>
      </c>
      <c r="DK35">
        <v>0</v>
      </c>
      <c r="DL35">
        <v>1</v>
      </c>
      <c r="DN35">
        <v>0</v>
      </c>
      <c r="DO35">
        <v>0</v>
      </c>
      <c r="DP35">
        <v>2.2999999999999998</v>
      </c>
      <c r="DQ35" t="s">
        <v>130</v>
      </c>
      <c r="DR35">
        <v>1494051</v>
      </c>
      <c r="DS35">
        <v>1910516</v>
      </c>
      <c r="DT35">
        <v>0.69799999999999995</v>
      </c>
      <c r="DU35">
        <v>1.052</v>
      </c>
      <c r="DV35">
        <v>1.77</v>
      </c>
      <c r="DW35">
        <v>3.82</v>
      </c>
      <c r="DX35">
        <v>0.34089999999999998</v>
      </c>
      <c r="DY35" s="15">
        <f t="shared" si="13"/>
        <v>-2.9838023962320825E-3</v>
      </c>
      <c r="DZ35" s="15">
        <f t="shared" si="14"/>
        <v>5.6044190794557469E-3</v>
      </c>
      <c r="EA35" s="16">
        <f t="shared" si="15"/>
        <v>90.997141734297145</v>
      </c>
      <c r="EB35" s="17">
        <f t="shared" si="16"/>
        <v>2.6206166832236644E-3</v>
      </c>
    </row>
    <row r="36" spans="1:132" hidden="1" x14ac:dyDescent="0.25">
      <c r="A36">
        <v>27</v>
      </c>
      <c r="B36" t="s">
        <v>251</v>
      </c>
      <c r="C36">
        <v>9</v>
      </c>
      <c r="D36">
        <v>0</v>
      </c>
      <c r="E36">
        <v>6</v>
      </c>
      <c r="F36">
        <v>0</v>
      </c>
      <c r="G36" t="s">
        <v>130</v>
      </c>
      <c r="H36" t="s">
        <v>130</v>
      </c>
      <c r="I36">
        <v>6</v>
      </c>
      <c r="J36">
        <v>0</v>
      </c>
      <c r="K36" t="s">
        <v>130</v>
      </c>
      <c r="L36" t="s">
        <v>130</v>
      </c>
      <c r="M36" t="s">
        <v>252</v>
      </c>
      <c r="N36">
        <v>83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24</v>
      </c>
      <c r="X36">
        <v>22</v>
      </c>
      <c r="Y36">
        <v>12</v>
      </c>
      <c r="Z36">
        <v>4</v>
      </c>
      <c r="AA36">
        <v>28</v>
      </c>
      <c r="AB36">
        <v>0</v>
      </c>
      <c r="AC36">
        <v>0</v>
      </c>
      <c r="AD36">
        <v>0</v>
      </c>
      <c r="AE36">
        <v>0</v>
      </c>
      <c r="AF36">
        <v>53.979999542236328</v>
      </c>
      <c r="AG36">
        <v>53.700000762939453</v>
      </c>
      <c r="AH36">
        <v>54.049999237060547</v>
      </c>
      <c r="AI36" s="15">
        <f t="shared" si="7"/>
        <v>-5.2141298942049996E-3</v>
      </c>
      <c r="AJ36" s="15">
        <f t="shared" si="8"/>
        <v>6.4754575219514443E-3</v>
      </c>
      <c r="AK36" t="s">
        <v>253</v>
      </c>
      <c r="AL36">
        <v>26</v>
      </c>
      <c r="AM36">
        <v>4</v>
      </c>
      <c r="AN36">
        <v>21</v>
      </c>
      <c r="AO36">
        <v>55</v>
      </c>
      <c r="AP36">
        <v>55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2</v>
      </c>
      <c r="AW36">
        <v>0</v>
      </c>
      <c r="AX36">
        <v>0</v>
      </c>
      <c r="AY36">
        <v>0</v>
      </c>
      <c r="AZ36">
        <v>1</v>
      </c>
      <c r="BA36">
        <v>2</v>
      </c>
      <c r="BB36">
        <v>1</v>
      </c>
      <c r="BC36">
        <v>2</v>
      </c>
      <c r="BD36">
        <v>55.319999694824219</v>
      </c>
      <c r="BE36">
        <v>54.099998474121087</v>
      </c>
      <c r="BF36">
        <v>55.569999694824219</v>
      </c>
      <c r="BG36" s="15">
        <f t="shared" si="9"/>
        <v>-2.2550854992846592E-2</v>
      </c>
      <c r="BH36" s="15">
        <f t="shared" si="10"/>
        <v>2.645314430044976E-2</v>
      </c>
      <c r="BI36" t="s">
        <v>254</v>
      </c>
      <c r="BJ36">
        <v>88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35</v>
      </c>
      <c r="BT36">
        <v>12</v>
      </c>
      <c r="BU36">
        <v>10</v>
      </c>
      <c r="BV36">
        <v>14</v>
      </c>
      <c r="BW36">
        <v>33</v>
      </c>
      <c r="BX36">
        <v>0</v>
      </c>
      <c r="BY36">
        <v>0</v>
      </c>
      <c r="BZ36">
        <v>0</v>
      </c>
      <c r="CA36">
        <v>0</v>
      </c>
      <c r="CB36">
        <v>56.229999542236328</v>
      </c>
      <c r="CC36">
        <v>56.020000457763672</v>
      </c>
      <c r="CD36">
        <v>56.310001373291023</v>
      </c>
      <c r="CE36" s="15">
        <f t="shared" si="11"/>
        <v>-3.7486448189336663E-3</v>
      </c>
      <c r="CF36" s="15">
        <f t="shared" si="12"/>
        <v>5.1500782890213648E-3</v>
      </c>
      <c r="CG36" t="s">
        <v>255</v>
      </c>
      <c r="CH36">
        <v>2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2</v>
      </c>
      <c r="CR36">
        <v>3</v>
      </c>
      <c r="CS36">
        <v>5</v>
      </c>
      <c r="CT36">
        <v>5</v>
      </c>
      <c r="CU36">
        <v>158</v>
      </c>
      <c r="CV36">
        <v>0</v>
      </c>
      <c r="CW36">
        <v>0</v>
      </c>
      <c r="CX36">
        <v>0</v>
      </c>
      <c r="CY36">
        <v>0</v>
      </c>
      <c r="CZ36">
        <v>55.569999694824219</v>
      </c>
      <c r="DA36">
        <v>55.830001831054688</v>
      </c>
      <c r="DB36">
        <v>56.990001678466797</v>
      </c>
      <c r="DC36">
        <v>286</v>
      </c>
      <c r="DD36">
        <v>160</v>
      </c>
      <c r="DE36">
        <v>194</v>
      </c>
      <c r="DF36">
        <v>74</v>
      </c>
      <c r="DG36">
        <v>0</v>
      </c>
      <c r="DH36">
        <v>110</v>
      </c>
      <c r="DI36">
        <v>0</v>
      </c>
      <c r="DJ36">
        <v>110</v>
      </c>
      <c r="DK36">
        <v>2</v>
      </c>
      <c r="DL36">
        <v>219</v>
      </c>
      <c r="DN36">
        <v>2</v>
      </c>
      <c r="DO36">
        <v>28</v>
      </c>
      <c r="DP36">
        <v>2.1</v>
      </c>
      <c r="DQ36" t="s">
        <v>130</v>
      </c>
      <c r="DR36">
        <v>325938</v>
      </c>
      <c r="DS36">
        <v>298266</v>
      </c>
      <c r="DT36">
        <v>0.83199999999999996</v>
      </c>
      <c r="DU36">
        <v>2.4039999999999999</v>
      </c>
      <c r="DV36">
        <v>1.91</v>
      </c>
      <c r="DW36">
        <v>5.04</v>
      </c>
      <c r="DX36">
        <v>0</v>
      </c>
      <c r="DY36" s="15">
        <f t="shared" si="13"/>
        <v>4.6570325578216831E-3</v>
      </c>
      <c r="DZ36" s="15">
        <f t="shared" si="14"/>
        <v>2.0354444871869659E-2</v>
      </c>
      <c r="EA36" s="16">
        <f t="shared" si="15"/>
        <v>56.96639052552127</v>
      </c>
      <c r="EB36" s="17">
        <f t="shared" si="16"/>
        <v>2.5011477429691342E-2</v>
      </c>
    </row>
    <row r="37" spans="1:132" hidden="1" x14ac:dyDescent="0.25">
      <c r="A37">
        <v>28</v>
      </c>
      <c r="B37" t="s">
        <v>256</v>
      </c>
      <c r="C37">
        <v>10</v>
      </c>
      <c r="D37">
        <v>1</v>
      </c>
      <c r="E37">
        <v>5</v>
      </c>
      <c r="F37">
        <v>1</v>
      </c>
      <c r="G37" t="s">
        <v>130</v>
      </c>
      <c r="H37" t="s">
        <v>130</v>
      </c>
      <c r="I37">
        <v>6</v>
      </c>
      <c r="J37">
        <v>0</v>
      </c>
      <c r="K37" t="s">
        <v>130</v>
      </c>
      <c r="L37" t="s">
        <v>130</v>
      </c>
      <c r="M37" t="s">
        <v>257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194</v>
      </c>
      <c r="AB37">
        <v>0</v>
      </c>
      <c r="AC37">
        <v>0</v>
      </c>
      <c r="AD37">
        <v>0</v>
      </c>
      <c r="AE37">
        <v>0</v>
      </c>
      <c r="AF37">
        <v>119.620002746582</v>
      </c>
      <c r="AG37">
        <v>120.9100036621094</v>
      </c>
      <c r="AH37">
        <v>120.9899978637695</v>
      </c>
      <c r="AI37" s="15">
        <f t="shared" si="7"/>
        <v>1.0669099962418271E-2</v>
      </c>
      <c r="AJ37" s="15">
        <f t="shared" si="8"/>
        <v>6.6116375793456861E-4</v>
      </c>
      <c r="AK37" t="s">
        <v>258</v>
      </c>
      <c r="AL37">
        <v>3</v>
      </c>
      <c r="AM37">
        <v>9</v>
      </c>
      <c r="AN37">
        <v>51</v>
      </c>
      <c r="AO37">
        <v>95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1</v>
      </c>
      <c r="BD37">
        <v>122.48000335693359</v>
      </c>
      <c r="BE37">
        <v>120.05999755859381</v>
      </c>
      <c r="BF37">
        <v>122.8300018310547</v>
      </c>
      <c r="BG37" s="15">
        <f t="shared" si="9"/>
        <v>-2.0156637077713757E-2</v>
      </c>
      <c r="BH37" s="15">
        <f t="shared" si="10"/>
        <v>2.2551528382054986E-2</v>
      </c>
      <c r="BI37" t="s">
        <v>259</v>
      </c>
      <c r="BJ37">
        <v>7</v>
      </c>
      <c r="BK37">
        <v>5</v>
      </c>
      <c r="BL37">
        <v>4</v>
      </c>
      <c r="BM37">
        <v>0</v>
      </c>
      <c r="BN37">
        <v>0</v>
      </c>
      <c r="BO37">
        <v>1</v>
      </c>
      <c r="BP37">
        <v>4</v>
      </c>
      <c r="BQ37">
        <v>0</v>
      </c>
      <c r="BR37">
        <v>0</v>
      </c>
      <c r="BS37">
        <v>24</v>
      </c>
      <c r="BT37">
        <v>22</v>
      </c>
      <c r="BU37">
        <v>47</v>
      </c>
      <c r="BV37">
        <v>30</v>
      </c>
      <c r="BW37">
        <v>62</v>
      </c>
      <c r="BX37">
        <v>0</v>
      </c>
      <c r="BY37">
        <v>0</v>
      </c>
      <c r="BZ37">
        <v>0</v>
      </c>
      <c r="CA37">
        <v>0</v>
      </c>
      <c r="CB37">
        <v>121.55999755859381</v>
      </c>
      <c r="CC37">
        <v>122.3000030517578</v>
      </c>
      <c r="CD37">
        <v>123.870002746582</v>
      </c>
      <c r="CE37" s="15">
        <f t="shared" si="11"/>
        <v>6.0507397767669557E-3</v>
      </c>
      <c r="CF37" s="15">
        <f t="shared" si="12"/>
        <v>1.2674575442096048E-2</v>
      </c>
      <c r="CG37" t="s">
        <v>260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195</v>
      </c>
      <c r="CV37">
        <v>0</v>
      </c>
      <c r="CW37">
        <v>0</v>
      </c>
      <c r="CX37">
        <v>0</v>
      </c>
      <c r="CY37">
        <v>0</v>
      </c>
      <c r="CZ37">
        <v>120.8199996948242</v>
      </c>
      <c r="DA37">
        <v>120.5500030517578</v>
      </c>
      <c r="DB37">
        <v>121.3399963378906</v>
      </c>
      <c r="DC37">
        <v>175</v>
      </c>
      <c r="DD37">
        <v>126</v>
      </c>
      <c r="DE37">
        <v>159</v>
      </c>
      <c r="DF37">
        <v>3</v>
      </c>
      <c r="DG37">
        <v>0</v>
      </c>
      <c r="DH37">
        <v>132</v>
      </c>
      <c r="DI37">
        <v>0</v>
      </c>
      <c r="DJ37">
        <v>132</v>
      </c>
      <c r="DK37">
        <v>1</v>
      </c>
      <c r="DL37">
        <v>451</v>
      </c>
      <c r="DN37">
        <v>1</v>
      </c>
      <c r="DO37">
        <v>194</v>
      </c>
      <c r="DP37">
        <v>2.5</v>
      </c>
      <c r="DQ37" t="s">
        <v>130</v>
      </c>
      <c r="DR37">
        <v>2397707</v>
      </c>
      <c r="DS37">
        <v>2340850</v>
      </c>
      <c r="DT37">
        <v>0.629</v>
      </c>
      <c r="DU37">
        <v>1.1919999999999999</v>
      </c>
      <c r="DV37">
        <v>1.62</v>
      </c>
      <c r="DW37">
        <v>2.44</v>
      </c>
      <c r="DX37">
        <v>0.3216</v>
      </c>
      <c r="DY37" s="15">
        <f t="shared" si="13"/>
        <v>-2.2397066464650006E-3</v>
      </c>
      <c r="DZ37" s="15">
        <f t="shared" si="14"/>
        <v>6.5105761494580472E-3</v>
      </c>
      <c r="EA37" s="16">
        <f t="shared" si="15"/>
        <v>121.33485302644367</v>
      </c>
      <c r="EB37" s="17">
        <f t="shared" si="16"/>
        <v>4.2708695029930466E-3</v>
      </c>
    </row>
    <row r="38" spans="1:132" s="18" customFormat="1" x14ac:dyDescent="0.25">
      <c r="A38" s="18">
        <v>29</v>
      </c>
      <c r="B38" s="18" t="s">
        <v>261</v>
      </c>
      <c r="C38" s="18">
        <v>9</v>
      </c>
      <c r="D38" s="18">
        <v>0</v>
      </c>
      <c r="E38" s="18">
        <v>6</v>
      </c>
      <c r="F38" s="18">
        <v>0</v>
      </c>
      <c r="G38" s="18" t="s">
        <v>130</v>
      </c>
      <c r="H38" s="18" t="s">
        <v>130</v>
      </c>
      <c r="I38" s="18">
        <v>6</v>
      </c>
      <c r="J38" s="18">
        <v>0</v>
      </c>
      <c r="K38" s="18" t="s">
        <v>130</v>
      </c>
      <c r="L38" s="18" t="s">
        <v>130</v>
      </c>
      <c r="M38" s="18" t="s">
        <v>262</v>
      </c>
      <c r="N38" s="18">
        <v>1</v>
      </c>
      <c r="O38" s="18">
        <v>3</v>
      </c>
      <c r="P38" s="18">
        <v>11</v>
      </c>
      <c r="Q38" s="18">
        <v>61</v>
      </c>
      <c r="R38" s="18">
        <v>25</v>
      </c>
      <c r="S38" s="18">
        <v>0</v>
      </c>
      <c r="T38" s="18">
        <v>0</v>
      </c>
      <c r="U38" s="18">
        <v>0</v>
      </c>
      <c r="V38" s="18">
        <v>0</v>
      </c>
      <c r="W38" s="18">
        <v>2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592.22998046875</v>
      </c>
      <c r="AG38" s="18">
        <v>581.8599853515625</v>
      </c>
      <c r="AH38" s="18">
        <v>595.3699951171875</v>
      </c>
      <c r="AI38" s="19">
        <f t="shared" si="7"/>
        <v>-1.7822148589444309E-2</v>
      </c>
      <c r="AJ38" s="19">
        <f t="shared" si="8"/>
        <v>2.2691788092152332E-2</v>
      </c>
      <c r="AK38" s="18" t="s">
        <v>142</v>
      </c>
      <c r="AL38" s="18">
        <v>77</v>
      </c>
      <c r="AM38" s="18">
        <v>12</v>
      </c>
      <c r="AN38" s="18">
        <v>3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8</v>
      </c>
      <c r="AV38" s="18">
        <v>0</v>
      </c>
      <c r="AW38" s="18">
        <v>6</v>
      </c>
      <c r="AX38" s="18">
        <v>3</v>
      </c>
      <c r="AY38" s="18">
        <v>0</v>
      </c>
      <c r="AZ38" s="18">
        <v>1</v>
      </c>
      <c r="BA38" s="18">
        <v>0</v>
      </c>
      <c r="BB38" s="18">
        <v>0</v>
      </c>
      <c r="BC38" s="18">
        <v>0</v>
      </c>
      <c r="BD38" s="18">
        <v>602.57000732421875</v>
      </c>
      <c r="BE38" s="18">
        <v>596.27001953125</v>
      </c>
      <c r="BF38" s="18">
        <v>602.8499755859375</v>
      </c>
      <c r="BG38" s="19">
        <f t="shared" si="9"/>
        <v>-1.0565662512969309E-2</v>
      </c>
      <c r="BH38" s="19">
        <f t="shared" si="10"/>
        <v>1.0914748811745589E-2</v>
      </c>
      <c r="BI38" s="18" t="s">
        <v>263</v>
      </c>
      <c r="BJ38" s="18">
        <v>42</v>
      </c>
      <c r="BK38" s="18">
        <v>10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27</v>
      </c>
      <c r="BT38" s="18">
        <v>3</v>
      </c>
      <c r="BU38" s="18">
        <v>1</v>
      </c>
      <c r="BV38" s="18">
        <v>2</v>
      </c>
      <c r="BW38" s="18">
        <v>1</v>
      </c>
      <c r="BX38" s="18">
        <v>0</v>
      </c>
      <c r="BY38" s="18">
        <v>0</v>
      </c>
      <c r="BZ38" s="18">
        <v>0</v>
      </c>
      <c r="CA38" s="18">
        <v>0</v>
      </c>
      <c r="CB38" s="18">
        <v>603.989990234375</v>
      </c>
      <c r="CC38" s="18">
        <v>602.04998779296875</v>
      </c>
      <c r="CD38" s="18">
        <v>606.27001953125</v>
      </c>
      <c r="CE38" s="19">
        <f t="shared" si="11"/>
        <v>-3.2223278477556683E-3</v>
      </c>
      <c r="CF38" s="19">
        <f t="shared" si="12"/>
        <v>6.9606472402248265E-3</v>
      </c>
      <c r="CG38" s="18" t="s">
        <v>264</v>
      </c>
      <c r="CH38" s="18">
        <v>2</v>
      </c>
      <c r="CI38" s="18">
        <v>12</v>
      </c>
      <c r="CJ38" s="18">
        <v>52</v>
      </c>
      <c r="CK38" s="18">
        <v>25</v>
      </c>
      <c r="CL38" s="18">
        <v>9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>
        <v>0</v>
      </c>
      <c r="CU38" s="18">
        <v>0</v>
      </c>
      <c r="CV38" s="18">
        <v>0</v>
      </c>
      <c r="CW38" s="18">
        <v>0</v>
      </c>
      <c r="CX38" s="18">
        <v>0</v>
      </c>
      <c r="CY38" s="18">
        <v>0</v>
      </c>
      <c r="CZ38" s="18">
        <v>614.8499755859375</v>
      </c>
      <c r="DA38" s="18">
        <v>613.32000732421875</v>
      </c>
      <c r="DB38" s="18">
        <v>620.22998046875</v>
      </c>
      <c r="DC38" s="18">
        <v>311</v>
      </c>
      <c r="DD38" s="18">
        <v>52</v>
      </c>
      <c r="DE38" s="18">
        <v>168</v>
      </c>
      <c r="DF38" s="18">
        <v>19</v>
      </c>
      <c r="DG38" s="18">
        <v>0</v>
      </c>
      <c r="DH38" s="18">
        <v>120</v>
      </c>
      <c r="DI38" s="18">
        <v>0</v>
      </c>
      <c r="DJ38" s="18">
        <v>86</v>
      </c>
      <c r="DK38" s="18">
        <v>0</v>
      </c>
      <c r="DL38" s="18">
        <v>1</v>
      </c>
      <c r="DN38" s="18">
        <v>0</v>
      </c>
      <c r="DO38" s="18">
        <v>0</v>
      </c>
      <c r="DP38" s="18">
        <v>1.5</v>
      </c>
      <c r="DQ38" s="18" t="s">
        <v>155</v>
      </c>
      <c r="DR38" s="18">
        <v>87141</v>
      </c>
      <c r="DS38" s="18">
        <v>112816</v>
      </c>
      <c r="DT38" s="18">
        <v>2.2360000000000002</v>
      </c>
      <c r="DU38" s="18">
        <v>3.3879999999999999</v>
      </c>
      <c r="DV38" s="18">
        <v>2.79</v>
      </c>
      <c r="DW38" s="18">
        <v>2.9</v>
      </c>
      <c r="DX38" s="18">
        <v>0</v>
      </c>
      <c r="DY38" s="19">
        <f t="shared" si="13"/>
        <v>-2.4945676701362274E-3</v>
      </c>
      <c r="DZ38" s="19">
        <f t="shared" si="14"/>
        <v>1.1140985379824664E-2</v>
      </c>
      <c r="EA38" s="20">
        <f t="shared" si="15"/>
        <v>620.15299655897184</v>
      </c>
      <c r="EB38" s="21">
        <f t="shared" si="16"/>
        <v>8.6464177096884365E-3</v>
      </c>
    </row>
    <row r="39" spans="1:132" hidden="1" x14ac:dyDescent="0.25">
      <c r="A39">
        <v>30</v>
      </c>
      <c r="B39" t="s">
        <v>265</v>
      </c>
      <c r="C39">
        <v>10</v>
      </c>
      <c r="D39">
        <v>0</v>
      </c>
      <c r="E39">
        <v>5</v>
      </c>
      <c r="F39">
        <v>1</v>
      </c>
      <c r="G39" t="s">
        <v>130</v>
      </c>
      <c r="H39" t="s">
        <v>130</v>
      </c>
      <c r="I39">
        <v>5</v>
      </c>
      <c r="J39">
        <v>1</v>
      </c>
      <c r="K39" t="s">
        <v>130</v>
      </c>
      <c r="L39" t="s">
        <v>130</v>
      </c>
      <c r="M39" t="s">
        <v>266</v>
      </c>
      <c r="N39">
        <v>5</v>
      </c>
      <c r="O39">
        <v>65</v>
      </c>
      <c r="P39">
        <v>60</v>
      </c>
      <c r="Q39">
        <v>11</v>
      </c>
      <c r="R39">
        <v>3</v>
      </c>
      <c r="S39">
        <v>0</v>
      </c>
      <c r="T39">
        <v>0</v>
      </c>
      <c r="U39">
        <v>0</v>
      </c>
      <c r="V39">
        <v>0</v>
      </c>
      <c r="W39">
        <v>2</v>
      </c>
      <c r="X39">
        <v>2</v>
      </c>
      <c r="Y39">
        <v>1</v>
      </c>
      <c r="Z39">
        <v>1</v>
      </c>
      <c r="AA39">
        <v>16</v>
      </c>
      <c r="AB39">
        <v>1</v>
      </c>
      <c r="AC39">
        <v>20</v>
      </c>
      <c r="AD39">
        <v>1</v>
      </c>
      <c r="AE39">
        <v>20</v>
      </c>
      <c r="AF39">
        <v>65.769996643066406</v>
      </c>
      <c r="AG39">
        <v>65.220001220703125</v>
      </c>
      <c r="AH39">
        <v>66.629997253417969</v>
      </c>
      <c r="AI39" s="15">
        <f t="shared" si="7"/>
        <v>-8.432925668033997E-3</v>
      </c>
      <c r="AJ39" s="15">
        <f t="shared" si="8"/>
        <v>2.1161580231680355E-2</v>
      </c>
      <c r="AK39" t="s">
        <v>267</v>
      </c>
      <c r="AL39">
        <v>3</v>
      </c>
      <c r="AM39">
        <v>5</v>
      </c>
      <c r="AN39">
        <v>3</v>
      </c>
      <c r="AO39">
        <v>4</v>
      </c>
      <c r="AP39">
        <v>168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2</v>
      </c>
      <c r="AY39">
        <v>2</v>
      </c>
      <c r="AZ39">
        <v>1</v>
      </c>
      <c r="BA39">
        <v>8</v>
      </c>
      <c r="BB39">
        <v>1</v>
      </c>
      <c r="BC39">
        <v>8</v>
      </c>
      <c r="BD39">
        <v>68.739997863769531</v>
      </c>
      <c r="BE39">
        <v>66.050003051757813</v>
      </c>
      <c r="BF39">
        <v>69.379997253417969</v>
      </c>
      <c r="BG39" s="15">
        <f t="shared" si="9"/>
        <v>-4.0726641752064641E-2</v>
      </c>
      <c r="BH39" s="15">
        <f t="shared" si="10"/>
        <v>4.7996459116263601E-2</v>
      </c>
      <c r="BI39" t="s">
        <v>268</v>
      </c>
      <c r="BJ39">
        <v>2</v>
      </c>
      <c r="BK39">
        <v>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168</v>
      </c>
      <c r="BX39">
        <v>0</v>
      </c>
      <c r="BY39">
        <v>0</v>
      </c>
      <c r="BZ39">
        <v>0</v>
      </c>
      <c r="CA39">
        <v>0</v>
      </c>
      <c r="CB39">
        <v>66.800003051757813</v>
      </c>
      <c r="CC39">
        <v>68.639999389648438</v>
      </c>
      <c r="CD39">
        <v>69.180000305175781</v>
      </c>
      <c r="CE39" s="15">
        <f t="shared" si="11"/>
        <v>2.6806473692482458E-2</v>
      </c>
      <c r="CF39" s="15">
        <f t="shared" si="12"/>
        <v>7.805737397300061E-3</v>
      </c>
      <c r="CG39" t="s">
        <v>255</v>
      </c>
      <c r="CH39">
        <v>2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1</v>
      </c>
      <c r="CT39">
        <v>0</v>
      </c>
      <c r="CU39">
        <v>159</v>
      </c>
      <c r="CV39">
        <v>0</v>
      </c>
      <c r="CW39">
        <v>0</v>
      </c>
      <c r="CX39">
        <v>0</v>
      </c>
      <c r="CY39">
        <v>0</v>
      </c>
      <c r="CZ39">
        <v>66.019996643066406</v>
      </c>
      <c r="DA39">
        <v>66.230003356933594</v>
      </c>
      <c r="DB39">
        <v>67.910003662109375</v>
      </c>
      <c r="DC39">
        <v>164</v>
      </c>
      <c r="DD39">
        <v>16</v>
      </c>
      <c r="DE39">
        <v>156</v>
      </c>
      <c r="DF39">
        <v>12</v>
      </c>
      <c r="DG39">
        <v>0</v>
      </c>
      <c r="DH39">
        <v>186</v>
      </c>
      <c r="DI39">
        <v>0</v>
      </c>
      <c r="DJ39">
        <v>186</v>
      </c>
      <c r="DK39">
        <v>28</v>
      </c>
      <c r="DL39">
        <v>345</v>
      </c>
      <c r="DN39">
        <v>28</v>
      </c>
      <c r="DO39">
        <v>18</v>
      </c>
      <c r="DP39">
        <v>2.2000000000000002</v>
      </c>
      <c r="DQ39" t="s">
        <v>130</v>
      </c>
      <c r="DR39">
        <v>283326</v>
      </c>
      <c r="DS39">
        <v>397450</v>
      </c>
      <c r="DT39">
        <v>0.38400000000000001</v>
      </c>
      <c r="DU39">
        <v>1.496</v>
      </c>
      <c r="DV39">
        <v>3.84</v>
      </c>
      <c r="DW39">
        <v>4.22</v>
      </c>
      <c r="DX39">
        <v>0</v>
      </c>
      <c r="DY39" s="15">
        <f t="shared" si="13"/>
        <v>3.1708697451726664E-3</v>
      </c>
      <c r="DZ39" s="15">
        <f t="shared" si="14"/>
        <v>2.4738627810045988E-2</v>
      </c>
      <c r="EA39" s="16">
        <f t="shared" si="15"/>
        <v>67.868442759838871</v>
      </c>
      <c r="EB39" s="17">
        <f t="shared" si="16"/>
        <v>2.7909497555218654E-2</v>
      </c>
    </row>
    <row r="40" spans="1:132" hidden="1" x14ac:dyDescent="0.25">
      <c r="A40">
        <v>31</v>
      </c>
      <c r="B40" t="s">
        <v>269</v>
      </c>
      <c r="C40">
        <v>11</v>
      </c>
      <c r="D40">
        <v>0</v>
      </c>
      <c r="E40">
        <v>6</v>
      </c>
      <c r="F40">
        <v>0</v>
      </c>
      <c r="G40" t="s">
        <v>130</v>
      </c>
      <c r="H40" t="s">
        <v>130</v>
      </c>
      <c r="I40">
        <v>6</v>
      </c>
      <c r="J40">
        <v>0</v>
      </c>
      <c r="K40" t="s">
        <v>130</v>
      </c>
      <c r="L40" t="s">
        <v>130</v>
      </c>
      <c r="M40" t="s">
        <v>270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30</v>
      </c>
      <c r="X40">
        <v>42</v>
      </c>
      <c r="Y40">
        <v>22</v>
      </c>
      <c r="Z40">
        <v>24</v>
      </c>
      <c r="AA40">
        <v>75</v>
      </c>
      <c r="AB40">
        <v>0</v>
      </c>
      <c r="AC40">
        <v>0</v>
      </c>
      <c r="AD40">
        <v>0</v>
      </c>
      <c r="AE40">
        <v>0</v>
      </c>
      <c r="AF40">
        <v>103.870002746582</v>
      </c>
      <c r="AG40">
        <v>104.2900009155273</v>
      </c>
      <c r="AH40">
        <v>104.620002746582</v>
      </c>
      <c r="AI40" s="15">
        <f t="shared" si="7"/>
        <v>4.0272141649081439E-3</v>
      </c>
      <c r="AJ40" s="15">
        <f t="shared" si="8"/>
        <v>3.1542900247676364E-3</v>
      </c>
      <c r="AK40" t="s">
        <v>271</v>
      </c>
      <c r="AL40">
        <v>116</v>
      </c>
      <c r="AM40">
        <v>56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12</v>
      </c>
      <c r="AV40">
        <v>3</v>
      </c>
      <c r="AW40">
        <v>0</v>
      </c>
      <c r="AX40">
        <v>2</v>
      </c>
      <c r="AY40">
        <v>5</v>
      </c>
      <c r="AZ40">
        <v>0</v>
      </c>
      <c r="BA40">
        <v>0</v>
      </c>
      <c r="BB40">
        <v>0</v>
      </c>
      <c r="BC40">
        <v>0</v>
      </c>
      <c r="BD40">
        <v>104.7399978637695</v>
      </c>
      <c r="BE40">
        <v>104.2900009155273</v>
      </c>
      <c r="BF40">
        <v>105.120002746582</v>
      </c>
      <c r="BG40" s="15">
        <f t="shared" si="9"/>
        <v>-4.3148618687489648E-3</v>
      </c>
      <c r="BH40" s="15">
        <f t="shared" si="10"/>
        <v>7.8957554163656685E-3</v>
      </c>
      <c r="BI40" t="s">
        <v>272</v>
      </c>
      <c r="BJ40">
        <v>22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17</v>
      </c>
      <c r="BT40">
        <v>10</v>
      </c>
      <c r="BU40">
        <v>25</v>
      </c>
      <c r="BV40">
        <v>23</v>
      </c>
      <c r="BW40">
        <v>102</v>
      </c>
      <c r="BX40">
        <v>0</v>
      </c>
      <c r="BY40">
        <v>0</v>
      </c>
      <c r="BZ40">
        <v>0</v>
      </c>
      <c r="CA40">
        <v>0</v>
      </c>
      <c r="CB40">
        <v>105.19000244140619</v>
      </c>
      <c r="CC40">
        <v>105.11000061035161</v>
      </c>
      <c r="CD40">
        <v>105.4300003051758</v>
      </c>
      <c r="CE40" s="15">
        <f t="shared" si="11"/>
        <v>-7.6112482722900943E-4</v>
      </c>
      <c r="CF40" s="15">
        <f t="shared" si="12"/>
        <v>3.0351863217104036E-3</v>
      </c>
      <c r="CG40" t="s">
        <v>131</v>
      </c>
      <c r="CH40">
        <v>128</v>
      </c>
      <c r="CI40">
        <v>14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13</v>
      </c>
      <c r="CS40">
        <v>6</v>
      </c>
      <c r="CT40">
        <v>3</v>
      </c>
      <c r="CU40">
        <v>26</v>
      </c>
      <c r="CV40">
        <v>0</v>
      </c>
      <c r="CW40">
        <v>0</v>
      </c>
      <c r="CX40">
        <v>0</v>
      </c>
      <c r="CY40">
        <v>0</v>
      </c>
      <c r="CZ40">
        <v>105.59999847412109</v>
      </c>
      <c r="DA40">
        <v>105.8000030517578</v>
      </c>
      <c r="DB40">
        <v>106.7099990844727</v>
      </c>
      <c r="DC40">
        <v>341</v>
      </c>
      <c r="DD40">
        <v>242</v>
      </c>
      <c r="DE40">
        <v>177</v>
      </c>
      <c r="DF40">
        <v>135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208</v>
      </c>
      <c r="DN40">
        <v>0</v>
      </c>
      <c r="DO40">
        <v>80</v>
      </c>
      <c r="DP40">
        <v>2.5</v>
      </c>
      <c r="DQ40" t="s">
        <v>130</v>
      </c>
      <c r="DR40">
        <v>1185365</v>
      </c>
      <c r="DS40">
        <v>1031033</v>
      </c>
      <c r="DT40">
        <v>4.45</v>
      </c>
      <c r="DU40">
        <v>4.7300000000000004</v>
      </c>
      <c r="DV40">
        <v>5.87</v>
      </c>
      <c r="DW40">
        <v>3.1</v>
      </c>
      <c r="DX40">
        <v>0.70760000000000001</v>
      </c>
      <c r="DY40" s="15">
        <f t="shared" si="13"/>
        <v>1.8904023806016745E-3</v>
      </c>
      <c r="DZ40" s="15">
        <f t="shared" si="14"/>
        <v>8.5277484820756033E-3</v>
      </c>
      <c r="EA40" s="16">
        <f t="shared" si="15"/>
        <v>106.70223886718603</v>
      </c>
      <c r="EB40" s="17">
        <f t="shared" si="16"/>
        <v>1.0418150862677278E-2</v>
      </c>
    </row>
    <row r="41" spans="1:132" hidden="1" x14ac:dyDescent="0.25">
      <c r="A41">
        <v>32</v>
      </c>
      <c r="B41" t="s">
        <v>273</v>
      </c>
      <c r="C41">
        <v>10</v>
      </c>
      <c r="D41">
        <v>0</v>
      </c>
      <c r="E41">
        <v>6</v>
      </c>
      <c r="F41">
        <v>0</v>
      </c>
      <c r="G41" t="s">
        <v>130</v>
      </c>
      <c r="H41" t="s">
        <v>130</v>
      </c>
      <c r="I41">
        <v>6</v>
      </c>
      <c r="J41">
        <v>0</v>
      </c>
      <c r="K41" t="s">
        <v>130</v>
      </c>
      <c r="L41" t="s">
        <v>130</v>
      </c>
      <c r="M41" t="s">
        <v>274</v>
      </c>
      <c r="N41">
        <v>11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1</v>
      </c>
      <c r="Y41">
        <v>11</v>
      </c>
      <c r="Z41">
        <v>15</v>
      </c>
      <c r="AA41">
        <v>141</v>
      </c>
      <c r="AB41">
        <v>0</v>
      </c>
      <c r="AC41">
        <v>0</v>
      </c>
      <c r="AD41">
        <v>0</v>
      </c>
      <c r="AE41">
        <v>0</v>
      </c>
      <c r="AF41">
        <v>154.3699951171875</v>
      </c>
      <c r="AG41">
        <v>156.05000305175781</v>
      </c>
      <c r="AH41">
        <v>157.25999450683591</v>
      </c>
      <c r="AI41" s="15">
        <f t="shared" si="7"/>
        <v>1.0765830834447931E-2</v>
      </c>
      <c r="AJ41" s="15">
        <f t="shared" si="8"/>
        <v>7.6942102082134811E-3</v>
      </c>
      <c r="AK41" t="s">
        <v>225</v>
      </c>
      <c r="AL41">
        <v>86</v>
      </c>
      <c r="AM41">
        <v>73</v>
      </c>
      <c r="AN41">
        <v>12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2</v>
      </c>
      <c r="AW41">
        <v>0</v>
      </c>
      <c r="AX41">
        <v>0</v>
      </c>
      <c r="AY41">
        <v>0</v>
      </c>
      <c r="AZ41">
        <v>1</v>
      </c>
      <c r="BA41">
        <v>2</v>
      </c>
      <c r="BB41">
        <v>0</v>
      </c>
      <c r="BC41">
        <v>0</v>
      </c>
      <c r="BD41">
        <v>156</v>
      </c>
      <c r="BE41">
        <v>153.94999694824219</v>
      </c>
      <c r="BF41">
        <v>156</v>
      </c>
      <c r="BG41" s="15">
        <f t="shared" si="9"/>
        <v>-1.3316031779117443E-2</v>
      </c>
      <c r="BH41" s="15">
        <f t="shared" si="10"/>
        <v>1.314104520357573E-2</v>
      </c>
      <c r="BI41" t="s">
        <v>275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6</v>
      </c>
      <c r="BT41">
        <v>2</v>
      </c>
      <c r="BU41">
        <v>15</v>
      </c>
      <c r="BV41">
        <v>45</v>
      </c>
      <c r="BW41">
        <v>115</v>
      </c>
      <c r="BX41">
        <v>0</v>
      </c>
      <c r="BY41">
        <v>0</v>
      </c>
      <c r="BZ41">
        <v>0</v>
      </c>
      <c r="CA41">
        <v>0</v>
      </c>
      <c r="CB41">
        <v>155.92999267578119</v>
      </c>
      <c r="CC41">
        <v>156.72999572753909</v>
      </c>
      <c r="CD41">
        <v>157.21000671386719</v>
      </c>
      <c r="CE41" s="15">
        <f t="shared" si="11"/>
        <v>5.1043391409811845E-3</v>
      </c>
      <c r="CF41" s="15">
        <f t="shared" si="12"/>
        <v>3.0533106407262256E-3</v>
      </c>
      <c r="CG41" t="s">
        <v>276</v>
      </c>
      <c r="CH41">
        <v>136</v>
      </c>
      <c r="CI41">
        <v>22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30</v>
      </c>
      <c r="CR41">
        <v>3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155.77000427246091</v>
      </c>
      <c r="DA41">
        <v>155.83000183105469</v>
      </c>
      <c r="DB41">
        <v>156.2799987792969</v>
      </c>
      <c r="DC41">
        <v>344</v>
      </c>
      <c r="DD41">
        <v>158</v>
      </c>
      <c r="DE41">
        <v>183</v>
      </c>
      <c r="DF41">
        <v>56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256</v>
      </c>
      <c r="DN41">
        <v>0</v>
      </c>
      <c r="DO41">
        <v>141</v>
      </c>
      <c r="DP41">
        <v>2.2999999999999998</v>
      </c>
      <c r="DQ41" t="s">
        <v>130</v>
      </c>
      <c r="DR41">
        <v>322372</v>
      </c>
      <c r="DS41">
        <v>486900</v>
      </c>
      <c r="DT41">
        <v>1.1830000000000001</v>
      </c>
      <c r="DU41">
        <v>1.371</v>
      </c>
      <c r="DV41">
        <v>2.63</v>
      </c>
      <c r="DW41">
        <v>3.63</v>
      </c>
      <c r="DX41">
        <v>0.50339999999999996</v>
      </c>
      <c r="DY41" s="15">
        <f t="shared" si="13"/>
        <v>3.8501930237300197E-4</v>
      </c>
      <c r="DZ41" s="15">
        <f t="shared" si="14"/>
        <v>2.8794276411385766E-3</v>
      </c>
      <c r="EA41" s="16">
        <f t="shared" si="15"/>
        <v>156.2787030456457</v>
      </c>
      <c r="EB41" s="17">
        <f t="shared" si="16"/>
        <v>3.2644469435115786E-3</v>
      </c>
    </row>
    <row r="42" spans="1:132" s="18" customFormat="1" hidden="1" x14ac:dyDescent="0.25">
      <c r="A42" s="18">
        <v>33</v>
      </c>
      <c r="B42" s="18" t="s">
        <v>277</v>
      </c>
      <c r="C42" s="18">
        <v>9</v>
      </c>
      <c r="D42" s="18">
        <v>0</v>
      </c>
      <c r="E42" s="18">
        <v>6</v>
      </c>
      <c r="F42" s="18">
        <v>0</v>
      </c>
      <c r="G42" s="18" t="s">
        <v>130</v>
      </c>
      <c r="H42" s="18" t="s">
        <v>130</v>
      </c>
      <c r="I42" s="18">
        <v>6</v>
      </c>
      <c r="J42" s="18">
        <v>0</v>
      </c>
      <c r="K42" s="18" t="s">
        <v>130</v>
      </c>
      <c r="L42" s="18" t="s">
        <v>130</v>
      </c>
      <c r="M42" s="18" t="s">
        <v>278</v>
      </c>
      <c r="N42" s="18">
        <v>6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11</v>
      </c>
      <c r="X42" s="18">
        <v>11</v>
      </c>
      <c r="Y42" s="18">
        <v>11</v>
      </c>
      <c r="Z42" s="18">
        <v>19</v>
      </c>
      <c r="AA42" s="18">
        <v>138</v>
      </c>
      <c r="AB42" s="18">
        <v>0</v>
      </c>
      <c r="AC42" s="18">
        <v>0</v>
      </c>
      <c r="AD42" s="18">
        <v>0</v>
      </c>
      <c r="AE42" s="18">
        <v>0</v>
      </c>
      <c r="AF42" s="18">
        <v>47.340000152587891</v>
      </c>
      <c r="AG42" s="18">
        <v>47.25</v>
      </c>
      <c r="AH42" s="18">
        <v>47.5</v>
      </c>
      <c r="AI42" s="19">
        <f t="shared" si="7"/>
        <v>-1.9047651341352889E-3</v>
      </c>
      <c r="AJ42" s="19">
        <f t="shared" si="8"/>
        <v>5.2631578947368585E-3</v>
      </c>
      <c r="AK42" s="18" t="s">
        <v>279</v>
      </c>
      <c r="AL42" s="18">
        <v>7</v>
      </c>
      <c r="AM42" s="18">
        <v>32</v>
      </c>
      <c r="AN42" s="18">
        <v>38</v>
      </c>
      <c r="AO42" s="18">
        <v>27</v>
      </c>
      <c r="AP42" s="18">
        <v>91</v>
      </c>
      <c r="AQ42" s="18">
        <v>0</v>
      </c>
      <c r="AR42" s="18">
        <v>0</v>
      </c>
      <c r="AS42" s="18">
        <v>0</v>
      </c>
      <c r="AT42" s="18">
        <v>0</v>
      </c>
      <c r="AU42" s="18">
        <v>2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48.599998474121087</v>
      </c>
      <c r="BE42" s="18">
        <v>47.180000305175781</v>
      </c>
      <c r="BF42" s="18">
        <v>48.810001373291023</v>
      </c>
      <c r="BG42" s="19">
        <f t="shared" si="9"/>
        <v>-3.0097459935572113E-2</v>
      </c>
      <c r="BH42" s="19">
        <f t="shared" si="10"/>
        <v>3.3394817091875417E-2</v>
      </c>
      <c r="BI42" s="18" t="s">
        <v>178</v>
      </c>
      <c r="BJ42" s="18">
        <v>28</v>
      </c>
      <c r="BK42" s="18">
        <v>95</v>
      </c>
      <c r="BL42" s="18">
        <v>55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5</v>
      </c>
      <c r="BT42" s="18">
        <v>2</v>
      </c>
      <c r="BU42" s="18">
        <v>3</v>
      </c>
      <c r="BV42" s="18">
        <v>1</v>
      </c>
      <c r="BW42" s="18">
        <v>14</v>
      </c>
      <c r="BX42" s="18">
        <v>1</v>
      </c>
      <c r="BY42" s="18">
        <v>20</v>
      </c>
      <c r="BZ42" s="18">
        <v>0</v>
      </c>
      <c r="CA42" s="18">
        <v>0</v>
      </c>
      <c r="CB42" s="18">
        <v>49.299999237060547</v>
      </c>
      <c r="CC42" s="18">
        <v>48.900001525878913</v>
      </c>
      <c r="CD42" s="18">
        <v>49.619998931884773</v>
      </c>
      <c r="CE42" s="19">
        <f t="shared" si="11"/>
        <v>-8.179912038856374E-3</v>
      </c>
      <c r="CF42" s="19">
        <f t="shared" si="12"/>
        <v>1.4510226148820138E-2</v>
      </c>
      <c r="CG42" s="18" t="s">
        <v>280</v>
      </c>
      <c r="CH42" s="18">
        <v>1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v>1</v>
      </c>
      <c r="CU42" s="18">
        <v>194</v>
      </c>
      <c r="CV42" s="18">
        <v>0</v>
      </c>
      <c r="CW42" s="18">
        <v>0</v>
      </c>
      <c r="CX42" s="18">
        <v>0</v>
      </c>
      <c r="CY42" s="18">
        <v>0</v>
      </c>
      <c r="CZ42" s="18">
        <v>48.319999694824219</v>
      </c>
      <c r="DA42" s="18">
        <v>48.240001678466797</v>
      </c>
      <c r="DB42" s="18">
        <v>48.889999389648438</v>
      </c>
      <c r="DC42" s="18">
        <v>290</v>
      </c>
      <c r="DD42" s="18">
        <v>66</v>
      </c>
      <c r="DE42" s="18">
        <v>111</v>
      </c>
      <c r="DF42" s="18">
        <v>54</v>
      </c>
      <c r="DG42" s="18">
        <v>0</v>
      </c>
      <c r="DH42" s="18">
        <v>118</v>
      </c>
      <c r="DI42" s="18">
        <v>0</v>
      </c>
      <c r="DJ42" s="18">
        <v>118</v>
      </c>
      <c r="DK42" s="18">
        <v>0</v>
      </c>
      <c r="DL42" s="18">
        <v>346</v>
      </c>
      <c r="DN42" s="18">
        <v>0</v>
      </c>
      <c r="DO42" s="18">
        <v>138</v>
      </c>
      <c r="DP42" s="18">
        <v>1.5</v>
      </c>
      <c r="DQ42" s="18" t="s">
        <v>155</v>
      </c>
      <c r="DR42" s="18">
        <v>1338459</v>
      </c>
      <c r="DS42" s="18">
        <v>1439850</v>
      </c>
      <c r="DT42" s="18">
        <v>1.284</v>
      </c>
      <c r="DU42" s="18">
        <v>2.069</v>
      </c>
      <c r="DV42" s="18">
        <v>0.85</v>
      </c>
      <c r="DW42" s="18">
        <v>4.9400000000000004</v>
      </c>
      <c r="DX42" s="18">
        <v>0</v>
      </c>
      <c r="DY42" s="19">
        <f t="shared" si="13"/>
        <v>-1.6583336147173444E-3</v>
      </c>
      <c r="DZ42" s="19">
        <f t="shared" si="14"/>
        <v>1.3295105733203694E-2</v>
      </c>
      <c r="EA42" s="20">
        <f t="shared" si="15"/>
        <v>48.881357601351937</v>
      </c>
      <c r="EB42" s="21">
        <f t="shared" si="16"/>
        <v>1.1636772118486349E-2</v>
      </c>
    </row>
    <row r="43" spans="1:132" hidden="1" x14ac:dyDescent="0.25">
      <c r="A43">
        <v>34</v>
      </c>
      <c r="B43" t="s">
        <v>281</v>
      </c>
      <c r="C43">
        <v>11</v>
      </c>
      <c r="D43">
        <v>0</v>
      </c>
      <c r="E43">
        <v>6</v>
      </c>
      <c r="F43">
        <v>0</v>
      </c>
      <c r="G43" t="s">
        <v>130</v>
      </c>
      <c r="H43" t="s">
        <v>130</v>
      </c>
      <c r="I43">
        <v>6</v>
      </c>
      <c r="J43">
        <v>0</v>
      </c>
      <c r="K43" t="s">
        <v>130</v>
      </c>
      <c r="L43" t="s">
        <v>130</v>
      </c>
      <c r="M43" t="s">
        <v>282</v>
      </c>
      <c r="N43">
        <v>125</v>
      </c>
      <c r="O43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5</v>
      </c>
      <c r="Y43">
        <v>7</v>
      </c>
      <c r="Z43">
        <v>6</v>
      </c>
      <c r="AA43">
        <v>5</v>
      </c>
      <c r="AB43">
        <v>0</v>
      </c>
      <c r="AC43">
        <v>0</v>
      </c>
      <c r="AD43">
        <v>0</v>
      </c>
      <c r="AE43">
        <v>0</v>
      </c>
      <c r="AF43">
        <v>96.510002136230483</v>
      </c>
      <c r="AG43">
        <v>96.069999694824219</v>
      </c>
      <c r="AH43">
        <v>96.699996948242202</v>
      </c>
      <c r="AI43" s="15">
        <f t="shared" si="7"/>
        <v>-4.5800191818878844E-3</v>
      </c>
      <c r="AJ43" s="15">
        <f t="shared" si="8"/>
        <v>6.514966631851915E-3</v>
      </c>
      <c r="AK43" t="s">
        <v>163</v>
      </c>
      <c r="AL43">
        <v>78</v>
      </c>
      <c r="AM43">
        <v>107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97.449996948242202</v>
      </c>
      <c r="BE43">
        <v>96.860000610351563</v>
      </c>
      <c r="BF43">
        <v>97.809997558593764</v>
      </c>
      <c r="BG43" s="15">
        <f t="shared" si="9"/>
        <v>-6.0912278977167666E-3</v>
      </c>
      <c r="BH43" s="15">
        <f t="shared" si="10"/>
        <v>9.7126773535916033E-3</v>
      </c>
      <c r="BI43" t="s">
        <v>283</v>
      </c>
      <c r="BJ43">
        <v>47</v>
      </c>
      <c r="BK43">
        <v>77</v>
      </c>
      <c r="BL43">
        <v>53</v>
      </c>
      <c r="BM43">
        <v>7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28</v>
      </c>
      <c r="BT43">
        <v>2</v>
      </c>
      <c r="BU43">
        <v>0</v>
      </c>
      <c r="BV43">
        <v>0</v>
      </c>
      <c r="BW43">
        <v>0</v>
      </c>
      <c r="BX43">
        <v>1</v>
      </c>
      <c r="BY43">
        <v>2</v>
      </c>
      <c r="BZ43">
        <v>0</v>
      </c>
      <c r="CA43">
        <v>0</v>
      </c>
      <c r="CB43">
        <v>99.040000915527344</v>
      </c>
      <c r="CC43">
        <v>97.489997863769517</v>
      </c>
      <c r="CD43">
        <v>99.139999389648438</v>
      </c>
      <c r="CE43" s="15">
        <f t="shared" si="11"/>
        <v>-1.5899098222607044E-2</v>
      </c>
      <c r="CF43" s="15">
        <f t="shared" si="12"/>
        <v>1.6643146419579313E-2</v>
      </c>
      <c r="CG43" t="s">
        <v>284</v>
      </c>
      <c r="CH43">
        <v>2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2</v>
      </c>
      <c r="CS43">
        <v>2</v>
      </c>
      <c r="CT43">
        <v>17</v>
      </c>
      <c r="CU43">
        <v>167</v>
      </c>
      <c r="CV43">
        <v>0</v>
      </c>
      <c r="CW43">
        <v>0</v>
      </c>
      <c r="CX43">
        <v>0</v>
      </c>
      <c r="CY43">
        <v>0</v>
      </c>
      <c r="CZ43">
        <v>98.209999084472656</v>
      </c>
      <c r="DA43">
        <v>98</v>
      </c>
      <c r="DB43">
        <v>98.730003356933594</v>
      </c>
      <c r="DC43">
        <v>541</v>
      </c>
      <c r="DD43">
        <v>76</v>
      </c>
      <c r="DE43">
        <v>354</v>
      </c>
      <c r="DF43">
        <v>23</v>
      </c>
      <c r="DG43">
        <v>0</v>
      </c>
      <c r="DH43">
        <v>7</v>
      </c>
      <c r="DI43">
        <v>0</v>
      </c>
      <c r="DJ43">
        <v>0</v>
      </c>
      <c r="DK43">
        <v>0</v>
      </c>
      <c r="DL43">
        <v>172</v>
      </c>
      <c r="DN43">
        <v>0</v>
      </c>
      <c r="DO43">
        <v>5</v>
      </c>
      <c r="DP43">
        <v>3</v>
      </c>
      <c r="DQ43" t="s">
        <v>135</v>
      </c>
      <c r="DR43">
        <v>796312</v>
      </c>
      <c r="DS43">
        <v>700283</v>
      </c>
      <c r="DT43">
        <v>1.571</v>
      </c>
      <c r="DU43">
        <v>1.599</v>
      </c>
      <c r="DV43">
        <v>2.21</v>
      </c>
      <c r="DW43">
        <v>10.28</v>
      </c>
      <c r="DX43">
        <v>0.5484</v>
      </c>
      <c r="DY43" s="15">
        <f t="shared" si="13"/>
        <v>-2.1428478007414764E-3</v>
      </c>
      <c r="DZ43" s="15">
        <f t="shared" si="14"/>
        <v>7.3939363122925705E-3</v>
      </c>
      <c r="EA43" s="16">
        <f t="shared" si="15"/>
        <v>98.724605758604667</v>
      </c>
      <c r="EB43" s="17">
        <f t="shared" si="16"/>
        <v>5.2510885115510941E-3</v>
      </c>
    </row>
    <row r="44" spans="1:132" hidden="1" x14ac:dyDescent="0.25">
      <c r="A44">
        <v>35</v>
      </c>
      <c r="B44" t="s">
        <v>285</v>
      </c>
      <c r="C44">
        <v>10</v>
      </c>
      <c r="D44">
        <v>0</v>
      </c>
      <c r="E44">
        <v>5</v>
      </c>
      <c r="F44">
        <v>1</v>
      </c>
      <c r="G44" t="s">
        <v>130</v>
      </c>
      <c r="H44" t="s">
        <v>130</v>
      </c>
      <c r="I44">
        <v>6</v>
      </c>
      <c r="J44">
        <v>0</v>
      </c>
      <c r="K44" t="s">
        <v>130</v>
      </c>
      <c r="L44" t="s">
        <v>130</v>
      </c>
      <c r="M44" t="s">
        <v>286</v>
      </c>
      <c r="N44">
        <v>7</v>
      </c>
      <c r="O44">
        <v>5</v>
      </c>
      <c r="P44">
        <v>14</v>
      </c>
      <c r="Q44">
        <v>10</v>
      </c>
      <c r="R44">
        <v>142</v>
      </c>
      <c r="S44">
        <v>2</v>
      </c>
      <c r="T44">
        <v>5</v>
      </c>
      <c r="U44">
        <v>0</v>
      </c>
      <c r="V44">
        <v>0</v>
      </c>
      <c r="W44">
        <v>3</v>
      </c>
      <c r="X44">
        <v>3</v>
      </c>
      <c r="Y44">
        <v>2</v>
      </c>
      <c r="Z44">
        <v>3</v>
      </c>
      <c r="AA44">
        <v>15</v>
      </c>
      <c r="AB44">
        <v>2</v>
      </c>
      <c r="AC44">
        <v>23</v>
      </c>
      <c r="AD44">
        <v>1</v>
      </c>
      <c r="AE44">
        <v>23</v>
      </c>
      <c r="AF44">
        <v>27.469999313354489</v>
      </c>
      <c r="AG44">
        <v>26.45999908447266</v>
      </c>
      <c r="AH44">
        <v>27.659999847412109</v>
      </c>
      <c r="AI44" s="15">
        <f t="shared" si="7"/>
        <v>-3.8170833855943664E-2</v>
      </c>
      <c r="AJ44" s="15">
        <f t="shared" si="8"/>
        <v>4.3383975761363658E-2</v>
      </c>
      <c r="AK44" t="s">
        <v>287</v>
      </c>
      <c r="AL44">
        <v>4</v>
      </c>
      <c r="AM44">
        <v>4</v>
      </c>
      <c r="AN44">
        <v>2</v>
      </c>
      <c r="AO44">
        <v>6</v>
      </c>
      <c r="AP44">
        <v>176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0</v>
      </c>
      <c r="AX44">
        <v>0</v>
      </c>
      <c r="AY44">
        <v>8</v>
      </c>
      <c r="AZ44">
        <v>1</v>
      </c>
      <c r="BA44">
        <v>11</v>
      </c>
      <c r="BB44">
        <v>1</v>
      </c>
      <c r="BC44">
        <v>11</v>
      </c>
      <c r="BD44">
        <v>29.190000534057621</v>
      </c>
      <c r="BE44">
        <v>27.479999542236332</v>
      </c>
      <c r="BF44">
        <v>29.646999359130859</v>
      </c>
      <c r="BG44" s="15">
        <f t="shared" si="9"/>
        <v>-6.2227111364868914E-2</v>
      </c>
      <c r="BH44" s="15">
        <f t="shared" si="10"/>
        <v>7.3093394398685452E-2</v>
      </c>
      <c r="BI44" t="s">
        <v>288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194</v>
      </c>
      <c r="BX44">
        <v>0</v>
      </c>
      <c r="BY44">
        <v>0</v>
      </c>
      <c r="BZ44">
        <v>0</v>
      </c>
      <c r="CA44">
        <v>0</v>
      </c>
      <c r="CB44">
        <v>28.360000610351559</v>
      </c>
      <c r="CC44">
        <v>29.389999389648441</v>
      </c>
      <c r="CD44">
        <v>29.489999771118161</v>
      </c>
      <c r="CE44" s="15">
        <f t="shared" si="11"/>
        <v>3.5045893184321164E-2</v>
      </c>
      <c r="CF44" s="15">
        <f t="shared" si="12"/>
        <v>3.3909929550985929E-3</v>
      </c>
      <c r="CG44" t="s">
        <v>289</v>
      </c>
      <c r="CH44">
        <v>8</v>
      </c>
      <c r="CI44">
        <v>4</v>
      </c>
      <c r="CJ44">
        <v>2</v>
      </c>
      <c r="CK44">
        <v>0</v>
      </c>
      <c r="CL44">
        <v>0</v>
      </c>
      <c r="CM44">
        <v>1</v>
      </c>
      <c r="CN44">
        <v>2</v>
      </c>
      <c r="CO44">
        <v>0</v>
      </c>
      <c r="CP44">
        <v>0</v>
      </c>
      <c r="CQ44">
        <v>2</v>
      </c>
      <c r="CR44">
        <v>5</v>
      </c>
      <c r="CS44">
        <v>0</v>
      </c>
      <c r="CT44">
        <v>2</v>
      </c>
      <c r="CU44">
        <v>174</v>
      </c>
      <c r="CV44">
        <v>0</v>
      </c>
      <c r="CW44">
        <v>0</v>
      </c>
      <c r="CX44">
        <v>0</v>
      </c>
      <c r="CY44">
        <v>0</v>
      </c>
      <c r="CZ44">
        <v>27.489999771118161</v>
      </c>
      <c r="DA44">
        <v>27.610000610351559</v>
      </c>
      <c r="DB44">
        <v>28.64999961853027</v>
      </c>
      <c r="DC44">
        <v>67</v>
      </c>
      <c r="DD44">
        <v>24</v>
      </c>
      <c r="DE44">
        <v>52</v>
      </c>
      <c r="DF44">
        <v>14</v>
      </c>
      <c r="DG44">
        <v>0</v>
      </c>
      <c r="DH44">
        <v>334</v>
      </c>
      <c r="DI44">
        <v>0</v>
      </c>
      <c r="DJ44">
        <v>334</v>
      </c>
      <c r="DK44">
        <v>34</v>
      </c>
      <c r="DL44">
        <v>391</v>
      </c>
      <c r="DN44">
        <v>34</v>
      </c>
      <c r="DO44">
        <v>23</v>
      </c>
      <c r="DP44">
        <v>1.7</v>
      </c>
      <c r="DQ44" t="s">
        <v>130</v>
      </c>
      <c r="DR44">
        <v>993533</v>
      </c>
      <c r="DS44">
        <v>4435700</v>
      </c>
      <c r="DT44">
        <v>9.9</v>
      </c>
      <c r="DU44">
        <v>10.554</v>
      </c>
      <c r="DW44">
        <v>6.01</v>
      </c>
      <c r="DX44">
        <v>0</v>
      </c>
      <c r="DY44" s="15">
        <f t="shared" si="13"/>
        <v>4.3462816581180119E-3</v>
      </c>
      <c r="DZ44" s="15">
        <f t="shared" si="14"/>
        <v>3.6300140384855739E-2</v>
      </c>
      <c r="EA44" s="16">
        <f t="shared" si="15"/>
        <v>28.612247508533272</v>
      </c>
      <c r="EB44" s="17">
        <f t="shared" si="16"/>
        <v>4.0646422042973751E-2</v>
      </c>
    </row>
    <row r="45" spans="1:132" hidden="1" x14ac:dyDescent="0.25">
      <c r="A45">
        <v>36</v>
      </c>
      <c r="B45" t="s">
        <v>290</v>
      </c>
      <c r="C45">
        <v>9</v>
      </c>
      <c r="D45">
        <v>0</v>
      </c>
      <c r="E45">
        <v>6</v>
      </c>
      <c r="F45">
        <v>0</v>
      </c>
      <c r="G45" t="s">
        <v>130</v>
      </c>
      <c r="H45" t="s">
        <v>130</v>
      </c>
      <c r="I45">
        <v>6</v>
      </c>
      <c r="J45">
        <v>0</v>
      </c>
      <c r="K45" t="s">
        <v>130</v>
      </c>
      <c r="L45" t="s">
        <v>130</v>
      </c>
      <c r="M45" t="s">
        <v>291</v>
      </c>
      <c r="N45">
        <v>1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2</v>
      </c>
      <c r="Z45">
        <v>1</v>
      </c>
      <c r="AA45">
        <v>184</v>
      </c>
      <c r="AB45">
        <v>0</v>
      </c>
      <c r="AC45">
        <v>0</v>
      </c>
      <c r="AD45">
        <v>0</v>
      </c>
      <c r="AE45">
        <v>0</v>
      </c>
      <c r="AF45">
        <v>91.370002746582045</v>
      </c>
      <c r="AG45">
        <v>92.169998168945327</v>
      </c>
      <c r="AH45">
        <v>93.099998474121094</v>
      </c>
      <c r="AI45" s="15">
        <f t="shared" si="7"/>
        <v>8.6795642644682536E-3</v>
      </c>
      <c r="AJ45" s="15">
        <f t="shared" si="8"/>
        <v>9.9892623030952699E-3</v>
      </c>
      <c r="AK45" t="s">
        <v>292</v>
      </c>
      <c r="AL45">
        <v>56</v>
      </c>
      <c r="AM45">
        <v>62</v>
      </c>
      <c r="AN45">
        <v>16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39</v>
      </c>
      <c r="AV45">
        <v>8</v>
      </c>
      <c r="AW45">
        <v>1</v>
      </c>
      <c r="AX45">
        <v>4</v>
      </c>
      <c r="AY45">
        <v>12</v>
      </c>
      <c r="AZ45">
        <v>1</v>
      </c>
      <c r="BA45">
        <v>25</v>
      </c>
      <c r="BB45">
        <v>0</v>
      </c>
      <c r="BC45">
        <v>0</v>
      </c>
      <c r="BD45">
        <v>93.290000915527344</v>
      </c>
      <c r="BE45">
        <v>92.150001525878906</v>
      </c>
      <c r="BF45">
        <v>93.400001525878906</v>
      </c>
      <c r="BG45" s="15">
        <f t="shared" si="9"/>
        <v>-1.2371127192312592E-2</v>
      </c>
      <c r="BH45" s="15">
        <f t="shared" si="10"/>
        <v>1.3383297425896279E-2</v>
      </c>
      <c r="BI45" t="s">
        <v>293</v>
      </c>
      <c r="BJ45">
        <v>24</v>
      </c>
      <c r="BK45">
        <v>25</v>
      </c>
      <c r="BL45">
        <v>19</v>
      </c>
      <c r="BM45">
        <v>36</v>
      </c>
      <c r="BN45">
        <v>85</v>
      </c>
      <c r="BO45">
        <v>0</v>
      </c>
      <c r="BP45">
        <v>0</v>
      </c>
      <c r="BQ45">
        <v>0</v>
      </c>
      <c r="BR45">
        <v>0</v>
      </c>
      <c r="BS45">
        <v>7</v>
      </c>
      <c r="BT45">
        <v>2</v>
      </c>
      <c r="BU45">
        <v>0</v>
      </c>
      <c r="BV45">
        <v>0</v>
      </c>
      <c r="BW45">
        <v>0</v>
      </c>
      <c r="BX45">
        <v>1</v>
      </c>
      <c r="BY45">
        <v>2</v>
      </c>
      <c r="BZ45">
        <v>1</v>
      </c>
      <c r="CA45">
        <v>2</v>
      </c>
      <c r="CB45">
        <v>96.059997558593764</v>
      </c>
      <c r="CC45">
        <v>93.610000610351563</v>
      </c>
      <c r="CD45">
        <v>96.5</v>
      </c>
      <c r="CE45" s="15">
        <f t="shared" si="11"/>
        <v>-2.6172384705350327E-2</v>
      </c>
      <c r="CF45" s="15">
        <f t="shared" si="12"/>
        <v>2.9948180203610786E-2</v>
      </c>
      <c r="CG45" t="s">
        <v>294</v>
      </c>
      <c r="CH45">
        <v>4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25</v>
      </c>
      <c r="CR45">
        <v>28</v>
      </c>
      <c r="CS45">
        <v>28</v>
      </c>
      <c r="CT45">
        <v>18</v>
      </c>
      <c r="CU45">
        <v>83</v>
      </c>
      <c r="CV45">
        <v>0</v>
      </c>
      <c r="CW45">
        <v>0</v>
      </c>
      <c r="CX45">
        <v>0</v>
      </c>
      <c r="CY45">
        <v>0</v>
      </c>
      <c r="CZ45">
        <v>95.529998779296875</v>
      </c>
      <c r="DA45">
        <v>95.790000915527344</v>
      </c>
      <c r="DB45">
        <v>97.879997253417969</v>
      </c>
      <c r="DC45">
        <v>244</v>
      </c>
      <c r="DD45">
        <v>163</v>
      </c>
      <c r="DE45">
        <v>136</v>
      </c>
      <c r="DF45">
        <v>55</v>
      </c>
      <c r="DG45">
        <v>0</v>
      </c>
      <c r="DH45">
        <v>121</v>
      </c>
      <c r="DI45">
        <v>0</v>
      </c>
      <c r="DJ45">
        <v>0</v>
      </c>
      <c r="DK45">
        <v>2</v>
      </c>
      <c r="DL45">
        <v>279</v>
      </c>
      <c r="DN45">
        <v>0</v>
      </c>
      <c r="DO45">
        <v>196</v>
      </c>
      <c r="DP45">
        <v>2.1</v>
      </c>
      <c r="DQ45" t="s">
        <v>130</v>
      </c>
      <c r="DR45">
        <v>607544</v>
      </c>
      <c r="DS45">
        <v>661800</v>
      </c>
      <c r="DT45">
        <v>1.6259999999999999</v>
      </c>
      <c r="DU45">
        <v>2.4550000000000001</v>
      </c>
      <c r="DV45">
        <v>1.19</v>
      </c>
      <c r="DW45">
        <v>5.37</v>
      </c>
      <c r="DX45">
        <v>0.24</v>
      </c>
      <c r="DY45" s="15">
        <f t="shared" si="13"/>
        <v>2.7142930759521677E-3</v>
      </c>
      <c r="DZ45" s="15">
        <f t="shared" si="14"/>
        <v>2.1352639931930928E-2</v>
      </c>
      <c r="EA45" s="16">
        <f t="shared" si="15"/>
        <v>97.835370314155938</v>
      </c>
      <c r="EB45" s="17">
        <f t="shared" si="16"/>
        <v>2.4066933007883096E-2</v>
      </c>
    </row>
    <row r="46" spans="1:132" hidden="1" x14ac:dyDescent="0.25">
      <c r="A46">
        <v>37</v>
      </c>
      <c r="B46" t="s">
        <v>295</v>
      </c>
      <c r="C46">
        <v>9</v>
      </c>
      <c r="D46">
        <v>0</v>
      </c>
      <c r="E46">
        <v>6</v>
      </c>
      <c r="F46">
        <v>0</v>
      </c>
      <c r="G46" t="s">
        <v>130</v>
      </c>
      <c r="H46" t="s">
        <v>130</v>
      </c>
      <c r="I46">
        <v>6</v>
      </c>
      <c r="J46">
        <v>0</v>
      </c>
      <c r="K46" t="s">
        <v>130</v>
      </c>
      <c r="L46" t="s">
        <v>130</v>
      </c>
      <c r="M46" t="s">
        <v>296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3</v>
      </c>
      <c r="Z46">
        <v>3</v>
      </c>
      <c r="AA46">
        <v>187</v>
      </c>
      <c r="AB46">
        <v>0</v>
      </c>
      <c r="AC46">
        <v>0</v>
      </c>
      <c r="AD46">
        <v>0</v>
      </c>
      <c r="AE46">
        <v>0</v>
      </c>
      <c r="AF46">
        <v>23.229999542236332</v>
      </c>
      <c r="AG46">
        <v>23.440000534057621</v>
      </c>
      <c r="AH46">
        <v>23.479999542236332</v>
      </c>
      <c r="AI46" s="15">
        <f t="shared" si="7"/>
        <v>8.9590864776715184E-3</v>
      </c>
      <c r="AJ46" s="15">
        <f t="shared" si="8"/>
        <v>1.7035353048776569E-3</v>
      </c>
      <c r="AK46" t="s">
        <v>297</v>
      </c>
      <c r="AL46">
        <v>85</v>
      </c>
      <c r="AM46">
        <v>25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34</v>
      </c>
      <c r="AV46">
        <v>21</v>
      </c>
      <c r="AW46">
        <v>27</v>
      </c>
      <c r="AX46">
        <v>14</v>
      </c>
      <c r="AY46">
        <v>4</v>
      </c>
      <c r="AZ46">
        <v>0</v>
      </c>
      <c r="BA46">
        <v>0</v>
      </c>
      <c r="BB46">
        <v>0</v>
      </c>
      <c r="BC46">
        <v>0</v>
      </c>
      <c r="BD46">
        <v>23.239999771118161</v>
      </c>
      <c r="BE46">
        <v>23.260000228881839</v>
      </c>
      <c r="BF46">
        <v>23.409999847412109</v>
      </c>
      <c r="BG46" s="15">
        <f t="shared" si="9"/>
        <v>8.5986489969358537E-4</v>
      </c>
      <c r="BH46" s="15">
        <f t="shared" si="10"/>
        <v>6.4075019012378442E-3</v>
      </c>
      <c r="BI46" t="s">
        <v>272</v>
      </c>
      <c r="BJ46">
        <v>61</v>
      </c>
      <c r="BK46">
        <v>108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</v>
      </c>
      <c r="BU46">
        <v>4</v>
      </c>
      <c r="BV46">
        <v>0</v>
      </c>
      <c r="BW46">
        <v>0</v>
      </c>
      <c r="BX46">
        <v>1</v>
      </c>
      <c r="BY46">
        <v>8</v>
      </c>
      <c r="BZ46">
        <v>0</v>
      </c>
      <c r="CA46">
        <v>0</v>
      </c>
      <c r="CB46">
        <v>23.340000152587891</v>
      </c>
      <c r="CC46">
        <v>23.270000457763668</v>
      </c>
      <c r="CD46">
        <v>23.54000091552734</v>
      </c>
      <c r="CE46" s="15">
        <f t="shared" si="11"/>
        <v>-3.0081518456037681E-3</v>
      </c>
      <c r="CF46" s="15">
        <f t="shared" si="12"/>
        <v>1.1469857572757203E-2</v>
      </c>
      <c r="CG46" t="s">
        <v>298</v>
      </c>
      <c r="CH46">
        <v>6</v>
      </c>
      <c r="CI46">
        <v>21</v>
      </c>
      <c r="CJ46">
        <v>64</v>
      </c>
      <c r="CK46">
        <v>69</v>
      </c>
      <c r="CL46">
        <v>21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4</v>
      </c>
      <c r="CT46">
        <v>2</v>
      </c>
      <c r="CU46">
        <v>9</v>
      </c>
      <c r="CV46">
        <v>1</v>
      </c>
      <c r="CW46">
        <v>15</v>
      </c>
      <c r="CX46">
        <v>1</v>
      </c>
      <c r="CY46">
        <v>15</v>
      </c>
      <c r="CZ46">
        <v>23.659999847412109</v>
      </c>
      <c r="DA46">
        <v>23.639999389648441</v>
      </c>
      <c r="DB46">
        <v>23.940000534057621</v>
      </c>
      <c r="DC46">
        <v>459</v>
      </c>
      <c r="DD46">
        <v>119</v>
      </c>
      <c r="DE46">
        <v>111</v>
      </c>
      <c r="DF46">
        <v>104</v>
      </c>
      <c r="DG46">
        <v>0</v>
      </c>
      <c r="DH46">
        <v>90</v>
      </c>
      <c r="DI46">
        <v>0</v>
      </c>
      <c r="DJ46">
        <v>0</v>
      </c>
      <c r="DK46">
        <v>15</v>
      </c>
      <c r="DL46">
        <v>200</v>
      </c>
      <c r="DN46">
        <v>0</v>
      </c>
      <c r="DO46">
        <v>191</v>
      </c>
      <c r="DP46">
        <v>2.1</v>
      </c>
      <c r="DQ46" t="s">
        <v>130</v>
      </c>
      <c r="DR46">
        <v>7432448</v>
      </c>
      <c r="DS46">
        <v>4486900</v>
      </c>
      <c r="DT46">
        <v>0.48199999999999998</v>
      </c>
      <c r="DU46">
        <v>0.60499999999999998</v>
      </c>
      <c r="DV46">
        <v>-2.68</v>
      </c>
      <c r="DW46">
        <v>3.18</v>
      </c>
      <c r="DY46" s="15">
        <f t="shared" si="13"/>
        <v>-8.4604307445235172E-4</v>
      </c>
      <c r="DZ46" s="15">
        <f t="shared" si="14"/>
        <v>1.2531375844473835E-2</v>
      </c>
      <c r="EA46" s="16">
        <f t="shared" si="15"/>
        <v>23.936241106963259</v>
      </c>
      <c r="EB46" s="17">
        <f t="shared" si="16"/>
        <v>1.1685332770021484E-2</v>
      </c>
    </row>
    <row r="47" spans="1:132" hidden="1" x14ac:dyDescent="0.25">
      <c r="A47">
        <v>38</v>
      </c>
      <c r="B47" t="s">
        <v>299</v>
      </c>
      <c r="C47">
        <v>10</v>
      </c>
      <c r="D47">
        <v>0</v>
      </c>
      <c r="E47">
        <v>6</v>
      </c>
      <c r="F47">
        <v>0</v>
      </c>
      <c r="G47" t="s">
        <v>130</v>
      </c>
      <c r="H47" t="s">
        <v>130</v>
      </c>
      <c r="I47">
        <v>6</v>
      </c>
      <c r="J47">
        <v>0</v>
      </c>
      <c r="K47" t="s">
        <v>130</v>
      </c>
      <c r="L47" t="s">
        <v>130</v>
      </c>
      <c r="M47" t="s">
        <v>300</v>
      </c>
      <c r="N47">
        <v>49</v>
      </c>
      <c r="O47">
        <v>14</v>
      </c>
      <c r="P47">
        <v>1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18</v>
      </c>
      <c r="X47">
        <v>11</v>
      </c>
      <c r="Y47">
        <v>7</v>
      </c>
      <c r="Z47">
        <v>11</v>
      </c>
      <c r="AA47">
        <v>26</v>
      </c>
      <c r="AB47">
        <v>0</v>
      </c>
      <c r="AC47">
        <v>0</v>
      </c>
      <c r="AD47">
        <v>0</v>
      </c>
      <c r="AE47">
        <v>0</v>
      </c>
      <c r="AF47">
        <v>1524.050048828125</v>
      </c>
      <c r="AG47">
        <v>1514.829956054688</v>
      </c>
      <c r="AH47">
        <v>1530</v>
      </c>
      <c r="AI47" s="15">
        <f t="shared" si="7"/>
        <v>-6.0865529735432133E-3</v>
      </c>
      <c r="AJ47" s="15">
        <f t="shared" si="8"/>
        <v>9.9150614021646932E-3</v>
      </c>
      <c r="AK47" t="s">
        <v>301</v>
      </c>
      <c r="AL47">
        <v>40</v>
      </c>
      <c r="AM47">
        <v>62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8</v>
      </c>
      <c r="AW47">
        <v>0</v>
      </c>
      <c r="AX47">
        <v>6</v>
      </c>
      <c r="AY47">
        <v>28</v>
      </c>
      <c r="AZ47">
        <v>0</v>
      </c>
      <c r="BA47">
        <v>0</v>
      </c>
      <c r="BB47">
        <v>0</v>
      </c>
      <c r="BC47">
        <v>0</v>
      </c>
      <c r="BD47">
        <v>1531.420043945312</v>
      </c>
      <c r="BE47">
        <v>1518.719970703125</v>
      </c>
      <c r="BF47">
        <v>1533.760009765625</v>
      </c>
      <c r="BG47" s="15">
        <f t="shared" si="9"/>
        <v>-8.3623534866057447E-3</v>
      </c>
      <c r="BH47" s="15">
        <f t="shared" si="10"/>
        <v>9.8059924412804422E-3</v>
      </c>
      <c r="BI47" t="s">
        <v>302</v>
      </c>
      <c r="BJ47">
        <v>48</v>
      </c>
      <c r="BK47">
        <v>10</v>
      </c>
      <c r="BL47">
        <v>3</v>
      </c>
      <c r="BM47">
        <v>1</v>
      </c>
      <c r="BN47">
        <v>0</v>
      </c>
      <c r="BO47">
        <v>1</v>
      </c>
      <c r="BP47">
        <v>4</v>
      </c>
      <c r="BQ47">
        <v>0</v>
      </c>
      <c r="BR47">
        <v>0</v>
      </c>
      <c r="BS47">
        <v>36</v>
      </c>
      <c r="BT47">
        <v>6</v>
      </c>
      <c r="BU47">
        <v>6</v>
      </c>
      <c r="BV47">
        <v>4</v>
      </c>
      <c r="BW47">
        <v>58</v>
      </c>
      <c r="BX47">
        <v>0</v>
      </c>
      <c r="BY47">
        <v>0</v>
      </c>
      <c r="BZ47">
        <v>0</v>
      </c>
      <c r="CA47">
        <v>0</v>
      </c>
      <c r="CB47">
        <v>1539.5</v>
      </c>
      <c r="CC47">
        <v>1555.31005859375</v>
      </c>
      <c r="CD47">
        <v>1579.52001953125</v>
      </c>
      <c r="CE47" s="15">
        <f t="shared" si="11"/>
        <v>1.0165213364623171E-2</v>
      </c>
      <c r="CF47" s="15">
        <f t="shared" si="12"/>
        <v>1.5327416327831522E-2</v>
      </c>
      <c r="CG47" t="s">
        <v>303</v>
      </c>
      <c r="CH47">
        <v>10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7</v>
      </c>
      <c r="CR47">
        <v>3</v>
      </c>
      <c r="CS47">
        <v>2</v>
      </c>
      <c r="CT47">
        <v>2</v>
      </c>
      <c r="CU47">
        <v>132</v>
      </c>
      <c r="CV47">
        <v>0</v>
      </c>
      <c r="CW47">
        <v>0</v>
      </c>
      <c r="CX47">
        <v>0</v>
      </c>
      <c r="CY47">
        <v>0</v>
      </c>
      <c r="CZ47">
        <v>1537.739990234375</v>
      </c>
      <c r="DA47">
        <v>1535.949951171875</v>
      </c>
      <c r="DB47">
        <v>1544</v>
      </c>
      <c r="DC47">
        <v>242</v>
      </c>
      <c r="DD47">
        <v>151</v>
      </c>
      <c r="DE47">
        <v>166</v>
      </c>
      <c r="DF47">
        <v>85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244</v>
      </c>
      <c r="DN47">
        <v>0</v>
      </c>
      <c r="DO47">
        <v>54</v>
      </c>
      <c r="DP47">
        <v>2.1</v>
      </c>
      <c r="DQ47" t="s">
        <v>130</v>
      </c>
      <c r="DR47">
        <v>232630</v>
      </c>
      <c r="DS47">
        <v>283316</v>
      </c>
      <c r="DT47">
        <v>1.6279999999999999</v>
      </c>
      <c r="DU47">
        <v>1.7270000000000001</v>
      </c>
      <c r="DV47">
        <v>1.1599999999999999</v>
      </c>
      <c r="DW47">
        <v>2.2999999999999998</v>
      </c>
      <c r="DX47">
        <v>0</v>
      </c>
      <c r="DY47" s="15">
        <f t="shared" si="13"/>
        <v>-1.1654279888053676E-3</v>
      </c>
      <c r="DZ47" s="15">
        <f t="shared" si="14"/>
        <v>5.2137621943815216E-3</v>
      </c>
      <c r="EA47" s="16">
        <f t="shared" si="15"/>
        <v>1543.958028959757</v>
      </c>
      <c r="EB47" s="17">
        <f t="shared" si="16"/>
        <v>4.048334205576154E-3</v>
      </c>
    </row>
    <row r="48" spans="1:132" hidden="1" x14ac:dyDescent="0.25">
      <c r="A48">
        <v>39</v>
      </c>
      <c r="B48" t="s">
        <v>304</v>
      </c>
      <c r="C48">
        <v>9</v>
      </c>
      <c r="D48">
        <v>1</v>
      </c>
      <c r="E48">
        <v>5</v>
      </c>
      <c r="F48">
        <v>1</v>
      </c>
      <c r="G48" t="s">
        <v>130</v>
      </c>
      <c r="H48" t="s">
        <v>130</v>
      </c>
      <c r="I48">
        <v>5</v>
      </c>
      <c r="J48">
        <v>1</v>
      </c>
      <c r="K48" t="s">
        <v>130</v>
      </c>
      <c r="L48" t="s">
        <v>130</v>
      </c>
      <c r="M48" t="s">
        <v>305</v>
      </c>
      <c r="N48">
        <v>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14</v>
      </c>
      <c r="X48">
        <v>6</v>
      </c>
      <c r="Y48">
        <v>9</v>
      </c>
      <c r="Z48">
        <v>6</v>
      </c>
      <c r="AA48">
        <v>148</v>
      </c>
      <c r="AB48">
        <v>0</v>
      </c>
      <c r="AC48">
        <v>0</v>
      </c>
      <c r="AD48">
        <v>0</v>
      </c>
      <c r="AE48">
        <v>0</v>
      </c>
      <c r="AF48">
        <v>56.630001068115227</v>
      </c>
      <c r="AG48">
        <v>56.590000152587891</v>
      </c>
      <c r="AH48">
        <v>56.819999694824219</v>
      </c>
      <c r="AI48" s="15">
        <f t="shared" si="7"/>
        <v>-7.0685484042187774E-4</v>
      </c>
      <c r="AJ48" s="15">
        <f t="shared" si="8"/>
        <v>4.0478624335029689E-3</v>
      </c>
      <c r="AK48" t="s">
        <v>194</v>
      </c>
      <c r="AL48">
        <v>18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11</v>
      </c>
      <c r="AV48">
        <v>3</v>
      </c>
      <c r="AW48">
        <v>22</v>
      </c>
      <c r="AX48">
        <v>60</v>
      </c>
      <c r="AY48">
        <v>89</v>
      </c>
      <c r="AZ48">
        <v>0</v>
      </c>
      <c r="BA48">
        <v>0</v>
      </c>
      <c r="BB48">
        <v>0</v>
      </c>
      <c r="BC48">
        <v>0</v>
      </c>
      <c r="BD48">
        <v>56.459999084472663</v>
      </c>
      <c r="BE48">
        <v>56.590000152587891</v>
      </c>
      <c r="BF48">
        <v>56.799999237060547</v>
      </c>
      <c r="BG48" s="15">
        <f t="shared" si="9"/>
        <v>2.2972445266777886E-3</v>
      </c>
      <c r="BH48" s="15">
        <f t="shared" si="10"/>
        <v>3.6971670298128201E-3</v>
      </c>
      <c r="BI48" t="s">
        <v>306</v>
      </c>
      <c r="BJ48">
        <v>80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75</v>
      </c>
      <c r="BT48">
        <v>22</v>
      </c>
      <c r="BU48">
        <v>31</v>
      </c>
      <c r="BV48">
        <v>11</v>
      </c>
      <c r="BW48">
        <v>1</v>
      </c>
      <c r="BX48">
        <v>1</v>
      </c>
      <c r="BY48">
        <v>0</v>
      </c>
      <c r="BZ48">
        <v>1</v>
      </c>
      <c r="CA48">
        <v>0</v>
      </c>
      <c r="CB48">
        <v>56.200000762939453</v>
      </c>
      <c r="CC48">
        <v>56.220001220703118</v>
      </c>
      <c r="CD48">
        <v>57.650001525878913</v>
      </c>
      <c r="CE48" s="15">
        <f t="shared" si="11"/>
        <v>3.5575342101379359E-4</v>
      </c>
      <c r="CF48" s="15">
        <f t="shared" si="12"/>
        <v>2.4804861532117584E-2</v>
      </c>
      <c r="CG48" t="s">
        <v>307</v>
      </c>
      <c r="CH48">
        <v>12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24</v>
      </c>
      <c r="CR48">
        <v>23</v>
      </c>
      <c r="CS48">
        <v>23</v>
      </c>
      <c r="CT48">
        <v>20</v>
      </c>
      <c r="CU48">
        <v>100</v>
      </c>
      <c r="CV48">
        <v>0</v>
      </c>
      <c r="CW48">
        <v>0</v>
      </c>
      <c r="CX48">
        <v>0</v>
      </c>
      <c r="CY48">
        <v>0</v>
      </c>
      <c r="CZ48">
        <v>56.060001373291023</v>
      </c>
      <c r="DA48">
        <v>56.209999084472663</v>
      </c>
      <c r="DB48">
        <v>56.639999389648438</v>
      </c>
      <c r="DC48">
        <v>131</v>
      </c>
      <c r="DD48">
        <v>360</v>
      </c>
      <c r="DE48">
        <v>39</v>
      </c>
      <c r="DF48">
        <v>131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338</v>
      </c>
      <c r="DN48">
        <v>0</v>
      </c>
      <c r="DO48">
        <v>237</v>
      </c>
      <c r="DP48">
        <v>1.8</v>
      </c>
      <c r="DQ48" t="s">
        <v>130</v>
      </c>
      <c r="DR48">
        <v>722542</v>
      </c>
      <c r="DS48">
        <v>921566</v>
      </c>
      <c r="DT48">
        <v>2.9089999999999998</v>
      </c>
      <c r="DU48">
        <v>3.7919999999999998</v>
      </c>
      <c r="DV48">
        <v>2.91</v>
      </c>
      <c r="DW48">
        <v>2.63</v>
      </c>
      <c r="DX48">
        <v>0</v>
      </c>
      <c r="DY48" s="15">
        <f t="shared" si="13"/>
        <v>2.6685236368039211E-3</v>
      </c>
      <c r="DZ48" s="15">
        <f t="shared" si="14"/>
        <v>7.5918133794040665E-3</v>
      </c>
      <c r="EA48" s="16">
        <f t="shared" si="15"/>
        <v>56.63673490757845</v>
      </c>
      <c r="EB48" s="17">
        <f t="shared" si="16"/>
        <v>1.0260337016207988E-2</v>
      </c>
    </row>
    <row r="49" spans="1:132" hidden="1" x14ac:dyDescent="0.25">
      <c r="A49">
        <v>40</v>
      </c>
      <c r="B49" t="s">
        <v>308</v>
      </c>
      <c r="C49">
        <v>9</v>
      </c>
      <c r="D49">
        <v>0</v>
      </c>
      <c r="E49">
        <v>6</v>
      </c>
      <c r="F49">
        <v>0</v>
      </c>
      <c r="G49" t="s">
        <v>130</v>
      </c>
      <c r="H49" t="s">
        <v>130</v>
      </c>
      <c r="I49">
        <v>6</v>
      </c>
      <c r="J49">
        <v>0</v>
      </c>
      <c r="K49" t="s">
        <v>130</v>
      </c>
      <c r="L49" t="s">
        <v>130</v>
      </c>
      <c r="M49" t="s">
        <v>134</v>
      </c>
      <c r="N49">
        <v>18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59</v>
      </c>
      <c r="X49">
        <v>61</v>
      </c>
      <c r="Y49">
        <v>29</v>
      </c>
      <c r="Z49">
        <v>12</v>
      </c>
      <c r="AA49">
        <v>11</v>
      </c>
      <c r="AB49">
        <v>0</v>
      </c>
      <c r="AC49">
        <v>0</v>
      </c>
      <c r="AD49">
        <v>0</v>
      </c>
      <c r="AE49">
        <v>0</v>
      </c>
      <c r="AF49">
        <v>104.51999664306641</v>
      </c>
      <c r="AG49">
        <v>105.11000061035161</v>
      </c>
      <c r="AH49">
        <v>105.2900009155273</v>
      </c>
      <c r="AI49" s="15">
        <f t="shared" si="7"/>
        <v>5.61320486974759E-3</v>
      </c>
      <c r="AJ49" s="15">
        <f t="shared" si="8"/>
        <v>1.709566944729235E-3</v>
      </c>
      <c r="AK49" t="s">
        <v>309</v>
      </c>
      <c r="AL49">
        <v>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3</v>
      </c>
      <c r="AW49">
        <v>3</v>
      </c>
      <c r="AX49">
        <v>10</v>
      </c>
      <c r="AY49">
        <v>172</v>
      </c>
      <c r="AZ49">
        <v>0</v>
      </c>
      <c r="BA49">
        <v>0</v>
      </c>
      <c r="BB49">
        <v>0</v>
      </c>
      <c r="BC49">
        <v>0</v>
      </c>
      <c r="BD49">
        <v>105.0899963378906</v>
      </c>
      <c r="BE49">
        <v>105.2200012207031</v>
      </c>
      <c r="BF49">
        <v>105.36000061035161</v>
      </c>
      <c r="BG49" s="15">
        <f t="shared" si="9"/>
        <v>1.2355529490996053E-3</v>
      </c>
      <c r="BH49" s="15">
        <f t="shared" si="10"/>
        <v>1.3287717239700569E-3</v>
      </c>
      <c r="BI49" t="s">
        <v>310</v>
      </c>
      <c r="BJ49">
        <v>130</v>
      </c>
      <c r="BK49">
        <v>54</v>
      </c>
      <c r="BL49">
        <v>7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16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106.4700012207031</v>
      </c>
      <c r="CC49">
        <v>105.4499969482422</v>
      </c>
      <c r="CD49">
        <v>106.5800018310547</v>
      </c>
      <c r="CE49" s="15">
        <f t="shared" si="11"/>
        <v>-9.672871521860138E-3</v>
      </c>
      <c r="CF49" s="15">
        <f t="shared" si="12"/>
        <v>1.0602410052532485E-2</v>
      </c>
      <c r="CG49" t="s">
        <v>311</v>
      </c>
      <c r="CH49">
        <v>14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22</v>
      </c>
      <c r="CR49">
        <v>15</v>
      </c>
      <c r="CS49">
        <v>69</v>
      </c>
      <c r="CT49">
        <v>19</v>
      </c>
      <c r="CU49">
        <v>63</v>
      </c>
      <c r="CV49">
        <v>0</v>
      </c>
      <c r="CW49">
        <v>0</v>
      </c>
      <c r="CX49">
        <v>0</v>
      </c>
      <c r="CY49">
        <v>0</v>
      </c>
      <c r="CZ49">
        <v>105.4499969482422</v>
      </c>
      <c r="DA49">
        <v>105.84999847412109</v>
      </c>
      <c r="DB49">
        <v>106.620002746582</v>
      </c>
      <c r="DC49">
        <v>229</v>
      </c>
      <c r="DD49">
        <v>323</v>
      </c>
      <c r="DE49">
        <v>24</v>
      </c>
      <c r="DF49">
        <v>182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246</v>
      </c>
      <c r="DN49">
        <v>0</v>
      </c>
      <c r="DO49">
        <v>183</v>
      </c>
      <c r="DP49">
        <v>3</v>
      </c>
      <c r="DQ49" t="s">
        <v>135</v>
      </c>
      <c r="DR49">
        <v>663068</v>
      </c>
      <c r="DS49">
        <v>615683</v>
      </c>
      <c r="DT49">
        <v>0.52100000000000002</v>
      </c>
      <c r="DU49">
        <v>0.68100000000000005</v>
      </c>
      <c r="DV49">
        <v>3.37</v>
      </c>
      <c r="DW49">
        <v>7.99</v>
      </c>
      <c r="DX49">
        <v>0.32040000000000002</v>
      </c>
      <c r="DY49" s="15">
        <f t="shared" si="13"/>
        <v>3.7789469215409044E-3</v>
      </c>
      <c r="DZ49" s="15">
        <f t="shared" si="14"/>
        <v>7.2219494712552068E-3</v>
      </c>
      <c r="EA49" s="16">
        <f t="shared" si="15"/>
        <v>106.61444181463364</v>
      </c>
      <c r="EB49" s="17">
        <f t="shared" si="16"/>
        <v>1.1000896392796111E-2</v>
      </c>
    </row>
    <row r="50" spans="1:132" hidden="1" x14ac:dyDescent="0.25">
      <c r="A50">
        <v>41</v>
      </c>
      <c r="B50" t="s">
        <v>312</v>
      </c>
      <c r="C50">
        <v>9</v>
      </c>
      <c r="D50">
        <v>1</v>
      </c>
      <c r="E50">
        <v>6</v>
      </c>
      <c r="F50">
        <v>0</v>
      </c>
      <c r="G50" t="s">
        <v>130</v>
      </c>
      <c r="H50" t="s">
        <v>130</v>
      </c>
      <c r="I50">
        <v>6</v>
      </c>
      <c r="J50">
        <v>0</v>
      </c>
      <c r="K50" t="s">
        <v>130</v>
      </c>
      <c r="L50" t="s">
        <v>130</v>
      </c>
      <c r="M50" t="s">
        <v>313</v>
      </c>
      <c r="N50">
        <v>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7</v>
      </c>
      <c r="X50">
        <v>1</v>
      </c>
      <c r="Y50">
        <v>4</v>
      </c>
      <c r="Z50">
        <v>2</v>
      </c>
      <c r="AA50">
        <v>180</v>
      </c>
      <c r="AB50">
        <v>0</v>
      </c>
      <c r="AC50">
        <v>0</v>
      </c>
      <c r="AD50">
        <v>0</v>
      </c>
      <c r="AE50">
        <v>0</v>
      </c>
      <c r="AF50">
        <v>60.599998474121087</v>
      </c>
      <c r="AG50">
        <v>61.25</v>
      </c>
      <c r="AH50">
        <v>61.369998931884773</v>
      </c>
      <c r="AI50" s="15">
        <f t="shared" si="7"/>
        <v>1.0612269810267971E-2</v>
      </c>
      <c r="AJ50" s="15">
        <f t="shared" si="8"/>
        <v>1.9553354077447294E-3</v>
      </c>
      <c r="AK50" t="s">
        <v>314</v>
      </c>
      <c r="AL50">
        <v>88</v>
      </c>
      <c r="AM50">
        <v>44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15</v>
      </c>
      <c r="AV50">
        <v>10</v>
      </c>
      <c r="AW50">
        <v>21</v>
      </c>
      <c r="AX50">
        <v>22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60.459999084472663</v>
      </c>
      <c r="BE50">
        <v>60.549999237060547</v>
      </c>
      <c r="BF50">
        <v>61.029998779296882</v>
      </c>
      <c r="BG50" s="15">
        <f t="shared" si="9"/>
        <v>1.4863774355392545E-3</v>
      </c>
      <c r="BH50" s="15">
        <f t="shared" si="10"/>
        <v>7.864977090564218E-3</v>
      </c>
      <c r="BI50" t="s">
        <v>315</v>
      </c>
      <c r="BJ50">
        <v>58</v>
      </c>
      <c r="BK50">
        <v>6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86</v>
      </c>
      <c r="BT50">
        <v>35</v>
      </c>
      <c r="BU50">
        <v>19</v>
      </c>
      <c r="BV50">
        <v>8</v>
      </c>
      <c r="BW50">
        <v>5</v>
      </c>
      <c r="BX50">
        <v>0</v>
      </c>
      <c r="BY50">
        <v>0</v>
      </c>
      <c r="BZ50">
        <v>0</v>
      </c>
      <c r="CA50">
        <v>0</v>
      </c>
      <c r="CB50">
        <v>60.759998321533203</v>
      </c>
      <c r="CC50">
        <v>60.979999542236328</v>
      </c>
      <c r="CD50">
        <v>61.459999084472663</v>
      </c>
      <c r="CE50" s="15">
        <f t="shared" si="11"/>
        <v>3.607760287875128E-3</v>
      </c>
      <c r="CF50" s="15">
        <f t="shared" si="12"/>
        <v>7.8099503642460322E-3</v>
      </c>
      <c r="CG50" t="s">
        <v>316</v>
      </c>
      <c r="CH50">
        <v>11</v>
      </c>
      <c r="CI50">
        <v>4</v>
      </c>
      <c r="CJ50">
        <v>16</v>
      </c>
      <c r="CK50">
        <v>74</v>
      </c>
      <c r="CL50">
        <v>90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0</v>
      </c>
      <c r="CU50">
        <v>0</v>
      </c>
      <c r="CV50">
        <v>1</v>
      </c>
      <c r="CW50">
        <v>2</v>
      </c>
      <c r="CX50">
        <v>1</v>
      </c>
      <c r="CY50">
        <v>2</v>
      </c>
      <c r="CZ50">
        <v>61.659999847412109</v>
      </c>
      <c r="DA50">
        <v>61.520000457763672</v>
      </c>
      <c r="DB50">
        <v>62.229999542236328</v>
      </c>
      <c r="DC50">
        <v>306</v>
      </c>
      <c r="DD50">
        <v>232</v>
      </c>
      <c r="DE50">
        <v>137</v>
      </c>
      <c r="DF50">
        <v>82</v>
      </c>
      <c r="DG50">
        <v>0</v>
      </c>
      <c r="DH50">
        <v>164</v>
      </c>
      <c r="DI50">
        <v>0</v>
      </c>
      <c r="DJ50">
        <v>0</v>
      </c>
      <c r="DK50">
        <v>2</v>
      </c>
      <c r="DL50">
        <v>187</v>
      </c>
      <c r="DN50">
        <v>0</v>
      </c>
      <c r="DO50">
        <v>182</v>
      </c>
      <c r="DP50">
        <v>2.4</v>
      </c>
      <c r="DQ50" t="s">
        <v>130</v>
      </c>
      <c r="DR50">
        <v>2337532</v>
      </c>
      <c r="DS50">
        <v>2030083</v>
      </c>
      <c r="DT50">
        <v>0.43099999999999999</v>
      </c>
      <c r="DU50">
        <v>0.78200000000000003</v>
      </c>
      <c r="DV50">
        <v>2.83</v>
      </c>
      <c r="DW50">
        <v>1.86</v>
      </c>
      <c r="DX50">
        <v>0.61739999999999995</v>
      </c>
      <c r="DY50" s="15">
        <f t="shared" si="13"/>
        <v>-2.2756727666890519E-3</v>
      </c>
      <c r="DZ50" s="15">
        <f t="shared" si="14"/>
        <v>1.1409273496632011E-2</v>
      </c>
      <c r="EA50" s="16">
        <f t="shared" si="15"/>
        <v>62.221898968499225</v>
      </c>
      <c r="EB50" s="17">
        <f t="shared" si="16"/>
        <v>9.1336007299429589E-3</v>
      </c>
    </row>
    <row r="51" spans="1:132" hidden="1" x14ac:dyDescent="0.25">
      <c r="A51">
        <v>42</v>
      </c>
      <c r="B51" t="s">
        <v>317</v>
      </c>
      <c r="C51">
        <v>9</v>
      </c>
      <c r="D51">
        <v>0</v>
      </c>
      <c r="E51">
        <v>5</v>
      </c>
      <c r="F51">
        <v>1</v>
      </c>
      <c r="G51" t="s">
        <v>130</v>
      </c>
      <c r="H51" t="s">
        <v>130</v>
      </c>
      <c r="I51">
        <v>5</v>
      </c>
      <c r="J51">
        <v>1</v>
      </c>
      <c r="K51" t="s">
        <v>130</v>
      </c>
      <c r="L51" t="s">
        <v>130</v>
      </c>
      <c r="M51" t="s">
        <v>318</v>
      </c>
      <c r="N51">
        <v>7</v>
      </c>
      <c r="O51">
        <v>11</v>
      </c>
      <c r="P51">
        <v>15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>
        <v>0</v>
      </c>
      <c r="Y51">
        <v>0</v>
      </c>
      <c r="Z51">
        <v>0</v>
      </c>
      <c r="AA51">
        <v>2</v>
      </c>
      <c r="AB51">
        <v>1</v>
      </c>
      <c r="AC51">
        <v>2</v>
      </c>
      <c r="AD51">
        <v>0</v>
      </c>
      <c r="AE51">
        <v>0</v>
      </c>
      <c r="AF51">
        <v>300</v>
      </c>
      <c r="AG51">
        <v>296.23001098632813</v>
      </c>
      <c r="AH51">
        <v>300.57998657226563</v>
      </c>
      <c r="AI51" s="15">
        <f t="shared" si="7"/>
        <v>-1.2726560017060073E-2</v>
      </c>
      <c r="AJ51" s="15">
        <f t="shared" si="8"/>
        <v>1.4471940183188758E-2</v>
      </c>
      <c r="AK51" t="s">
        <v>319</v>
      </c>
      <c r="AL51">
        <v>15</v>
      </c>
      <c r="AM51">
        <v>9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10</v>
      </c>
      <c r="AV51">
        <v>1</v>
      </c>
      <c r="AW51">
        <v>4</v>
      </c>
      <c r="AX51">
        <v>7</v>
      </c>
      <c r="AY51">
        <v>1</v>
      </c>
      <c r="AZ51">
        <v>1</v>
      </c>
      <c r="BA51">
        <v>13</v>
      </c>
      <c r="BB51">
        <v>0</v>
      </c>
      <c r="BC51">
        <v>0</v>
      </c>
      <c r="BD51">
        <v>303.14999389648438</v>
      </c>
      <c r="BE51">
        <v>300.47000122070313</v>
      </c>
      <c r="BF51">
        <v>303.739990234375</v>
      </c>
      <c r="BG51" s="15">
        <f t="shared" si="9"/>
        <v>-8.9193352577408014E-3</v>
      </c>
      <c r="BH51" s="15">
        <f t="shared" si="10"/>
        <v>1.0765750703911725E-2</v>
      </c>
      <c r="BI51" t="s">
        <v>320</v>
      </c>
      <c r="BJ51">
        <v>9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</v>
      </c>
      <c r="BT51">
        <v>5</v>
      </c>
      <c r="BU51">
        <v>1</v>
      </c>
      <c r="BV51">
        <v>0</v>
      </c>
      <c r="BW51">
        <v>19</v>
      </c>
      <c r="BX51">
        <v>0</v>
      </c>
      <c r="BY51">
        <v>0</v>
      </c>
      <c r="BZ51">
        <v>0</v>
      </c>
      <c r="CA51">
        <v>0</v>
      </c>
      <c r="CB51">
        <v>300.32998657226563</v>
      </c>
      <c r="CC51">
        <v>300.60000610351563</v>
      </c>
      <c r="CD51">
        <v>303.010009765625</v>
      </c>
      <c r="CE51" s="15">
        <f t="shared" si="11"/>
        <v>8.9826854879371254E-4</v>
      </c>
      <c r="CF51" s="15">
        <f t="shared" si="12"/>
        <v>7.953544716141514E-3</v>
      </c>
      <c r="CG51" t="s">
        <v>321</v>
      </c>
      <c r="CH51">
        <v>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5</v>
      </c>
      <c r="CS51">
        <v>1</v>
      </c>
      <c r="CT51">
        <v>2</v>
      </c>
      <c r="CU51">
        <v>13</v>
      </c>
      <c r="CV51">
        <v>0</v>
      </c>
      <c r="CW51">
        <v>0</v>
      </c>
      <c r="CX51">
        <v>0</v>
      </c>
      <c r="CY51">
        <v>0</v>
      </c>
      <c r="CZ51">
        <v>298.23001098632813</v>
      </c>
      <c r="DA51">
        <v>298.23001098632813</v>
      </c>
      <c r="DB51">
        <v>301.97000122070313</v>
      </c>
      <c r="DC51">
        <v>74</v>
      </c>
      <c r="DD51">
        <v>46</v>
      </c>
      <c r="DE51">
        <v>59</v>
      </c>
      <c r="DF51">
        <v>26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35</v>
      </c>
      <c r="DN51">
        <v>0</v>
      </c>
      <c r="DO51">
        <v>3</v>
      </c>
      <c r="DQ51" t="s">
        <v>322</v>
      </c>
      <c r="DR51">
        <v>23176</v>
      </c>
      <c r="DS51">
        <v>25600</v>
      </c>
      <c r="DT51">
        <v>0.84199999999999997</v>
      </c>
      <c r="DU51">
        <v>1.3160000000000001</v>
      </c>
      <c r="DW51">
        <v>4.93</v>
      </c>
      <c r="DX51">
        <v>5.4600000000000003E-2</v>
      </c>
      <c r="DY51" s="15">
        <f t="shared" si="13"/>
        <v>0</v>
      </c>
      <c r="DZ51" s="15">
        <f t="shared" si="14"/>
        <v>1.2385303901898292E-2</v>
      </c>
      <c r="EA51" s="16">
        <f t="shared" si="15"/>
        <v>301.92368030506026</v>
      </c>
      <c r="EB51" s="17">
        <f t="shared" si="16"/>
        <v>1.2385303901898292E-2</v>
      </c>
    </row>
    <row r="52" spans="1:132" hidden="1" x14ac:dyDescent="0.25">
      <c r="A52">
        <v>43</v>
      </c>
      <c r="B52" t="s">
        <v>323</v>
      </c>
      <c r="C52">
        <v>9</v>
      </c>
      <c r="D52">
        <v>0</v>
      </c>
      <c r="E52">
        <v>6</v>
      </c>
      <c r="F52">
        <v>0</v>
      </c>
      <c r="G52" t="s">
        <v>130</v>
      </c>
      <c r="H52" t="s">
        <v>130</v>
      </c>
      <c r="I52">
        <v>5</v>
      </c>
      <c r="J52">
        <v>1</v>
      </c>
      <c r="K52" t="s">
        <v>130</v>
      </c>
      <c r="L52" t="s">
        <v>130</v>
      </c>
      <c r="M52" t="s">
        <v>324</v>
      </c>
      <c r="N52">
        <v>88</v>
      </c>
      <c r="O52">
        <v>21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3</v>
      </c>
      <c r="Y52">
        <v>4</v>
      </c>
      <c r="Z52">
        <v>19</v>
      </c>
      <c r="AA52">
        <v>51</v>
      </c>
      <c r="AB52">
        <v>0</v>
      </c>
      <c r="AC52">
        <v>0</v>
      </c>
      <c r="AD52">
        <v>0</v>
      </c>
      <c r="AE52">
        <v>0</v>
      </c>
      <c r="AF52">
        <v>84.099998474121094</v>
      </c>
      <c r="AG52">
        <v>83.5</v>
      </c>
      <c r="AH52">
        <v>84.139999389648438</v>
      </c>
      <c r="AI52" s="15">
        <f t="shared" si="7"/>
        <v>-7.1856104685161792E-3</v>
      </c>
      <c r="AJ52" s="15">
        <f t="shared" si="8"/>
        <v>7.6063631363322282E-3</v>
      </c>
      <c r="AK52" t="s">
        <v>325</v>
      </c>
      <c r="AL52">
        <v>16</v>
      </c>
      <c r="AM52">
        <v>18</v>
      </c>
      <c r="AN52">
        <v>57</v>
      </c>
      <c r="AO52">
        <v>74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8</v>
      </c>
      <c r="AV52">
        <v>6</v>
      </c>
      <c r="AW52">
        <v>4</v>
      </c>
      <c r="AX52">
        <v>0</v>
      </c>
      <c r="AY52">
        <v>0</v>
      </c>
      <c r="AZ52">
        <v>1</v>
      </c>
      <c r="BA52">
        <v>10</v>
      </c>
      <c r="BB52">
        <v>1</v>
      </c>
      <c r="BC52">
        <v>0</v>
      </c>
      <c r="BD52">
        <v>85.540000915527344</v>
      </c>
      <c r="BE52">
        <v>83.959999084472656</v>
      </c>
      <c r="BF52">
        <v>85.779998779296875</v>
      </c>
      <c r="BG52" s="15">
        <f t="shared" si="9"/>
        <v>-1.8818507006712171E-2</v>
      </c>
      <c r="BH52" s="15">
        <f t="shared" si="10"/>
        <v>2.1217063659640378E-2</v>
      </c>
      <c r="BI52" t="s">
        <v>326</v>
      </c>
      <c r="BJ52">
        <v>17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41</v>
      </c>
      <c r="BT52">
        <v>35</v>
      </c>
      <c r="BU52">
        <v>21</v>
      </c>
      <c r="BV52">
        <v>16</v>
      </c>
      <c r="BW52">
        <v>59</v>
      </c>
      <c r="BX52">
        <v>0</v>
      </c>
      <c r="BY52">
        <v>0</v>
      </c>
      <c r="BZ52">
        <v>0</v>
      </c>
      <c r="CA52">
        <v>0</v>
      </c>
      <c r="CB52">
        <v>84.319999694824219</v>
      </c>
      <c r="CC52">
        <v>84.620002746582031</v>
      </c>
      <c r="CD52">
        <v>85.029998779296875</v>
      </c>
      <c r="CE52" s="15">
        <f t="shared" si="11"/>
        <v>3.5452971167615477E-3</v>
      </c>
      <c r="CF52" s="15">
        <f t="shared" si="12"/>
        <v>4.821781002008807E-3</v>
      </c>
      <c r="CG52" t="s">
        <v>327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184</v>
      </c>
      <c r="CV52">
        <v>0</v>
      </c>
      <c r="CW52">
        <v>0</v>
      </c>
      <c r="CX52">
        <v>0</v>
      </c>
      <c r="CY52">
        <v>0</v>
      </c>
      <c r="CZ52">
        <v>84.139999389648438</v>
      </c>
      <c r="DA52">
        <v>84.110000610351563</v>
      </c>
      <c r="DB52">
        <v>84.419998168945313</v>
      </c>
      <c r="DC52">
        <v>291</v>
      </c>
      <c r="DD52">
        <v>176</v>
      </c>
      <c r="DE52">
        <v>274</v>
      </c>
      <c r="DF52">
        <v>62</v>
      </c>
      <c r="DG52">
        <v>0</v>
      </c>
      <c r="DH52">
        <v>76</v>
      </c>
      <c r="DI52">
        <v>0</v>
      </c>
      <c r="DJ52">
        <v>76</v>
      </c>
      <c r="DK52">
        <v>0</v>
      </c>
      <c r="DL52">
        <v>294</v>
      </c>
      <c r="DN52">
        <v>0</v>
      </c>
      <c r="DO52">
        <v>51</v>
      </c>
      <c r="DP52">
        <v>2.9</v>
      </c>
      <c r="DQ52" t="s">
        <v>135</v>
      </c>
      <c r="DR52">
        <v>362289</v>
      </c>
      <c r="DS52">
        <v>605900</v>
      </c>
      <c r="DT52">
        <v>3.819</v>
      </c>
      <c r="DU52">
        <v>4.548</v>
      </c>
      <c r="DV52">
        <v>3.73</v>
      </c>
      <c r="DW52">
        <v>2.21</v>
      </c>
      <c r="DX52">
        <v>0.22500000000000001</v>
      </c>
      <c r="DY52" s="15">
        <f t="shared" si="13"/>
        <v>-3.5666126595157444E-4</v>
      </c>
      <c r="DZ52" s="15">
        <f t="shared" si="14"/>
        <v>3.6720867722996875E-3</v>
      </c>
      <c r="EA52" s="16">
        <f t="shared" si="15"/>
        <v>84.418859831010948</v>
      </c>
      <c r="EB52" s="17">
        <f t="shared" si="16"/>
        <v>3.3154255063481131E-3</v>
      </c>
    </row>
    <row r="53" spans="1:132" hidden="1" x14ac:dyDescent="0.25">
      <c r="A53">
        <v>44</v>
      </c>
      <c r="B53" t="s">
        <v>328</v>
      </c>
      <c r="C53">
        <v>9</v>
      </c>
      <c r="D53">
        <v>0</v>
      </c>
      <c r="E53">
        <v>6</v>
      </c>
      <c r="F53">
        <v>0</v>
      </c>
      <c r="G53" t="s">
        <v>130</v>
      </c>
      <c r="H53" t="s">
        <v>130</v>
      </c>
      <c r="I53">
        <v>6</v>
      </c>
      <c r="J53">
        <v>0</v>
      </c>
      <c r="K53" t="s">
        <v>130</v>
      </c>
      <c r="L53" t="s">
        <v>130</v>
      </c>
      <c r="M53" t="s">
        <v>245</v>
      </c>
      <c r="N53">
        <v>172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8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263.94000244140619</v>
      </c>
      <c r="AG53">
        <v>263</v>
      </c>
      <c r="AH53">
        <v>264.29000854492188</v>
      </c>
      <c r="AI53" s="15">
        <f t="shared" si="7"/>
        <v>-3.5741537696052372E-3</v>
      </c>
      <c r="AJ53" s="15">
        <f t="shared" si="8"/>
        <v>4.881034103499271E-3</v>
      </c>
      <c r="AK53" t="s">
        <v>181</v>
      </c>
      <c r="AL53">
        <v>120</v>
      </c>
      <c r="AM53">
        <v>49</v>
      </c>
      <c r="AN53">
        <v>3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6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265.55999755859369</v>
      </c>
      <c r="BE53">
        <v>264.04998779296881</v>
      </c>
      <c r="BF53">
        <v>266.75</v>
      </c>
      <c r="BG53" s="15">
        <f t="shared" si="9"/>
        <v>-5.718651147254894E-3</v>
      </c>
      <c r="BH53" s="15">
        <f t="shared" si="10"/>
        <v>1.012188268802694E-2</v>
      </c>
      <c r="BI53" t="s">
        <v>329</v>
      </c>
      <c r="BJ53">
        <v>3</v>
      </c>
      <c r="BK53">
        <v>35</v>
      </c>
      <c r="BL53">
        <v>133</v>
      </c>
      <c r="BM53">
        <v>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267.32000732421881</v>
      </c>
      <c r="CC53">
        <v>265.05999755859369</v>
      </c>
      <c r="CD53">
        <v>269.26998901367188</v>
      </c>
      <c r="CE53" s="15">
        <f t="shared" si="11"/>
        <v>-8.5264083092189136E-3</v>
      </c>
      <c r="CF53" s="15">
        <f t="shared" si="12"/>
        <v>1.5634833538261228E-2</v>
      </c>
      <c r="CG53" t="s">
        <v>330</v>
      </c>
      <c r="CH53">
        <v>103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70</v>
      </c>
      <c r="CR53">
        <v>8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266.73001098632813</v>
      </c>
      <c r="DA53">
        <v>266.29000854492188</v>
      </c>
      <c r="DB53">
        <v>270.22000122070313</v>
      </c>
      <c r="DC53">
        <v>625</v>
      </c>
      <c r="DD53">
        <v>94</v>
      </c>
      <c r="DE53">
        <v>344</v>
      </c>
      <c r="DF53">
        <v>16</v>
      </c>
      <c r="DG53">
        <v>0</v>
      </c>
      <c r="DH53">
        <v>6</v>
      </c>
      <c r="DI53">
        <v>0</v>
      </c>
      <c r="DJ53">
        <v>0</v>
      </c>
      <c r="DK53">
        <v>0</v>
      </c>
      <c r="DL53">
        <v>0</v>
      </c>
      <c r="DN53">
        <v>0</v>
      </c>
      <c r="DO53">
        <v>0</v>
      </c>
      <c r="DP53">
        <v>2.8</v>
      </c>
      <c r="DQ53" t="s">
        <v>135</v>
      </c>
      <c r="DR53">
        <v>201696</v>
      </c>
      <c r="DS53">
        <v>471283</v>
      </c>
      <c r="DT53">
        <v>2.6339999999999999</v>
      </c>
      <c r="DU53">
        <v>4.3109999999999999</v>
      </c>
      <c r="DV53">
        <v>5.76</v>
      </c>
      <c r="DW53">
        <v>2.5299999999999998</v>
      </c>
      <c r="DX53">
        <v>0</v>
      </c>
      <c r="DY53" s="15">
        <f t="shared" si="13"/>
        <v>-1.6523430368662329E-3</v>
      </c>
      <c r="DZ53" s="15">
        <f t="shared" si="14"/>
        <v>1.4543677958802959E-2</v>
      </c>
      <c r="EA53" s="16">
        <f t="shared" si="15"/>
        <v>270.16284467284612</v>
      </c>
      <c r="EB53" s="17">
        <f t="shared" si="16"/>
        <v>1.2891334921936726E-2</v>
      </c>
    </row>
    <row r="54" spans="1:132" hidden="1" x14ac:dyDescent="0.25">
      <c r="A54">
        <v>45</v>
      </c>
      <c r="B54" t="s">
        <v>331</v>
      </c>
      <c r="C54">
        <v>9</v>
      </c>
      <c r="D54">
        <v>0</v>
      </c>
      <c r="E54">
        <v>6</v>
      </c>
      <c r="F54">
        <v>0</v>
      </c>
      <c r="G54" t="s">
        <v>130</v>
      </c>
      <c r="H54" t="s">
        <v>130</v>
      </c>
      <c r="I54">
        <v>6</v>
      </c>
      <c r="J54">
        <v>0</v>
      </c>
      <c r="K54" t="s">
        <v>130</v>
      </c>
      <c r="L54" t="s">
        <v>130</v>
      </c>
      <c r="M54" t="s">
        <v>292</v>
      </c>
      <c r="N54">
        <v>10</v>
      </c>
      <c r="O54">
        <v>69</v>
      </c>
      <c r="P54">
        <v>55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</v>
      </c>
      <c r="X54">
        <v>2</v>
      </c>
      <c r="Y54">
        <v>2</v>
      </c>
      <c r="Z54">
        <v>0</v>
      </c>
      <c r="AA54">
        <v>6</v>
      </c>
      <c r="AB54">
        <v>1</v>
      </c>
      <c r="AC54">
        <v>10</v>
      </c>
      <c r="AD54">
        <v>0</v>
      </c>
      <c r="AE54">
        <v>0</v>
      </c>
      <c r="AF54">
        <v>66.610000610351563</v>
      </c>
      <c r="AG54">
        <v>65.879997253417969</v>
      </c>
      <c r="AH54">
        <v>66.830001831054688</v>
      </c>
      <c r="AI54" s="15">
        <f t="shared" si="7"/>
        <v>-1.1080804301274005E-2</v>
      </c>
      <c r="AJ54" s="15">
        <f t="shared" si="8"/>
        <v>1.4215240933829643E-2</v>
      </c>
      <c r="AK54" t="s">
        <v>223</v>
      </c>
      <c r="AL54">
        <v>80</v>
      </c>
      <c r="AM54">
        <v>9</v>
      </c>
      <c r="AN54">
        <v>13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19</v>
      </c>
      <c r="AV54">
        <v>3</v>
      </c>
      <c r="AW54">
        <v>3</v>
      </c>
      <c r="AX54">
        <v>4</v>
      </c>
      <c r="AY54">
        <v>10</v>
      </c>
      <c r="AZ54">
        <v>1</v>
      </c>
      <c r="BA54">
        <v>20</v>
      </c>
      <c r="BB54">
        <v>0</v>
      </c>
      <c r="BC54">
        <v>0</v>
      </c>
      <c r="BD54">
        <v>67.349998474121094</v>
      </c>
      <c r="BE54">
        <v>66.569999694824219</v>
      </c>
      <c r="BF54">
        <v>67.55999755859375</v>
      </c>
      <c r="BG54" s="15">
        <f t="shared" si="9"/>
        <v>-1.1716971351548811E-2</v>
      </c>
      <c r="BH54" s="15">
        <f t="shared" si="10"/>
        <v>1.4653610117598359E-2</v>
      </c>
      <c r="BI54" t="s">
        <v>222</v>
      </c>
      <c r="BJ54">
        <v>58</v>
      </c>
      <c r="BK54">
        <v>72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</v>
      </c>
      <c r="BT54">
        <v>2</v>
      </c>
      <c r="BU54">
        <v>0</v>
      </c>
      <c r="BV54">
        <v>5</v>
      </c>
      <c r="BW54">
        <v>3</v>
      </c>
      <c r="BX54">
        <v>0</v>
      </c>
      <c r="BY54">
        <v>0</v>
      </c>
      <c r="BZ54">
        <v>0</v>
      </c>
      <c r="CA54">
        <v>0</v>
      </c>
      <c r="CB54">
        <v>67.400001525878906</v>
      </c>
      <c r="CC54">
        <v>67.330001831054688</v>
      </c>
      <c r="CD54">
        <v>67.910003662109375</v>
      </c>
      <c r="CE54" s="15">
        <f t="shared" si="11"/>
        <v>-1.0396508676751015E-3</v>
      </c>
      <c r="CF54" s="15">
        <f t="shared" si="12"/>
        <v>8.5407421554639651E-3</v>
      </c>
      <c r="CG54" t="s">
        <v>221</v>
      </c>
      <c r="CH54">
        <v>58</v>
      </c>
      <c r="CI54">
        <v>51</v>
      </c>
      <c r="CJ54">
        <v>30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12</v>
      </c>
      <c r="CR54">
        <v>0</v>
      </c>
      <c r="CS54">
        <v>1</v>
      </c>
      <c r="CT54">
        <v>0</v>
      </c>
      <c r="CU54">
        <v>0</v>
      </c>
      <c r="CV54">
        <v>1</v>
      </c>
      <c r="CW54">
        <v>1</v>
      </c>
      <c r="CX54">
        <v>0</v>
      </c>
      <c r="CY54">
        <v>0</v>
      </c>
      <c r="CZ54">
        <v>68.230003356933594</v>
      </c>
      <c r="DA54">
        <v>68.230003356933594</v>
      </c>
      <c r="DB54">
        <v>69.970001220703125</v>
      </c>
      <c r="DC54">
        <v>505</v>
      </c>
      <c r="DD54">
        <v>61</v>
      </c>
      <c r="DE54">
        <v>236</v>
      </c>
      <c r="DF54">
        <v>37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19</v>
      </c>
      <c r="DN54">
        <v>0</v>
      </c>
      <c r="DO54">
        <v>16</v>
      </c>
      <c r="DP54">
        <v>2</v>
      </c>
      <c r="DQ54" t="s">
        <v>130</v>
      </c>
      <c r="DR54">
        <v>252939</v>
      </c>
      <c r="DS54">
        <v>246100</v>
      </c>
      <c r="DT54">
        <v>1.611</v>
      </c>
      <c r="DU54">
        <v>1.6879999999999999</v>
      </c>
      <c r="DV54">
        <v>3.22</v>
      </c>
      <c r="DW54">
        <v>2.81</v>
      </c>
      <c r="DX54">
        <v>0</v>
      </c>
      <c r="DY54" s="15">
        <f t="shared" si="13"/>
        <v>0</v>
      </c>
      <c r="DZ54" s="15">
        <f t="shared" si="14"/>
        <v>2.4867769521414451E-2</v>
      </c>
      <c r="EA54" s="16">
        <f t="shared" si="15"/>
        <v>69.926731354859157</v>
      </c>
      <c r="EB54" s="17">
        <f t="shared" si="16"/>
        <v>2.4867769521414451E-2</v>
      </c>
    </row>
    <row r="55" spans="1:132" hidden="1" x14ac:dyDescent="0.25">
      <c r="A55">
        <v>46</v>
      </c>
      <c r="B55" t="s">
        <v>332</v>
      </c>
      <c r="C55">
        <v>9</v>
      </c>
      <c r="D55">
        <v>1</v>
      </c>
      <c r="E55">
        <v>6</v>
      </c>
      <c r="F55">
        <v>0</v>
      </c>
      <c r="G55" t="s">
        <v>130</v>
      </c>
      <c r="H55" t="s">
        <v>130</v>
      </c>
      <c r="I55">
        <v>6</v>
      </c>
      <c r="J55">
        <v>0</v>
      </c>
      <c r="K55" t="s">
        <v>130</v>
      </c>
      <c r="L55" t="s">
        <v>130</v>
      </c>
      <c r="M55" t="s">
        <v>307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12</v>
      </c>
      <c r="X55">
        <v>23</v>
      </c>
      <c r="Y55">
        <v>24</v>
      </c>
      <c r="Z55">
        <v>48</v>
      </c>
      <c r="AA55">
        <v>88</v>
      </c>
      <c r="AB55">
        <v>0</v>
      </c>
      <c r="AC55">
        <v>0</v>
      </c>
      <c r="AD55">
        <v>0</v>
      </c>
      <c r="AE55">
        <v>0</v>
      </c>
      <c r="AF55">
        <v>75.120002746582031</v>
      </c>
      <c r="AG55">
        <v>75.650001525878906</v>
      </c>
      <c r="AH55">
        <v>75.709999084472656</v>
      </c>
      <c r="AI55" s="15">
        <f t="shared" si="7"/>
        <v>7.0059321692884646E-3</v>
      </c>
      <c r="AJ55" s="15">
        <f t="shared" si="8"/>
        <v>7.9246545131783641E-4</v>
      </c>
      <c r="AK55" t="s">
        <v>222</v>
      </c>
      <c r="AL55">
        <v>140</v>
      </c>
      <c r="AM55">
        <v>55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75.169998168945313</v>
      </c>
      <c r="BE55">
        <v>75</v>
      </c>
      <c r="BF55">
        <v>75.599998474121094</v>
      </c>
      <c r="BG55" s="15">
        <f t="shared" si="9"/>
        <v>-2.2666422526040897E-3</v>
      </c>
      <c r="BH55" s="15">
        <f t="shared" si="10"/>
        <v>7.9364879131113009E-3</v>
      </c>
      <c r="BI55" t="s">
        <v>333</v>
      </c>
      <c r="BJ55">
        <v>96</v>
      </c>
      <c r="BK55">
        <v>12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84</v>
      </c>
      <c r="BT55">
        <v>26</v>
      </c>
      <c r="BU55">
        <v>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75.319999694824219</v>
      </c>
      <c r="CC55">
        <v>75.349998474121094</v>
      </c>
      <c r="CD55">
        <v>76</v>
      </c>
      <c r="CE55" s="15">
        <f t="shared" si="11"/>
        <v>3.9812581160403315E-4</v>
      </c>
      <c r="CF55" s="15">
        <f t="shared" si="12"/>
        <v>8.5526516563013688E-3</v>
      </c>
      <c r="CG55" t="s">
        <v>334</v>
      </c>
      <c r="CH55">
        <v>16</v>
      </c>
      <c r="CI55">
        <v>32</v>
      </c>
      <c r="CJ55">
        <v>137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5</v>
      </c>
      <c r="CR55">
        <v>10</v>
      </c>
      <c r="CS55">
        <v>0</v>
      </c>
      <c r="CT55">
        <v>0</v>
      </c>
      <c r="CU55">
        <v>0</v>
      </c>
      <c r="CV55">
        <v>1</v>
      </c>
      <c r="CW55">
        <v>10</v>
      </c>
      <c r="CX55">
        <v>0</v>
      </c>
      <c r="CY55">
        <v>0</v>
      </c>
      <c r="CZ55">
        <v>75.870002746582031</v>
      </c>
      <c r="DA55">
        <v>75.569999694824219</v>
      </c>
      <c r="DB55">
        <v>76.180000305175781</v>
      </c>
      <c r="DC55">
        <v>491</v>
      </c>
      <c r="DD55">
        <v>234</v>
      </c>
      <c r="DE55">
        <v>198</v>
      </c>
      <c r="DF55">
        <v>107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88</v>
      </c>
      <c r="DN55">
        <v>0</v>
      </c>
      <c r="DO55">
        <v>88</v>
      </c>
      <c r="DP55">
        <v>3.5</v>
      </c>
      <c r="DQ55" t="s">
        <v>135</v>
      </c>
      <c r="DR55">
        <v>1818454</v>
      </c>
      <c r="DS55">
        <v>1591916</v>
      </c>
      <c r="DT55">
        <v>0.54600000000000004</v>
      </c>
      <c r="DU55">
        <v>0.72099999999999997</v>
      </c>
      <c r="DV55">
        <v>5.77</v>
      </c>
      <c r="DW55">
        <v>2.19</v>
      </c>
      <c r="DX55">
        <v>0.93289999999999995</v>
      </c>
      <c r="DY55" s="15">
        <f t="shared" si="13"/>
        <v>-3.9698696965637659E-3</v>
      </c>
      <c r="DZ55" s="15">
        <f t="shared" si="14"/>
        <v>8.0073589906525244E-3</v>
      </c>
      <c r="EA55" s="16">
        <f t="shared" si="15"/>
        <v>76.175115811304181</v>
      </c>
      <c r="EB55" s="17">
        <f t="shared" si="16"/>
        <v>4.0374892940887586E-3</v>
      </c>
    </row>
    <row r="56" spans="1:132" s="18" customFormat="1" x14ac:dyDescent="0.25">
      <c r="A56" s="18">
        <v>47</v>
      </c>
      <c r="B56" s="18" t="s">
        <v>335</v>
      </c>
      <c r="C56" s="18">
        <v>9</v>
      </c>
      <c r="D56" s="18">
        <v>0</v>
      </c>
      <c r="E56" s="18">
        <v>6</v>
      </c>
      <c r="F56" s="18">
        <v>0</v>
      </c>
      <c r="G56" s="18" t="s">
        <v>130</v>
      </c>
      <c r="H56" s="18" t="s">
        <v>130</v>
      </c>
      <c r="I56" s="18">
        <v>6</v>
      </c>
      <c r="J56" s="18">
        <v>0</v>
      </c>
      <c r="K56" s="18" t="s">
        <v>130</v>
      </c>
      <c r="L56" s="18" t="s">
        <v>130</v>
      </c>
      <c r="M56" s="18" t="s">
        <v>336</v>
      </c>
      <c r="N56" s="18">
        <v>54</v>
      </c>
      <c r="O56" s="18">
        <v>137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2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114.94000244140619</v>
      </c>
      <c r="AG56" s="18">
        <v>114.129997253418</v>
      </c>
      <c r="AH56" s="18">
        <v>115.26999664306641</v>
      </c>
      <c r="AI56" s="19">
        <f t="shared" si="7"/>
        <v>-7.0972155216093569E-3</v>
      </c>
      <c r="AJ56" s="19">
        <f t="shared" si="8"/>
        <v>9.8898188847738044E-3</v>
      </c>
      <c r="AK56" s="18" t="s">
        <v>215</v>
      </c>
      <c r="AL56" s="18">
        <v>1</v>
      </c>
      <c r="AM56" s="18">
        <v>17</v>
      </c>
      <c r="AN56" s="18">
        <v>48</v>
      </c>
      <c r="AO56" s="18">
        <v>88</v>
      </c>
      <c r="AP56" s="18">
        <v>40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2</v>
      </c>
      <c r="AW56" s="18">
        <v>0</v>
      </c>
      <c r="AX56" s="18">
        <v>0</v>
      </c>
      <c r="AY56" s="18">
        <v>0</v>
      </c>
      <c r="AZ56" s="18">
        <v>1</v>
      </c>
      <c r="BA56" s="18">
        <v>2</v>
      </c>
      <c r="BB56" s="18">
        <v>1</v>
      </c>
      <c r="BC56" s="18">
        <v>2</v>
      </c>
      <c r="BD56" s="18">
        <v>118.0299987792969</v>
      </c>
      <c r="BE56" s="18">
        <v>115.0899963378906</v>
      </c>
      <c r="BF56" s="18">
        <v>118.30999755859381</v>
      </c>
      <c r="BG56" s="19">
        <f t="shared" si="9"/>
        <v>-2.5545247501570945E-2</v>
      </c>
      <c r="BH56" s="19">
        <f t="shared" si="10"/>
        <v>2.7216645145381579E-2</v>
      </c>
      <c r="BI56" s="18" t="s">
        <v>263</v>
      </c>
      <c r="BJ56" s="18">
        <v>116</v>
      </c>
      <c r="BK56" s="18">
        <v>73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8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118.30999755859381</v>
      </c>
      <c r="CC56" s="18">
        <v>117.59999847412109</v>
      </c>
      <c r="CD56" s="18">
        <v>118.59999847412109</v>
      </c>
      <c r="CE56" s="19">
        <f t="shared" si="11"/>
        <v>-6.0374072592268568E-3</v>
      </c>
      <c r="CF56" s="19">
        <f t="shared" si="12"/>
        <v>8.4317033125275165E-3</v>
      </c>
      <c r="CG56" s="18" t="s">
        <v>337</v>
      </c>
      <c r="CH56" s="18">
        <v>10</v>
      </c>
      <c r="CI56" s="18">
        <v>24</v>
      </c>
      <c r="CJ56" s="18">
        <v>4</v>
      </c>
      <c r="CK56" s="18">
        <v>0</v>
      </c>
      <c r="CL56" s="18">
        <v>0</v>
      </c>
      <c r="CM56" s="18">
        <v>1</v>
      </c>
      <c r="CN56" s="18">
        <v>4</v>
      </c>
      <c r="CO56" s="18">
        <v>0</v>
      </c>
      <c r="CP56" s="18">
        <v>0</v>
      </c>
      <c r="CQ56" s="18">
        <v>46</v>
      </c>
      <c r="CR56" s="18">
        <v>30</v>
      </c>
      <c r="CS56" s="18">
        <v>28</v>
      </c>
      <c r="CT56" s="18">
        <v>20</v>
      </c>
      <c r="CU56" s="18">
        <v>38</v>
      </c>
      <c r="CV56" s="18">
        <v>0</v>
      </c>
      <c r="CW56" s="18">
        <v>0</v>
      </c>
      <c r="CX56" s="18">
        <v>0</v>
      </c>
      <c r="CY56" s="18">
        <v>0</v>
      </c>
      <c r="CZ56" s="18">
        <v>117.5299987792969</v>
      </c>
      <c r="DA56" s="18">
        <v>117.629997253418</v>
      </c>
      <c r="DB56" s="18">
        <v>119.98000335693359</v>
      </c>
      <c r="DC56" s="18">
        <v>572</v>
      </c>
      <c r="DD56" s="18">
        <v>136</v>
      </c>
      <c r="DE56" s="18">
        <v>345</v>
      </c>
      <c r="DF56" s="18">
        <v>4</v>
      </c>
      <c r="DG56" s="18">
        <v>0</v>
      </c>
      <c r="DH56" s="18">
        <v>128</v>
      </c>
      <c r="DI56" s="18">
        <v>0</v>
      </c>
      <c r="DJ56" s="18">
        <v>128</v>
      </c>
      <c r="DK56" s="18">
        <v>2</v>
      </c>
      <c r="DL56" s="18">
        <v>38</v>
      </c>
      <c r="DN56" s="18">
        <v>2</v>
      </c>
      <c r="DO56" s="18">
        <v>0</v>
      </c>
      <c r="DP56" s="18">
        <v>1.7</v>
      </c>
      <c r="DQ56" s="18" t="s">
        <v>130</v>
      </c>
      <c r="DR56" s="18">
        <v>1053430</v>
      </c>
      <c r="DS56" s="18">
        <v>1066816</v>
      </c>
      <c r="DT56" s="18">
        <v>1.9319999999999999</v>
      </c>
      <c r="DU56" s="18">
        <v>3.3029999999999999</v>
      </c>
      <c r="DV56" s="18">
        <v>1.53</v>
      </c>
      <c r="DW56" s="18">
        <v>1.39</v>
      </c>
      <c r="DX56" s="18">
        <v>0</v>
      </c>
      <c r="DY56" s="19">
        <f t="shared" si="13"/>
        <v>8.5011031587167718E-4</v>
      </c>
      <c r="DZ56" s="19">
        <f t="shared" si="14"/>
        <v>1.9586648089385927E-2</v>
      </c>
      <c r="EA56" s="20">
        <f t="shared" si="15"/>
        <v>119.93397461437613</v>
      </c>
      <c r="EB56" s="21">
        <f t="shared" si="16"/>
        <v>2.0436758405257605E-2</v>
      </c>
    </row>
    <row r="57" spans="1:132" hidden="1" x14ac:dyDescent="0.25">
      <c r="A57">
        <v>48</v>
      </c>
      <c r="B57" t="s">
        <v>338</v>
      </c>
      <c r="C57">
        <v>10</v>
      </c>
      <c r="D57">
        <v>0</v>
      </c>
      <c r="E57">
        <v>6</v>
      </c>
      <c r="F57">
        <v>0</v>
      </c>
      <c r="G57" t="s">
        <v>130</v>
      </c>
      <c r="H57" t="s">
        <v>130</v>
      </c>
      <c r="I57">
        <v>6</v>
      </c>
      <c r="J57">
        <v>0</v>
      </c>
      <c r="K57" t="s">
        <v>130</v>
      </c>
      <c r="L57" t="s">
        <v>130</v>
      </c>
      <c r="M57" t="s">
        <v>196</v>
      </c>
      <c r="N57">
        <v>158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36</v>
      </c>
      <c r="X57">
        <v>2</v>
      </c>
      <c r="Y57">
        <v>3</v>
      </c>
      <c r="Z57">
        <v>4</v>
      </c>
      <c r="AA57">
        <v>8</v>
      </c>
      <c r="AB57">
        <v>0</v>
      </c>
      <c r="AC57">
        <v>0</v>
      </c>
      <c r="AD57">
        <v>0</v>
      </c>
      <c r="AE57">
        <v>0</v>
      </c>
      <c r="AF57">
        <v>44.569999694824219</v>
      </c>
      <c r="AG57">
        <v>44.279998779296882</v>
      </c>
      <c r="AH57">
        <v>44.580001831054688</v>
      </c>
      <c r="AI57" s="15">
        <f t="shared" si="7"/>
        <v>-6.5492530154027673E-3</v>
      </c>
      <c r="AJ57" s="15">
        <f t="shared" si="8"/>
        <v>6.7295432802970678E-3</v>
      </c>
      <c r="AK57" t="s">
        <v>239</v>
      </c>
      <c r="AL57">
        <v>52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113</v>
      </c>
      <c r="AV57">
        <v>34</v>
      </c>
      <c r="AW57">
        <v>9</v>
      </c>
      <c r="AX57">
        <v>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44.75</v>
      </c>
      <c r="BE57">
        <v>44.610000610351563</v>
      </c>
      <c r="BF57">
        <v>44.830001831054688</v>
      </c>
      <c r="BG57" s="15">
        <f t="shared" si="9"/>
        <v>-3.1382960711270336E-3</v>
      </c>
      <c r="BH57" s="15">
        <f t="shared" si="10"/>
        <v>4.9074550907273196E-3</v>
      </c>
      <c r="BI57" t="s">
        <v>339</v>
      </c>
      <c r="BJ57">
        <v>15</v>
      </c>
      <c r="BK57">
        <v>158</v>
      </c>
      <c r="BL57">
        <v>22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45.049999237060547</v>
      </c>
      <c r="CC57">
        <v>44.720001220703118</v>
      </c>
      <c r="CD57">
        <v>45.229999542236328</v>
      </c>
      <c r="CE57" s="15">
        <f t="shared" si="11"/>
        <v>-7.3792040999465236E-3</v>
      </c>
      <c r="CF57" s="15">
        <f t="shared" si="12"/>
        <v>1.1275664972248522E-2</v>
      </c>
      <c r="CG57" t="s">
        <v>340</v>
      </c>
      <c r="CH57">
        <v>57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54</v>
      </c>
      <c r="CR57">
        <v>53</v>
      </c>
      <c r="CS57">
        <v>27</v>
      </c>
      <c r="CT57">
        <v>27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44.990001678466797</v>
      </c>
      <c r="DA57">
        <v>45.020000457763672</v>
      </c>
      <c r="DB57">
        <v>45.729999542236328</v>
      </c>
      <c r="DC57">
        <v>465</v>
      </c>
      <c r="DD57">
        <v>368</v>
      </c>
      <c r="DE57">
        <v>213</v>
      </c>
      <c r="DF57">
        <v>206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8</v>
      </c>
      <c r="DN57">
        <v>0</v>
      </c>
      <c r="DO57">
        <v>8</v>
      </c>
      <c r="DP57">
        <v>2</v>
      </c>
      <c r="DQ57" t="s">
        <v>130</v>
      </c>
      <c r="DR57">
        <v>2907263</v>
      </c>
      <c r="DS57">
        <v>4550700</v>
      </c>
      <c r="DT57">
        <v>1.276</v>
      </c>
      <c r="DU57">
        <v>2.125</v>
      </c>
      <c r="DV57">
        <v>0.87</v>
      </c>
      <c r="DW57">
        <v>1.76</v>
      </c>
      <c r="DX57">
        <v>1.6295999999999999</v>
      </c>
      <c r="DY57" s="15">
        <f t="shared" si="13"/>
        <v>6.663433805386143E-4</v>
      </c>
      <c r="DZ57" s="15">
        <f t="shared" si="14"/>
        <v>1.5525893102555144E-2</v>
      </c>
      <c r="EA57" s="16">
        <f t="shared" si="15"/>
        <v>45.718976172347894</v>
      </c>
      <c r="EB57" s="17">
        <f t="shared" si="16"/>
        <v>1.6192236483093758E-2</v>
      </c>
    </row>
    <row r="58" spans="1:132" hidden="1" x14ac:dyDescent="0.25">
      <c r="A58">
        <v>49</v>
      </c>
      <c r="B58" t="s">
        <v>341</v>
      </c>
      <c r="C58">
        <v>9</v>
      </c>
      <c r="D58">
        <v>0</v>
      </c>
      <c r="E58">
        <v>6</v>
      </c>
      <c r="F58">
        <v>0</v>
      </c>
      <c r="G58" t="s">
        <v>130</v>
      </c>
      <c r="H58" t="s">
        <v>130</v>
      </c>
      <c r="I58">
        <v>6</v>
      </c>
      <c r="J58">
        <v>0</v>
      </c>
      <c r="K58" t="s">
        <v>130</v>
      </c>
      <c r="L58" t="s">
        <v>130</v>
      </c>
      <c r="M58" t="s">
        <v>203</v>
      </c>
      <c r="N58">
        <v>21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</v>
      </c>
      <c r="X58">
        <v>6</v>
      </c>
      <c r="Y58">
        <v>2</v>
      </c>
      <c r="Z58">
        <v>2</v>
      </c>
      <c r="AA58">
        <v>6</v>
      </c>
      <c r="AB58">
        <v>0</v>
      </c>
      <c r="AC58">
        <v>0</v>
      </c>
      <c r="AD58">
        <v>0</v>
      </c>
      <c r="AE58">
        <v>0</v>
      </c>
      <c r="AF58">
        <v>105.870002746582</v>
      </c>
      <c r="AG58">
        <v>105.0699996948242</v>
      </c>
      <c r="AH58">
        <v>105.9300003051758</v>
      </c>
      <c r="AI58" s="15">
        <f t="shared" si="7"/>
        <v>-7.6140007050671255E-3</v>
      </c>
      <c r="AJ58" s="15">
        <f t="shared" si="8"/>
        <v>8.1185746046823493E-3</v>
      </c>
      <c r="AK58" t="s">
        <v>342</v>
      </c>
      <c r="AL58">
        <v>1</v>
      </c>
      <c r="AM58">
        <v>9</v>
      </c>
      <c r="AN58">
        <v>15</v>
      </c>
      <c r="AO58">
        <v>7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106.94000244140619</v>
      </c>
      <c r="BE58">
        <v>105.44000244140619</v>
      </c>
      <c r="BF58">
        <v>107.2600021362305</v>
      </c>
      <c r="BG58" s="15">
        <f t="shared" si="9"/>
        <v>-1.4226099822347349E-2</v>
      </c>
      <c r="BH58" s="15">
        <f t="shared" si="10"/>
        <v>1.6968111677946207E-2</v>
      </c>
      <c r="BI58" t="s">
        <v>343</v>
      </c>
      <c r="BJ58">
        <v>12</v>
      </c>
      <c r="BK58">
        <v>10</v>
      </c>
      <c r="BL58">
        <v>21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3</v>
      </c>
      <c r="BZ58">
        <v>0</v>
      </c>
      <c r="CA58">
        <v>0</v>
      </c>
      <c r="CB58">
        <v>107.6999969482422</v>
      </c>
      <c r="CC58">
        <v>106.5</v>
      </c>
      <c r="CD58">
        <v>108.0899963378906</v>
      </c>
      <c r="CE58" s="15">
        <f t="shared" si="11"/>
        <v>-1.1267576978799987E-2</v>
      </c>
      <c r="CF58" s="15">
        <f t="shared" si="12"/>
        <v>1.4709930537144755E-2</v>
      </c>
      <c r="CG58" t="s">
        <v>218</v>
      </c>
      <c r="CH58">
        <v>9</v>
      </c>
      <c r="CI58">
        <v>8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5</v>
      </c>
      <c r="CS58">
        <v>4</v>
      </c>
      <c r="CT58">
        <v>5</v>
      </c>
      <c r="CU58">
        <v>8</v>
      </c>
      <c r="CV58">
        <v>0</v>
      </c>
      <c r="CW58">
        <v>0</v>
      </c>
      <c r="CX58">
        <v>0</v>
      </c>
      <c r="CY58">
        <v>0</v>
      </c>
      <c r="CZ58">
        <v>107.75</v>
      </c>
      <c r="DA58">
        <v>108.3000030517578</v>
      </c>
      <c r="DB58">
        <v>110.80999755859381</v>
      </c>
      <c r="DC58">
        <v>116</v>
      </c>
      <c r="DD58">
        <v>35</v>
      </c>
      <c r="DE58">
        <v>56</v>
      </c>
      <c r="DF58">
        <v>18</v>
      </c>
      <c r="DG58">
        <v>0</v>
      </c>
      <c r="DH58">
        <v>7</v>
      </c>
      <c r="DI58">
        <v>0</v>
      </c>
      <c r="DJ58">
        <v>7</v>
      </c>
      <c r="DK58">
        <v>0</v>
      </c>
      <c r="DL58">
        <v>15</v>
      </c>
      <c r="DN58">
        <v>0</v>
      </c>
      <c r="DO58">
        <v>6</v>
      </c>
      <c r="DQ58" t="s">
        <v>322</v>
      </c>
      <c r="DR58">
        <v>27171</v>
      </c>
      <c r="DS58">
        <v>32050</v>
      </c>
      <c r="DT58">
        <v>1.2110000000000001</v>
      </c>
      <c r="DU58">
        <v>1.6319999999999999</v>
      </c>
      <c r="DW58">
        <v>2.48</v>
      </c>
      <c r="DX58">
        <v>0</v>
      </c>
      <c r="DY58" s="15">
        <f t="shared" si="13"/>
        <v>5.0785137235401789E-3</v>
      </c>
      <c r="DZ58" s="15">
        <f t="shared" si="14"/>
        <v>2.26513361802827E-2</v>
      </c>
      <c r="EA58" s="16">
        <f t="shared" si="15"/>
        <v>110.75314282920881</v>
      </c>
      <c r="EB58" s="17">
        <f t="shared" si="16"/>
        <v>2.7729849903822879E-2</v>
      </c>
    </row>
    <row r="59" spans="1:132" hidden="1" x14ac:dyDescent="0.25">
      <c r="A59">
        <v>50</v>
      </c>
      <c r="B59" t="s">
        <v>344</v>
      </c>
      <c r="C59">
        <v>9</v>
      </c>
      <c r="D59">
        <v>0</v>
      </c>
      <c r="E59">
        <v>6</v>
      </c>
      <c r="F59">
        <v>0</v>
      </c>
      <c r="G59" t="s">
        <v>130</v>
      </c>
      <c r="H59" t="s">
        <v>130</v>
      </c>
      <c r="I59">
        <v>6</v>
      </c>
      <c r="J59">
        <v>0</v>
      </c>
      <c r="K59" t="s">
        <v>130</v>
      </c>
      <c r="L59" t="s">
        <v>130</v>
      </c>
      <c r="M59" t="s">
        <v>339</v>
      </c>
      <c r="N59">
        <v>29</v>
      </c>
      <c r="O59">
        <v>14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28</v>
      </c>
      <c r="X59">
        <v>22</v>
      </c>
      <c r="Y59">
        <v>23</v>
      </c>
      <c r="Z59">
        <v>16</v>
      </c>
      <c r="AA59">
        <v>78</v>
      </c>
      <c r="AB59">
        <v>0</v>
      </c>
      <c r="AC59">
        <v>0</v>
      </c>
      <c r="AD59">
        <v>0</v>
      </c>
      <c r="AE59">
        <v>0</v>
      </c>
      <c r="AF59">
        <v>361.22000122070313</v>
      </c>
      <c r="AG59">
        <v>362.79998779296881</v>
      </c>
      <c r="AH59">
        <v>366.01998901367188</v>
      </c>
      <c r="AI59" s="15">
        <f t="shared" si="7"/>
        <v>4.3549796731726653E-3</v>
      </c>
      <c r="AJ59" s="15">
        <f t="shared" si="8"/>
        <v>8.7973370781746496E-3</v>
      </c>
      <c r="AK59" t="s">
        <v>309</v>
      </c>
      <c r="AL59">
        <v>171</v>
      </c>
      <c r="AM59">
        <v>24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363.20999145507813</v>
      </c>
      <c r="BE59">
        <v>360.91000366210938</v>
      </c>
      <c r="BF59">
        <v>363.70999145507813</v>
      </c>
      <c r="BG59" s="15">
        <f t="shared" si="9"/>
        <v>-6.3727460298441674E-3</v>
      </c>
      <c r="BH59" s="15">
        <f t="shared" si="10"/>
        <v>7.6984076840093119E-3</v>
      </c>
      <c r="BI59" t="s">
        <v>345</v>
      </c>
      <c r="BJ59">
        <v>114</v>
      </c>
      <c r="BK59">
        <v>15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63</v>
      </c>
      <c r="BT59">
        <v>15</v>
      </c>
      <c r="BU59">
        <v>7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364.80999755859381</v>
      </c>
      <c r="CC59">
        <v>362.83999633789063</v>
      </c>
      <c r="CD59">
        <v>365.25</v>
      </c>
      <c r="CE59" s="15">
        <f t="shared" si="11"/>
        <v>-5.4293937839990924E-3</v>
      </c>
      <c r="CF59" s="15">
        <f t="shared" si="12"/>
        <v>6.5982304232974354E-3</v>
      </c>
      <c r="CG59" t="s">
        <v>151</v>
      </c>
      <c r="CH59">
        <v>65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143</v>
      </c>
      <c r="CR59">
        <v>21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365.20999145507813</v>
      </c>
      <c r="DA59">
        <v>364.85000610351563</v>
      </c>
      <c r="DB59">
        <v>364.85000610351563</v>
      </c>
      <c r="DC59">
        <v>433</v>
      </c>
      <c r="DD59">
        <v>343</v>
      </c>
      <c r="DE59">
        <v>238</v>
      </c>
      <c r="DF59">
        <v>93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78</v>
      </c>
      <c r="DN59">
        <v>0</v>
      </c>
      <c r="DO59">
        <v>78</v>
      </c>
      <c r="DP59">
        <v>2.1</v>
      </c>
      <c r="DQ59" t="s">
        <v>130</v>
      </c>
      <c r="DR59">
        <v>1796367</v>
      </c>
      <c r="DS59">
        <v>2156816</v>
      </c>
      <c r="DT59">
        <v>0.42099999999999999</v>
      </c>
      <c r="DU59">
        <v>0.99</v>
      </c>
      <c r="DV59">
        <v>3.74</v>
      </c>
      <c r="DW59">
        <v>1.08</v>
      </c>
      <c r="DX59">
        <v>0.2863</v>
      </c>
      <c r="DY59" s="15">
        <f t="shared" si="13"/>
        <v>-9.866667001243723E-4</v>
      </c>
      <c r="DZ59" s="15">
        <f t="shared" si="14"/>
        <v>0</v>
      </c>
      <c r="EA59" s="16">
        <f t="shared" si="15"/>
        <v>364.85000610351563</v>
      </c>
      <c r="EB59" s="17">
        <f t="shared" si="16"/>
        <v>-9.866667001243723E-4</v>
      </c>
    </row>
    <row r="60" spans="1:132" hidden="1" x14ac:dyDescent="0.25">
      <c r="A60">
        <v>51</v>
      </c>
      <c r="B60" t="s">
        <v>346</v>
      </c>
      <c r="C60">
        <v>11</v>
      </c>
      <c r="D60">
        <v>0</v>
      </c>
      <c r="E60">
        <v>5</v>
      </c>
      <c r="F60">
        <v>1</v>
      </c>
      <c r="G60" t="s">
        <v>130</v>
      </c>
      <c r="H60" t="s">
        <v>130</v>
      </c>
      <c r="I60">
        <v>5</v>
      </c>
      <c r="J60">
        <v>1</v>
      </c>
      <c r="K60" t="s">
        <v>130</v>
      </c>
      <c r="L60" t="s">
        <v>130</v>
      </c>
      <c r="M60" t="s">
        <v>347</v>
      </c>
      <c r="N60">
        <v>70</v>
      </c>
      <c r="O60">
        <v>30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10</v>
      </c>
      <c r="X60">
        <v>3</v>
      </c>
      <c r="Y60">
        <v>0</v>
      </c>
      <c r="Z60">
        <v>2</v>
      </c>
      <c r="AA60">
        <v>23</v>
      </c>
      <c r="AB60">
        <v>0</v>
      </c>
      <c r="AC60">
        <v>0</v>
      </c>
      <c r="AD60">
        <v>0</v>
      </c>
      <c r="AE60">
        <v>0</v>
      </c>
      <c r="AF60">
        <v>175.00999450683591</v>
      </c>
      <c r="AG60">
        <v>174.00999450683591</v>
      </c>
      <c r="AH60">
        <v>175.50999450683591</v>
      </c>
      <c r="AI60" s="15">
        <f t="shared" si="7"/>
        <v>-5.7467963425554824E-3</v>
      </c>
      <c r="AJ60" s="15">
        <f t="shared" si="8"/>
        <v>8.54652183321436E-3</v>
      </c>
      <c r="AK60" t="s">
        <v>218</v>
      </c>
      <c r="AL60">
        <v>61</v>
      </c>
      <c r="AM60">
        <v>36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9</v>
      </c>
      <c r="AV60">
        <v>13</v>
      </c>
      <c r="AW60">
        <v>8</v>
      </c>
      <c r="AX60">
        <v>14</v>
      </c>
      <c r="AY60">
        <v>40</v>
      </c>
      <c r="AZ60">
        <v>0</v>
      </c>
      <c r="BA60">
        <v>0</v>
      </c>
      <c r="BB60">
        <v>0</v>
      </c>
      <c r="BC60">
        <v>0</v>
      </c>
      <c r="BD60">
        <v>175.0899963378906</v>
      </c>
      <c r="BE60">
        <v>174.55000305175781</v>
      </c>
      <c r="BF60">
        <v>175.8999938964844</v>
      </c>
      <c r="BG60" s="15">
        <f t="shared" si="9"/>
        <v>-3.0936309177413968E-3</v>
      </c>
      <c r="BH60" s="15">
        <f t="shared" si="10"/>
        <v>7.6747634540627052E-3</v>
      </c>
      <c r="BI60" t="s">
        <v>348</v>
      </c>
      <c r="BJ60">
        <v>5</v>
      </c>
      <c r="BK60">
        <v>15</v>
      </c>
      <c r="BL60">
        <v>24</v>
      </c>
      <c r="BM60">
        <v>99</v>
      </c>
      <c r="BN60">
        <v>13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178.00999450683591</v>
      </c>
      <c r="CC60">
        <v>174.78999328613281</v>
      </c>
      <c r="CD60">
        <v>178.6300048828125</v>
      </c>
      <c r="CE60" s="15">
        <f t="shared" si="11"/>
        <v>-1.8422114219273089E-2</v>
      </c>
      <c r="CF60" s="15">
        <f t="shared" si="12"/>
        <v>2.1497013333223958E-2</v>
      </c>
      <c r="CG60" t="s">
        <v>349</v>
      </c>
      <c r="CH60">
        <v>31</v>
      </c>
      <c r="CI60">
        <v>3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15</v>
      </c>
      <c r="CR60">
        <v>3</v>
      </c>
      <c r="CS60">
        <v>0</v>
      </c>
      <c r="CT60">
        <v>6</v>
      </c>
      <c r="CU60">
        <v>109</v>
      </c>
      <c r="CV60">
        <v>0</v>
      </c>
      <c r="CW60">
        <v>0</v>
      </c>
      <c r="CX60">
        <v>0</v>
      </c>
      <c r="CY60">
        <v>0</v>
      </c>
      <c r="CZ60">
        <v>173.83000183105469</v>
      </c>
      <c r="DA60">
        <v>174.6499938964844</v>
      </c>
      <c r="DB60">
        <v>178.82000732421881</v>
      </c>
      <c r="DC60">
        <v>374</v>
      </c>
      <c r="DD60">
        <v>83</v>
      </c>
      <c r="DE60">
        <v>197</v>
      </c>
      <c r="DF60">
        <v>59</v>
      </c>
      <c r="DG60">
        <v>0</v>
      </c>
      <c r="DH60">
        <v>112</v>
      </c>
      <c r="DI60">
        <v>0</v>
      </c>
      <c r="DJ60">
        <v>0</v>
      </c>
      <c r="DK60">
        <v>0</v>
      </c>
      <c r="DL60">
        <v>172</v>
      </c>
      <c r="DN60">
        <v>0</v>
      </c>
      <c r="DO60">
        <v>63</v>
      </c>
      <c r="DP60">
        <v>3</v>
      </c>
      <c r="DQ60" t="s">
        <v>135</v>
      </c>
      <c r="DR60">
        <v>551864</v>
      </c>
      <c r="DS60">
        <v>252133</v>
      </c>
      <c r="DT60">
        <v>1.4570000000000001</v>
      </c>
      <c r="DU60">
        <v>1.8160000000000001</v>
      </c>
      <c r="DV60">
        <v>0.64</v>
      </c>
      <c r="DW60">
        <v>4.6500000000000004</v>
      </c>
      <c r="DX60">
        <v>0.628</v>
      </c>
      <c r="DY60" s="15">
        <f t="shared" si="13"/>
        <v>4.6950592275183389E-3</v>
      </c>
      <c r="DZ60" s="15">
        <f t="shared" si="14"/>
        <v>2.3319613337078882E-2</v>
      </c>
      <c r="EA60" s="16">
        <f t="shared" si="15"/>
        <v>178.7227642234736</v>
      </c>
      <c r="EB60" s="17">
        <f t="shared" si="16"/>
        <v>2.8014672564597221E-2</v>
      </c>
    </row>
    <row r="61" spans="1:132" hidden="1" x14ac:dyDescent="0.25">
      <c r="A61">
        <v>52</v>
      </c>
      <c r="B61" t="s">
        <v>350</v>
      </c>
      <c r="C61">
        <v>9</v>
      </c>
      <c r="D61">
        <v>1</v>
      </c>
      <c r="E61">
        <v>6</v>
      </c>
      <c r="F61">
        <v>0</v>
      </c>
      <c r="G61" t="s">
        <v>130</v>
      </c>
      <c r="H61" t="s">
        <v>130</v>
      </c>
      <c r="I61">
        <v>6</v>
      </c>
      <c r="J61">
        <v>0</v>
      </c>
      <c r="K61" t="s">
        <v>130</v>
      </c>
      <c r="L61" t="s">
        <v>130</v>
      </c>
      <c r="M61" t="s">
        <v>351</v>
      </c>
      <c r="N61">
        <v>52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27</v>
      </c>
      <c r="X61">
        <v>7</v>
      </c>
      <c r="Y61">
        <v>24</v>
      </c>
      <c r="Z61">
        <v>30</v>
      </c>
      <c r="AA61">
        <v>73</v>
      </c>
      <c r="AB61">
        <v>0</v>
      </c>
      <c r="AC61">
        <v>0</v>
      </c>
      <c r="AD61">
        <v>0</v>
      </c>
      <c r="AE61">
        <v>0</v>
      </c>
      <c r="AF61">
        <v>175.75</v>
      </c>
      <c r="AG61">
        <v>177.30999755859381</v>
      </c>
      <c r="AH61">
        <v>178.1199951171875</v>
      </c>
      <c r="AI61" s="15">
        <f t="shared" si="7"/>
        <v>8.7981364845390875E-3</v>
      </c>
      <c r="AJ61" s="15">
        <f t="shared" si="8"/>
        <v>4.5474824882000275E-3</v>
      </c>
      <c r="AK61" t="s">
        <v>351</v>
      </c>
      <c r="AL61">
        <v>82</v>
      </c>
      <c r="AM61">
        <v>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46</v>
      </c>
      <c r="AV61">
        <v>33</v>
      </c>
      <c r="AW61">
        <v>29</v>
      </c>
      <c r="AX61">
        <v>16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175.24000549316409</v>
      </c>
      <c r="BE61">
        <v>175.30000305175781</v>
      </c>
      <c r="BF61">
        <v>176.61000061035159</v>
      </c>
      <c r="BG61" s="15">
        <f t="shared" si="9"/>
        <v>3.4225646063457127E-4</v>
      </c>
      <c r="BH61" s="15">
        <f t="shared" si="10"/>
        <v>7.4174596798964876E-3</v>
      </c>
      <c r="BI61" t="s">
        <v>310</v>
      </c>
      <c r="BJ61">
        <v>78</v>
      </c>
      <c r="BK61">
        <v>88</v>
      </c>
      <c r="BL61">
        <v>9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19</v>
      </c>
      <c r="BT61">
        <v>5</v>
      </c>
      <c r="BU61">
        <v>0</v>
      </c>
      <c r="BV61">
        <v>0</v>
      </c>
      <c r="BW61">
        <v>0</v>
      </c>
      <c r="BX61">
        <v>1</v>
      </c>
      <c r="BY61">
        <v>5</v>
      </c>
      <c r="BZ61">
        <v>0</v>
      </c>
      <c r="CA61">
        <v>0</v>
      </c>
      <c r="CB61">
        <v>177.53999328613281</v>
      </c>
      <c r="CC61">
        <v>175.5</v>
      </c>
      <c r="CD61">
        <v>177.6199951171875</v>
      </c>
      <c r="CE61" s="15">
        <f t="shared" si="11"/>
        <v>-1.1623893368278182E-2</v>
      </c>
      <c r="CF61" s="15">
        <f t="shared" si="12"/>
        <v>1.1935565676537752E-2</v>
      </c>
      <c r="CG61" t="s">
        <v>352</v>
      </c>
      <c r="CH61">
        <v>141</v>
      </c>
      <c r="CI61">
        <v>22</v>
      </c>
      <c r="CJ61">
        <v>9</v>
      </c>
      <c r="CK61">
        <v>0</v>
      </c>
      <c r="CL61">
        <v>0</v>
      </c>
      <c r="CM61">
        <v>1</v>
      </c>
      <c r="CN61">
        <v>9</v>
      </c>
      <c r="CO61">
        <v>0</v>
      </c>
      <c r="CP61">
        <v>0</v>
      </c>
      <c r="CQ61">
        <v>41</v>
      </c>
      <c r="CR61">
        <v>3</v>
      </c>
      <c r="CS61">
        <v>2</v>
      </c>
      <c r="CT61">
        <v>0</v>
      </c>
      <c r="CU61">
        <v>0</v>
      </c>
      <c r="CV61">
        <v>1</v>
      </c>
      <c r="CW61">
        <v>2</v>
      </c>
      <c r="CX61">
        <v>0</v>
      </c>
      <c r="CY61">
        <v>0</v>
      </c>
      <c r="CZ61">
        <v>177.11000061035159</v>
      </c>
      <c r="DA61">
        <v>177.1199951171875</v>
      </c>
      <c r="DB61">
        <v>178.6600036621094</v>
      </c>
      <c r="DC61">
        <v>487</v>
      </c>
      <c r="DD61">
        <v>282</v>
      </c>
      <c r="DE61">
        <v>140</v>
      </c>
      <c r="DF61">
        <v>212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76</v>
      </c>
      <c r="DN61">
        <v>0</v>
      </c>
      <c r="DO61">
        <v>76</v>
      </c>
      <c r="DP61">
        <v>2.1</v>
      </c>
      <c r="DQ61" t="s">
        <v>130</v>
      </c>
      <c r="DR61">
        <v>1473637</v>
      </c>
      <c r="DS61">
        <v>1677400</v>
      </c>
      <c r="DT61">
        <v>0.41399999999999998</v>
      </c>
      <c r="DU61">
        <v>0.56100000000000005</v>
      </c>
      <c r="DV61">
        <v>3.57</v>
      </c>
      <c r="DW61">
        <v>2.0699999999999998</v>
      </c>
      <c r="DX61">
        <v>2.0979000000000001</v>
      </c>
      <c r="DY61" s="15">
        <f t="shared" si="13"/>
        <v>5.6427885678833611E-5</v>
      </c>
      <c r="DZ61" s="15">
        <f t="shared" si="14"/>
        <v>8.6197722677451294E-3</v>
      </c>
      <c r="EA61" s="16">
        <f t="shared" si="15"/>
        <v>178.64672913916178</v>
      </c>
      <c r="EB61" s="17">
        <f t="shared" si="16"/>
        <v>8.676200153423963E-3</v>
      </c>
    </row>
    <row r="62" spans="1:132" hidden="1" x14ac:dyDescent="0.25">
      <c r="A62">
        <v>53</v>
      </c>
      <c r="B62" t="s">
        <v>353</v>
      </c>
      <c r="C62">
        <v>9</v>
      </c>
      <c r="D62">
        <v>0</v>
      </c>
      <c r="E62">
        <v>6</v>
      </c>
      <c r="F62">
        <v>0</v>
      </c>
      <c r="G62" t="s">
        <v>130</v>
      </c>
      <c r="H62" t="s">
        <v>130</v>
      </c>
      <c r="I62">
        <v>6</v>
      </c>
      <c r="J62">
        <v>0</v>
      </c>
      <c r="K62" t="s">
        <v>130</v>
      </c>
      <c r="L62" t="s">
        <v>130</v>
      </c>
      <c r="M62" t="s">
        <v>354</v>
      </c>
      <c r="N62">
        <v>61</v>
      </c>
      <c r="O62">
        <v>31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47</v>
      </c>
      <c r="X62">
        <v>22</v>
      </c>
      <c r="Y62">
        <v>11</v>
      </c>
      <c r="Z62">
        <v>7</v>
      </c>
      <c r="AA62">
        <v>13</v>
      </c>
      <c r="AB62">
        <v>0</v>
      </c>
      <c r="AC62">
        <v>0</v>
      </c>
      <c r="AD62">
        <v>0</v>
      </c>
      <c r="AE62">
        <v>0</v>
      </c>
      <c r="AF62">
        <v>101.9899978637695</v>
      </c>
      <c r="AG62">
        <v>101.0299987792969</v>
      </c>
      <c r="AH62">
        <v>102.0100021362305</v>
      </c>
      <c r="AI62" s="15">
        <f t="shared" si="7"/>
        <v>-9.502119133642184E-3</v>
      </c>
      <c r="AJ62" s="15">
        <f t="shared" si="8"/>
        <v>9.6069339908927409E-3</v>
      </c>
      <c r="AK62" t="s">
        <v>355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9</v>
      </c>
      <c r="AX62">
        <v>18</v>
      </c>
      <c r="AY62">
        <v>166</v>
      </c>
      <c r="AZ62">
        <v>0</v>
      </c>
      <c r="BA62">
        <v>0</v>
      </c>
      <c r="BB62">
        <v>0</v>
      </c>
      <c r="BC62">
        <v>0</v>
      </c>
      <c r="BD62">
        <v>104.870002746582</v>
      </c>
      <c r="BE62">
        <v>105</v>
      </c>
      <c r="BF62">
        <v>105.4899978637695</v>
      </c>
      <c r="BG62" s="15">
        <f t="shared" si="9"/>
        <v>1.2380690801714334E-3</v>
      </c>
      <c r="BH62" s="15">
        <f t="shared" si="10"/>
        <v>4.6449698899633241E-3</v>
      </c>
      <c r="BI62" t="s">
        <v>191</v>
      </c>
      <c r="BJ62">
        <v>0</v>
      </c>
      <c r="BK62">
        <v>1</v>
      </c>
      <c r="BL62">
        <v>77</v>
      </c>
      <c r="BM62">
        <v>94</v>
      </c>
      <c r="BN62">
        <v>23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105.5400009155273</v>
      </c>
      <c r="CC62">
        <v>103.9499969482422</v>
      </c>
      <c r="CD62">
        <v>106.3000030517578</v>
      </c>
      <c r="CE62" s="15">
        <f t="shared" si="11"/>
        <v>-1.5295853910190838E-2</v>
      </c>
      <c r="CF62" s="15">
        <f t="shared" si="12"/>
        <v>2.210730043320297E-2</v>
      </c>
      <c r="CG62" t="s">
        <v>271</v>
      </c>
      <c r="CH62">
        <v>119</v>
      </c>
      <c r="CI62">
        <v>52</v>
      </c>
      <c r="CJ62">
        <v>6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46</v>
      </c>
      <c r="CR62">
        <v>0</v>
      </c>
      <c r="CS62">
        <v>5</v>
      </c>
      <c r="CT62">
        <v>0</v>
      </c>
      <c r="CU62">
        <v>1</v>
      </c>
      <c r="CV62">
        <v>1</v>
      </c>
      <c r="CW62">
        <v>6</v>
      </c>
      <c r="CX62">
        <v>0</v>
      </c>
      <c r="CY62">
        <v>0</v>
      </c>
      <c r="CZ62">
        <v>106.4300003051758</v>
      </c>
      <c r="DA62">
        <v>106.2600021362305</v>
      </c>
      <c r="DB62">
        <v>106.7600021362305</v>
      </c>
      <c r="DC62">
        <v>443</v>
      </c>
      <c r="DD62">
        <v>166</v>
      </c>
      <c r="DE62">
        <v>94</v>
      </c>
      <c r="DF62">
        <v>115</v>
      </c>
      <c r="DG62">
        <v>0</v>
      </c>
      <c r="DH62">
        <v>117</v>
      </c>
      <c r="DI62">
        <v>0</v>
      </c>
      <c r="DJ62">
        <v>0</v>
      </c>
      <c r="DK62">
        <v>0</v>
      </c>
      <c r="DL62">
        <v>180</v>
      </c>
      <c r="DN62">
        <v>0</v>
      </c>
      <c r="DO62">
        <v>179</v>
      </c>
      <c r="DP62">
        <v>1.9</v>
      </c>
      <c r="DQ62" t="s">
        <v>130</v>
      </c>
      <c r="DR62">
        <v>990255</v>
      </c>
      <c r="DS62">
        <v>863916</v>
      </c>
      <c r="DT62">
        <v>0.70199999999999996</v>
      </c>
      <c r="DU62">
        <v>1.1459999999999999</v>
      </c>
      <c r="DV62">
        <v>1.18</v>
      </c>
      <c r="DW62">
        <v>2.4700000000000002</v>
      </c>
      <c r="DX62">
        <v>0</v>
      </c>
      <c r="DY62" s="15">
        <f t="shared" si="13"/>
        <v>-1.5998321619394851E-3</v>
      </c>
      <c r="DZ62" s="15">
        <f t="shared" si="14"/>
        <v>4.6834019295164397E-3</v>
      </c>
      <c r="EA62" s="16">
        <f t="shared" si="15"/>
        <v>106.75766043526573</v>
      </c>
      <c r="EB62" s="17">
        <f t="shared" si="16"/>
        <v>3.0835697675769547E-3</v>
      </c>
    </row>
    <row r="63" spans="1:132" hidden="1" x14ac:dyDescent="0.25">
      <c r="A63">
        <v>54</v>
      </c>
      <c r="B63" t="s">
        <v>356</v>
      </c>
      <c r="C63">
        <v>9</v>
      </c>
      <c r="D63">
        <v>1</v>
      </c>
      <c r="E63">
        <v>6</v>
      </c>
      <c r="F63">
        <v>0</v>
      </c>
      <c r="G63" t="s">
        <v>130</v>
      </c>
      <c r="H63" t="s">
        <v>130</v>
      </c>
      <c r="I63">
        <v>5</v>
      </c>
      <c r="J63">
        <v>1</v>
      </c>
      <c r="K63" t="s">
        <v>130</v>
      </c>
      <c r="L63" t="s">
        <v>130</v>
      </c>
      <c r="M63" t="s">
        <v>357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18</v>
      </c>
      <c r="Y63">
        <v>27</v>
      </c>
      <c r="Z63">
        <v>41</v>
      </c>
      <c r="AA63">
        <v>109</v>
      </c>
      <c r="AB63">
        <v>0</v>
      </c>
      <c r="AC63">
        <v>0</v>
      </c>
      <c r="AD63">
        <v>0</v>
      </c>
      <c r="AE63">
        <v>0</v>
      </c>
      <c r="AF63">
        <v>96.480003356933594</v>
      </c>
      <c r="AG63">
        <v>97.199996948242202</v>
      </c>
      <c r="AH63">
        <v>97.199996948242202</v>
      </c>
      <c r="AI63" s="15">
        <f t="shared" si="7"/>
        <v>7.4073417069343561E-3</v>
      </c>
      <c r="AJ63" s="15">
        <f t="shared" si="8"/>
        <v>0</v>
      </c>
      <c r="AK63" t="s">
        <v>358</v>
      </c>
      <c r="AL63">
        <v>11</v>
      </c>
      <c r="AM63">
        <v>106</v>
      </c>
      <c r="AN63">
        <v>73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98.290000915527344</v>
      </c>
      <c r="BE63">
        <v>96.849998474121094</v>
      </c>
      <c r="BF63">
        <v>98.489997863769517</v>
      </c>
      <c r="BG63" s="15">
        <f t="shared" si="9"/>
        <v>-1.486837856575729E-2</v>
      </c>
      <c r="BH63" s="15">
        <f t="shared" si="10"/>
        <v>1.6651430858155347E-2</v>
      </c>
      <c r="BI63" t="s">
        <v>359</v>
      </c>
      <c r="BJ63">
        <v>9</v>
      </c>
      <c r="BK63">
        <v>151</v>
      </c>
      <c r="BL63">
        <v>35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1</v>
      </c>
      <c r="BZ63">
        <v>0</v>
      </c>
      <c r="CA63">
        <v>0</v>
      </c>
      <c r="CB63">
        <v>98.610000610351563</v>
      </c>
      <c r="CC63">
        <v>97.639999389648438</v>
      </c>
      <c r="CD63">
        <v>98.779998779296875</v>
      </c>
      <c r="CE63" s="15">
        <f t="shared" si="11"/>
        <v>-9.9344656571758172E-3</v>
      </c>
      <c r="CF63" s="15">
        <f t="shared" si="12"/>
        <v>1.1540791696055042E-2</v>
      </c>
      <c r="CG63" t="s">
        <v>360</v>
      </c>
      <c r="CH63">
        <v>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10</v>
      </c>
      <c r="CR63">
        <v>33</v>
      </c>
      <c r="CS63">
        <v>63</v>
      </c>
      <c r="CT63">
        <v>57</v>
      </c>
      <c r="CU63">
        <v>32</v>
      </c>
      <c r="CV63">
        <v>0</v>
      </c>
      <c r="CW63">
        <v>0</v>
      </c>
      <c r="CX63">
        <v>0</v>
      </c>
      <c r="CY63">
        <v>0</v>
      </c>
      <c r="CZ63">
        <v>97.800003051757798</v>
      </c>
      <c r="DA63">
        <v>98</v>
      </c>
      <c r="DB63">
        <v>98.569999694824219</v>
      </c>
      <c r="DC63">
        <v>392</v>
      </c>
      <c r="DD63">
        <v>253</v>
      </c>
      <c r="DE63">
        <v>195</v>
      </c>
      <c r="DF63">
        <v>90</v>
      </c>
      <c r="DG63">
        <v>0</v>
      </c>
      <c r="DH63">
        <v>5</v>
      </c>
      <c r="DI63">
        <v>0</v>
      </c>
      <c r="DJ63">
        <v>5</v>
      </c>
      <c r="DK63">
        <v>0</v>
      </c>
      <c r="DL63">
        <v>142</v>
      </c>
      <c r="DN63">
        <v>0</v>
      </c>
      <c r="DO63">
        <v>109</v>
      </c>
      <c r="DP63">
        <v>2.2000000000000002</v>
      </c>
      <c r="DQ63" t="s">
        <v>130</v>
      </c>
      <c r="DR63">
        <v>2150935</v>
      </c>
      <c r="DS63">
        <v>2393800</v>
      </c>
      <c r="DT63">
        <v>2.0019999999999998</v>
      </c>
      <c r="DU63">
        <v>2.2000000000000002</v>
      </c>
      <c r="DV63">
        <v>1.39</v>
      </c>
      <c r="DW63">
        <v>1.92</v>
      </c>
      <c r="DX63">
        <v>0.28889999999999999</v>
      </c>
      <c r="DY63" s="15">
        <f t="shared" si="13"/>
        <v>2.0407851861449222E-3</v>
      </c>
      <c r="DZ63" s="15">
        <f t="shared" si="14"/>
        <v>5.7826894246622018E-3</v>
      </c>
      <c r="EA63" s="16">
        <f t="shared" si="15"/>
        <v>98.566703563616898</v>
      </c>
      <c r="EB63" s="17">
        <f t="shared" si="16"/>
        <v>7.823474610807124E-3</v>
      </c>
    </row>
    <row r="64" spans="1:132" hidden="1" x14ac:dyDescent="0.25">
      <c r="A64">
        <v>55</v>
      </c>
      <c r="B64" t="s">
        <v>361</v>
      </c>
      <c r="C64">
        <v>10</v>
      </c>
      <c r="D64">
        <v>0</v>
      </c>
      <c r="E64">
        <v>5</v>
      </c>
      <c r="F64">
        <v>1</v>
      </c>
      <c r="G64" t="s">
        <v>130</v>
      </c>
      <c r="H64" t="s">
        <v>130</v>
      </c>
      <c r="I64">
        <v>6</v>
      </c>
      <c r="J64">
        <v>0</v>
      </c>
      <c r="K64" t="s">
        <v>130</v>
      </c>
      <c r="L64" t="s">
        <v>130</v>
      </c>
      <c r="M64" t="s">
        <v>196</v>
      </c>
      <c r="N64">
        <v>50</v>
      </c>
      <c r="O64">
        <v>10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</v>
      </c>
      <c r="X64">
        <v>5</v>
      </c>
      <c r="Y64">
        <v>3</v>
      </c>
      <c r="Z64">
        <v>4</v>
      </c>
      <c r="AA64">
        <v>55</v>
      </c>
      <c r="AB64">
        <v>0</v>
      </c>
      <c r="AC64">
        <v>0</v>
      </c>
      <c r="AD64">
        <v>0</v>
      </c>
      <c r="AE64">
        <v>0</v>
      </c>
      <c r="AF64">
        <v>123.61000061035161</v>
      </c>
      <c r="AG64">
        <v>122.7900009155273</v>
      </c>
      <c r="AH64">
        <v>123.7399978637695</v>
      </c>
      <c r="AI64" s="15">
        <f t="shared" si="7"/>
        <v>-6.6780657114615671E-3</v>
      </c>
      <c r="AJ64" s="15">
        <f t="shared" si="8"/>
        <v>7.6773635416422792E-3</v>
      </c>
      <c r="AK64" t="s">
        <v>362</v>
      </c>
      <c r="AL64">
        <v>100</v>
      </c>
      <c r="AM64">
        <v>14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124.84999847412109</v>
      </c>
      <c r="BE64">
        <v>123.94000244140619</v>
      </c>
      <c r="BF64">
        <v>124.9700012207031</v>
      </c>
      <c r="BG64" s="15">
        <f t="shared" si="9"/>
        <v>-7.3422302306724863E-3</v>
      </c>
      <c r="BH64" s="15">
        <f t="shared" si="10"/>
        <v>8.2419682262615535E-3</v>
      </c>
      <c r="BI64" t="s">
        <v>363</v>
      </c>
      <c r="BJ64">
        <v>38</v>
      </c>
      <c r="BK64">
        <v>47</v>
      </c>
      <c r="BL64">
        <v>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3</v>
      </c>
      <c r="BT64">
        <v>9</v>
      </c>
      <c r="BU64">
        <v>8</v>
      </c>
      <c r="BV64">
        <v>7</v>
      </c>
      <c r="BW64">
        <v>17</v>
      </c>
      <c r="BX64">
        <v>1</v>
      </c>
      <c r="BY64">
        <v>0</v>
      </c>
      <c r="BZ64">
        <v>0</v>
      </c>
      <c r="CA64">
        <v>0</v>
      </c>
      <c r="CB64">
        <v>126.2799987792969</v>
      </c>
      <c r="CC64">
        <v>125</v>
      </c>
      <c r="CD64">
        <v>126.370002746582</v>
      </c>
      <c r="CE64" s="15">
        <f t="shared" si="11"/>
        <v>-1.0239990234375274E-2</v>
      </c>
      <c r="CF64" s="15">
        <f t="shared" si="12"/>
        <v>1.0841202158785701E-2</v>
      </c>
      <c r="CG64" t="s">
        <v>144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2</v>
      </c>
      <c r="CT64">
        <v>18</v>
      </c>
      <c r="CU64">
        <v>116</v>
      </c>
      <c r="CV64">
        <v>0</v>
      </c>
      <c r="CW64">
        <v>0</v>
      </c>
      <c r="CX64">
        <v>0</v>
      </c>
      <c r="CY64">
        <v>0</v>
      </c>
      <c r="CZ64">
        <v>124.30999755859381</v>
      </c>
      <c r="DA64">
        <v>124.3199996948242</v>
      </c>
      <c r="DB64">
        <v>126.48000335693359</v>
      </c>
      <c r="DC64">
        <v>265</v>
      </c>
      <c r="DD64">
        <v>75</v>
      </c>
      <c r="DE64">
        <v>174</v>
      </c>
      <c r="DF64">
        <v>27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188</v>
      </c>
      <c r="DN64">
        <v>0</v>
      </c>
      <c r="DO64">
        <v>55</v>
      </c>
      <c r="DP64">
        <v>1.8</v>
      </c>
      <c r="DQ64" t="s">
        <v>130</v>
      </c>
      <c r="DR64">
        <v>120460</v>
      </c>
      <c r="DS64">
        <v>245166</v>
      </c>
      <c r="DT64">
        <v>0.97099999999999997</v>
      </c>
      <c r="DU64">
        <v>1.605</v>
      </c>
      <c r="DV64">
        <v>0.12</v>
      </c>
      <c r="DW64">
        <v>2.7</v>
      </c>
      <c r="DX64">
        <v>0.14169999999999999</v>
      </c>
      <c r="DY64" s="15">
        <f t="shared" si="13"/>
        <v>8.045476395557305E-5</v>
      </c>
      <c r="DZ64" s="15">
        <f t="shared" si="14"/>
        <v>1.7077827362272702E-2</v>
      </c>
      <c r="EA64" s="16">
        <f t="shared" si="15"/>
        <v>126.4431151872902</v>
      </c>
      <c r="EB64" s="17">
        <f t="shared" si="16"/>
        <v>1.7158282126228275E-2</v>
      </c>
    </row>
    <row r="65" spans="1:132" hidden="1" x14ac:dyDescent="0.25">
      <c r="A65">
        <v>56</v>
      </c>
      <c r="B65" t="s">
        <v>364</v>
      </c>
      <c r="C65">
        <v>9</v>
      </c>
      <c r="D65">
        <v>0</v>
      </c>
      <c r="E65">
        <v>6</v>
      </c>
      <c r="F65">
        <v>0</v>
      </c>
      <c r="G65" t="s">
        <v>130</v>
      </c>
      <c r="H65" t="s">
        <v>130</v>
      </c>
      <c r="I65">
        <v>6</v>
      </c>
      <c r="J65">
        <v>0</v>
      </c>
      <c r="K65" t="s">
        <v>130</v>
      </c>
      <c r="L65" t="s">
        <v>130</v>
      </c>
      <c r="M65" t="s">
        <v>365</v>
      </c>
      <c r="N65">
        <v>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7</v>
      </c>
      <c r="X65">
        <v>6</v>
      </c>
      <c r="Y65">
        <v>11</v>
      </c>
      <c r="Z65">
        <v>11</v>
      </c>
      <c r="AA65">
        <v>159</v>
      </c>
      <c r="AB65">
        <v>0</v>
      </c>
      <c r="AC65">
        <v>0</v>
      </c>
      <c r="AD65">
        <v>0</v>
      </c>
      <c r="AE65">
        <v>0</v>
      </c>
      <c r="AF65">
        <v>91.470001220703125</v>
      </c>
      <c r="AG65">
        <v>92.319999694824219</v>
      </c>
      <c r="AH65">
        <v>92.519996643066406</v>
      </c>
      <c r="AI65" s="15">
        <f t="shared" si="7"/>
        <v>9.2070892215215805E-3</v>
      </c>
      <c r="AJ65" s="15">
        <f t="shared" si="8"/>
        <v>2.1616618622865014E-3</v>
      </c>
      <c r="AK65" t="s">
        <v>215</v>
      </c>
      <c r="AL65">
        <v>1</v>
      </c>
      <c r="AM65">
        <v>12</v>
      </c>
      <c r="AN65">
        <v>41</v>
      </c>
      <c r="AO65">
        <v>31</v>
      </c>
      <c r="AP65">
        <v>109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2</v>
      </c>
      <c r="BB65">
        <v>1</v>
      </c>
      <c r="BC65">
        <v>2</v>
      </c>
      <c r="BD65">
        <v>93.930000305175781</v>
      </c>
      <c r="BE65">
        <v>91.470001220703125</v>
      </c>
      <c r="BF65">
        <v>94.190002441406236</v>
      </c>
      <c r="BG65" s="15">
        <f t="shared" si="9"/>
        <v>-2.6894053259462147E-2</v>
      </c>
      <c r="BH65" s="15">
        <f t="shared" si="10"/>
        <v>2.8877812402597347E-2</v>
      </c>
      <c r="BI65" t="s">
        <v>366</v>
      </c>
      <c r="BJ65">
        <v>17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39</v>
      </c>
      <c r="BT65">
        <v>47</v>
      </c>
      <c r="BU65">
        <v>33</v>
      </c>
      <c r="BV65">
        <v>29</v>
      </c>
      <c r="BW65">
        <v>47</v>
      </c>
      <c r="BX65">
        <v>0</v>
      </c>
      <c r="BY65">
        <v>0</v>
      </c>
      <c r="BZ65">
        <v>0</v>
      </c>
      <c r="CA65">
        <v>0</v>
      </c>
      <c r="CB65">
        <v>93.75</v>
      </c>
      <c r="CC65">
        <v>93.919998168945327</v>
      </c>
      <c r="CD65">
        <v>94.330001831054673</v>
      </c>
      <c r="CE65" s="15">
        <f t="shared" si="11"/>
        <v>1.8100316467163369E-3</v>
      </c>
      <c r="CF65" s="15">
        <f t="shared" si="12"/>
        <v>4.346482075169078E-3</v>
      </c>
      <c r="CG65" t="s">
        <v>367</v>
      </c>
      <c r="CH65">
        <v>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8</v>
      </c>
      <c r="CS65">
        <v>2</v>
      </c>
      <c r="CT65">
        <v>4</v>
      </c>
      <c r="CU65">
        <v>180</v>
      </c>
      <c r="CV65">
        <v>0</v>
      </c>
      <c r="CW65">
        <v>0</v>
      </c>
      <c r="CX65">
        <v>0</v>
      </c>
      <c r="CY65">
        <v>0</v>
      </c>
      <c r="CZ65">
        <v>93.139999389648438</v>
      </c>
      <c r="DA65">
        <v>92.790000915527344</v>
      </c>
      <c r="DB65">
        <v>93.819999694824219</v>
      </c>
      <c r="DC65">
        <v>111</v>
      </c>
      <c r="DD65">
        <v>199</v>
      </c>
      <c r="DE65">
        <v>91</v>
      </c>
      <c r="DF65">
        <v>36</v>
      </c>
      <c r="DG65">
        <v>0</v>
      </c>
      <c r="DH65">
        <v>140</v>
      </c>
      <c r="DI65">
        <v>0</v>
      </c>
      <c r="DJ65">
        <v>140</v>
      </c>
      <c r="DK65">
        <v>2</v>
      </c>
      <c r="DL65">
        <v>387</v>
      </c>
      <c r="DN65">
        <v>2</v>
      </c>
      <c r="DO65">
        <v>160</v>
      </c>
      <c r="DP65">
        <v>1.9</v>
      </c>
      <c r="DQ65" t="s">
        <v>130</v>
      </c>
      <c r="DR65">
        <v>2155944</v>
      </c>
      <c r="DS65">
        <v>2400666</v>
      </c>
      <c r="DT65">
        <v>0.91800000000000004</v>
      </c>
      <c r="DU65">
        <v>6.2469999999999999</v>
      </c>
      <c r="DV65">
        <v>0.51</v>
      </c>
      <c r="DW65">
        <v>1.98</v>
      </c>
      <c r="DX65">
        <v>9.8100010000000001E-2</v>
      </c>
      <c r="DY65" s="15">
        <f t="shared" si="13"/>
        <v>-3.7719417035000369E-3</v>
      </c>
      <c r="DZ65" s="15">
        <f t="shared" si="14"/>
        <v>1.097845643409967E-2</v>
      </c>
      <c r="EA65" s="16">
        <f t="shared" si="15"/>
        <v>93.80869189809853</v>
      </c>
      <c r="EB65" s="17">
        <f t="shared" si="16"/>
        <v>7.2065147305996335E-3</v>
      </c>
    </row>
    <row r="66" spans="1:132" hidden="1" x14ac:dyDescent="0.25">
      <c r="A66">
        <v>57</v>
      </c>
      <c r="B66" t="s">
        <v>368</v>
      </c>
      <c r="C66">
        <v>9</v>
      </c>
      <c r="D66">
        <v>0</v>
      </c>
      <c r="E66">
        <v>6</v>
      </c>
      <c r="F66">
        <v>0</v>
      </c>
      <c r="G66" t="s">
        <v>130</v>
      </c>
      <c r="H66" t="s">
        <v>130</v>
      </c>
      <c r="I66">
        <v>6</v>
      </c>
      <c r="J66">
        <v>0</v>
      </c>
      <c r="K66" t="s">
        <v>130</v>
      </c>
      <c r="L66" t="s">
        <v>130</v>
      </c>
      <c r="M66" t="s">
        <v>366</v>
      </c>
      <c r="N66">
        <v>102</v>
      </c>
      <c r="O66">
        <v>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25</v>
      </c>
      <c r="X66">
        <v>8</v>
      </c>
      <c r="Y66">
        <v>9</v>
      </c>
      <c r="Z66">
        <v>12</v>
      </c>
      <c r="AA66">
        <v>33</v>
      </c>
      <c r="AB66">
        <v>0</v>
      </c>
      <c r="AC66">
        <v>0</v>
      </c>
      <c r="AD66">
        <v>0</v>
      </c>
      <c r="AE66">
        <v>0</v>
      </c>
      <c r="AF66">
        <v>374.07000732421881</v>
      </c>
      <c r="AG66">
        <v>372.29000854492188</v>
      </c>
      <c r="AH66">
        <v>374.52999877929688</v>
      </c>
      <c r="AI66" s="15">
        <f t="shared" si="7"/>
        <v>-4.7812155535786882E-3</v>
      </c>
      <c r="AJ66" s="15">
        <f t="shared" si="8"/>
        <v>5.9808032512103093E-3</v>
      </c>
      <c r="AK66" t="s">
        <v>369</v>
      </c>
      <c r="AL66">
        <v>43</v>
      </c>
      <c r="AM66">
        <v>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8</v>
      </c>
      <c r="AW66">
        <v>7</v>
      </c>
      <c r="AX66">
        <v>47</v>
      </c>
      <c r="AY66">
        <v>75</v>
      </c>
      <c r="AZ66">
        <v>0</v>
      </c>
      <c r="BA66">
        <v>0</v>
      </c>
      <c r="BB66">
        <v>0</v>
      </c>
      <c r="BC66">
        <v>0</v>
      </c>
      <c r="BD66">
        <v>377</v>
      </c>
      <c r="BE66">
        <v>375.6400146484375</v>
      </c>
      <c r="BF66">
        <v>378.07998657226563</v>
      </c>
      <c r="BG66" s="15">
        <f t="shared" si="9"/>
        <v>-3.6204485638606787E-3</v>
      </c>
      <c r="BH66" s="15">
        <f t="shared" si="10"/>
        <v>6.4535865702634032E-3</v>
      </c>
      <c r="BI66" t="s">
        <v>359</v>
      </c>
      <c r="BJ66">
        <v>85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47</v>
      </c>
      <c r="BT66">
        <v>46</v>
      </c>
      <c r="BU66">
        <v>26</v>
      </c>
      <c r="BV66">
        <v>10</v>
      </c>
      <c r="BW66">
        <v>5</v>
      </c>
      <c r="BX66">
        <v>0</v>
      </c>
      <c r="BY66">
        <v>0</v>
      </c>
      <c r="BZ66">
        <v>0</v>
      </c>
      <c r="CA66">
        <v>0</v>
      </c>
      <c r="CB66">
        <v>378.260009765625</v>
      </c>
      <c r="CC66">
        <v>377.82998657226563</v>
      </c>
      <c r="CD66">
        <v>379.14999389648438</v>
      </c>
      <c r="CE66" s="15">
        <f t="shared" si="11"/>
        <v>-1.1381393977238918E-3</v>
      </c>
      <c r="CF66" s="15">
        <f t="shared" si="12"/>
        <v>3.4814910865570425E-3</v>
      </c>
      <c r="CG66" t="s">
        <v>151</v>
      </c>
      <c r="CH66">
        <v>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2</v>
      </c>
      <c r="CU66">
        <v>190</v>
      </c>
      <c r="CV66">
        <v>0</v>
      </c>
      <c r="CW66">
        <v>0</v>
      </c>
      <c r="CX66">
        <v>0</v>
      </c>
      <c r="CY66">
        <v>0</v>
      </c>
      <c r="CZ66">
        <v>378.67001342773438</v>
      </c>
      <c r="DA66">
        <v>377.85000610351563</v>
      </c>
      <c r="DB66">
        <v>382.98001098632813</v>
      </c>
      <c r="DC66">
        <v>262</v>
      </c>
      <c r="DD66">
        <v>274</v>
      </c>
      <c r="DE66">
        <v>174</v>
      </c>
      <c r="DF66">
        <v>142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303</v>
      </c>
      <c r="DN66">
        <v>0</v>
      </c>
      <c r="DO66">
        <v>108</v>
      </c>
      <c r="DP66">
        <v>2.1</v>
      </c>
      <c r="DQ66" t="s">
        <v>130</v>
      </c>
      <c r="DR66">
        <v>962349</v>
      </c>
      <c r="DS66">
        <v>1278033</v>
      </c>
      <c r="DT66">
        <v>2.1440000000000001</v>
      </c>
      <c r="DU66">
        <v>2.4180000000000001</v>
      </c>
      <c r="DV66">
        <v>0.7</v>
      </c>
      <c r="DW66">
        <v>1.51</v>
      </c>
      <c r="DX66">
        <v>0.27809998000000002</v>
      </c>
      <c r="DY66" s="15">
        <f t="shared" si="13"/>
        <v>-2.1701926980890462E-3</v>
      </c>
      <c r="DZ66" s="15">
        <f t="shared" si="14"/>
        <v>1.3394967715418482E-2</v>
      </c>
      <c r="EA66" s="16">
        <f t="shared" si="15"/>
        <v>382.91129473654291</v>
      </c>
      <c r="EB66" s="17">
        <f t="shared" si="16"/>
        <v>1.1224775017329436E-2</v>
      </c>
    </row>
    <row r="67" spans="1:132" hidden="1" x14ac:dyDescent="0.25">
      <c r="A67">
        <v>58</v>
      </c>
      <c r="B67" t="s">
        <v>370</v>
      </c>
      <c r="C67">
        <v>10</v>
      </c>
      <c r="D67">
        <v>0</v>
      </c>
      <c r="E67">
        <v>5</v>
      </c>
      <c r="F67">
        <v>1</v>
      </c>
      <c r="G67" t="s">
        <v>130</v>
      </c>
      <c r="H67" t="s">
        <v>130</v>
      </c>
      <c r="I67">
        <v>6</v>
      </c>
      <c r="J67">
        <v>0</v>
      </c>
      <c r="K67" t="s">
        <v>130</v>
      </c>
      <c r="L67" t="s">
        <v>130</v>
      </c>
      <c r="M67" t="s">
        <v>371</v>
      </c>
      <c r="N67">
        <v>45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41</v>
      </c>
      <c r="X67">
        <v>8</v>
      </c>
      <c r="Y67">
        <v>9</v>
      </c>
      <c r="Z67">
        <v>17</v>
      </c>
      <c r="AA67">
        <v>84</v>
      </c>
      <c r="AB67">
        <v>0</v>
      </c>
      <c r="AC67">
        <v>0</v>
      </c>
      <c r="AD67">
        <v>0</v>
      </c>
      <c r="AE67">
        <v>0</v>
      </c>
      <c r="AF67">
        <v>92.580001831054673</v>
      </c>
      <c r="AG67">
        <v>92.300003051757798</v>
      </c>
      <c r="AH67">
        <v>92.879997253417955</v>
      </c>
      <c r="AI67" s="15">
        <f t="shared" si="7"/>
        <v>-3.0335728064911915E-3</v>
      </c>
      <c r="AJ67" s="15">
        <f t="shared" si="8"/>
        <v>6.2445544660996166E-3</v>
      </c>
      <c r="AK67" t="s">
        <v>190</v>
      </c>
      <c r="AL67">
        <v>18</v>
      </c>
      <c r="AM67">
        <v>62</v>
      </c>
      <c r="AN67">
        <v>86</v>
      </c>
      <c r="AO67">
        <v>28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93.879997253417955</v>
      </c>
      <c r="BE67">
        <v>92.300003051757798</v>
      </c>
      <c r="BF67">
        <v>94.010002136230483</v>
      </c>
      <c r="BG67" s="15">
        <f t="shared" si="9"/>
        <v>-1.7118029787866362E-2</v>
      </c>
      <c r="BH67" s="15">
        <f t="shared" si="10"/>
        <v>1.8189544150788439E-2</v>
      </c>
      <c r="BI67" t="s">
        <v>306</v>
      </c>
      <c r="BJ67">
        <v>10</v>
      </c>
      <c r="BK67">
        <v>138</v>
      </c>
      <c r="BL67">
        <v>47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93.449996948242202</v>
      </c>
      <c r="CC67">
        <v>92.75</v>
      </c>
      <c r="CD67">
        <v>94.040000915527344</v>
      </c>
      <c r="CE67" s="15">
        <f t="shared" si="11"/>
        <v>-7.5471369082718009E-3</v>
      </c>
      <c r="CF67" s="15">
        <f t="shared" si="12"/>
        <v>1.3717576594731273E-2</v>
      </c>
      <c r="CG67" t="s">
        <v>372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194</v>
      </c>
      <c r="CV67">
        <v>0</v>
      </c>
      <c r="CW67">
        <v>0</v>
      </c>
      <c r="CX67">
        <v>0</v>
      </c>
      <c r="CY67">
        <v>0</v>
      </c>
      <c r="CZ67">
        <v>92.529998779296875</v>
      </c>
      <c r="DA67">
        <v>92.669998168945313</v>
      </c>
      <c r="DB67">
        <v>93.510002136230469</v>
      </c>
      <c r="DC67">
        <v>435</v>
      </c>
      <c r="DD67">
        <v>80</v>
      </c>
      <c r="DE67">
        <v>240</v>
      </c>
      <c r="DF67">
        <v>78</v>
      </c>
      <c r="DG67">
        <v>0</v>
      </c>
      <c r="DH67">
        <v>28</v>
      </c>
      <c r="DI67">
        <v>0</v>
      </c>
      <c r="DJ67">
        <v>28</v>
      </c>
      <c r="DK67">
        <v>0</v>
      </c>
      <c r="DL67">
        <v>278</v>
      </c>
      <c r="DN67">
        <v>0</v>
      </c>
      <c r="DO67">
        <v>84</v>
      </c>
      <c r="DP67">
        <v>2.2000000000000002</v>
      </c>
      <c r="DQ67" t="s">
        <v>130</v>
      </c>
      <c r="DR67">
        <v>1579839</v>
      </c>
      <c r="DS67">
        <v>2585016</v>
      </c>
      <c r="DT67">
        <v>0.61199999999999999</v>
      </c>
      <c r="DU67">
        <v>0.80500000000000005</v>
      </c>
      <c r="DV67">
        <v>2.15</v>
      </c>
      <c r="DW67">
        <v>2.79</v>
      </c>
      <c r="DX67">
        <v>0</v>
      </c>
      <c r="DY67" s="15">
        <f t="shared" si="13"/>
        <v>1.5107304674076838E-3</v>
      </c>
      <c r="DZ67" s="15">
        <f t="shared" si="14"/>
        <v>8.9830386920684013E-3</v>
      </c>
      <c r="EA67" s="16">
        <f t="shared" si="15"/>
        <v>93.50245634809086</v>
      </c>
      <c r="EB67" s="17">
        <f t="shared" si="16"/>
        <v>1.0493769159476085E-2</v>
      </c>
    </row>
    <row r="68" spans="1:132" hidden="1" x14ac:dyDescent="0.25">
      <c r="A68">
        <v>59</v>
      </c>
      <c r="B68" t="s">
        <v>373</v>
      </c>
      <c r="C68">
        <v>9</v>
      </c>
      <c r="D68">
        <v>0</v>
      </c>
      <c r="E68">
        <v>6</v>
      </c>
      <c r="F68">
        <v>0</v>
      </c>
      <c r="G68" t="s">
        <v>130</v>
      </c>
      <c r="H68" t="s">
        <v>130</v>
      </c>
      <c r="I68">
        <v>6</v>
      </c>
      <c r="J68">
        <v>0</v>
      </c>
      <c r="K68" t="s">
        <v>130</v>
      </c>
      <c r="L68" t="s">
        <v>130</v>
      </c>
      <c r="M68" t="s">
        <v>374</v>
      </c>
      <c r="N68">
        <v>72</v>
      </c>
      <c r="O68">
        <v>2</v>
      </c>
      <c r="P68">
        <v>3</v>
      </c>
      <c r="Q68">
        <v>0</v>
      </c>
      <c r="R68">
        <v>0</v>
      </c>
      <c r="S68">
        <v>1</v>
      </c>
      <c r="T68">
        <v>3</v>
      </c>
      <c r="U68">
        <v>0</v>
      </c>
      <c r="V68">
        <v>0</v>
      </c>
      <c r="W68">
        <v>42</v>
      </c>
      <c r="X68">
        <v>26</v>
      </c>
      <c r="Y68">
        <v>10</v>
      </c>
      <c r="Z68">
        <v>9</v>
      </c>
      <c r="AA68">
        <v>32</v>
      </c>
      <c r="AB68">
        <v>1</v>
      </c>
      <c r="AC68">
        <v>1</v>
      </c>
      <c r="AD68">
        <v>0</v>
      </c>
      <c r="AE68">
        <v>0</v>
      </c>
      <c r="AF68">
        <v>378.3800048828125</v>
      </c>
      <c r="AG68">
        <v>377.32000732421881</v>
      </c>
      <c r="AH68">
        <v>382.26998901367188</v>
      </c>
      <c r="AI68" s="15">
        <f t="shared" si="7"/>
        <v>-2.8092800223098457E-3</v>
      </c>
      <c r="AJ68" s="15">
        <f t="shared" si="8"/>
        <v>1.294891524763675E-2</v>
      </c>
      <c r="AK68" t="s">
        <v>375</v>
      </c>
      <c r="AL68">
        <v>83</v>
      </c>
      <c r="AM68">
        <v>13</v>
      </c>
      <c r="AN68">
        <v>5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68</v>
      </c>
      <c r="AV68">
        <v>17</v>
      </c>
      <c r="AW68">
        <v>5</v>
      </c>
      <c r="AX68">
        <v>11</v>
      </c>
      <c r="AY68">
        <v>13</v>
      </c>
      <c r="AZ68">
        <v>1</v>
      </c>
      <c r="BA68">
        <v>46</v>
      </c>
      <c r="BB68">
        <v>0</v>
      </c>
      <c r="BC68">
        <v>0</v>
      </c>
      <c r="BD68">
        <v>382.8900146484375</v>
      </c>
      <c r="BE68">
        <v>378.39999389648438</v>
      </c>
      <c r="BF68">
        <v>383.17001342773438</v>
      </c>
      <c r="BG68" s="15">
        <f t="shared" si="9"/>
        <v>-1.1865805561247944E-2</v>
      </c>
      <c r="BH68" s="15">
        <f t="shared" si="10"/>
        <v>1.2448833061279307E-2</v>
      </c>
      <c r="BI68" t="s">
        <v>223</v>
      </c>
      <c r="BJ68">
        <v>22</v>
      </c>
      <c r="BK68">
        <v>33</v>
      </c>
      <c r="BL68">
        <v>9</v>
      </c>
      <c r="BM68">
        <v>73</v>
      </c>
      <c r="BN68">
        <v>21</v>
      </c>
      <c r="BO68">
        <v>0</v>
      </c>
      <c r="BP68">
        <v>0</v>
      </c>
      <c r="BQ68">
        <v>0</v>
      </c>
      <c r="BR68">
        <v>0</v>
      </c>
      <c r="BS68">
        <v>14</v>
      </c>
      <c r="BT68">
        <v>2</v>
      </c>
      <c r="BU68">
        <v>4</v>
      </c>
      <c r="BV68">
        <v>4</v>
      </c>
      <c r="BW68">
        <v>11</v>
      </c>
      <c r="BX68">
        <v>1</v>
      </c>
      <c r="BY68">
        <v>21</v>
      </c>
      <c r="BZ68">
        <v>1</v>
      </c>
      <c r="CA68">
        <v>21</v>
      </c>
      <c r="CB68">
        <v>387.14999389648438</v>
      </c>
      <c r="CC68">
        <v>380.26998901367188</v>
      </c>
      <c r="CD68">
        <v>388.6400146484375</v>
      </c>
      <c r="CE68" s="15">
        <f t="shared" si="11"/>
        <v>-1.8092421388965052E-2</v>
      </c>
      <c r="CF68" s="15">
        <f t="shared" si="12"/>
        <v>2.1536705741268314E-2</v>
      </c>
      <c r="CG68" t="s">
        <v>282</v>
      </c>
      <c r="CH68">
        <v>0</v>
      </c>
      <c r="CI68">
        <v>21</v>
      </c>
      <c r="CJ68">
        <v>161</v>
      </c>
      <c r="CK68">
        <v>2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1</v>
      </c>
      <c r="CW68">
        <v>1</v>
      </c>
      <c r="CX68">
        <v>0</v>
      </c>
      <c r="CY68">
        <v>0</v>
      </c>
      <c r="CZ68">
        <v>388.10000610351563</v>
      </c>
      <c r="DA68">
        <v>389.04000854492188</v>
      </c>
      <c r="DB68">
        <v>393.48001098632813</v>
      </c>
      <c r="DC68">
        <v>499</v>
      </c>
      <c r="DD68">
        <v>213</v>
      </c>
      <c r="DE68">
        <v>178</v>
      </c>
      <c r="DF68">
        <v>188</v>
      </c>
      <c r="DG68">
        <v>0</v>
      </c>
      <c r="DH68">
        <v>96</v>
      </c>
      <c r="DI68">
        <v>0</v>
      </c>
      <c r="DJ68">
        <v>0</v>
      </c>
      <c r="DK68">
        <v>21</v>
      </c>
      <c r="DL68">
        <v>56</v>
      </c>
      <c r="DN68">
        <v>0</v>
      </c>
      <c r="DO68">
        <v>45</v>
      </c>
      <c r="DP68">
        <v>1.6</v>
      </c>
      <c r="DQ68" t="s">
        <v>130</v>
      </c>
      <c r="DR68">
        <v>466285</v>
      </c>
      <c r="DS68">
        <v>529250</v>
      </c>
      <c r="DT68">
        <v>5.1070000000000002</v>
      </c>
      <c r="DU68">
        <v>5.577</v>
      </c>
      <c r="DV68">
        <v>6.06</v>
      </c>
      <c r="DW68">
        <v>4.0999999999999996</v>
      </c>
      <c r="DX68">
        <v>0</v>
      </c>
      <c r="DY68" s="15">
        <f t="shared" si="13"/>
        <v>2.4162102117003537E-3</v>
      </c>
      <c r="DZ68" s="15">
        <f t="shared" si="14"/>
        <v>1.1283933916430899E-2</v>
      </c>
      <c r="EA68" s="16">
        <f t="shared" si="15"/>
        <v>393.42991029219047</v>
      </c>
      <c r="EB68" s="17">
        <f t="shared" si="16"/>
        <v>1.3700144128131253E-2</v>
      </c>
    </row>
    <row r="69" spans="1:132" hidden="1" x14ac:dyDescent="0.25">
      <c r="A69">
        <v>60</v>
      </c>
      <c r="B69" t="s">
        <v>376</v>
      </c>
      <c r="C69">
        <v>10</v>
      </c>
      <c r="D69">
        <v>0</v>
      </c>
      <c r="E69">
        <v>6</v>
      </c>
      <c r="F69">
        <v>0</v>
      </c>
      <c r="G69" t="s">
        <v>130</v>
      </c>
      <c r="H69" t="s">
        <v>130</v>
      </c>
      <c r="I69">
        <v>6</v>
      </c>
      <c r="J69">
        <v>0</v>
      </c>
      <c r="K69" t="s">
        <v>130</v>
      </c>
      <c r="L69" t="s">
        <v>130</v>
      </c>
      <c r="M69" t="s">
        <v>377</v>
      </c>
      <c r="N69">
        <v>5</v>
      </c>
      <c r="O69">
        <v>8</v>
      </c>
      <c r="P69">
        <v>3</v>
      </c>
      <c r="Q69">
        <v>0</v>
      </c>
      <c r="R69">
        <v>0</v>
      </c>
      <c r="S69">
        <v>1</v>
      </c>
      <c r="T69">
        <v>3</v>
      </c>
      <c r="U69">
        <v>0</v>
      </c>
      <c r="V69">
        <v>0</v>
      </c>
      <c r="W69">
        <v>5</v>
      </c>
      <c r="X69">
        <v>4</v>
      </c>
      <c r="Y69">
        <v>2</v>
      </c>
      <c r="Z69">
        <v>6</v>
      </c>
      <c r="AA69">
        <v>166</v>
      </c>
      <c r="AB69">
        <v>0</v>
      </c>
      <c r="AC69">
        <v>0</v>
      </c>
      <c r="AD69">
        <v>0</v>
      </c>
      <c r="AE69">
        <v>0</v>
      </c>
      <c r="AF69">
        <v>141.8800048828125</v>
      </c>
      <c r="AG69">
        <v>144.05000305175781</v>
      </c>
      <c r="AH69">
        <v>145.80999755859381</v>
      </c>
      <c r="AI69" s="15">
        <f t="shared" si="7"/>
        <v>1.5064200784262516E-2</v>
      </c>
      <c r="AJ69" s="15">
        <f t="shared" si="8"/>
        <v>1.2070465237671635E-2</v>
      </c>
      <c r="AK69" t="s">
        <v>378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6</v>
      </c>
      <c r="AV69">
        <v>18</v>
      </c>
      <c r="AW69">
        <v>22</v>
      </c>
      <c r="AX69">
        <v>12</v>
      </c>
      <c r="AY69">
        <v>136</v>
      </c>
      <c r="AZ69">
        <v>0</v>
      </c>
      <c r="BA69">
        <v>0</v>
      </c>
      <c r="BB69">
        <v>0</v>
      </c>
      <c r="BC69">
        <v>0</v>
      </c>
      <c r="BD69">
        <v>141.25999450683591</v>
      </c>
      <c r="BE69">
        <v>142</v>
      </c>
      <c r="BF69">
        <v>142.05000305175781</v>
      </c>
      <c r="BG69" s="15">
        <f t="shared" si="9"/>
        <v>5.2113062898879736E-3</v>
      </c>
      <c r="BH69" s="15">
        <f t="shared" si="10"/>
        <v>3.5201021248543185E-4</v>
      </c>
      <c r="BI69" t="s">
        <v>300</v>
      </c>
      <c r="BJ69">
        <v>62</v>
      </c>
      <c r="BK69">
        <v>60</v>
      </c>
      <c r="BL69">
        <v>19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10</v>
      </c>
      <c r="BT69">
        <v>5</v>
      </c>
      <c r="BU69">
        <v>15</v>
      </c>
      <c r="BV69">
        <v>6</v>
      </c>
      <c r="BW69">
        <v>22</v>
      </c>
      <c r="BX69">
        <v>1</v>
      </c>
      <c r="BY69">
        <v>48</v>
      </c>
      <c r="BZ69">
        <v>0</v>
      </c>
      <c r="CA69">
        <v>0</v>
      </c>
      <c r="CB69">
        <v>143.52000427246091</v>
      </c>
      <c r="CC69">
        <v>141.49000549316409</v>
      </c>
      <c r="CD69">
        <v>143.66999816894531</v>
      </c>
      <c r="CE69" s="15">
        <f t="shared" si="11"/>
        <v>-1.4347294511872111E-2</v>
      </c>
      <c r="CF69" s="15">
        <f t="shared" si="12"/>
        <v>1.5173611077921145E-2</v>
      </c>
      <c r="CG69" t="s">
        <v>379</v>
      </c>
      <c r="CH69">
        <v>3</v>
      </c>
      <c r="CI69">
        <v>3</v>
      </c>
      <c r="CJ69">
        <v>55</v>
      </c>
      <c r="CK69">
        <v>133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146.19000244140619</v>
      </c>
      <c r="DA69">
        <v>145.75</v>
      </c>
      <c r="DB69">
        <v>146.28999328613281</v>
      </c>
      <c r="DC69">
        <v>354</v>
      </c>
      <c r="DD69">
        <v>112</v>
      </c>
      <c r="DE69">
        <v>18</v>
      </c>
      <c r="DF69">
        <v>75</v>
      </c>
      <c r="DG69">
        <v>0</v>
      </c>
      <c r="DH69">
        <v>134</v>
      </c>
      <c r="DI69">
        <v>0</v>
      </c>
      <c r="DJ69">
        <v>0</v>
      </c>
      <c r="DK69">
        <v>0</v>
      </c>
      <c r="DL69">
        <v>324</v>
      </c>
      <c r="DN69">
        <v>0</v>
      </c>
      <c r="DO69">
        <v>302</v>
      </c>
      <c r="DP69">
        <v>2.1</v>
      </c>
      <c r="DQ69" t="s">
        <v>130</v>
      </c>
      <c r="DR69">
        <v>1226278</v>
      </c>
      <c r="DS69">
        <v>1355233</v>
      </c>
      <c r="DT69">
        <v>0.61099999999999999</v>
      </c>
      <c r="DU69">
        <v>0.61799999999999999</v>
      </c>
      <c r="DV69">
        <v>3.55</v>
      </c>
      <c r="DW69">
        <v>3.81</v>
      </c>
      <c r="DX69">
        <v>4.4800000000000004</v>
      </c>
      <c r="DY69" s="15">
        <f t="shared" si="13"/>
        <v>-3.0188846751710852E-3</v>
      </c>
      <c r="DZ69" s="15">
        <f t="shared" si="14"/>
        <v>3.6912523816761134E-3</v>
      </c>
      <c r="EA69" s="16">
        <f t="shared" si="15"/>
        <v>146.28800003462931</v>
      </c>
      <c r="EB69" s="17">
        <f t="shared" si="16"/>
        <v>6.723677065050282E-4</v>
      </c>
    </row>
    <row r="70" spans="1:132" hidden="1" x14ac:dyDescent="0.25">
      <c r="A70">
        <v>61</v>
      </c>
      <c r="B70" t="s">
        <v>380</v>
      </c>
      <c r="C70">
        <v>9</v>
      </c>
      <c r="D70">
        <v>0</v>
      </c>
      <c r="E70">
        <v>5</v>
      </c>
      <c r="F70">
        <v>1</v>
      </c>
      <c r="G70" t="s">
        <v>130</v>
      </c>
      <c r="H70" t="s">
        <v>130</v>
      </c>
      <c r="I70">
        <v>5</v>
      </c>
      <c r="J70">
        <v>1</v>
      </c>
      <c r="K70" t="s">
        <v>130</v>
      </c>
      <c r="L70" t="s">
        <v>130</v>
      </c>
      <c r="M70" t="s">
        <v>240</v>
      </c>
      <c r="N70">
        <v>39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33</v>
      </c>
      <c r="X70">
        <v>13</v>
      </c>
      <c r="Y70">
        <v>4</v>
      </c>
      <c r="Z70">
        <v>12</v>
      </c>
      <c r="AA70">
        <v>50</v>
      </c>
      <c r="AB70">
        <v>0</v>
      </c>
      <c r="AC70">
        <v>0</v>
      </c>
      <c r="AD70">
        <v>0</v>
      </c>
      <c r="AE70">
        <v>0</v>
      </c>
      <c r="AF70">
        <v>96.199996948242202</v>
      </c>
      <c r="AG70">
        <v>96.160003662109375</v>
      </c>
      <c r="AH70">
        <v>97.019996643066406</v>
      </c>
      <c r="AI70" s="15">
        <f t="shared" si="7"/>
        <v>-4.1590354211451519E-4</v>
      </c>
      <c r="AJ70" s="15">
        <f t="shared" si="8"/>
        <v>8.8640796816445988E-3</v>
      </c>
      <c r="AK70" t="s">
        <v>381</v>
      </c>
      <c r="AL70">
        <v>0</v>
      </c>
      <c r="AM70">
        <v>1</v>
      </c>
      <c r="AN70">
        <v>12</v>
      </c>
      <c r="AO70">
        <v>30</v>
      </c>
      <c r="AP70">
        <v>86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100.1699981689453</v>
      </c>
      <c r="BE70">
        <v>95.669998168945327</v>
      </c>
      <c r="BF70">
        <v>100.5899963378906</v>
      </c>
      <c r="BG70" s="15">
        <f t="shared" si="9"/>
        <v>-4.7036689517369279E-2</v>
      </c>
      <c r="BH70" s="15">
        <f t="shared" si="10"/>
        <v>4.8911406184155348E-2</v>
      </c>
      <c r="BI70" t="s">
        <v>185</v>
      </c>
      <c r="BJ70">
        <v>5</v>
      </c>
      <c r="BK70">
        <v>27</v>
      </c>
      <c r="BL70">
        <v>63</v>
      </c>
      <c r="BM70">
        <v>14</v>
      </c>
      <c r="BN70">
        <v>1</v>
      </c>
      <c r="BO70">
        <v>1</v>
      </c>
      <c r="BP70">
        <v>2</v>
      </c>
      <c r="BQ70">
        <v>0</v>
      </c>
      <c r="BR70">
        <v>0</v>
      </c>
      <c r="BS70">
        <v>4</v>
      </c>
      <c r="BT70">
        <v>2</v>
      </c>
      <c r="BU70">
        <v>2</v>
      </c>
      <c r="BV70">
        <v>5</v>
      </c>
      <c r="BW70">
        <v>26</v>
      </c>
      <c r="BX70">
        <v>1</v>
      </c>
      <c r="BY70">
        <v>35</v>
      </c>
      <c r="BZ70">
        <v>1</v>
      </c>
      <c r="CA70">
        <v>0</v>
      </c>
      <c r="CB70">
        <v>101.01999664306641</v>
      </c>
      <c r="CC70">
        <v>99.419998168945327</v>
      </c>
      <c r="CD70">
        <v>101.4300003051758</v>
      </c>
      <c r="CE70" s="15">
        <f t="shared" si="11"/>
        <v>-1.6093326328594282E-2</v>
      </c>
      <c r="CF70" s="15">
        <f t="shared" si="12"/>
        <v>1.9816643302601911E-2</v>
      </c>
      <c r="CG70" t="s">
        <v>382</v>
      </c>
      <c r="CH70">
        <v>0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2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1</v>
      </c>
      <c r="CU70">
        <v>155</v>
      </c>
      <c r="CV70">
        <v>0</v>
      </c>
      <c r="CW70">
        <v>0</v>
      </c>
      <c r="CX70">
        <v>0</v>
      </c>
      <c r="CY70">
        <v>0</v>
      </c>
      <c r="CZ70">
        <v>97.690002441406236</v>
      </c>
      <c r="DA70">
        <v>98.319999694824219</v>
      </c>
      <c r="DB70">
        <v>101.11000061035161</v>
      </c>
      <c r="DC70">
        <v>196</v>
      </c>
      <c r="DD70">
        <v>77</v>
      </c>
      <c r="DE70">
        <v>85</v>
      </c>
      <c r="DF70">
        <v>62</v>
      </c>
      <c r="DG70">
        <v>0</v>
      </c>
      <c r="DH70">
        <v>132</v>
      </c>
      <c r="DI70">
        <v>0</v>
      </c>
      <c r="DJ70">
        <v>116</v>
      </c>
      <c r="DK70">
        <v>0</v>
      </c>
      <c r="DL70">
        <v>231</v>
      </c>
      <c r="DN70">
        <v>0</v>
      </c>
      <c r="DO70">
        <v>50</v>
      </c>
      <c r="DP70">
        <v>3.4</v>
      </c>
      <c r="DQ70" t="s">
        <v>135</v>
      </c>
      <c r="DR70">
        <v>213030</v>
      </c>
      <c r="DS70">
        <v>218883</v>
      </c>
      <c r="DT70">
        <v>0.66800000000000004</v>
      </c>
      <c r="DU70">
        <v>2.15</v>
      </c>
      <c r="DV70">
        <v>-1.84</v>
      </c>
      <c r="DW70">
        <v>3.9</v>
      </c>
      <c r="DY70" s="15">
        <f t="shared" si="13"/>
        <v>6.4076205794694197E-3</v>
      </c>
      <c r="DZ70" s="15">
        <f t="shared" si="14"/>
        <v>2.7593718709183257E-2</v>
      </c>
      <c r="EA70" s="16">
        <f t="shared" si="15"/>
        <v>101.03301410989019</v>
      </c>
      <c r="EB70" s="17">
        <f t="shared" si="16"/>
        <v>3.4001339288652677E-2</v>
      </c>
    </row>
    <row r="71" spans="1:132" hidden="1" x14ac:dyDescent="0.25">
      <c r="A71">
        <v>62</v>
      </c>
      <c r="B71" t="s">
        <v>383</v>
      </c>
      <c r="C71">
        <v>9</v>
      </c>
      <c r="D71">
        <v>0</v>
      </c>
      <c r="E71">
        <v>6</v>
      </c>
      <c r="F71">
        <v>0</v>
      </c>
      <c r="G71" t="s">
        <v>130</v>
      </c>
      <c r="H71" t="s">
        <v>130</v>
      </c>
      <c r="I71">
        <v>6</v>
      </c>
      <c r="J71">
        <v>0</v>
      </c>
      <c r="K71" t="s">
        <v>130</v>
      </c>
      <c r="L71" t="s">
        <v>130</v>
      </c>
      <c r="M71" t="s">
        <v>343</v>
      </c>
      <c r="N71">
        <v>24</v>
      </c>
      <c r="O71">
        <v>143</v>
      </c>
      <c r="P71">
        <v>28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207.19000244140619</v>
      </c>
      <c r="AG71">
        <v>206.02000427246091</v>
      </c>
      <c r="AH71">
        <v>208.8500061035156</v>
      </c>
      <c r="AI71" s="15">
        <f t="shared" si="7"/>
        <v>-5.6790512798843285E-3</v>
      </c>
      <c r="AJ71" s="15">
        <f t="shared" si="8"/>
        <v>1.3550403391666688E-2</v>
      </c>
      <c r="AK71" t="s">
        <v>240</v>
      </c>
      <c r="AL71">
        <v>174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32</v>
      </c>
      <c r="AV71">
        <v>6</v>
      </c>
      <c r="AW71">
        <v>1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206.66000366210929</v>
      </c>
      <c r="BE71">
        <v>207.52000427246091</v>
      </c>
      <c r="BF71">
        <v>208.41999816894531</v>
      </c>
      <c r="BG71" s="15">
        <f t="shared" si="9"/>
        <v>4.1441817301742789E-3</v>
      </c>
      <c r="BH71" s="15">
        <f t="shared" si="10"/>
        <v>4.3181743805355E-3</v>
      </c>
      <c r="BI71" t="s">
        <v>363</v>
      </c>
      <c r="BJ71">
        <v>65</v>
      </c>
      <c r="BK71">
        <v>101</v>
      </c>
      <c r="BL71">
        <v>29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209.03999328613281</v>
      </c>
      <c r="CC71">
        <v>207.25</v>
      </c>
      <c r="CD71">
        <v>210.0299987792969</v>
      </c>
      <c r="CE71" s="15">
        <f t="shared" si="11"/>
        <v>-8.6368795470823656E-3</v>
      </c>
      <c r="CF71" s="15">
        <f t="shared" si="12"/>
        <v>1.3236198616647044E-2</v>
      </c>
      <c r="CG71" t="s">
        <v>178</v>
      </c>
      <c r="CH71">
        <v>20</v>
      </c>
      <c r="CI71">
        <v>136</v>
      </c>
      <c r="CJ71">
        <v>35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7</v>
      </c>
      <c r="CR71">
        <v>2</v>
      </c>
      <c r="CS71">
        <v>2</v>
      </c>
      <c r="CT71">
        <v>0</v>
      </c>
      <c r="CU71">
        <v>0</v>
      </c>
      <c r="CV71">
        <v>1</v>
      </c>
      <c r="CW71">
        <v>4</v>
      </c>
      <c r="CX71">
        <v>0</v>
      </c>
      <c r="CY71">
        <v>0</v>
      </c>
      <c r="CZ71">
        <v>212.03999328613281</v>
      </c>
      <c r="DA71">
        <v>211.8800048828125</v>
      </c>
      <c r="DB71">
        <v>214.67999267578119</v>
      </c>
      <c r="DC71">
        <v>755</v>
      </c>
      <c r="DD71">
        <v>57</v>
      </c>
      <c r="DE71">
        <v>369</v>
      </c>
      <c r="DF71">
        <v>45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N71">
        <v>0</v>
      </c>
      <c r="DO71">
        <v>0</v>
      </c>
      <c r="DP71">
        <v>1.9</v>
      </c>
      <c r="DQ71" t="s">
        <v>130</v>
      </c>
      <c r="DR71">
        <v>2257630</v>
      </c>
      <c r="DS71">
        <v>1945416</v>
      </c>
      <c r="DT71">
        <v>0.25700000000000001</v>
      </c>
      <c r="DU71">
        <v>1.2110000000000001</v>
      </c>
      <c r="DV71">
        <v>1.39</v>
      </c>
      <c r="DW71">
        <v>0.89</v>
      </c>
      <c r="DX71">
        <v>0.1356</v>
      </c>
      <c r="DY71" s="15">
        <f t="shared" si="13"/>
        <v>-7.5508967166948437E-4</v>
      </c>
      <c r="DZ71" s="15">
        <f t="shared" si="14"/>
        <v>1.3042611740710086E-2</v>
      </c>
      <c r="EA71" s="16">
        <f t="shared" si="15"/>
        <v>214.64347352211877</v>
      </c>
      <c r="EB71" s="17">
        <f t="shared" si="16"/>
        <v>1.2287522069040602E-2</v>
      </c>
    </row>
    <row r="72" spans="1:132" hidden="1" x14ac:dyDescent="0.25">
      <c r="A72">
        <v>63</v>
      </c>
      <c r="B72" t="s">
        <v>384</v>
      </c>
      <c r="C72">
        <v>10</v>
      </c>
      <c r="D72">
        <v>1</v>
      </c>
      <c r="E72">
        <v>6</v>
      </c>
      <c r="F72">
        <v>0</v>
      </c>
      <c r="G72" t="s">
        <v>130</v>
      </c>
      <c r="H72" t="s">
        <v>130</v>
      </c>
      <c r="I72">
        <v>6</v>
      </c>
      <c r="J72">
        <v>0</v>
      </c>
      <c r="K72" t="s">
        <v>130</v>
      </c>
      <c r="L72" t="s">
        <v>130</v>
      </c>
      <c r="M72" t="s">
        <v>352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24</v>
      </c>
      <c r="X72">
        <v>38</v>
      </c>
      <c r="Y72">
        <v>44</v>
      </c>
      <c r="Z72">
        <v>33</v>
      </c>
      <c r="AA72">
        <v>56</v>
      </c>
      <c r="AB72">
        <v>0</v>
      </c>
      <c r="AC72">
        <v>0</v>
      </c>
      <c r="AD72">
        <v>0</v>
      </c>
      <c r="AE72">
        <v>0</v>
      </c>
      <c r="AF72">
        <v>116.879997253418</v>
      </c>
      <c r="AG72">
        <v>117.1999969482422</v>
      </c>
      <c r="AH72">
        <v>117.25</v>
      </c>
      <c r="AI72" s="15">
        <f t="shared" si="7"/>
        <v>2.730372893828048E-3</v>
      </c>
      <c r="AJ72" s="15">
        <f t="shared" si="8"/>
        <v>4.2646526019440856E-4</v>
      </c>
      <c r="AK72" t="s">
        <v>385</v>
      </c>
      <c r="AL72">
        <v>70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47</v>
      </c>
      <c r="AV72">
        <v>7</v>
      </c>
      <c r="AW72">
        <v>8</v>
      </c>
      <c r="AX72">
        <v>18</v>
      </c>
      <c r="AY72">
        <v>65</v>
      </c>
      <c r="AZ72">
        <v>0</v>
      </c>
      <c r="BA72">
        <v>0</v>
      </c>
      <c r="BB72">
        <v>0</v>
      </c>
      <c r="BC72">
        <v>0</v>
      </c>
      <c r="BD72">
        <v>117.5500030517578</v>
      </c>
      <c r="BE72">
        <v>117.1699981689453</v>
      </c>
      <c r="BF72">
        <v>117.6999969482422</v>
      </c>
      <c r="BG72" s="15">
        <f t="shared" si="9"/>
        <v>-3.2431927007847694E-3</v>
      </c>
      <c r="BH72" s="15">
        <f t="shared" si="10"/>
        <v>4.5029634072970559E-3</v>
      </c>
      <c r="BI72" t="s">
        <v>202</v>
      </c>
      <c r="BJ72">
        <v>16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14</v>
      </c>
      <c r="BT72">
        <v>12</v>
      </c>
      <c r="BU72">
        <v>9</v>
      </c>
      <c r="BV72">
        <v>7</v>
      </c>
      <c r="BW72">
        <v>142</v>
      </c>
      <c r="BX72">
        <v>0</v>
      </c>
      <c r="BY72">
        <v>0</v>
      </c>
      <c r="BZ72">
        <v>0</v>
      </c>
      <c r="CA72">
        <v>0</v>
      </c>
      <c r="CB72">
        <v>117.0400009155273</v>
      </c>
      <c r="CC72">
        <v>117.1699981689453</v>
      </c>
      <c r="CD72">
        <v>117.80999755859381</v>
      </c>
      <c r="CE72" s="15">
        <f t="shared" si="11"/>
        <v>1.1094755948579671E-3</v>
      </c>
      <c r="CF72" s="15">
        <f t="shared" si="12"/>
        <v>5.4324709524775638E-3</v>
      </c>
      <c r="CG72" t="s">
        <v>228</v>
      </c>
      <c r="CH72">
        <v>34</v>
      </c>
      <c r="CI72">
        <v>17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7</v>
      </c>
      <c r="CR72">
        <v>2</v>
      </c>
      <c r="CS72">
        <v>17</v>
      </c>
      <c r="CT72">
        <v>25</v>
      </c>
      <c r="CU72">
        <v>95</v>
      </c>
      <c r="CV72">
        <v>0</v>
      </c>
      <c r="CW72">
        <v>0</v>
      </c>
      <c r="CX72">
        <v>0</v>
      </c>
      <c r="CY72">
        <v>0</v>
      </c>
      <c r="CZ72">
        <v>117.65000152587891</v>
      </c>
      <c r="DA72">
        <v>117.0500030517578</v>
      </c>
      <c r="DB72">
        <v>117.6999969482422</v>
      </c>
      <c r="DC72">
        <v>139</v>
      </c>
      <c r="DD72">
        <v>312</v>
      </c>
      <c r="DE72">
        <v>71</v>
      </c>
      <c r="DF72">
        <v>219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358</v>
      </c>
      <c r="DN72">
        <v>0</v>
      </c>
      <c r="DO72">
        <v>121</v>
      </c>
      <c r="DP72">
        <v>2.4</v>
      </c>
      <c r="DQ72" t="s">
        <v>130</v>
      </c>
      <c r="DR72">
        <v>1115472</v>
      </c>
      <c r="DS72">
        <v>1421383</v>
      </c>
      <c r="DT72">
        <v>0.38</v>
      </c>
      <c r="DU72">
        <v>1.3540000000000001</v>
      </c>
      <c r="DV72">
        <v>1.74</v>
      </c>
      <c r="DW72">
        <v>2.2999999999999998</v>
      </c>
      <c r="DX72">
        <v>0</v>
      </c>
      <c r="DY72" s="15">
        <f t="shared" si="13"/>
        <v>-5.1260013539324856E-3</v>
      </c>
      <c r="DZ72" s="15">
        <f t="shared" si="14"/>
        <v>5.5224631549500858E-3</v>
      </c>
      <c r="EA72" s="16">
        <f t="shared" si="15"/>
        <v>117.69640738089792</v>
      </c>
      <c r="EB72" s="17">
        <f t="shared" si="16"/>
        <v>3.964618010176002E-4</v>
      </c>
    </row>
    <row r="73" spans="1:132" hidden="1" x14ac:dyDescent="0.25">
      <c r="A73">
        <v>64</v>
      </c>
      <c r="B73" t="s">
        <v>386</v>
      </c>
      <c r="C73">
        <v>9</v>
      </c>
      <c r="D73">
        <v>0</v>
      </c>
      <c r="E73">
        <v>6</v>
      </c>
      <c r="F73">
        <v>0</v>
      </c>
      <c r="G73" t="s">
        <v>130</v>
      </c>
      <c r="H73" t="s">
        <v>130</v>
      </c>
      <c r="I73">
        <v>6</v>
      </c>
      <c r="J73">
        <v>0</v>
      </c>
      <c r="K73" t="s">
        <v>130</v>
      </c>
      <c r="L73" t="s">
        <v>130</v>
      </c>
      <c r="M73" t="s">
        <v>198</v>
      </c>
      <c r="N73">
        <v>50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21</v>
      </c>
      <c r="Y73">
        <v>42</v>
      </c>
      <c r="Z73">
        <v>31</v>
      </c>
      <c r="AA73">
        <v>36</v>
      </c>
      <c r="AB73">
        <v>0</v>
      </c>
      <c r="AC73">
        <v>0</v>
      </c>
      <c r="AD73">
        <v>0</v>
      </c>
      <c r="AE73">
        <v>0</v>
      </c>
      <c r="AF73">
        <v>76.209999084472656</v>
      </c>
      <c r="AG73">
        <v>76.629997253417969</v>
      </c>
      <c r="AH73">
        <v>77.040000915527344</v>
      </c>
      <c r="AI73" s="15">
        <f t="shared" si="7"/>
        <v>5.4808584627291657E-3</v>
      </c>
      <c r="AJ73" s="15">
        <f t="shared" si="8"/>
        <v>5.3219581676658967E-3</v>
      </c>
      <c r="AK73" t="s">
        <v>387</v>
      </c>
      <c r="AL73">
        <v>15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39</v>
      </c>
      <c r="AW73">
        <v>60</v>
      </c>
      <c r="AX73">
        <v>40</v>
      </c>
      <c r="AY73">
        <v>6</v>
      </c>
      <c r="AZ73">
        <v>0</v>
      </c>
      <c r="BA73">
        <v>0</v>
      </c>
      <c r="BB73">
        <v>0</v>
      </c>
      <c r="BC73">
        <v>0</v>
      </c>
      <c r="BD73">
        <v>76.300003051757813</v>
      </c>
      <c r="BE73">
        <v>76.449996948242188</v>
      </c>
      <c r="BF73">
        <v>76.75</v>
      </c>
      <c r="BG73" s="15">
        <f t="shared" si="9"/>
        <v>1.9619869518886501E-3</v>
      </c>
      <c r="BH73" s="15">
        <f t="shared" si="10"/>
        <v>3.9088345505904343E-3</v>
      </c>
      <c r="BI73" t="s">
        <v>388</v>
      </c>
      <c r="BJ73">
        <v>90</v>
      </c>
      <c r="BK73">
        <v>11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85</v>
      </c>
      <c r="BT73">
        <v>13</v>
      </c>
      <c r="BU73">
        <v>14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76.260002136230469</v>
      </c>
      <c r="CC73">
        <v>76.449996948242188</v>
      </c>
      <c r="CD73">
        <v>77.050003051757813</v>
      </c>
      <c r="CE73" s="15">
        <f t="shared" si="11"/>
        <v>2.4852167376847589E-3</v>
      </c>
      <c r="CF73" s="15">
        <f t="shared" si="12"/>
        <v>7.7872301070848193E-3</v>
      </c>
      <c r="CG73" t="s">
        <v>389</v>
      </c>
      <c r="CH73">
        <v>9</v>
      </c>
      <c r="CI73">
        <v>4</v>
      </c>
      <c r="CJ73">
        <v>17</v>
      </c>
      <c r="CK73">
        <v>108</v>
      </c>
      <c r="CL73">
        <v>57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0</v>
      </c>
      <c r="CT73">
        <v>0</v>
      </c>
      <c r="CU73">
        <v>0</v>
      </c>
      <c r="CV73">
        <v>1</v>
      </c>
      <c r="CW73">
        <v>2</v>
      </c>
      <c r="CX73">
        <v>1</v>
      </c>
      <c r="CY73">
        <v>2</v>
      </c>
      <c r="CZ73">
        <v>77.470001220703125</v>
      </c>
      <c r="DA73">
        <v>77.169998168945313</v>
      </c>
      <c r="DB73">
        <v>77.620002746582031</v>
      </c>
      <c r="DC73">
        <v>306</v>
      </c>
      <c r="DD73">
        <v>416</v>
      </c>
      <c r="DE73">
        <v>67</v>
      </c>
      <c r="DF73">
        <v>301</v>
      </c>
      <c r="DG73">
        <v>0</v>
      </c>
      <c r="DH73">
        <v>165</v>
      </c>
      <c r="DI73">
        <v>0</v>
      </c>
      <c r="DJ73">
        <v>0</v>
      </c>
      <c r="DK73">
        <v>2</v>
      </c>
      <c r="DL73">
        <v>42</v>
      </c>
      <c r="DN73">
        <v>0</v>
      </c>
      <c r="DO73">
        <v>42</v>
      </c>
      <c r="DP73">
        <v>2.2000000000000002</v>
      </c>
      <c r="DQ73" t="s">
        <v>130</v>
      </c>
      <c r="DR73">
        <v>3422524</v>
      </c>
      <c r="DS73">
        <v>2586683</v>
      </c>
      <c r="DT73">
        <v>0.247</v>
      </c>
      <c r="DU73">
        <v>0.63500000000000001</v>
      </c>
      <c r="DV73">
        <v>6.83</v>
      </c>
      <c r="DW73">
        <v>2.06</v>
      </c>
      <c r="DX73">
        <v>1.8956</v>
      </c>
      <c r="DY73" s="15">
        <f t="shared" si="13"/>
        <v>-3.8875606955572906E-3</v>
      </c>
      <c r="DZ73" s="15">
        <f t="shared" si="14"/>
        <v>5.7975336474274108E-3</v>
      </c>
      <c r="EA73" s="16">
        <f t="shared" si="15"/>
        <v>77.617393829901687</v>
      </c>
      <c r="EB73" s="17">
        <f t="shared" si="16"/>
        <v>1.9099729518701203E-3</v>
      </c>
    </row>
    <row r="74" spans="1:132" hidden="1" x14ac:dyDescent="0.25">
      <c r="A74">
        <v>65</v>
      </c>
      <c r="B74" t="s">
        <v>390</v>
      </c>
      <c r="C74">
        <v>9</v>
      </c>
      <c r="D74">
        <v>0</v>
      </c>
      <c r="E74">
        <v>6</v>
      </c>
      <c r="F74">
        <v>0</v>
      </c>
      <c r="G74" t="s">
        <v>130</v>
      </c>
      <c r="H74" t="s">
        <v>130</v>
      </c>
      <c r="I74">
        <v>6</v>
      </c>
      <c r="J74">
        <v>0</v>
      </c>
      <c r="K74" t="s">
        <v>130</v>
      </c>
      <c r="L74" t="s">
        <v>130</v>
      </c>
      <c r="M74" t="s">
        <v>159</v>
      </c>
      <c r="N74">
        <v>12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</v>
      </c>
      <c r="X74">
        <v>12</v>
      </c>
      <c r="Y74">
        <v>26</v>
      </c>
      <c r="Z74">
        <v>27</v>
      </c>
      <c r="AA74">
        <v>96</v>
      </c>
      <c r="AB74">
        <v>0</v>
      </c>
      <c r="AC74">
        <v>0</v>
      </c>
      <c r="AD74">
        <v>0</v>
      </c>
      <c r="AE74">
        <v>0</v>
      </c>
      <c r="AF74">
        <v>383.92001342773438</v>
      </c>
      <c r="AG74">
        <v>385.5</v>
      </c>
      <c r="AH74">
        <v>387.010009765625</v>
      </c>
      <c r="AI74" s="15">
        <f t="shared" ref="AI74:AI137" si="17">100%-(AF74/AG74)</f>
        <v>4.0985384494568455E-3</v>
      </c>
      <c r="AJ74" s="15">
        <f t="shared" ref="AJ74:AJ137" si="18">100%-(AG74/AH74)</f>
        <v>3.901733101269067E-3</v>
      </c>
      <c r="AK74" t="s">
        <v>348</v>
      </c>
      <c r="AL74">
        <v>0</v>
      </c>
      <c r="AM74">
        <v>0</v>
      </c>
      <c r="AN74">
        <v>24</v>
      </c>
      <c r="AO74">
        <v>62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390.35000610351563</v>
      </c>
      <c r="BE74">
        <v>382.8699951171875</v>
      </c>
      <c r="BF74">
        <v>390.42999267578131</v>
      </c>
      <c r="BG74" s="15">
        <f t="shared" ref="BG74:BG137" si="19">100%-(BD74/BE74)</f>
        <v>-1.9536686294883587E-2</v>
      </c>
      <c r="BH74" s="15">
        <f t="shared" ref="BH74:BH137" si="20">100%-(BE74/BF74)</f>
        <v>1.9363260252579395E-2</v>
      </c>
      <c r="BI74" t="s">
        <v>222</v>
      </c>
      <c r="BJ74">
        <v>25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21</v>
      </c>
      <c r="BT74">
        <v>7</v>
      </c>
      <c r="BU74">
        <v>12</v>
      </c>
      <c r="BV74">
        <v>33</v>
      </c>
      <c r="BW74">
        <v>94</v>
      </c>
      <c r="BX74">
        <v>0</v>
      </c>
      <c r="BY74">
        <v>0</v>
      </c>
      <c r="BZ74">
        <v>0</v>
      </c>
      <c r="CA74">
        <v>0</v>
      </c>
      <c r="CB74">
        <v>390.6199951171875</v>
      </c>
      <c r="CC74">
        <v>391.07000732421881</v>
      </c>
      <c r="CD74">
        <v>392.57000732421881</v>
      </c>
      <c r="CE74" s="15">
        <f t="shared" ref="CE74:CE137" si="21">100%-(CB74/CC74)</f>
        <v>1.1507203278267042E-3</v>
      </c>
      <c r="CF74" s="15">
        <f t="shared" ref="CF74:CF137" si="22">100%-(CC74/CD74)</f>
        <v>3.8209745319671695E-3</v>
      </c>
      <c r="CG74" t="s">
        <v>168</v>
      </c>
      <c r="CH74">
        <v>6</v>
      </c>
      <c r="CI74">
        <v>86</v>
      </c>
      <c r="CJ74">
        <v>85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1</v>
      </c>
      <c r="CW74">
        <v>1</v>
      </c>
      <c r="CX74">
        <v>0</v>
      </c>
      <c r="CY74">
        <v>0</v>
      </c>
      <c r="CZ74">
        <v>394.92999267578131</v>
      </c>
      <c r="DA74">
        <v>394.6099853515625</v>
      </c>
      <c r="DB74">
        <v>396.26998901367188</v>
      </c>
      <c r="DC74">
        <v>300</v>
      </c>
      <c r="DD74">
        <v>149</v>
      </c>
      <c r="DE74">
        <v>98</v>
      </c>
      <c r="DF74">
        <v>75</v>
      </c>
      <c r="DG74">
        <v>0</v>
      </c>
      <c r="DH74">
        <v>62</v>
      </c>
      <c r="DI74">
        <v>0</v>
      </c>
      <c r="DJ74">
        <v>62</v>
      </c>
      <c r="DK74">
        <v>0</v>
      </c>
      <c r="DL74">
        <v>190</v>
      </c>
      <c r="DN74">
        <v>0</v>
      </c>
      <c r="DO74">
        <v>96</v>
      </c>
      <c r="DP74">
        <v>2.2000000000000002</v>
      </c>
      <c r="DQ74" t="s">
        <v>130</v>
      </c>
      <c r="DR74">
        <v>495035</v>
      </c>
      <c r="DS74">
        <v>522650</v>
      </c>
      <c r="DT74">
        <v>0.878</v>
      </c>
      <c r="DU74">
        <v>1.847</v>
      </c>
      <c r="DV74">
        <v>2.7</v>
      </c>
      <c r="DW74">
        <v>3.49</v>
      </c>
      <c r="DX74">
        <v>0.25180000000000002</v>
      </c>
      <c r="DY74" s="15">
        <f t="shared" ref="DY74:DY137" si="23">100%-(CZ74/DA74)</f>
        <v>-8.1094583537644205E-4</v>
      </c>
      <c r="DZ74" s="15">
        <f t="shared" ref="DZ74:DZ137" si="24">100%-(DA74/DB74)</f>
        <v>4.1890723701817345E-3</v>
      </c>
      <c r="EA74" s="16">
        <f t="shared" ref="EA74:EA137" si="25">(DA74*DZ74)+DA74</f>
        <v>396.26303513819653</v>
      </c>
      <c r="EB74" s="17">
        <f t="shared" ref="EB74:EB137" si="26">DY74+DZ74</f>
        <v>3.3781265348052925E-3</v>
      </c>
    </row>
    <row r="75" spans="1:132" hidden="1" x14ac:dyDescent="0.25">
      <c r="A75">
        <v>66</v>
      </c>
      <c r="B75" t="s">
        <v>391</v>
      </c>
      <c r="C75">
        <v>9</v>
      </c>
      <c r="D75">
        <v>0</v>
      </c>
      <c r="E75">
        <v>6</v>
      </c>
      <c r="F75">
        <v>0</v>
      </c>
      <c r="G75" t="s">
        <v>130</v>
      </c>
      <c r="H75" t="s">
        <v>130</v>
      </c>
      <c r="I75">
        <v>6</v>
      </c>
      <c r="J75">
        <v>0</v>
      </c>
      <c r="K75" t="s">
        <v>130</v>
      </c>
      <c r="L75" t="s">
        <v>130</v>
      </c>
      <c r="M75" t="s">
        <v>131</v>
      </c>
      <c r="N75">
        <v>98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25</v>
      </c>
      <c r="X75">
        <v>5</v>
      </c>
      <c r="Y75">
        <v>8</v>
      </c>
      <c r="Z75">
        <v>2</v>
      </c>
      <c r="AA75">
        <v>17</v>
      </c>
      <c r="AB75">
        <v>0</v>
      </c>
      <c r="AC75">
        <v>0</v>
      </c>
      <c r="AD75">
        <v>0</v>
      </c>
      <c r="AE75">
        <v>0</v>
      </c>
      <c r="AF75">
        <v>137.6000061035156</v>
      </c>
      <c r="AG75">
        <v>137.07000732421881</v>
      </c>
      <c r="AH75">
        <v>137.96000671386719</v>
      </c>
      <c r="AI75" s="15">
        <f t="shared" si="17"/>
        <v>-3.8666283721948691E-3</v>
      </c>
      <c r="AJ75" s="15">
        <f t="shared" si="18"/>
        <v>6.4511405214284778E-3</v>
      </c>
      <c r="AK75" t="s">
        <v>392</v>
      </c>
      <c r="AL75">
        <v>75</v>
      </c>
      <c r="AM75">
        <v>77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21</v>
      </c>
      <c r="AV75">
        <v>8</v>
      </c>
      <c r="AW75">
        <v>8</v>
      </c>
      <c r="AX75">
        <v>2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138.7799987792969</v>
      </c>
      <c r="BE75">
        <v>137.80000305175781</v>
      </c>
      <c r="BF75">
        <v>139.1600036621094</v>
      </c>
      <c r="BG75" s="15">
        <f t="shared" si="19"/>
        <v>-7.1117250060654946E-3</v>
      </c>
      <c r="BH75" s="15">
        <f t="shared" si="20"/>
        <v>9.7729273825960528E-3</v>
      </c>
      <c r="BI75" t="s">
        <v>393</v>
      </c>
      <c r="BJ75">
        <v>37</v>
      </c>
      <c r="BK75">
        <v>41</v>
      </c>
      <c r="BL75">
        <v>25</v>
      </c>
      <c r="BM75">
        <v>26</v>
      </c>
      <c r="BN75">
        <v>36</v>
      </c>
      <c r="BO75">
        <v>0</v>
      </c>
      <c r="BP75">
        <v>0</v>
      </c>
      <c r="BQ75">
        <v>0</v>
      </c>
      <c r="BR75">
        <v>0</v>
      </c>
      <c r="BS75">
        <v>6</v>
      </c>
      <c r="BT75">
        <v>1</v>
      </c>
      <c r="BU75">
        <v>2</v>
      </c>
      <c r="BV75">
        <v>3</v>
      </c>
      <c r="BW75">
        <v>8</v>
      </c>
      <c r="BX75">
        <v>1</v>
      </c>
      <c r="BY75">
        <v>14</v>
      </c>
      <c r="BZ75">
        <v>1</v>
      </c>
      <c r="CA75">
        <v>14</v>
      </c>
      <c r="CB75">
        <v>142.1300048828125</v>
      </c>
      <c r="CC75">
        <v>139.4100036621094</v>
      </c>
      <c r="CD75">
        <v>142.86000061035159</v>
      </c>
      <c r="CE75" s="15">
        <f t="shared" si="21"/>
        <v>-1.9510803738988614E-2</v>
      </c>
      <c r="CF75" s="15">
        <f t="shared" si="22"/>
        <v>2.4149495544606658E-2</v>
      </c>
      <c r="CG75" t="s">
        <v>394</v>
      </c>
      <c r="CH75">
        <v>32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33</v>
      </c>
      <c r="CR75">
        <v>20</v>
      </c>
      <c r="CS75">
        <v>20</v>
      </c>
      <c r="CT75">
        <v>13</v>
      </c>
      <c r="CU75">
        <v>78</v>
      </c>
      <c r="CV75">
        <v>0</v>
      </c>
      <c r="CW75">
        <v>0</v>
      </c>
      <c r="CX75">
        <v>0</v>
      </c>
      <c r="CY75">
        <v>0</v>
      </c>
      <c r="CZ75">
        <v>140.1600036621094</v>
      </c>
      <c r="DA75">
        <v>139.94000244140619</v>
      </c>
      <c r="DB75">
        <v>142.3699951171875</v>
      </c>
      <c r="DC75">
        <v>426</v>
      </c>
      <c r="DD75">
        <v>177</v>
      </c>
      <c r="DE75">
        <v>265</v>
      </c>
      <c r="DF75">
        <v>79</v>
      </c>
      <c r="DG75">
        <v>0</v>
      </c>
      <c r="DH75">
        <v>62</v>
      </c>
      <c r="DI75">
        <v>0</v>
      </c>
      <c r="DJ75">
        <v>0</v>
      </c>
      <c r="DK75">
        <v>14</v>
      </c>
      <c r="DL75">
        <v>104</v>
      </c>
      <c r="DN75">
        <v>0</v>
      </c>
      <c r="DO75">
        <v>18</v>
      </c>
      <c r="DP75">
        <v>2.1</v>
      </c>
      <c r="DQ75" t="s">
        <v>130</v>
      </c>
      <c r="DR75">
        <v>426911</v>
      </c>
      <c r="DS75">
        <v>298750</v>
      </c>
      <c r="DT75">
        <v>1.7609999999999999</v>
      </c>
      <c r="DU75">
        <v>3.2410000000000001</v>
      </c>
      <c r="DV75">
        <v>2.4500000000000002</v>
      </c>
      <c r="DW75">
        <v>2.85</v>
      </c>
      <c r="DX75">
        <v>2.3300000000000001E-2</v>
      </c>
      <c r="DY75" s="15">
        <f t="shared" si="23"/>
        <v>-1.5721110251896153E-3</v>
      </c>
      <c r="DZ75" s="15">
        <f t="shared" si="24"/>
        <v>1.7068151711188362E-2</v>
      </c>
      <c r="EA75" s="16">
        <f t="shared" si="25"/>
        <v>142.3285196335402</v>
      </c>
      <c r="EB75" s="17">
        <f t="shared" si="26"/>
        <v>1.5496040685998747E-2</v>
      </c>
    </row>
    <row r="76" spans="1:132" hidden="1" x14ac:dyDescent="0.25">
      <c r="A76">
        <v>67</v>
      </c>
      <c r="B76" t="s">
        <v>395</v>
      </c>
      <c r="C76">
        <v>9</v>
      </c>
      <c r="D76">
        <v>0</v>
      </c>
      <c r="E76">
        <v>6</v>
      </c>
      <c r="F76">
        <v>0</v>
      </c>
      <c r="G76" t="s">
        <v>130</v>
      </c>
      <c r="H76" t="s">
        <v>130</v>
      </c>
      <c r="I76">
        <v>6</v>
      </c>
      <c r="J76">
        <v>0</v>
      </c>
      <c r="K76" t="s">
        <v>130</v>
      </c>
      <c r="L76" t="s">
        <v>130</v>
      </c>
      <c r="M76" t="s">
        <v>184</v>
      </c>
      <c r="N76">
        <v>138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41</v>
      </c>
      <c r="X76">
        <v>16</v>
      </c>
      <c r="Y76">
        <v>9</v>
      </c>
      <c r="Z76">
        <v>2</v>
      </c>
      <c r="AA76">
        <v>19</v>
      </c>
      <c r="AB76">
        <v>0</v>
      </c>
      <c r="AC76">
        <v>0</v>
      </c>
      <c r="AD76">
        <v>0</v>
      </c>
      <c r="AE76">
        <v>0</v>
      </c>
      <c r="AF76">
        <v>62.189998626708977</v>
      </c>
      <c r="AG76">
        <v>62.299999237060547</v>
      </c>
      <c r="AH76">
        <v>62.650001525878913</v>
      </c>
      <c r="AI76" s="15">
        <f t="shared" si="17"/>
        <v>1.7656598988549099E-3</v>
      </c>
      <c r="AJ76" s="15">
        <f t="shared" si="18"/>
        <v>5.5866285761189127E-3</v>
      </c>
      <c r="AK76" t="s">
        <v>396</v>
      </c>
      <c r="AL76">
        <v>54</v>
      </c>
      <c r="AM76">
        <v>10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78</v>
      </c>
      <c r="AV76">
        <v>57</v>
      </c>
      <c r="AW76">
        <v>17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62.470001220703118</v>
      </c>
      <c r="BE76">
        <v>62.080001831054688</v>
      </c>
      <c r="BF76">
        <v>62.599998474121087</v>
      </c>
      <c r="BG76" s="15">
        <f t="shared" si="19"/>
        <v>-6.2822064778571551E-3</v>
      </c>
      <c r="BH76" s="15">
        <f t="shared" si="20"/>
        <v>8.306655842513555E-3</v>
      </c>
      <c r="BI76" t="s">
        <v>397</v>
      </c>
      <c r="BJ76">
        <v>115</v>
      </c>
      <c r="BK76">
        <v>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53</v>
      </c>
      <c r="BT76">
        <v>37</v>
      </c>
      <c r="BU76">
        <v>13</v>
      </c>
      <c r="BV76">
        <v>4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62.639999389648438</v>
      </c>
      <c r="CC76">
        <v>62.470001220703118</v>
      </c>
      <c r="CD76">
        <v>62.880001068115227</v>
      </c>
      <c r="CE76" s="15">
        <f t="shared" si="21"/>
        <v>-2.7212768628692707E-3</v>
      </c>
      <c r="CF76" s="15">
        <f t="shared" si="22"/>
        <v>6.5203536966860209E-3</v>
      </c>
      <c r="CG76" t="s">
        <v>358</v>
      </c>
      <c r="CH76">
        <v>9</v>
      </c>
      <c r="CI76">
        <v>120</v>
      </c>
      <c r="CJ76">
        <v>65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63.819999694824219</v>
      </c>
      <c r="DA76">
        <v>63.939998626708977</v>
      </c>
      <c r="DB76">
        <v>64.389999389648438</v>
      </c>
      <c r="DC76">
        <v>519</v>
      </c>
      <c r="DD76">
        <v>328</v>
      </c>
      <c r="DE76">
        <v>205</v>
      </c>
      <c r="DF76">
        <v>220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21</v>
      </c>
      <c r="DN76">
        <v>0</v>
      </c>
      <c r="DO76">
        <v>19</v>
      </c>
      <c r="DP76">
        <v>2.4</v>
      </c>
      <c r="DQ76" t="s">
        <v>130</v>
      </c>
      <c r="DR76">
        <v>5264929</v>
      </c>
      <c r="DS76">
        <v>5278266</v>
      </c>
      <c r="DT76">
        <v>1.294</v>
      </c>
      <c r="DU76">
        <v>1.7969999999999999</v>
      </c>
      <c r="DV76">
        <v>0.77</v>
      </c>
      <c r="DW76">
        <v>2.85</v>
      </c>
      <c r="DX76">
        <v>0.18079999999999999</v>
      </c>
      <c r="DY76" s="15">
        <f t="shared" si="23"/>
        <v>1.8767427973424011E-3</v>
      </c>
      <c r="DZ76" s="15">
        <f t="shared" si="24"/>
        <v>6.9886747508154379E-3</v>
      </c>
      <c r="EA76" s="16">
        <f t="shared" si="25"/>
        <v>64.386854480678636</v>
      </c>
      <c r="EB76" s="17">
        <f t="shared" si="26"/>
        <v>8.865417548157839E-3</v>
      </c>
    </row>
    <row r="77" spans="1:132" hidden="1" x14ac:dyDescent="0.25">
      <c r="A77">
        <v>68</v>
      </c>
      <c r="B77" t="s">
        <v>398</v>
      </c>
      <c r="C77">
        <v>10</v>
      </c>
      <c r="D77">
        <v>0</v>
      </c>
      <c r="E77">
        <v>6</v>
      </c>
      <c r="F77">
        <v>0</v>
      </c>
      <c r="G77" t="s">
        <v>130</v>
      </c>
      <c r="H77" t="s">
        <v>130</v>
      </c>
      <c r="I77">
        <v>5</v>
      </c>
      <c r="J77">
        <v>1</v>
      </c>
      <c r="K77" t="s">
        <v>130</v>
      </c>
      <c r="L77" t="s">
        <v>130</v>
      </c>
      <c r="M77" t="s">
        <v>181</v>
      </c>
      <c r="N77">
        <v>26</v>
      </c>
      <c r="O77">
        <v>169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215.9700012207031</v>
      </c>
      <c r="AG77">
        <v>214</v>
      </c>
      <c r="AH77">
        <v>215.97999572753901</v>
      </c>
      <c r="AI77" s="15">
        <f t="shared" si="17"/>
        <v>-9.2056131808555541E-3</v>
      </c>
      <c r="AJ77" s="15">
        <f t="shared" si="18"/>
        <v>9.1674959103008602E-3</v>
      </c>
      <c r="AK77" t="s">
        <v>399</v>
      </c>
      <c r="AL77">
        <v>132</v>
      </c>
      <c r="AM77">
        <v>49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15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219.44000244140619</v>
      </c>
      <c r="BE77">
        <v>217.0299987792969</v>
      </c>
      <c r="BF77">
        <v>219.53999328613281</v>
      </c>
      <c r="BG77" s="15">
        <f t="shared" si="19"/>
        <v>-1.1104472541420884E-2</v>
      </c>
      <c r="BH77" s="15">
        <f t="shared" si="20"/>
        <v>1.1432971593310359E-2</v>
      </c>
      <c r="BI77" t="s">
        <v>400</v>
      </c>
      <c r="BJ77">
        <v>181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29</v>
      </c>
      <c r="BT77">
        <v>4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219.74000549316409</v>
      </c>
      <c r="CC77">
        <v>219.1000061035156</v>
      </c>
      <c r="CD77">
        <v>220.19000244140619</v>
      </c>
      <c r="CE77" s="15">
        <f t="shared" si="21"/>
        <v>-2.921037753627953E-3</v>
      </c>
      <c r="CF77" s="15">
        <f t="shared" si="22"/>
        <v>4.9502535346973575E-3</v>
      </c>
      <c r="CG77" t="s">
        <v>360</v>
      </c>
      <c r="CH77">
        <v>45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72</v>
      </c>
      <c r="CR77">
        <v>44</v>
      </c>
      <c r="CS77">
        <v>32</v>
      </c>
      <c r="CT77">
        <v>15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217.94000244140619</v>
      </c>
      <c r="DA77">
        <v>217.67999267578119</v>
      </c>
      <c r="DB77">
        <v>219.71000671386719</v>
      </c>
      <c r="DC77">
        <v>604</v>
      </c>
      <c r="DD77">
        <v>211</v>
      </c>
      <c r="DE77">
        <v>377</v>
      </c>
      <c r="DF77">
        <v>15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N77">
        <v>0</v>
      </c>
      <c r="DO77">
        <v>0</v>
      </c>
      <c r="DP77">
        <v>2.6</v>
      </c>
      <c r="DQ77" t="s">
        <v>135</v>
      </c>
      <c r="DR77">
        <v>601866</v>
      </c>
      <c r="DS77">
        <v>752683</v>
      </c>
      <c r="DT77">
        <v>1.2629999999999999</v>
      </c>
      <c r="DU77">
        <v>1.7450000000000001</v>
      </c>
      <c r="DV77">
        <v>2.39</v>
      </c>
      <c r="DW77">
        <v>1.9</v>
      </c>
      <c r="DX77">
        <v>0.56079999999999997</v>
      </c>
      <c r="DY77" s="15">
        <f t="shared" si="23"/>
        <v>-1.1944587209364865E-3</v>
      </c>
      <c r="DZ77" s="15">
        <f t="shared" si="24"/>
        <v>9.2395156162811132E-3</v>
      </c>
      <c r="EA77" s="16">
        <f t="shared" si="25"/>
        <v>219.69125036746104</v>
      </c>
      <c r="EB77" s="17">
        <f t="shared" si="26"/>
        <v>8.0450568953446266E-3</v>
      </c>
    </row>
    <row r="78" spans="1:132" hidden="1" x14ac:dyDescent="0.25">
      <c r="A78">
        <v>69</v>
      </c>
      <c r="B78" t="s">
        <v>401</v>
      </c>
      <c r="C78">
        <v>11</v>
      </c>
      <c r="D78">
        <v>0</v>
      </c>
      <c r="E78">
        <v>6</v>
      </c>
      <c r="F78">
        <v>0</v>
      </c>
      <c r="G78" t="s">
        <v>130</v>
      </c>
      <c r="H78" t="s">
        <v>130</v>
      </c>
      <c r="I78">
        <v>6</v>
      </c>
      <c r="J78">
        <v>0</v>
      </c>
      <c r="K78" t="s">
        <v>130</v>
      </c>
      <c r="L78" t="s">
        <v>130</v>
      </c>
      <c r="M78" t="s">
        <v>402</v>
      </c>
      <c r="N78">
        <v>156</v>
      </c>
      <c r="O78">
        <v>23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20</v>
      </c>
      <c r="X78">
        <v>4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60.330001831054688</v>
      </c>
      <c r="AG78">
        <v>60.009998321533203</v>
      </c>
      <c r="AH78">
        <v>60.400001525878913</v>
      </c>
      <c r="AI78" s="15">
        <f t="shared" si="17"/>
        <v>-5.3325032239945891E-3</v>
      </c>
      <c r="AJ78" s="15">
        <f t="shared" si="18"/>
        <v>6.4570065313427349E-3</v>
      </c>
      <c r="AK78" t="s">
        <v>403</v>
      </c>
      <c r="AL78">
        <v>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0</v>
      </c>
      <c r="AW78">
        <v>2</v>
      </c>
      <c r="AX78">
        <v>4</v>
      </c>
      <c r="AY78">
        <v>183</v>
      </c>
      <c r="AZ78">
        <v>0</v>
      </c>
      <c r="BA78">
        <v>0</v>
      </c>
      <c r="BB78">
        <v>0</v>
      </c>
      <c r="BC78">
        <v>0</v>
      </c>
      <c r="BD78">
        <v>59.709999084472663</v>
      </c>
      <c r="BE78">
        <v>60.330001831054688</v>
      </c>
      <c r="BF78">
        <v>60.459999084472663</v>
      </c>
      <c r="BG78" s="15">
        <f t="shared" si="19"/>
        <v>1.0276856087593877E-2</v>
      </c>
      <c r="BH78" s="15">
        <f t="shared" si="20"/>
        <v>2.1501365429454911E-3</v>
      </c>
      <c r="BI78" t="s">
        <v>404</v>
      </c>
      <c r="BJ78">
        <v>148</v>
      </c>
      <c r="BK78">
        <v>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51</v>
      </c>
      <c r="BT78">
        <v>6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59.840000152587891</v>
      </c>
      <c r="CC78">
        <v>59.709999084472663</v>
      </c>
      <c r="CD78">
        <v>60.150001525878913</v>
      </c>
      <c r="CE78" s="15">
        <f t="shared" si="21"/>
        <v>-2.1772076722244016E-3</v>
      </c>
      <c r="CF78" s="15">
        <f t="shared" si="22"/>
        <v>7.3150861220999674E-3</v>
      </c>
      <c r="CG78" t="s">
        <v>405</v>
      </c>
      <c r="CH78">
        <v>11</v>
      </c>
      <c r="CI78">
        <v>6</v>
      </c>
      <c r="CJ78">
        <v>8</v>
      </c>
      <c r="CK78">
        <v>137</v>
      </c>
      <c r="CL78">
        <v>33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60.369998931884773</v>
      </c>
      <c r="DA78">
        <v>60.169998168945313</v>
      </c>
      <c r="DB78">
        <v>61.060001373291023</v>
      </c>
      <c r="DC78">
        <v>500</v>
      </c>
      <c r="DD78">
        <v>93</v>
      </c>
      <c r="DE78">
        <v>184</v>
      </c>
      <c r="DF78">
        <v>35</v>
      </c>
      <c r="DG78">
        <v>0</v>
      </c>
      <c r="DH78">
        <v>170</v>
      </c>
      <c r="DI78">
        <v>0</v>
      </c>
      <c r="DJ78">
        <v>0</v>
      </c>
      <c r="DK78">
        <v>0</v>
      </c>
      <c r="DL78">
        <v>183</v>
      </c>
      <c r="DN78">
        <v>0</v>
      </c>
      <c r="DO78">
        <v>183</v>
      </c>
      <c r="DP78">
        <v>2</v>
      </c>
      <c r="DQ78" t="s">
        <v>130</v>
      </c>
      <c r="DR78">
        <v>1211155</v>
      </c>
      <c r="DS78">
        <v>1554416</v>
      </c>
      <c r="DT78">
        <v>0.245</v>
      </c>
      <c r="DU78">
        <v>0.49199999999999999</v>
      </c>
      <c r="DV78">
        <v>-26.02</v>
      </c>
      <c r="DW78">
        <v>2.29</v>
      </c>
      <c r="DX78">
        <v>1.3005</v>
      </c>
      <c r="DY78" s="15">
        <f t="shared" si="23"/>
        <v>-3.3239283534278741E-3</v>
      </c>
      <c r="DZ78" s="15">
        <f t="shared" si="24"/>
        <v>1.4575879206170761E-2</v>
      </c>
      <c r="EA78" s="16">
        <f t="shared" si="25"/>
        <v>61.047028794091375</v>
      </c>
      <c r="EB78" s="17">
        <f t="shared" si="26"/>
        <v>1.1251950852742887E-2</v>
      </c>
    </row>
    <row r="79" spans="1:132" hidden="1" x14ac:dyDescent="0.25">
      <c r="A79">
        <v>70</v>
      </c>
      <c r="B79" t="s">
        <v>406</v>
      </c>
      <c r="C79">
        <v>9</v>
      </c>
      <c r="D79">
        <v>0</v>
      </c>
      <c r="E79">
        <v>6</v>
      </c>
      <c r="F79">
        <v>0</v>
      </c>
      <c r="G79" t="s">
        <v>130</v>
      </c>
      <c r="H79" t="s">
        <v>130</v>
      </c>
      <c r="I79">
        <v>6</v>
      </c>
      <c r="J79">
        <v>0</v>
      </c>
      <c r="K79" t="s">
        <v>130</v>
      </c>
      <c r="L79" t="s">
        <v>130</v>
      </c>
      <c r="M79" t="s">
        <v>218</v>
      </c>
      <c r="N79">
        <v>21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26</v>
      </c>
      <c r="X79">
        <v>15</v>
      </c>
      <c r="Y79">
        <v>12</v>
      </c>
      <c r="Z79">
        <v>31</v>
      </c>
      <c r="AA79">
        <v>106</v>
      </c>
      <c r="AB79">
        <v>0</v>
      </c>
      <c r="AC79">
        <v>0</v>
      </c>
      <c r="AD79">
        <v>0</v>
      </c>
      <c r="AE79">
        <v>0</v>
      </c>
      <c r="AF79">
        <v>84.160003662109375</v>
      </c>
      <c r="AG79">
        <v>84.879997253417969</v>
      </c>
      <c r="AH79">
        <v>85.139999389648438</v>
      </c>
      <c r="AI79" s="15">
        <f t="shared" si="17"/>
        <v>8.4824883907450577E-3</v>
      </c>
      <c r="AJ79" s="15">
        <f t="shared" si="18"/>
        <v>3.0538188641575648E-3</v>
      </c>
      <c r="AK79" t="s">
        <v>407</v>
      </c>
      <c r="AL79">
        <v>51</v>
      </c>
      <c r="AM79">
        <v>21</v>
      </c>
      <c r="AN79">
        <v>51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18</v>
      </c>
      <c r="AV79">
        <v>18</v>
      </c>
      <c r="AW79">
        <v>10</v>
      </c>
      <c r="AX79">
        <v>6</v>
      </c>
      <c r="AY79">
        <v>19</v>
      </c>
      <c r="AZ79">
        <v>1</v>
      </c>
      <c r="BA79">
        <v>53</v>
      </c>
      <c r="BB79">
        <v>0</v>
      </c>
      <c r="BC79">
        <v>0</v>
      </c>
      <c r="BD79">
        <v>85.989997863769531</v>
      </c>
      <c r="BE79">
        <v>84.510002136230469</v>
      </c>
      <c r="BF79">
        <v>86</v>
      </c>
      <c r="BG79" s="15">
        <f t="shared" si="19"/>
        <v>-1.7512669389752267E-2</v>
      </c>
      <c r="BH79" s="15">
        <f t="shared" si="20"/>
        <v>1.7325556555459642E-2</v>
      </c>
      <c r="BI79" t="s">
        <v>274</v>
      </c>
      <c r="BJ79">
        <v>131</v>
      </c>
      <c r="BK79">
        <v>62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3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85.819999694824219</v>
      </c>
      <c r="CC79">
        <v>85.75</v>
      </c>
      <c r="CD79">
        <v>86.529998779296875</v>
      </c>
      <c r="CE79" s="15">
        <f t="shared" si="21"/>
        <v>-8.1632297171108092E-4</v>
      </c>
      <c r="CF79" s="15">
        <f t="shared" si="22"/>
        <v>9.0142007431011084E-3</v>
      </c>
      <c r="CG79" t="s">
        <v>245</v>
      </c>
      <c r="CH79">
        <v>31</v>
      </c>
      <c r="CI79">
        <v>97</v>
      </c>
      <c r="CJ79">
        <v>67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86.44000244140625</v>
      </c>
      <c r="DA79">
        <v>86.360000610351563</v>
      </c>
      <c r="DB79">
        <v>87.660003662109375</v>
      </c>
      <c r="DC79">
        <v>537</v>
      </c>
      <c r="DD79">
        <v>143</v>
      </c>
      <c r="DE79">
        <v>149</v>
      </c>
      <c r="DF79">
        <v>136</v>
      </c>
      <c r="DG79">
        <v>0</v>
      </c>
      <c r="DH79">
        <v>5</v>
      </c>
      <c r="DI79">
        <v>0</v>
      </c>
      <c r="DJ79">
        <v>5</v>
      </c>
      <c r="DK79">
        <v>0</v>
      </c>
      <c r="DL79">
        <v>125</v>
      </c>
      <c r="DN79">
        <v>0</v>
      </c>
      <c r="DO79">
        <v>125</v>
      </c>
      <c r="DP79">
        <v>2.2000000000000002</v>
      </c>
      <c r="DQ79" t="s">
        <v>130</v>
      </c>
      <c r="DR79">
        <v>2042782</v>
      </c>
      <c r="DS79">
        <v>2506933</v>
      </c>
      <c r="DT79">
        <v>2.2429999999999999</v>
      </c>
      <c r="DU79">
        <v>3.4580000000000002</v>
      </c>
      <c r="DV79">
        <v>2.84</v>
      </c>
      <c r="DW79">
        <v>1.94</v>
      </c>
      <c r="DX79">
        <v>0</v>
      </c>
      <c r="DY79" s="15">
        <f t="shared" si="23"/>
        <v>-9.2637598991740511E-4</v>
      </c>
      <c r="DZ79" s="15">
        <f t="shared" si="24"/>
        <v>1.4830059290993791E-2</v>
      </c>
      <c r="EA79" s="16">
        <f t="shared" si="25"/>
        <v>87.640724539773331</v>
      </c>
      <c r="EB79" s="17">
        <f t="shared" si="26"/>
        <v>1.3903683301076386E-2</v>
      </c>
    </row>
    <row r="80" spans="1:132" hidden="1" x14ac:dyDescent="0.25">
      <c r="A80">
        <v>71</v>
      </c>
      <c r="B80" t="s">
        <v>408</v>
      </c>
      <c r="C80">
        <v>9</v>
      </c>
      <c r="D80">
        <v>0</v>
      </c>
      <c r="E80">
        <v>6</v>
      </c>
      <c r="F80">
        <v>0</v>
      </c>
      <c r="G80" t="s">
        <v>130</v>
      </c>
      <c r="H80" t="s">
        <v>130</v>
      </c>
      <c r="I80">
        <v>6</v>
      </c>
      <c r="J80">
        <v>0</v>
      </c>
      <c r="K80" t="s">
        <v>130</v>
      </c>
      <c r="L80" t="s">
        <v>130</v>
      </c>
      <c r="M80" t="s">
        <v>354</v>
      </c>
      <c r="N80">
        <v>24</v>
      </c>
      <c r="O80">
        <v>53</v>
      </c>
      <c r="P80">
        <v>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5</v>
      </c>
      <c r="X80">
        <v>12</v>
      </c>
      <c r="Y80">
        <v>6</v>
      </c>
      <c r="Z80">
        <v>7</v>
      </c>
      <c r="AA80">
        <v>26</v>
      </c>
      <c r="AB80">
        <v>1</v>
      </c>
      <c r="AC80">
        <v>51</v>
      </c>
      <c r="AD80">
        <v>0</v>
      </c>
      <c r="AE80">
        <v>0</v>
      </c>
      <c r="AF80">
        <v>115.4300003051758</v>
      </c>
      <c r="AG80">
        <v>114.129997253418</v>
      </c>
      <c r="AH80">
        <v>115.620002746582</v>
      </c>
      <c r="AI80" s="15">
        <f t="shared" si="17"/>
        <v>-1.1390546596362627E-2</v>
      </c>
      <c r="AJ80" s="15">
        <f t="shared" si="18"/>
        <v>1.2887090968418558E-2</v>
      </c>
      <c r="AK80" t="s">
        <v>409</v>
      </c>
      <c r="AL80">
        <v>61</v>
      </c>
      <c r="AM80">
        <v>60</v>
      </c>
      <c r="AN80">
        <v>14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0</v>
      </c>
      <c r="AW80">
        <v>1</v>
      </c>
      <c r="AX80">
        <v>3</v>
      </c>
      <c r="AY80">
        <v>0</v>
      </c>
      <c r="AZ80">
        <v>1</v>
      </c>
      <c r="BA80">
        <v>4</v>
      </c>
      <c r="BB80">
        <v>0</v>
      </c>
      <c r="BC80">
        <v>0</v>
      </c>
      <c r="BD80">
        <v>117</v>
      </c>
      <c r="BE80">
        <v>115.55999755859381</v>
      </c>
      <c r="BF80">
        <v>117.48000335693359</v>
      </c>
      <c r="BG80" s="15">
        <f t="shared" si="19"/>
        <v>-1.2461080580034256E-2</v>
      </c>
      <c r="BH80" s="15">
        <f t="shared" si="20"/>
        <v>1.6343256243416371E-2</v>
      </c>
      <c r="BI80" t="s">
        <v>310</v>
      </c>
      <c r="BJ80">
        <v>73</v>
      </c>
      <c r="BK80">
        <v>58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6</v>
      </c>
      <c r="BT80">
        <v>3</v>
      </c>
      <c r="BU80">
        <v>7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118.5299987792969</v>
      </c>
      <c r="CC80">
        <v>117.9100036621094</v>
      </c>
      <c r="CD80">
        <v>118.9300003051758</v>
      </c>
      <c r="CE80" s="15">
        <f t="shared" si="21"/>
        <v>-5.2582062414670006E-3</v>
      </c>
      <c r="CF80" s="15">
        <f t="shared" si="22"/>
        <v>8.576445307736269E-3</v>
      </c>
      <c r="CG80" t="s">
        <v>410</v>
      </c>
      <c r="CH80">
        <v>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</v>
      </c>
      <c r="CR80">
        <v>0</v>
      </c>
      <c r="CS80">
        <v>6</v>
      </c>
      <c r="CT80">
        <v>10</v>
      </c>
      <c r="CU80">
        <v>134</v>
      </c>
      <c r="CV80">
        <v>0</v>
      </c>
      <c r="CW80">
        <v>0</v>
      </c>
      <c r="CX80">
        <v>0</v>
      </c>
      <c r="CY80">
        <v>0</v>
      </c>
      <c r="CZ80">
        <v>117.3000030517578</v>
      </c>
      <c r="DA80">
        <v>117.4499969482422</v>
      </c>
      <c r="DB80">
        <v>119.38999938964839</v>
      </c>
      <c r="DC80">
        <v>358</v>
      </c>
      <c r="DD80">
        <v>75</v>
      </c>
      <c r="DE80">
        <v>223</v>
      </c>
      <c r="DF80">
        <v>39</v>
      </c>
      <c r="DG80">
        <v>0</v>
      </c>
      <c r="DH80">
        <v>5</v>
      </c>
      <c r="DI80">
        <v>0</v>
      </c>
      <c r="DJ80">
        <v>5</v>
      </c>
      <c r="DK80">
        <v>0</v>
      </c>
      <c r="DL80">
        <v>160</v>
      </c>
      <c r="DN80">
        <v>0</v>
      </c>
      <c r="DO80">
        <v>26</v>
      </c>
      <c r="DP80">
        <v>2.2999999999999998</v>
      </c>
      <c r="DQ80" t="s">
        <v>130</v>
      </c>
      <c r="DR80">
        <v>211967</v>
      </c>
      <c r="DS80">
        <v>241183</v>
      </c>
      <c r="DT80">
        <v>1.3919999999999999</v>
      </c>
      <c r="DU80">
        <v>1.4430000000000001</v>
      </c>
      <c r="DV80">
        <v>1.18</v>
      </c>
      <c r="DW80">
        <v>2.67</v>
      </c>
      <c r="DX80">
        <v>0.1333</v>
      </c>
      <c r="DY80" s="15">
        <f t="shared" si="23"/>
        <v>1.2770872744296557E-3</v>
      </c>
      <c r="DZ80" s="15">
        <f t="shared" si="24"/>
        <v>1.6249287639869103E-2</v>
      </c>
      <c r="EA80" s="16">
        <f t="shared" si="25"/>
        <v>119.35847573195593</v>
      </c>
      <c r="EB80" s="17">
        <f t="shared" si="26"/>
        <v>1.7526374914298759E-2</v>
      </c>
    </row>
    <row r="81" spans="1:132" hidden="1" x14ac:dyDescent="0.25">
      <c r="A81">
        <v>72</v>
      </c>
      <c r="B81" t="s">
        <v>411</v>
      </c>
      <c r="C81">
        <v>10</v>
      </c>
      <c r="D81">
        <v>1</v>
      </c>
      <c r="E81">
        <v>5</v>
      </c>
      <c r="F81">
        <v>1</v>
      </c>
      <c r="G81" t="s">
        <v>130</v>
      </c>
      <c r="H81" t="s">
        <v>130</v>
      </c>
      <c r="I81">
        <v>5</v>
      </c>
      <c r="J81">
        <v>1</v>
      </c>
      <c r="K81" t="s">
        <v>130</v>
      </c>
      <c r="L81" t="s">
        <v>130</v>
      </c>
      <c r="M81" t="s">
        <v>412</v>
      </c>
      <c r="N81">
        <v>15</v>
      </c>
      <c r="O81">
        <v>40</v>
      </c>
      <c r="P81">
        <v>73</v>
      </c>
      <c r="Q81">
        <v>36</v>
      </c>
      <c r="R81">
        <v>16</v>
      </c>
      <c r="S81">
        <v>1</v>
      </c>
      <c r="T81">
        <v>5</v>
      </c>
      <c r="U81">
        <v>0</v>
      </c>
      <c r="V81">
        <v>0</v>
      </c>
      <c r="W81">
        <v>8</v>
      </c>
      <c r="X81">
        <v>2</v>
      </c>
      <c r="Y81">
        <v>4</v>
      </c>
      <c r="Z81">
        <v>2</v>
      </c>
      <c r="AA81">
        <v>4</v>
      </c>
      <c r="AB81">
        <v>1</v>
      </c>
      <c r="AC81">
        <v>12</v>
      </c>
      <c r="AD81">
        <v>1</v>
      </c>
      <c r="AE81">
        <v>12</v>
      </c>
      <c r="AF81">
        <v>122.0500030517578</v>
      </c>
      <c r="AG81">
        <v>120.40000152587891</v>
      </c>
      <c r="AH81">
        <v>123.2900009155273</v>
      </c>
      <c r="AI81" s="15">
        <f t="shared" si="17"/>
        <v>-1.3704331436609207E-2</v>
      </c>
      <c r="AJ81" s="15">
        <f t="shared" si="18"/>
        <v>2.3440663218329383E-2</v>
      </c>
      <c r="AK81" t="s">
        <v>234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2</v>
      </c>
      <c r="AW81">
        <v>21</v>
      </c>
      <c r="AX81">
        <v>22</v>
      </c>
      <c r="AY81">
        <v>145</v>
      </c>
      <c r="AZ81">
        <v>0</v>
      </c>
      <c r="BA81">
        <v>0</v>
      </c>
      <c r="BB81">
        <v>0</v>
      </c>
      <c r="BC81">
        <v>0</v>
      </c>
      <c r="BD81">
        <v>121.4499969482422</v>
      </c>
      <c r="BE81">
        <v>121.7600021362305</v>
      </c>
      <c r="BF81">
        <v>121.7600021362305</v>
      </c>
      <c r="BG81" s="15">
        <f t="shared" si="19"/>
        <v>2.5460346792820499E-3</v>
      </c>
      <c r="BH81" s="15">
        <f t="shared" si="20"/>
        <v>0</v>
      </c>
      <c r="BI81" t="s">
        <v>413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191</v>
      </c>
      <c r="BX81">
        <v>0</v>
      </c>
      <c r="BY81">
        <v>0</v>
      </c>
      <c r="BZ81">
        <v>0</v>
      </c>
      <c r="CA81">
        <v>0</v>
      </c>
      <c r="CB81">
        <v>119.6999969482422</v>
      </c>
      <c r="CC81">
        <v>121.40000152587891</v>
      </c>
      <c r="CD81">
        <v>121.40000152587891</v>
      </c>
      <c r="CE81" s="15">
        <f t="shared" si="21"/>
        <v>1.4003332423964676E-2</v>
      </c>
      <c r="CF81" s="15">
        <f t="shared" si="22"/>
        <v>0</v>
      </c>
      <c r="CG81" t="s">
        <v>146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195</v>
      </c>
      <c r="CV81">
        <v>0</v>
      </c>
      <c r="CW81">
        <v>0</v>
      </c>
      <c r="CX81">
        <v>0</v>
      </c>
      <c r="CY81">
        <v>0</v>
      </c>
      <c r="CZ81">
        <v>118.30999755859381</v>
      </c>
      <c r="DA81">
        <v>117.88999938964839</v>
      </c>
      <c r="DB81">
        <v>119.9499969482422</v>
      </c>
      <c r="DC81">
        <v>164</v>
      </c>
      <c r="DD81">
        <v>61</v>
      </c>
      <c r="DE81">
        <v>164</v>
      </c>
      <c r="DF81">
        <v>61</v>
      </c>
      <c r="DG81">
        <v>0</v>
      </c>
      <c r="DH81">
        <v>52</v>
      </c>
      <c r="DI81">
        <v>0</v>
      </c>
      <c r="DJ81">
        <v>52</v>
      </c>
      <c r="DK81">
        <v>12</v>
      </c>
      <c r="DL81">
        <v>535</v>
      </c>
      <c r="DN81">
        <v>12</v>
      </c>
      <c r="DO81">
        <v>149</v>
      </c>
      <c r="DP81">
        <v>2.1</v>
      </c>
      <c r="DQ81" t="s">
        <v>130</v>
      </c>
      <c r="DR81">
        <v>941629</v>
      </c>
      <c r="DS81">
        <v>1178166</v>
      </c>
      <c r="DT81">
        <v>2.7930000000000001</v>
      </c>
      <c r="DU81">
        <v>4.0780000000000003</v>
      </c>
      <c r="DV81">
        <v>1.83</v>
      </c>
      <c r="DW81">
        <v>2.42</v>
      </c>
      <c r="DX81">
        <v>0.14810000000000001</v>
      </c>
      <c r="DY81" s="15">
        <f t="shared" si="23"/>
        <v>-3.5626276284661529E-3</v>
      </c>
      <c r="DZ81" s="15">
        <f t="shared" si="24"/>
        <v>1.7173802509413028E-2</v>
      </c>
      <c r="EA81" s="16">
        <f t="shared" si="25"/>
        <v>119.91461895700104</v>
      </c>
      <c r="EB81" s="17">
        <f t="shared" si="26"/>
        <v>1.3611174880946875E-2</v>
      </c>
    </row>
    <row r="82" spans="1:132" hidden="1" x14ac:dyDescent="0.25">
      <c r="A82">
        <v>73</v>
      </c>
      <c r="B82" t="s">
        <v>414</v>
      </c>
      <c r="C82">
        <v>9</v>
      </c>
      <c r="D82">
        <v>0</v>
      </c>
      <c r="E82">
        <v>6</v>
      </c>
      <c r="F82">
        <v>0</v>
      </c>
      <c r="G82" t="s">
        <v>130</v>
      </c>
      <c r="H82" t="s">
        <v>130</v>
      </c>
      <c r="I82">
        <v>6</v>
      </c>
      <c r="J82">
        <v>0</v>
      </c>
      <c r="K82" t="s">
        <v>130</v>
      </c>
      <c r="L82" t="s">
        <v>130</v>
      </c>
      <c r="M82" t="s">
        <v>202</v>
      </c>
      <c r="N82">
        <v>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31</v>
      </c>
      <c r="X82">
        <v>34</v>
      </c>
      <c r="Y82">
        <v>50</v>
      </c>
      <c r="Z82">
        <v>45</v>
      </c>
      <c r="AA82">
        <v>20</v>
      </c>
      <c r="AB82">
        <v>0</v>
      </c>
      <c r="AC82">
        <v>0</v>
      </c>
      <c r="AD82">
        <v>0</v>
      </c>
      <c r="AE82">
        <v>0</v>
      </c>
      <c r="AF82">
        <v>101.2799987792969</v>
      </c>
      <c r="AG82">
        <v>101.90000152587891</v>
      </c>
      <c r="AH82">
        <v>102.2900009155273</v>
      </c>
      <c r="AI82" s="15">
        <f t="shared" si="17"/>
        <v>6.0844233297144834E-3</v>
      </c>
      <c r="AJ82" s="15">
        <f t="shared" si="18"/>
        <v>3.8126834114554642E-3</v>
      </c>
      <c r="AK82" t="s">
        <v>415</v>
      </c>
      <c r="AL82">
        <v>64</v>
      </c>
      <c r="AM82">
        <v>18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40</v>
      </c>
      <c r="AV82">
        <v>43</v>
      </c>
      <c r="AW82">
        <v>29</v>
      </c>
      <c r="AX82">
        <v>8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101.13999938964839</v>
      </c>
      <c r="BE82">
        <v>101.26999664306641</v>
      </c>
      <c r="BF82">
        <v>102.05999755859381</v>
      </c>
      <c r="BG82" s="15">
        <f t="shared" si="19"/>
        <v>1.2836699686699093E-3</v>
      </c>
      <c r="BH82" s="15">
        <f t="shared" si="20"/>
        <v>7.7405539332279227E-3</v>
      </c>
      <c r="BI82" t="s">
        <v>416</v>
      </c>
      <c r="BJ82">
        <v>37</v>
      </c>
      <c r="BK82">
        <v>155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101.9700012207031</v>
      </c>
      <c r="CC82">
        <v>101.1999969482422</v>
      </c>
      <c r="CD82">
        <v>102.3000030517578</v>
      </c>
      <c r="CE82" s="15">
        <f t="shared" si="21"/>
        <v>-7.608738099613932E-3</v>
      </c>
      <c r="CF82" s="15">
        <f t="shared" si="22"/>
        <v>1.0752747514181982E-2</v>
      </c>
      <c r="CG82" t="s">
        <v>417</v>
      </c>
      <c r="CH82">
        <v>11</v>
      </c>
      <c r="CI82">
        <v>6</v>
      </c>
      <c r="CJ82">
        <v>42</v>
      </c>
      <c r="CK82">
        <v>11</v>
      </c>
      <c r="CL82">
        <v>125</v>
      </c>
      <c r="CM82">
        <v>0</v>
      </c>
      <c r="CN82">
        <v>0</v>
      </c>
      <c r="CO82">
        <v>0</v>
      </c>
      <c r="CP82">
        <v>0</v>
      </c>
      <c r="CQ82">
        <v>6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103.4100036621094</v>
      </c>
      <c r="DA82">
        <v>103.2099990844727</v>
      </c>
      <c r="DB82">
        <v>104.2399978637695</v>
      </c>
      <c r="DC82">
        <v>372</v>
      </c>
      <c r="DD82">
        <v>286</v>
      </c>
      <c r="DE82">
        <v>108</v>
      </c>
      <c r="DF82">
        <v>280</v>
      </c>
      <c r="DG82">
        <v>0</v>
      </c>
      <c r="DH82">
        <v>136</v>
      </c>
      <c r="DI82">
        <v>0</v>
      </c>
      <c r="DJ82">
        <v>0</v>
      </c>
      <c r="DK82">
        <v>0</v>
      </c>
      <c r="DL82">
        <v>20</v>
      </c>
      <c r="DN82">
        <v>0</v>
      </c>
      <c r="DO82">
        <v>20</v>
      </c>
      <c r="DP82">
        <v>2.1</v>
      </c>
      <c r="DQ82" t="s">
        <v>130</v>
      </c>
      <c r="DR82">
        <v>1110848</v>
      </c>
      <c r="DS82">
        <v>1062800</v>
      </c>
      <c r="DT82">
        <v>0.43099999999999999</v>
      </c>
      <c r="DU82">
        <v>0.64600000000000002</v>
      </c>
      <c r="DV82">
        <v>3</v>
      </c>
      <c r="DW82">
        <v>1.48</v>
      </c>
      <c r="DX82">
        <v>0.54200000000000004</v>
      </c>
      <c r="DY82" s="15">
        <f t="shared" si="23"/>
        <v>-1.9378410949602021E-3</v>
      </c>
      <c r="DZ82" s="15">
        <f t="shared" si="24"/>
        <v>9.8810322371927217E-3</v>
      </c>
      <c r="EA82" s="16">
        <f t="shared" si="25"/>
        <v>104.22982041262701</v>
      </c>
      <c r="EB82" s="17">
        <f t="shared" si="26"/>
        <v>7.9431911422325197E-3</v>
      </c>
    </row>
    <row r="83" spans="1:132" hidden="1" x14ac:dyDescent="0.25">
      <c r="A83">
        <v>74</v>
      </c>
      <c r="B83" t="s">
        <v>418</v>
      </c>
      <c r="C83">
        <v>9</v>
      </c>
      <c r="D83">
        <v>0</v>
      </c>
      <c r="E83">
        <v>6</v>
      </c>
      <c r="F83">
        <v>0</v>
      </c>
      <c r="G83" t="s">
        <v>130</v>
      </c>
      <c r="H83" t="s">
        <v>130</v>
      </c>
      <c r="I83">
        <v>6</v>
      </c>
      <c r="J83">
        <v>0</v>
      </c>
      <c r="K83" t="s">
        <v>130</v>
      </c>
      <c r="L83" t="s">
        <v>130</v>
      </c>
      <c r="M83" t="s">
        <v>419</v>
      </c>
      <c r="N83">
        <v>8</v>
      </c>
      <c r="O83">
        <v>124</v>
      </c>
      <c r="P83">
        <v>45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183.74000549316409</v>
      </c>
      <c r="AG83">
        <v>182.69999694824219</v>
      </c>
      <c r="AH83">
        <v>185.38999938964841</v>
      </c>
      <c r="AI83" s="15">
        <f t="shared" si="17"/>
        <v>-5.6924387646077879E-3</v>
      </c>
      <c r="AJ83" s="15">
        <f t="shared" si="18"/>
        <v>1.4509965209894782E-2</v>
      </c>
      <c r="AK83" t="s">
        <v>305</v>
      </c>
      <c r="AL83">
        <v>131</v>
      </c>
      <c r="AM83">
        <v>41</v>
      </c>
      <c r="AN83">
        <v>5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7</v>
      </c>
      <c r="AW83">
        <v>5</v>
      </c>
      <c r="AX83">
        <v>0</v>
      </c>
      <c r="AY83">
        <v>0</v>
      </c>
      <c r="AZ83">
        <v>1</v>
      </c>
      <c r="BA83">
        <v>12</v>
      </c>
      <c r="BB83">
        <v>0</v>
      </c>
      <c r="BC83">
        <v>0</v>
      </c>
      <c r="BD83">
        <v>185.80999755859369</v>
      </c>
      <c r="BE83">
        <v>183.49000549316409</v>
      </c>
      <c r="BF83">
        <v>185.83999633789071</v>
      </c>
      <c r="BG83" s="15">
        <f t="shared" si="19"/>
        <v>-1.2643697182275426E-2</v>
      </c>
      <c r="BH83" s="15">
        <f t="shared" si="20"/>
        <v>1.2645237252662866E-2</v>
      </c>
      <c r="BI83" t="s">
        <v>158</v>
      </c>
      <c r="BJ83">
        <v>96</v>
      </c>
      <c r="BK83">
        <v>39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12</v>
      </c>
      <c r="BT83">
        <v>4</v>
      </c>
      <c r="BU83">
        <v>10</v>
      </c>
      <c r="BV83">
        <v>7</v>
      </c>
      <c r="BW83">
        <v>7</v>
      </c>
      <c r="BX83">
        <v>0</v>
      </c>
      <c r="BY83">
        <v>0</v>
      </c>
      <c r="BZ83">
        <v>0</v>
      </c>
      <c r="CA83">
        <v>0</v>
      </c>
      <c r="CB83">
        <v>187.2200012207031</v>
      </c>
      <c r="CC83">
        <v>186.17999267578119</v>
      </c>
      <c r="CD83">
        <v>187.41999816894531</v>
      </c>
      <c r="CE83" s="15">
        <f t="shared" si="21"/>
        <v>-5.5860381664800673E-3</v>
      </c>
      <c r="CF83" s="15">
        <f t="shared" si="22"/>
        <v>6.6161856006761166E-3</v>
      </c>
      <c r="CG83" t="s">
        <v>347</v>
      </c>
      <c r="CH83">
        <v>48</v>
      </c>
      <c r="CI83">
        <v>89</v>
      </c>
      <c r="CJ83">
        <v>47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10</v>
      </c>
      <c r="CR83">
        <v>1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187.99000549316409</v>
      </c>
      <c r="DA83">
        <v>186.75999450683591</v>
      </c>
      <c r="DB83">
        <v>188</v>
      </c>
      <c r="DC83">
        <v>673</v>
      </c>
      <c r="DD83">
        <v>58</v>
      </c>
      <c r="DE83">
        <v>354</v>
      </c>
      <c r="DF83">
        <v>14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7</v>
      </c>
      <c r="DN83">
        <v>0</v>
      </c>
      <c r="DO83">
        <v>0</v>
      </c>
      <c r="DP83">
        <v>2.2999999999999998</v>
      </c>
      <c r="DQ83" t="s">
        <v>130</v>
      </c>
      <c r="DR83">
        <v>458992</v>
      </c>
      <c r="DS83">
        <v>465250</v>
      </c>
      <c r="DT83">
        <v>0.94099999999999995</v>
      </c>
      <c r="DU83">
        <v>0.998</v>
      </c>
      <c r="DV83">
        <v>2.5299999999999998</v>
      </c>
      <c r="DW83">
        <v>4.3899999999999997</v>
      </c>
      <c r="DX83">
        <v>0.3679</v>
      </c>
      <c r="DY83" s="15">
        <f t="shared" si="23"/>
        <v>-6.5860517375586625E-3</v>
      </c>
      <c r="DZ83" s="15">
        <f t="shared" si="24"/>
        <v>6.5957738998090321E-3</v>
      </c>
      <c r="EA83" s="16">
        <f t="shared" si="25"/>
        <v>187.99182120413258</v>
      </c>
      <c r="EB83" s="17">
        <f t="shared" si="26"/>
        <v>9.7221622503695926E-6</v>
      </c>
    </row>
    <row r="84" spans="1:132" hidden="1" x14ac:dyDescent="0.25">
      <c r="A84">
        <v>75</v>
      </c>
      <c r="B84" t="s">
        <v>420</v>
      </c>
      <c r="C84">
        <v>9</v>
      </c>
      <c r="D84">
        <v>0</v>
      </c>
      <c r="E84">
        <v>5</v>
      </c>
      <c r="F84">
        <v>1</v>
      </c>
      <c r="G84" t="s">
        <v>130</v>
      </c>
      <c r="H84" t="s">
        <v>130</v>
      </c>
      <c r="I84">
        <v>6</v>
      </c>
      <c r="J84">
        <v>0</v>
      </c>
      <c r="K84" t="s">
        <v>130</v>
      </c>
      <c r="L84" t="s">
        <v>130</v>
      </c>
      <c r="M84" t="s">
        <v>421</v>
      </c>
      <c r="N84">
        <v>21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11</v>
      </c>
      <c r="X84">
        <v>9</v>
      </c>
      <c r="Y84">
        <v>14</v>
      </c>
      <c r="Z84">
        <v>9</v>
      </c>
      <c r="AA84">
        <v>103</v>
      </c>
      <c r="AB84">
        <v>0</v>
      </c>
      <c r="AC84">
        <v>0</v>
      </c>
      <c r="AD84">
        <v>0</v>
      </c>
      <c r="AE84">
        <v>0</v>
      </c>
      <c r="AF84">
        <v>687.69000244140625</v>
      </c>
      <c r="AG84">
        <v>693.989990234375</v>
      </c>
      <c r="AH84">
        <v>699.17999267578125</v>
      </c>
      <c r="AI84" s="15">
        <f t="shared" si="17"/>
        <v>9.077923142437716E-3</v>
      </c>
      <c r="AJ84" s="15">
        <f t="shared" si="18"/>
        <v>7.4229847761289047E-3</v>
      </c>
      <c r="AK84" t="s">
        <v>422</v>
      </c>
      <c r="AL84">
        <v>79</v>
      </c>
      <c r="AM84">
        <v>18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46</v>
      </c>
      <c r="AV84">
        <v>16</v>
      </c>
      <c r="AW84">
        <v>21</v>
      </c>
      <c r="AX84">
        <v>3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687.46002197265625</v>
      </c>
      <c r="BE84">
        <v>685.989990234375</v>
      </c>
      <c r="BF84">
        <v>691.69000244140625</v>
      </c>
      <c r="BG84" s="15">
        <f t="shared" si="19"/>
        <v>-2.1429346771939528E-3</v>
      </c>
      <c r="BH84" s="15">
        <f t="shared" si="20"/>
        <v>8.2407034754187203E-3</v>
      </c>
      <c r="BI84" t="s">
        <v>423</v>
      </c>
      <c r="BJ84">
        <v>63</v>
      </c>
      <c r="BK84">
        <v>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56</v>
      </c>
      <c r="BT84">
        <v>9</v>
      </c>
      <c r="BU84">
        <v>4</v>
      </c>
      <c r="BV84">
        <v>3</v>
      </c>
      <c r="BW84">
        <v>39</v>
      </c>
      <c r="BX84">
        <v>0</v>
      </c>
      <c r="BY84">
        <v>0</v>
      </c>
      <c r="BZ84">
        <v>0</v>
      </c>
      <c r="CA84">
        <v>0</v>
      </c>
      <c r="CB84">
        <v>691.42999267578125</v>
      </c>
      <c r="CC84">
        <v>688.1199951171875</v>
      </c>
      <c r="CD84">
        <v>692.54998779296875</v>
      </c>
      <c r="CE84" s="15">
        <f t="shared" si="21"/>
        <v>-4.8102040081396957E-3</v>
      </c>
      <c r="CF84" s="15">
        <f t="shared" si="22"/>
        <v>6.396639598390319E-3</v>
      </c>
      <c r="CG84" t="s">
        <v>424</v>
      </c>
      <c r="CH84">
        <v>1</v>
      </c>
      <c r="CI84">
        <v>9</v>
      </c>
      <c r="CJ84">
        <v>73</v>
      </c>
      <c r="CK84">
        <v>102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705.77001953125</v>
      </c>
      <c r="DA84">
        <v>707.04998779296875</v>
      </c>
      <c r="DB84">
        <v>708.8800048828125</v>
      </c>
      <c r="DC84">
        <v>375</v>
      </c>
      <c r="DD84">
        <v>202</v>
      </c>
      <c r="DE84">
        <v>121</v>
      </c>
      <c r="DF84">
        <v>129</v>
      </c>
      <c r="DG84">
        <v>0</v>
      </c>
      <c r="DH84">
        <v>102</v>
      </c>
      <c r="DI84">
        <v>0</v>
      </c>
      <c r="DJ84">
        <v>0</v>
      </c>
      <c r="DK84">
        <v>0</v>
      </c>
      <c r="DL84">
        <v>142</v>
      </c>
      <c r="DN84">
        <v>0</v>
      </c>
      <c r="DO84">
        <v>103</v>
      </c>
      <c r="DP84">
        <v>1.8</v>
      </c>
      <c r="DQ84" t="s">
        <v>130</v>
      </c>
      <c r="DR84">
        <v>380300</v>
      </c>
      <c r="DS84">
        <v>376300</v>
      </c>
      <c r="DT84">
        <v>1.2170000000000001</v>
      </c>
      <c r="DU84">
        <v>1.286</v>
      </c>
      <c r="DV84">
        <v>2.93</v>
      </c>
      <c r="DW84">
        <v>1.89</v>
      </c>
      <c r="DX84">
        <v>2.5455000000000001</v>
      </c>
      <c r="DY84" s="15">
        <f t="shared" si="23"/>
        <v>1.8102938742904362E-3</v>
      </c>
      <c r="DZ84" s="15">
        <f t="shared" si="24"/>
        <v>2.5815611630155555E-3</v>
      </c>
      <c r="EA84" s="16">
        <f t="shared" si="25"/>
        <v>708.87528058176565</v>
      </c>
      <c r="EB84" s="17">
        <f t="shared" si="26"/>
        <v>4.3918550373059917E-3</v>
      </c>
    </row>
    <row r="85" spans="1:132" hidden="1" x14ac:dyDescent="0.25">
      <c r="A85">
        <v>76</v>
      </c>
      <c r="B85" t="s">
        <v>425</v>
      </c>
      <c r="C85">
        <v>9</v>
      </c>
      <c r="D85">
        <v>0</v>
      </c>
      <c r="E85">
        <v>6</v>
      </c>
      <c r="F85">
        <v>0</v>
      </c>
      <c r="G85" t="s">
        <v>130</v>
      </c>
      <c r="H85" t="s">
        <v>130</v>
      </c>
      <c r="I85">
        <v>6</v>
      </c>
      <c r="J85">
        <v>0</v>
      </c>
      <c r="K85" t="s">
        <v>130</v>
      </c>
      <c r="L85" t="s">
        <v>130</v>
      </c>
      <c r="M85" t="s">
        <v>426</v>
      </c>
      <c r="N85">
        <v>0</v>
      </c>
      <c r="O85">
        <v>1</v>
      </c>
      <c r="P85">
        <v>2</v>
      </c>
      <c r="Q85">
        <v>7</v>
      </c>
      <c r="R85">
        <v>185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215.38999938964841</v>
      </c>
      <c r="AG85">
        <v>206</v>
      </c>
      <c r="AH85">
        <v>216.28999328613281</v>
      </c>
      <c r="AI85" s="15">
        <f t="shared" si="17"/>
        <v>-4.558252130897289E-2</v>
      </c>
      <c r="AJ85" s="15">
        <f t="shared" si="18"/>
        <v>4.7574985461856567E-2</v>
      </c>
      <c r="AK85" t="s">
        <v>316</v>
      </c>
      <c r="AL85">
        <v>6</v>
      </c>
      <c r="AM85">
        <v>15</v>
      </c>
      <c r="AN85">
        <v>49</v>
      </c>
      <c r="AO85">
        <v>86</v>
      </c>
      <c r="AP85">
        <v>39</v>
      </c>
      <c r="AQ85">
        <v>1</v>
      </c>
      <c r="AR85">
        <v>2</v>
      </c>
      <c r="AS85">
        <v>1</v>
      </c>
      <c r="AT85">
        <v>1</v>
      </c>
      <c r="AU85">
        <v>4</v>
      </c>
      <c r="AV85">
        <v>0</v>
      </c>
      <c r="AW85">
        <v>0</v>
      </c>
      <c r="AX85">
        <v>1</v>
      </c>
      <c r="AY85">
        <v>2</v>
      </c>
      <c r="AZ85">
        <v>2</v>
      </c>
      <c r="BA85">
        <v>3</v>
      </c>
      <c r="BB85">
        <v>1</v>
      </c>
      <c r="BC85">
        <v>3</v>
      </c>
      <c r="BD85">
        <v>218.57000732421881</v>
      </c>
      <c r="BE85">
        <v>214.24000549316409</v>
      </c>
      <c r="BF85">
        <v>221.66999816894531</v>
      </c>
      <c r="BG85" s="15">
        <f t="shared" si="19"/>
        <v>-2.0210986370577055E-2</v>
      </c>
      <c r="BH85" s="15">
        <f t="shared" si="20"/>
        <v>3.3518260193779015E-2</v>
      </c>
      <c r="BI85" t="s">
        <v>274</v>
      </c>
      <c r="BJ85">
        <v>67</v>
      </c>
      <c r="BK85">
        <v>54</v>
      </c>
      <c r="BL85">
        <v>7</v>
      </c>
      <c r="BM85">
        <v>1</v>
      </c>
      <c r="BN85">
        <v>0</v>
      </c>
      <c r="BO85">
        <v>3</v>
      </c>
      <c r="BP85">
        <v>8</v>
      </c>
      <c r="BQ85">
        <v>0</v>
      </c>
      <c r="BR85">
        <v>0</v>
      </c>
      <c r="BS85">
        <v>19</v>
      </c>
      <c r="BT85">
        <v>12</v>
      </c>
      <c r="BU85">
        <v>16</v>
      </c>
      <c r="BV85">
        <v>7</v>
      </c>
      <c r="BW85">
        <v>29</v>
      </c>
      <c r="BX85">
        <v>2</v>
      </c>
      <c r="BY85">
        <v>0</v>
      </c>
      <c r="BZ85">
        <v>0</v>
      </c>
      <c r="CA85">
        <v>0</v>
      </c>
      <c r="CB85">
        <v>218.1300048828125</v>
      </c>
      <c r="CC85">
        <v>216.87300109863281</v>
      </c>
      <c r="CD85">
        <v>220.50999450683599</v>
      </c>
      <c r="CE85" s="15">
        <f t="shared" si="21"/>
        <v>-5.7960362876521287E-3</v>
      </c>
      <c r="CF85" s="15">
        <f t="shared" si="22"/>
        <v>1.6493553574917108E-2</v>
      </c>
      <c r="CG85" t="s">
        <v>262</v>
      </c>
      <c r="CH85">
        <v>42</v>
      </c>
      <c r="CI85">
        <v>55</v>
      </c>
      <c r="CJ85">
        <v>30</v>
      </c>
      <c r="CK85">
        <v>1</v>
      </c>
      <c r="CL85">
        <v>0</v>
      </c>
      <c r="CM85">
        <v>1</v>
      </c>
      <c r="CN85">
        <v>9</v>
      </c>
      <c r="CO85">
        <v>0</v>
      </c>
      <c r="CP85">
        <v>0</v>
      </c>
      <c r="CQ85">
        <v>8</v>
      </c>
      <c r="CR85">
        <v>16</v>
      </c>
      <c r="CS85">
        <v>10</v>
      </c>
      <c r="CT85">
        <v>8</v>
      </c>
      <c r="CU85">
        <v>36</v>
      </c>
      <c r="CV85">
        <v>2</v>
      </c>
      <c r="CW85">
        <v>70</v>
      </c>
      <c r="CX85">
        <v>0</v>
      </c>
      <c r="CY85">
        <v>0</v>
      </c>
      <c r="CZ85">
        <v>224.0299987792969</v>
      </c>
      <c r="DA85">
        <v>225.03999328613281</v>
      </c>
      <c r="DB85">
        <v>227</v>
      </c>
      <c r="DC85">
        <v>423</v>
      </c>
      <c r="DD85">
        <v>102</v>
      </c>
      <c r="DE85">
        <v>166</v>
      </c>
      <c r="DF85">
        <v>6</v>
      </c>
      <c r="DG85">
        <v>1</v>
      </c>
      <c r="DH85">
        <v>319</v>
      </c>
      <c r="DI85">
        <v>1</v>
      </c>
      <c r="DJ85">
        <v>317</v>
      </c>
      <c r="DK85">
        <v>3</v>
      </c>
      <c r="DL85">
        <v>67</v>
      </c>
      <c r="DN85">
        <v>3</v>
      </c>
      <c r="DO85">
        <v>2</v>
      </c>
      <c r="DP85">
        <v>1.8</v>
      </c>
      <c r="DQ85" t="s">
        <v>130</v>
      </c>
      <c r="DR85">
        <v>1971542</v>
      </c>
      <c r="DS85">
        <v>2846483</v>
      </c>
      <c r="DT85">
        <v>3.7210000000000001</v>
      </c>
      <c r="DU85">
        <v>4.1669999999999998</v>
      </c>
      <c r="DV85">
        <v>1.43</v>
      </c>
      <c r="DW85">
        <v>1.61</v>
      </c>
      <c r="DX85">
        <v>0</v>
      </c>
      <c r="DY85" s="15">
        <f t="shared" si="23"/>
        <v>4.4880667302177324E-3</v>
      </c>
      <c r="DZ85" s="15">
        <f t="shared" si="24"/>
        <v>8.6343908099876243E-3</v>
      </c>
      <c r="EA85" s="16">
        <f t="shared" si="25"/>
        <v>226.98307653604226</v>
      </c>
      <c r="EB85" s="17">
        <f t="shared" si="26"/>
        <v>1.3122457540205357E-2</v>
      </c>
    </row>
    <row r="86" spans="1:132" s="18" customFormat="1" hidden="1" x14ac:dyDescent="0.25">
      <c r="A86" s="18">
        <v>77</v>
      </c>
      <c r="B86" s="18" t="s">
        <v>427</v>
      </c>
      <c r="C86" s="18">
        <v>9</v>
      </c>
      <c r="D86" s="18">
        <v>0</v>
      </c>
      <c r="E86" s="18">
        <v>6</v>
      </c>
      <c r="F86" s="18">
        <v>0</v>
      </c>
      <c r="G86" s="18" t="s">
        <v>130</v>
      </c>
      <c r="H86" s="18" t="s">
        <v>130</v>
      </c>
      <c r="I86" s="18">
        <v>6</v>
      </c>
      <c r="J86" s="18">
        <v>0</v>
      </c>
      <c r="K86" s="18" t="s">
        <v>130</v>
      </c>
      <c r="L86" s="18" t="s">
        <v>130</v>
      </c>
      <c r="M86" s="18" t="s">
        <v>428</v>
      </c>
      <c r="N86" s="18">
        <v>13</v>
      </c>
      <c r="O86" s="18">
        <v>46</v>
      </c>
      <c r="P86" s="18">
        <v>62</v>
      </c>
      <c r="Q86" s="18">
        <v>52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1</v>
      </c>
      <c r="X86" s="18">
        <v>0</v>
      </c>
      <c r="Y86" s="18">
        <v>1</v>
      </c>
      <c r="Z86" s="18">
        <v>0</v>
      </c>
      <c r="AA86" s="18">
        <v>0</v>
      </c>
      <c r="AB86" s="18">
        <v>1</v>
      </c>
      <c r="AC86" s="18">
        <v>1</v>
      </c>
      <c r="AD86" s="18">
        <v>0</v>
      </c>
      <c r="AE86" s="18">
        <v>0</v>
      </c>
      <c r="AF86" s="18">
        <v>144.94000244140619</v>
      </c>
      <c r="AG86" s="18">
        <v>142.5899963378906</v>
      </c>
      <c r="AH86" s="18">
        <v>145.3500061035156</v>
      </c>
      <c r="AI86" s="19">
        <f t="shared" si="17"/>
        <v>-1.6480862359704807E-2</v>
      </c>
      <c r="AJ86" s="19">
        <f t="shared" si="18"/>
        <v>1.898871448040651E-2</v>
      </c>
      <c r="AK86" s="18" t="s">
        <v>429</v>
      </c>
      <c r="AL86" s="18">
        <v>6</v>
      </c>
      <c r="AM86" s="18">
        <v>20</v>
      </c>
      <c r="AN86" s="18">
        <v>9</v>
      </c>
      <c r="AO86" s="18">
        <v>74</v>
      </c>
      <c r="AP86" s="18">
        <v>61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148.69999694824219</v>
      </c>
      <c r="BE86" s="18">
        <v>144.38999938964841</v>
      </c>
      <c r="BF86" s="18">
        <v>149.58000183105469</v>
      </c>
      <c r="BG86" s="19">
        <f t="shared" si="19"/>
        <v>-2.9849695801735576E-2</v>
      </c>
      <c r="BH86" s="19">
        <f t="shared" si="20"/>
        <v>3.4697167922675964E-2</v>
      </c>
      <c r="BI86" s="18" t="s">
        <v>218</v>
      </c>
      <c r="BJ86" s="18">
        <v>86</v>
      </c>
      <c r="BK86" s="18">
        <v>20</v>
      </c>
      <c r="BL86" s="18">
        <v>0</v>
      </c>
      <c r="BM86" s="18">
        <v>0</v>
      </c>
      <c r="BN86" s="18">
        <v>0</v>
      </c>
      <c r="BO86" s="18">
        <v>0</v>
      </c>
      <c r="BP86" s="18">
        <v>0</v>
      </c>
      <c r="BQ86" s="18">
        <v>0</v>
      </c>
      <c r="BR86" s="18">
        <v>0</v>
      </c>
      <c r="BS86" s="18">
        <v>29</v>
      </c>
      <c r="BT86" s="18">
        <v>9</v>
      </c>
      <c r="BU86" s="18">
        <v>6</v>
      </c>
      <c r="BV86" s="18">
        <v>4</v>
      </c>
      <c r="BW86" s="18">
        <v>17</v>
      </c>
      <c r="BX86" s="18">
        <v>0</v>
      </c>
      <c r="BY86" s="18">
        <v>0</v>
      </c>
      <c r="BZ86" s="18">
        <v>0</v>
      </c>
      <c r="CA86" s="18">
        <v>0</v>
      </c>
      <c r="CB86" s="18">
        <v>148.7799987792969</v>
      </c>
      <c r="CC86" s="18">
        <v>148.80999755859381</v>
      </c>
      <c r="CD86" s="18">
        <v>150.2200012207031</v>
      </c>
      <c r="CE86" s="19">
        <f t="shared" si="21"/>
        <v>2.0159115509088554E-4</v>
      </c>
      <c r="CF86" s="19">
        <f t="shared" si="22"/>
        <v>9.3862578261979523E-3</v>
      </c>
      <c r="CG86" s="18" t="s">
        <v>430</v>
      </c>
      <c r="CH86" s="18">
        <v>0</v>
      </c>
      <c r="CI86" s="18">
        <v>1</v>
      </c>
      <c r="CJ86" s="18">
        <v>1</v>
      </c>
      <c r="CK86" s="18">
        <v>0</v>
      </c>
      <c r="CL86" s="18">
        <v>0</v>
      </c>
      <c r="CM86" s="18">
        <v>1</v>
      </c>
      <c r="CN86" s="18">
        <v>1</v>
      </c>
      <c r="CO86" s="18">
        <v>0</v>
      </c>
      <c r="CP86" s="18">
        <v>0</v>
      </c>
      <c r="CQ86" s="18">
        <v>5</v>
      </c>
      <c r="CR86" s="18">
        <v>1</v>
      </c>
      <c r="CS86" s="18">
        <v>7</v>
      </c>
      <c r="CT86" s="18">
        <v>11</v>
      </c>
      <c r="CU86" s="18">
        <v>126</v>
      </c>
      <c r="CV86" s="18">
        <v>0</v>
      </c>
      <c r="CW86" s="18">
        <v>0</v>
      </c>
      <c r="CX86" s="18">
        <v>0</v>
      </c>
      <c r="CY86" s="18">
        <v>0</v>
      </c>
      <c r="CZ86" s="18">
        <v>146.92999267578119</v>
      </c>
      <c r="DA86" s="18">
        <v>147.22999572753909</v>
      </c>
      <c r="DB86" s="18">
        <v>150.82000732421881</v>
      </c>
      <c r="DC86" s="18">
        <v>390</v>
      </c>
      <c r="DD86" s="18">
        <v>74</v>
      </c>
      <c r="DE86" s="18">
        <v>282</v>
      </c>
      <c r="DF86" s="18">
        <v>2</v>
      </c>
      <c r="DG86" s="18">
        <v>0</v>
      </c>
      <c r="DH86" s="18">
        <v>187</v>
      </c>
      <c r="DI86" s="18">
        <v>0</v>
      </c>
      <c r="DJ86" s="18">
        <v>187</v>
      </c>
      <c r="DK86" s="18">
        <v>0</v>
      </c>
      <c r="DL86" s="18">
        <v>143</v>
      </c>
      <c r="DN86" s="18">
        <v>0</v>
      </c>
      <c r="DO86" s="18">
        <v>0</v>
      </c>
      <c r="DP86" s="18">
        <v>1.9</v>
      </c>
      <c r="DQ86" s="18" t="s">
        <v>130</v>
      </c>
      <c r="DR86" s="18">
        <v>392715</v>
      </c>
      <c r="DS86" s="18">
        <v>320416</v>
      </c>
      <c r="DT86" s="18">
        <v>1.05</v>
      </c>
      <c r="DU86" s="18">
        <v>1.8140000000000001</v>
      </c>
      <c r="DV86" s="18">
        <v>1.8</v>
      </c>
      <c r="DW86" s="18">
        <v>1.96</v>
      </c>
      <c r="DX86" s="18">
        <v>0</v>
      </c>
      <c r="DY86" s="19">
        <f t="shared" si="23"/>
        <v>2.0376489877312887E-3</v>
      </c>
      <c r="DZ86" s="19">
        <f t="shared" si="24"/>
        <v>2.3803284858369245E-2</v>
      </c>
      <c r="EA86" s="20">
        <f t="shared" si="25"/>
        <v>150.7345532555382</v>
      </c>
      <c r="EB86" s="21">
        <f t="shared" si="26"/>
        <v>2.5840933846100533E-2</v>
      </c>
    </row>
    <row r="87" spans="1:132" hidden="1" x14ac:dyDescent="0.25">
      <c r="A87">
        <v>78</v>
      </c>
      <c r="B87" t="s">
        <v>431</v>
      </c>
      <c r="C87">
        <v>10</v>
      </c>
      <c r="D87">
        <v>0</v>
      </c>
      <c r="E87">
        <v>6</v>
      </c>
      <c r="F87">
        <v>0</v>
      </c>
      <c r="G87" t="s">
        <v>130</v>
      </c>
      <c r="H87" t="s">
        <v>130</v>
      </c>
      <c r="I87">
        <v>6</v>
      </c>
      <c r="J87">
        <v>0</v>
      </c>
      <c r="K87" t="s">
        <v>130</v>
      </c>
      <c r="L87" t="s">
        <v>130</v>
      </c>
      <c r="M87" t="s">
        <v>432</v>
      </c>
      <c r="N87">
        <v>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6</v>
      </c>
      <c r="X87">
        <v>4</v>
      </c>
      <c r="Y87">
        <v>5</v>
      </c>
      <c r="Z87">
        <v>4</v>
      </c>
      <c r="AA87">
        <v>173</v>
      </c>
      <c r="AB87">
        <v>0</v>
      </c>
      <c r="AC87">
        <v>0</v>
      </c>
      <c r="AD87">
        <v>0</v>
      </c>
      <c r="AE87">
        <v>0</v>
      </c>
      <c r="AF87">
        <v>87.239997863769531</v>
      </c>
      <c r="AG87">
        <v>88</v>
      </c>
      <c r="AH87">
        <v>88.19000244140625</v>
      </c>
      <c r="AI87" s="15">
        <f t="shared" si="17"/>
        <v>8.6363879117098419E-3</v>
      </c>
      <c r="AJ87" s="15">
        <f t="shared" si="18"/>
        <v>2.154466902668295E-3</v>
      </c>
      <c r="AK87" t="s">
        <v>433</v>
      </c>
      <c r="AL87">
        <v>8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7</v>
      </c>
      <c r="AV87">
        <v>14</v>
      </c>
      <c r="AW87">
        <v>18</v>
      </c>
      <c r="AX87">
        <v>21</v>
      </c>
      <c r="AY87">
        <v>130</v>
      </c>
      <c r="AZ87">
        <v>0</v>
      </c>
      <c r="BA87">
        <v>0</v>
      </c>
      <c r="BB87">
        <v>0</v>
      </c>
      <c r="BC87">
        <v>0</v>
      </c>
      <c r="BD87">
        <v>86.180000305175781</v>
      </c>
      <c r="BE87">
        <v>87.349998474121094</v>
      </c>
      <c r="BF87">
        <v>87.849998474121094</v>
      </c>
      <c r="BG87" s="15">
        <f t="shared" si="19"/>
        <v>1.339436965522034E-2</v>
      </c>
      <c r="BH87" s="15">
        <f t="shared" si="20"/>
        <v>5.6915197345995816E-3</v>
      </c>
      <c r="BI87" t="s">
        <v>397</v>
      </c>
      <c r="BJ87">
        <v>126</v>
      </c>
      <c r="BK87">
        <v>32</v>
      </c>
      <c r="BL87">
        <v>9</v>
      </c>
      <c r="BM87">
        <v>0</v>
      </c>
      <c r="BN87">
        <v>0</v>
      </c>
      <c r="BO87">
        <v>1</v>
      </c>
      <c r="BP87">
        <v>9</v>
      </c>
      <c r="BQ87">
        <v>0</v>
      </c>
      <c r="BR87">
        <v>0</v>
      </c>
      <c r="BS87">
        <v>32</v>
      </c>
      <c r="BT87">
        <v>4</v>
      </c>
      <c r="BU87">
        <v>7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86.410003662109375</v>
      </c>
      <c r="CC87">
        <v>86.209999084472656</v>
      </c>
      <c r="CD87">
        <v>87.279998779296875</v>
      </c>
      <c r="CE87" s="15">
        <f t="shared" si="21"/>
        <v>-2.3199696063185282E-3</v>
      </c>
      <c r="CF87" s="15">
        <f t="shared" si="22"/>
        <v>1.2259391725358615E-2</v>
      </c>
      <c r="CG87" t="s">
        <v>375</v>
      </c>
      <c r="CH87">
        <v>11</v>
      </c>
      <c r="CI87">
        <v>5</v>
      </c>
      <c r="CJ87">
        <v>17</v>
      </c>
      <c r="CK87">
        <v>125</v>
      </c>
      <c r="CL87">
        <v>37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87.44000244140625</v>
      </c>
      <c r="DA87">
        <v>87.029998779296875</v>
      </c>
      <c r="DB87">
        <v>88.199996948242188</v>
      </c>
      <c r="DC87">
        <v>342</v>
      </c>
      <c r="DD87">
        <v>123</v>
      </c>
      <c r="DE87">
        <v>17</v>
      </c>
      <c r="DF87">
        <v>79</v>
      </c>
      <c r="DG87">
        <v>0</v>
      </c>
      <c r="DH87">
        <v>162</v>
      </c>
      <c r="DI87">
        <v>0</v>
      </c>
      <c r="DJ87">
        <v>0</v>
      </c>
      <c r="DK87">
        <v>0</v>
      </c>
      <c r="DL87">
        <v>303</v>
      </c>
      <c r="DN87">
        <v>0</v>
      </c>
      <c r="DO87">
        <v>303</v>
      </c>
      <c r="DP87">
        <v>2.5</v>
      </c>
      <c r="DQ87" t="s">
        <v>130</v>
      </c>
      <c r="DR87">
        <v>1623878</v>
      </c>
      <c r="DS87">
        <v>1032133</v>
      </c>
      <c r="DT87">
        <v>0.312</v>
      </c>
      <c r="DU87">
        <v>0.63700000000000001</v>
      </c>
      <c r="DV87">
        <v>2.98</v>
      </c>
      <c r="DW87">
        <v>2.4900000000000002</v>
      </c>
      <c r="DX87">
        <v>0.47959997999999998</v>
      </c>
      <c r="DY87" s="15">
        <f t="shared" si="23"/>
        <v>-4.7110613335652474E-3</v>
      </c>
      <c r="DZ87" s="15">
        <f t="shared" si="24"/>
        <v>1.3265285821176365E-2</v>
      </c>
      <c r="EA87" s="16">
        <f t="shared" si="25"/>
        <v>88.184476588120873</v>
      </c>
      <c r="EB87" s="17">
        <f t="shared" si="26"/>
        <v>8.5542244876111173E-3</v>
      </c>
    </row>
    <row r="88" spans="1:132" hidden="1" x14ac:dyDescent="0.25">
      <c r="A88">
        <v>79</v>
      </c>
      <c r="B88" t="s">
        <v>434</v>
      </c>
      <c r="C88">
        <v>9</v>
      </c>
      <c r="D88">
        <v>1</v>
      </c>
      <c r="E88">
        <v>5</v>
      </c>
      <c r="F88">
        <v>1</v>
      </c>
      <c r="G88" t="s">
        <v>130</v>
      </c>
      <c r="H88" t="s">
        <v>130</v>
      </c>
      <c r="I88">
        <v>5</v>
      </c>
      <c r="J88">
        <v>1</v>
      </c>
      <c r="K88" t="s">
        <v>130</v>
      </c>
      <c r="L88" t="s">
        <v>130</v>
      </c>
      <c r="M88" t="s">
        <v>435</v>
      </c>
      <c r="N88">
        <v>34</v>
      </c>
      <c r="O88">
        <v>51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92.260002136230483</v>
      </c>
      <c r="AG88">
        <v>91.639999389648438</v>
      </c>
      <c r="AH88">
        <v>92.669998168945327</v>
      </c>
      <c r="AI88" s="15">
        <f t="shared" si="17"/>
        <v>-6.7656345559958808E-3</v>
      </c>
      <c r="AJ88" s="15">
        <f t="shared" si="18"/>
        <v>1.1114695151057563E-2</v>
      </c>
      <c r="AK88" t="s">
        <v>436</v>
      </c>
      <c r="AL88">
        <v>18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11</v>
      </c>
      <c r="AV88">
        <v>8</v>
      </c>
      <c r="AW88">
        <v>5</v>
      </c>
      <c r="AX88">
        <v>19</v>
      </c>
      <c r="AY88">
        <v>29</v>
      </c>
      <c r="AZ88">
        <v>0</v>
      </c>
      <c r="BA88">
        <v>0</v>
      </c>
      <c r="BB88">
        <v>0</v>
      </c>
      <c r="BC88">
        <v>0</v>
      </c>
      <c r="BD88">
        <v>92.809997558593764</v>
      </c>
      <c r="BE88">
        <v>92.599998474121094</v>
      </c>
      <c r="BF88">
        <v>93.059997558593764</v>
      </c>
      <c r="BG88" s="15">
        <f t="shared" si="19"/>
        <v>-2.2678087249792256E-3</v>
      </c>
      <c r="BH88" s="15">
        <f t="shared" si="20"/>
        <v>4.9430377878856291E-3</v>
      </c>
      <c r="BI88" t="s">
        <v>437</v>
      </c>
      <c r="BJ88">
        <v>14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12</v>
      </c>
      <c r="BT88">
        <v>2</v>
      </c>
      <c r="BU88">
        <v>5</v>
      </c>
      <c r="BV88">
        <v>3</v>
      </c>
      <c r="BW88">
        <v>75</v>
      </c>
      <c r="BX88">
        <v>0</v>
      </c>
      <c r="BY88">
        <v>0</v>
      </c>
      <c r="BZ88">
        <v>0</v>
      </c>
      <c r="CA88">
        <v>0</v>
      </c>
      <c r="CB88">
        <v>93.019996643066406</v>
      </c>
      <c r="CC88">
        <v>92.949996948242202</v>
      </c>
      <c r="CD88">
        <v>93.190002441406236</v>
      </c>
      <c r="CE88" s="15">
        <f t="shared" si="21"/>
        <v>-7.530898022856114E-4</v>
      </c>
      <c r="CF88" s="15">
        <f t="shared" si="22"/>
        <v>2.5754425032334938E-3</v>
      </c>
      <c r="CG88" t="s">
        <v>438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3</v>
      </c>
      <c r="CR88">
        <v>1</v>
      </c>
      <c r="CS88">
        <v>3</v>
      </c>
      <c r="CT88">
        <v>5</v>
      </c>
      <c r="CU88">
        <v>106</v>
      </c>
      <c r="CV88">
        <v>0</v>
      </c>
      <c r="CW88">
        <v>0</v>
      </c>
      <c r="CX88">
        <v>0</v>
      </c>
      <c r="CY88">
        <v>0</v>
      </c>
      <c r="CZ88">
        <v>92.190002441406236</v>
      </c>
      <c r="DA88">
        <v>91.900001525878906</v>
      </c>
      <c r="DB88">
        <v>94.75</v>
      </c>
      <c r="DC88">
        <v>120</v>
      </c>
      <c r="DD88">
        <v>80</v>
      </c>
      <c r="DE88">
        <v>105</v>
      </c>
      <c r="DF88">
        <v>46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210</v>
      </c>
      <c r="DN88">
        <v>0</v>
      </c>
      <c r="DO88">
        <v>29</v>
      </c>
      <c r="DP88">
        <v>2.7</v>
      </c>
      <c r="DQ88" t="s">
        <v>135</v>
      </c>
      <c r="DR88">
        <v>227615</v>
      </c>
      <c r="DS88">
        <v>112216</v>
      </c>
      <c r="DT88">
        <v>2.57</v>
      </c>
      <c r="DU88">
        <v>2.7559999999999998</v>
      </c>
      <c r="DV88">
        <v>2.3199999999999998</v>
      </c>
      <c r="DW88">
        <v>4.4800000000000004</v>
      </c>
      <c r="DX88">
        <v>0</v>
      </c>
      <c r="DY88" s="15">
        <f t="shared" si="23"/>
        <v>-3.1556138271191525E-3</v>
      </c>
      <c r="DZ88" s="15">
        <f t="shared" si="24"/>
        <v>3.0079139568560342E-2</v>
      </c>
      <c r="EA88" s="16">
        <f t="shared" si="25"/>
        <v>94.66427449812673</v>
      </c>
      <c r="EB88" s="17">
        <f t="shared" si="26"/>
        <v>2.692352574144119E-2</v>
      </c>
    </row>
    <row r="89" spans="1:132" hidden="1" x14ac:dyDescent="0.25">
      <c r="A89">
        <v>80</v>
      </c>
      <c r="B89" t="s">
        <v>439</v>
      </c>
      <c r="C89">
        <v>9</v>
      </c>
      <c r="D89">
        <v>0</v>
      </c>
      <c r="E89">
        <v>6</v>
      </c>
      <c r="F89">
        <v>0</v>
      </c>
      <c r="G89" t="s">
        <v>130</v>
      </c>
      <c r="H89" t="s">
        <v>130</v>
      </c>
      <c r="I89">
        <v>6</v>
      </c>
      <c r="J89">
        <v>0</v>
      </c>
      <c r="K89" t="s">
        <v>130</v>
      </c>
      <c r="L89" t="s">
        <v>130</v>
      </c>
      <c r="M89" t="s">
        <v>440</v>
      </c>
      <c r="N89">
        <v>60</v>
      </c>
      <c r="O89">
        <v>40</v>
      </c>
      <c r="P89">
        <v>12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20</v>
      </c>
      <c r="X89">
        <v>6</v>
      </c>
      <c r="Y89">
        <v>4</v>
      </c>
      <c r="Z89">
        <v>5</v>
      </c>
      <c r="AA89">
        <v>13</v>
      </c>
      <c r="AB89">
        <v>1</v>
      </c>
      <c r="AC89">
        <v>28</v>
      </c>
      <c r="AD89">
        <v>0</v>
      </c>
      <c r="AE89">
        <v>0</v>
      </c>
      <c r="AF89">
        <v>513.739990234375</v>
      </c>
      <c r="AG89">
        <v>507.92001342773438</v>
      </c>
      <c r="AH89">
        <v>515.66998291015625</v>
      </c>
      <c r="AI89" s="15">
        <f t="shared" si="17"/>
        <v>-1.1458451434831485E-2</v>
      </c>
      <c r="AJ89" s="15">
        <f t="shared" si="18"/>
        <v>1.5028932726867894E-2</v>
      </c>
      <c r="AK89" t="s">
        <v>441</v>
      </c>
      <c r="AL89">
        <v>56</v>
      </c>
      <c r="AM89">
        <v>43</v>
      </c>
      <c r="AN89">
        <v>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14</v>
      </c>
      <c r="AZ89">
        <v>1</v>
      </c>
      <c r="BA89">
        <v>14</v>
      </c>
      <c r="BB89">
        <v>0</v>
      </c>
      <c r="BC89">
        <v>0</v>
      </c>
      <c r="BD89">
        <v>518.3499755859375</v>
      </c>
      <c r="BE89">
        <v>514.530029296875</v>
      </c>
      <c r="BF89">
        <v>520.53997802734375</v>
      </c>
      <c r="BG89" s="15">
        <f t="shared" si="19"/>
        <v>-7.424146447356339E-3</v>
      </c>
      <c r="BH89" s="15">
        <f t="shared" si="20"/>
        <v>1.1545604534053733E-2</v>
      </c>
      <c r="BI89" t="s">
        <v>442</v>
      </c>
      <c r="BJ89">
        <v>7</v>
      </c>
      <c r="BK89">
        <v>19</v>
      </c>
      <c r="BL89">
        <v>68</v>
      </c>
      <c r="BM89">
        <v>24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525.1099853515625</v>
      </c>
      <c r="CC89">
        <v>515.79998779296875</v>
      </c>
      <c r="CD89">
        <v>525.5</v>
      </c>
      <c r="CE89" s="15">
        <f t="shared" si="21"/>
        <v>-1.8049627334094875E-2</v>
      </c>
      <c r="CF89" s="15">
        <f t="shared" si="22"/>
        <v>1.8458634076177427E-2</v>
      </c>
      <c r="CG89" t="s">
        <v>138</v>
      </c>
      <c r="CH89">
        <v>41</v>
      </c>
      <c r="CI89">
        <v>8</v>
      </c>
      <c r="CJ89">
        <v>2</v>
      </c>
      <c r="CK89">
        <v>0</v>
      </c>
      <c r="CL89">
        <v>0</v>
      </c>
      <c r="CM89">
        <v>1</v>
      </c>
      <c r="CN89">
        <v>2</v>
      </c>
      <c r="CO89">
        <v>0</v>
      </c>
      <c r="CP89">
        <v>0</v>
      </c>
      <c r="CQ89">
        <v>48</v>
      </c>
      <c r="CR89">
        <v>5</v>
      </c>
      <c r="CS89">
        <v>6</v>
      </c>
      <c r="CT89">
        <v>10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524.780029296875</v>
      </c>
      <c r="DA89">
        <v>525.92999267578125</v>
      </c>
      <c r="DB89">
        <v>529.3900146484375</v>
      </c>
      <c r="DC89">
        <v>387</v>
      </c>
      <c r="DD89">
        <v>106</v>
      </c>
      <c r="DE89">
        <v>218</v>
      </c>
      <c r="DF89">
        <v>35</v>
      </c>
      <c r="DG89">
        <v>0</v>
      </c>
      <c r="DH89">
        <v>24</v>
      </c>
      <c r="DI89">
        <v>0</v>
      </c>
      <c r="DJ89">
        <v>0</v>
      </c>
      <c r="DK89">
        <v>0</v>
      </c>
      <c r="DL89">
        <v>28</v>
      </c>
      <c r="DN89">
        <v>0</v>
      </c>
      <c r="DO89">
        <v>27</v>
      </c>
      <c r="DP89">
        <v>1.7</v>
      </c>
      <c r="DQ89" t="s">
        <v>130</v>
      </c>
      <c r="DR89">
        <v>106890</v>
      </c>
      <c r="DS89">
        <v>165283</v>
      </c>
      <c r="DT89">
        <v>1.1639999999999999</v>
      </c>
      <c r="DU89">
        <v>1.3</v>
      </c>
      <c r="DV89">
        <v>2.58</v>
      </c>
      <c r="DW89">
        <v>2.81</v>
      </c>
      <c r="DX89">
        <v>0</v>
      </c>
      <c r="DY89" s="15">
        <f t="shared" si="23"/>
        <v>2.1865331791700582E-3</v>
      </c>
      <c r="DZ89" s="15">
        <f t="shared" si="24"/>
        <v>6.5358655753150474E-3</v>
      </c>
      <c r="EA89" s="16">
        <f t="shared" si="25"/>
        <v>529.36740040993664</v>
      </c>
      <c r="EB89" s="17">
        <f t="shared" si="26"/>
        <v>8.7223987544851056E-3</v>
      </c>
    </row>
    <row r="90" spans="1:132" hidden="1" x14ac:dyDescent="0.25">
      <c r="A90">
        <v>81</v>
      </c>
      <c r="B90" t="s">
        <v>443</v>
      </c>
      <c r="C90">
        <v>9</v>
      </c>
      <c r="D90">
        <v>0</v>
      </c>
      <c r="E90">
        <v>6</v>
      </c>
      <c r="F90">
        <v>0</v>
      </c>
      <c r="G90" t="s">
        <v>130</v>
      </c>
      <c r="H90" t="s">
        <v>130</v>
      </c>
      <c r="I90">
        <v>6</v>
      </c>
      <c r="J90">
        <v>0</v>
      </c>
      <c r="K90" t="s">
        <v>130</v>
      </c>
      <c r="L90" t="s">
        <v>130</v>
      </c>
      <c r="M90" t="s">
        <v>444</v>
      </c>
      <c r="N90">
        <v>50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42</v>
      </c>
      <c r="X90">
        <v>16</v>
      </c>
      <c r="Y90">
        <v>16</v>
      </c>
      <c r="Z90">
        <v>23</v>
      </c>
      <c r="AA90">
        <v>62</v>
      </c>
      <c r="AB90">
        <v>0</v>
      </c>
      <c r="AC90">
        <v>0</v>
      </c>
      <c r="AD90">
        <v>0</v>
      </c>
      <c r="AE90">
        <v>0</v>
      </c>
      <c r="AF90">
        <v>284.44000244140619</v>
      </c>
      <c r="AG90">
        <v>282.89999389648438</v>
      </c>
      <c r="AH90">
        <v>284.44000244140619</v>
      </c>
      <c r="AI90" s="15">
        <f t="shared" si="17"/>
        <v>-5.443649975776621E-3</v>
      </c>
      <c r="AJ90" s="15">
        <f t="shared" si="18"/>
        <v>5.4141770907875086E-3</v>
      </c>
      <c r="AK90" t="s">
        <v>445</v>
      </c>
      <c r="AL90">
        <v>51</v>
      </c>
      <c r="AM90">
        <v>28</v>
      </c>
      <c r="AN90">
        <v>107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16</v>
      </c>
      <c r="AV90">
        <v>4</v>
      </c>
      <c r="AW90">
        <v>2</v>
      </c>
      <c r="AX90">
        <v>0</v>
      </c>
      <c r="AY90">
        <v>0</v>
      </c>
      <c r="AZ90">
        <v>1</v>
      </c>
      <c r="BA90">
        <v>6</v>
      </c>
      <c r="BB90">
        <v>0</v>
      </c>
      <c r="BC90">
        <v>0</v>
      </c>
      <c r="BD90">
        <v>286.57998657226563</v>
      </c>
      <c r="BE90">
        <v>282.89999389648438</v>
      </c>
      <c r="BF90">
        <v>287</v>
      </c>
      <c r="BG90" s="15">
        <f t="shared" si="19"/>
        <v>-1.300810447216838E-2</v>
      </c>
      <c r="BH90" s="15">
        <f t="shared" si="20"/>
        <v>1.4285735552319268E-2</v>
      </c>
      <c r="BI90" t="s">
        <v>446</v>
      </c>
      <c r="BJ90">
        <v>3</v>
      </c>
      <c r="BK90">
        <v>5</v>
      </c>
      <c r="BL90">
        <v>30</v>
      </c>
      <c r="BM90">
        <v>85</v>
      </c>
      <c r="BN90">
        <v>72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290.79000854492188</v>
      </c>
      <c r="CC90">
        <v>285.6300048828125</v>
      </c>
      <c r="CD90">
        <v>293.08999633789063</v>
      </c>
      <c r="CE90" s="15">
        <f t="shared" si="21"/>
        <v>-1.8065341784475386E-2</v>
      </c>
      <c r="CF90" s="15">
        <f t="shared" si="22"/>
        <v>2.5452903709745955E-2</v>
      </c>
      <c r="CG90" t="s">
        <v>447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194</v>
      </c>
      <c r="CV90">
        <v>0</v>
      </c>
      <c r="CW90">
        <v>0</v>
      </c>
      <c r="CX90">
        <v>0</v>
      </c>
      <c r="CY90">
        <v>0</v>
      </c>
      <c r="CZ90">
        <v>290.8900146484375</v>
      </c>
      <c r="DA90">
        <v>289.510009765625</v>
      </c>
      <c r="DB90">
        <v>291.14999389648438</v>
      </c>
      <c r="DC90">
        <v>361</v>
      </c>
      <c r="DD90">
        <v>121</v>
      </c>
      <c r="DE90">
        <v>237</v>
      </c>
      <c r="DF90">
        <v>119</v>
      </c>
      <c r="DG90">
        <v>0</v>
      </c>
      <c r="DH90">
        <v>157</v>
      </c>
      <c r="DI90">
        <v>0</v>
      </c>
      <c r="DJ90">
        <v>0</v>
      </c>
      <c r="DK90">
        <v>0</v>
      </c>
      <c r="DL90">
        <v>256</v>
      </c>
      <c r="DN90">
        <v>0</v>
      </c>
      <c r="DO90">
        <v>62</v>
      </c>
      <c r="DP90">
        <v>2.1</v>
      </c>
      <c r="DQ90" t="s">
        <v>130</v>
      </c>
      <c r="DR90">
        <v>1682008</v>
      </c>
      <c r="DS90">
        <v>1779883</v>
      </c>
      <c r="DT90">
        <v>1.4990000000000001</v>
      </c>
      <c r="DU90">
        <v>1.6</v>
      </c>
      <c r="DV90">
        <v>0.5</v>
      </c>
      <c r="DW90">
        <v>1.23</v>
      </c>
      <c r="DX90">
        <v>0.23050000000000001</v>
      </c>
      <c r="DY90" s="15">
        <f t="shared" si="23"/>
        <v>-4.7666914312554098E-3</v>
      </c>
      <c r="DZ90" s="15">
        <f t="shared" si="24"/>
        <v>5.632780921309144E-3</v>
      </c>
      <c r="EA90" s="16">
        <f t="shared" si="25"/>
        <v>291.14075622516083</v>
      </c>
      <c r="EB90" s="17">
        <f t="shared" si="26"/>
        <v>8.6608949005373415E-4</v>
      </c>
    </row>
    <row r="91" spans="1:132" hidden="1" x14ac:dyDescent="0.25">
      <c r="A91">
        <v>82</v>
      </c>
      <c r="B91" t="s">
        <v>448</v>
      </c>
      <c r="C91">
        <v>9</v>
      </c>
      <c r="D91">
        <v>0</v>
      </c>
      <c r="E91">
        <v>6</v>
      </c>
      <c r="F91">
        <v>0</v>
      </c>
      <c r="G91" t="s">
        <v>130</v>
      </c>
      <c r="H91" t="s">
        <v>130</v>
      </c>
      <c r="I91">
        <v>6</v>
      </c>
      <c r="J91">
        <v>0</v>
      </c>
      <c r="K91" t="s">
        <v>130</v>
      </c>
      <c r="L91" t="s">
        <v>130</v>
      </c>
      <c r="M91" t="s">
        <v>445</v>
      </c>
      <c r="N91">
        <v>55</v>
      </c>
      <c r="O91">
        <v>32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1</v>
      </c>
      <c r="Y91">
        <v>0</v>
      </c>
      <c r="Z91">
        <v>2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65.849998474121094</v>
      </c>
      <c r="AG91">
        <v>65.639999389648438</v>
      </c>
      <c r="AH91">
        <v>66.099998474121094</v>
      </c>
      <c r="AI91" s="15">
        <f t="shared" si="17"/>
        <v>-3.1992548206174476E-3</v>
      </c>
      <c r="AJ91" s="15">
        <f t="shared" si="18"/>
        <v>6.9591391087966414E-3</v>
      </c>
      <c r="AK91" t="s">
        <v>142</v>
      </c>
      <c r="AL91">
        <v>33</v>
      </c>
      <c r="AM91">
        <v>10</v>
      </c>
      <c r="AN91">
        <v>33</v>
      </c>
      <c r="AO91">
        <v>13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9</v>
      </c>
      <c r="AW91">
        <v>2</v>
      </c>
      <c r="AX91">
        <v>0</v>
      </c>
      <c r="AY91">
        <v>24</v>
      </c>
      <c r="AZ91">
        <v>1</v>
      </c>
      <c r="BA91">
        <v>35</v>
      </c>
      <c r="BB91">
        <v>0</v>
      </c>
      <c r="BC91">
        <v>0</v>
      </c>
      <c r="BD91">
        <v>67</v>
      </c>
      <c r="BE91">
        <v>65.849998474121094</v>
      </c>
      <c r="BF91">
        <v>67.120002746582031</v>
      </c>
      <c r="BG91" s="15">
        <f t="shared" si="19"/>
        <v>-1.7463956758189569E-2</v>
      </c>
      <c r="BH91" s="15">
        <f t="shared" si="20"/>
        <v>1.8921397802320716E-2</v>
      </c>
      <c r="BI91" t="s">
        <v>449</v>
      </c>
      <c r="BJ91">
        <v>41</v>
      </c>
      <c r="BK91">
        <v>56</v>
      </c>
      <c r="BL91">
        <v>38</v>
      </c>
      <c r="BM91">
        <v>10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3</v>
      </c>
      <c r="BT91">
        <v>5</v>
      </c>
      <c r="BU91">
        <v>2</v>
      </c>
      <c r="BV91">
        <v>1</v>
      </c>
      <c r="BW91">
        <v>11</v>
      </c>
      <c r="BX91">
        <v>1</v>
      </c>
      <c r="BY91">
        <v>19</v>
      </c>
      <c r="BZ91">
        <v>0</v>
      </c>
      <c r="CA91">
        <v>0</v>
      </c>
      <c r="CB91">
        <v>68.25</v>
      </c>
      <c r="CC91">
        <v>67.19000244140625</v>
      </c>
      <c r="CD91">
        <v>68.349998474121094</v>
      </c>
      <c r="CE91" s="15">
        <f t="shared" si="21"/>
        <v>-1.5776120257148918E-2</v>
      </c>
      <c r="CF91" s="15">
        <f t="shared" si="22"/>
        <v>1.6971412708283284E-2</v>
      </c>
      <c r="CG91" t="s">
        <v>275</v>
      </c>
      <c r="CH91">
        <v>84</v>
      </c>
      <c r="CI91">
        <v>20</v>
      </c>
      <c r="CJ91">
        <v>14</v>
      </c>
      <c r="CK91">
        <v>0</v>
      </c>
      <c r="CL91">
        <v>0</v>
      </c>
      <c r="CM91">
        <v>1</v>
      </c>
      <c r="CN91">
        <v>14</v>
      </c>
      <c r="CO91">
        <v>0</v>
      </c>
      <c r="CP91">
        <v>0</v>
      </c>
      <c r="CQ91">
        <v>29</v>
      </c>
      <c r="CR91">
        <v>4</v>
      </c>
      <c r="CS91">
        <v>3</v>
      </c>
      <c r="CT91">
        <v>4</v>
      </c>
      <c r="CU91">
        <v>3</v>
      </c>
      <c r="CV91">
        <v>1</v>
      </c>
      <c r="CW91">
        <v>6</v>
      </c>
      <c r="CX91">
        <v>0</v>
      </c>
      <c r="CY91">
        <v>0</v>
      </c>
      <c r="CZ91">
        <v>68.220001220703125</v>
      </c>
      <c r="DA91">
        <v>68.379997253417969</v>
      </c>
      <c r="DB91">
        <v>69.879997253417969</v>
      </c>
      <c r="DC91">
        <v>439</v>
      </c>
      <c r="DD91">
        <v>97</v>
      </c>
      <c r="DE91">
        <v>176</v>
      </c>
      <c r="DF91">
        <v>46</v>
      </c>
      <c r="DG91">
        <v>0</v>
      </c>
      <c r="DH91">
        <v>23</v>
      </c>
      <c r="DI91">
        <v>0</v>
      </c>
      <c r="DJ91">
        <v>13</v>
      </c>
      <c r="DK91">
        <v>0</v>
      </c>
      <c r="DL91">
        <v>39</v>
      </c>
      <c r="DN91">
        <v>0</v>
      </c>
      <c r="DO91">
        <v>25</v>
      </c>
      <c r="DP91">
        <v>2.2000000000000002</v>
      </c>
      <c r="DQ91" t="s">
        <v>130</v>
      </c>
      <c r="DR91">
        <v>240013</v>
      </c>
      <c r="DS91">
        <v>166750</v>
      </c>
      <c r="DT91">
        <v>2.0579999999999998</v>
      </c>
      <c r="DU91">
        <v>3.0259999999999998</v>
      </c>
      <c r="DV91">
        <v>0.93</v>
      </c>
      <c r="DW91">
        <v>4.5</v>
      </c>
      <c r="DX91">
        <v>0.42189997000000001</v>
      </c>
      <c r="DY91" s="15">
        <f t="shared" si="23"/>
        <v>2.3398075335085977E-3</v>
      </c>
      <c r="DZ91" s="15">
        <f t="shared" si="24"/>
        <v>2.1465370048030952E-2</v>
      </c>
      <c r="EA91" s="16">
        <f t="shared" si="25"/>
        <v>69.847799198345925</v>
      </c>
      <c r="EB91" s="17">
        <f t="shared" si="26"/>
        <v>2.3805177581539549E-2</v>
      </c>
    </row>
    <row r="92" spans="1:132" hidden="1" x14ac:dyDescent="0.25">
      <c r="A92">
        <v>83</v>
      </c>
      <c r="B92" t="s">
        <v>450</v>
      </c>
      <c r="C92">
        <v>9</v>
      </c>
      <c r="D92">
        <v>0</v>
      </c>
      <c r="E92">
        <v>6</v>
      </c>
      <c r="F92">
        <v>0</v>
      </c>
      <c r="G92" t="s">
        <v>130</v>
      </c>
      <c r="H92" t="s">
        <v>130</v>
      </c>
      <c r="I92">
        <v>6</v>
      </c>
      <c r="J92">
        <v>0</v>
      </c>
      <c r="K92" t="s">
        <v>130</v>
      </c>
      <c r="L92" t="s">
        <v>130</v>
      </c>
      <c r="M92" t="s">
        <v>451</v>
      </c>
      <c r="N92">
        <v>0</v>
      </c>
      <c r="O92">
        <v>1</v>
      </c>
      <c r="P92">
        <v>4</v>
      </c>
      <c r="Q92">
        <v>11</v>
      </c>
      <c r="R92">
        <v>167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172.99000549316409</v>
      </c>
      <c r="AG92">
        <v>167.02000427246091</v>
      </c>
      <c r="AH92">
        <v>173.47999572753909</v>
      </c>
      <c r="AI92" s="15">
        <f t="shared" si="17"/>
        <v>-3.5744228643200593E-2</v>
      </c>
      <c r="AJ92" s="15">
        <f t="shared" si="18"/>
        <v>3.7237673588740416E-2</v>
      </c>
      <c r="AK92" t="s">
        <v>452</v>
      </c>
      <c r="AL92">
        <v>63</v>
      </c>
      <c r="AM92">
        <v>4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33</v>
      </c>
      <c r="AV92">
        <v>20</v>
      </c>
      <c r="AW92">
        <v>16</v>
      </c>
      <c r="AX92">
        <v>17</v>
      </c>
      <c r="AY92">
        <v>46</v>
      </c>
      <c r="AZ92">
        <v>0</v>
      </c>
      <c r="BA92">
        <v>0</v>
      </c>
      <c r="BB92">
        <v>0</v>
      </c>
      <c r="BC92">
        <v>0</v>
      </c>
      <c r="BD92">
        <v>172.72999572753909</v>
      </c>
      <c r="BE92">
        <v>172.33000183105469</v>
      </c>
      <c r="BF92">
        <v>173.29400634765619</v>
      </c>
      <c r="BG92" s="15">
        <f t="shared" si="19"/>
        <v>-2.3210926259755738E-3</v>
      </c>
      <c r="BH92" s="15">
        <f t="shared" si="20"/>
        <v>5.562826648877639E-3</v>
      </c>
      <c r="BI92" t="s">
        <v>453</v>
      </c>
      <c r="BJ92">
        <v>6</v>
      </c>
      <c r="BK92">
        <v>14</v>
      </c>
      <c r="BL92">
        <v>12</v>
      </c>
      <c r="BM92">
        <v>11</v>
      </c>
      <c r="BN92">
        <v>139</v>
      </c>
      <c r="BO92">
        <v>1</v>
      </c>
      <c r="BP92">
        <v>3</v>
      </c>
      <c r="BQ92">
        <v>0</v>
      </c>
      <c r="BR92">
        <v>0</v>
      </c>
      <c r="BS92">
        <v>1</v>
      </c>
      <c r="BT92">
        <v>0</v>
      </c>
      <c r="BU92">
        <v>1</v>
      </c>
      <c r="BV92">
        <v>2</v>
      </c>
      <c r="BW92">
        <v>1</v>
      </c>
      <c r="BX92">
        <v>1</v>
      </c>
      <c r="BY92">
        <v>4</v>
      </c>
      <c r="BZ92">
        <v>1</v>
      </c>
      <c r="CA92">
        <v>4</v>
      </c>
      <c r="CB92">
        <v>176.2799987792969</v>
      </c>
      <c r="CC92">
        <v>170.69999694824219</v>
      </c>
      <c r="CD92">
        <v>176.9750061035156</v>
      </c>
      <c r="CE92" s="15">
        <f t="shared" si="21"/>
        <v>-3.2688939254911675E-2</v>
      </c>
      <c r="CF92" s="15">
        <f t="shared" si="22"/>
        <v>3.5457035959094996E-2</v>
      </c>
      <c r="CG92" t="s">
        <v>454</v>
      </c>
      <c r="CH92">
        <v>47</v>
      </c>
      <c r="CI92">
        <v>15</v>
      </c>
      <c r="CJ92">
        <v>17</v>
      </c>
      <c r="CK92">
        <v>9</v>
      </c>
      <c r="CL92">
        <v>1</v>
      </c>
      <c r="CM92">
        <v>2</v>
      </c>
      <c r="CN92">
        <v>27</v>
      </c>
      <c r="CO92">
        <v>1</v>
      </c>
      <c r="CP92">
        <v>1</v>
      </c>
      <c r="CQ92">
        <v>17</v>
      </c>
      <c r="CR92">
        <v>13</v>
      </c>
      <c r="CS92">
        <v>19</v>
      </c>
      <c r="CT92">
        <v>22</v>
      </c>
      <c r="CU92">
        <v>48</v>
      </c>
      <c r="CV92">
        <v>2</v>
      </c>
      <c r="CW92">
        <v>4</v>
      </c>
      <c r="CX92">
        <v>1</v>
      </c>
      <c r="CY92">
        <v>0</v>
      </c>
      <c r="CZ92">
        <v>178.99000549316409</v>
      </c>
      <c r="DA92">
        <v>178.8500061035156</v>
      </c>
      <c r="DB92">
        <v>180.53999328613281</v>
      </c>
      <c r="DC92">
        <v>214</v>
      </c>
      <c r="DD92">
        <v>162</v>
      </c>
      <c r="DE92">
        <v>83</v>
      </c>
      <c r="DF92">
        <v>87</v>
      </c>
      <c r="DG92">
        <v>1</v>
      </c>
      <c r="DH92">
        <v>338</v>
      </c>
      <c r="DI92">
        <v>0</v>
      </c>
      <c r="DJ92">
        <v>178</v>
      </c>
      <c r="DK92">
        <v>5</v>
      </c>
      <c r="DL92">
        <v>96</v>
      </c>
      <c r="DN92">
        <v>1</v>
      </c>
      <c r="DO92">
        <v>47</v>
      </c>
      <c r="DP92">
        <v>1.9</v>
      </c>
      <c r="DQ92" t="s">
        <v>130</v>
      </c>
      <c r="DR92">
        <v>696209</v>
      </c>
      <c r="DS92">
        <v>722166</v>
      </c>
      <c r="DT92">
        <v>6.3109999999999999</v>
      </c>
      <c r="DU92">
        <v>6.6539999999999999</v>
      </c>
      <c r="DV92">
        <v>11.5</v>
      </c>
      <c r="DW92">
        <v>3.22</v>
      </c>
      <c r="DX92">
        <v>0</v>
      </c>
      <c r="DY92" s="15">
        <f t="shared" si="23"/>
        <v>-7.8277542561266955E-4</v>
      </c>
      <c r="DZ92" s="15">
        <f t="shared" si="24"/>
        <v>9.3607358228866566E-3</v>
      </c>
      <c r="EA92" s="16">
        <f t="shared" si="25"/>
        <v>180.52417376257227</v>
      </c>
      <c r="EB92" s="17">
        <f t="shared" si="26"/>
        <v>8.5779603972739871E-3</v>
      </c>
    </row>
    <row r="93" spans="1:132" hidden="1" x14ac:dyDescent="0.25">
      <c r="A93">
        <v>84</v>
      </c>
      <c r="B93" t="s">
        <v>455</v>
      </c>
      <c r="C93">
        <v>9</v>
      </c>
      <c r="D93">
        <v>0</v>
      </c>
      <c r="E93">
        <v>6</v>
      </c>
      <c r="F93">
        <v>0</v>
      </c>
      <c r="G93" t="s">
        <v>130</v>
      </c>
      <c r="H93" t="s">
        <v>130</v>
      </c>
      <c r="I93">
        <v>6</v>
      </c>
      <c r="J93">
        <v>0</v>
      </c>
      <c r="K93" t="s">
        <v>130</v>
      </c>
      <c r="L93" t="s">
        <v>130</v>
      </c>
      <c r="M93" t="s">
        <v>245</v>
      </c>
      <c r="N93">
        <v>15</v>
      </c>
      <c r="O93">
        <v>139</v>
      </c>
      <c r="P93">
        <v>25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283.29000854492188</v>
      </c>
      <c r="AG93">
        <v>281.92999267578119</v>
      </c>
      <c r="AH93">
        <v>285.29998779296881</v>
      </c>
      <c r="AI93" s="15">
        <f t="shared" si="17"/>
        <v>-4.8239488684154175E-3</v>
      </c>
      <c r="AJ93" s="15">
        <f t="shared" si="18"/>
        <v>1.1812110975739309E-2</v>
      </c>
      <c r="AK93" t="s">
        <v>168</v>
      </c>
      <c r="AL93">
        <v>95</v>
      </c>
      <c r="AM93">
        <v>30</v>
      </c>
      <c r="AN93">
        <v>5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35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286.42001342773438</v>
      </c>
      <c r="BE93">
        <v>283.27999877929688</v>
      </c>
      <c r="BF93">
        <v>286.57998657226563</v>
      </c>
      <c r="BG93" s="15">
        <f t="shared" si="19"/>
        <v>-1.1084491181757805E-2</v>
      </c>
      <c r="BH93" s="15">
        <f t="shared" si="20"/>
        <v>1.1515067163060944E-2</v>
      </c>
      <c r="BI93" t="s">
        <v>456</v>
      </c>
      <c r="BJ93">
        <v>85</v>
      </c>
      <c r="BK93">
        <v>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59</v>
      </c>
      <c r="BT93">
        <v>11</v>
      </c>
      <c r="BU93">
        <v>0</v>
      </c>
      <c r="BV93">
        <v>2</v>
      </c>
      <c r="BW93">
        <v>4</v>
      </c>
      <c r="BX93">
        <v>0</v>
      </c>
      <c r="BY93">
        <v>0</v>
      </c>
      <c r="BZ93">
        <v>0</v>
      </c>
      <c r="CA93">
        <v>0</v>
      </c>
      <c r="CB93">
        <v>286.95999145507813</v>
      </c>
      <c r="CC93">
        <v>286.67999267578119</v>
      </c>
      <c r="CD93">
        <v>288.35000610351563</v>
      </c>
      <c r="CE93" s="15">
        <f t="shared" si="21"/>
        <v>-9.7669452508175603E-4</v>
      </c>
      <c r="CF93" s="15">
        <f t="shared" si="22"/>
        <v>5.7916191863540689E-3</v>
      </c>
      <c r="CG93" t="s">
        <v>352</v>
      </c>
      <c r="CH93">
        <v>109</v>
      </c>
      <c r="CI93">
        <v>39</v>
      </c>
      <c r="CJ93">
        <v>3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286.260009765625</v>
      </c>
      <c r="DA93">
        <v>286.67999267578119</v>
      </c>
      <c r="DB93">
        <v>290.41000366210938</v>
      </c>
      <c r="DC93">
        <v>549</v>
      </c>
      <c r="DD93">
        <v>120</v>
      </c>
      <c r="DE93">
        <v>309</v>
      </c>
      <c r="DF93">
        <v>38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4</v>
      </c>
      <c r="DN93">
        <v>0</v>
      </c>
      <c r="DO93">
        <v>0</v>
      </c>
      <c r="DP93">
        <v>2.1</v>
      </c>
      <c r="DQ93" t="s">
        <v>130</v>
      </c>
      <c r="DR93">
        <v>300753</v>
      </c>
      <c r="DS93">
        <v>334850</v>
      </c>
      <c r="DT93">
        <v>0.75600000000000001</v>
      </c>
      <c r="DU93">
        <v>0.997</v>
      </c>
      <c r="DV93">
        <v>1.89</v>
      </c>
      <c r="DW93">
        <v>3.28</v>
      </c>
      <c r="DX93">
        <v>0</v>
      </c>
      <c r="DY93" s="15">
        <f t="shared" si="23"/>
        <v>1.4649885617625813E-3</v>
      </c>
      <c r="DZ93" s="15">
        <f t="shared" si="24"/>
        <v>1.2843948002108196E-2</v>
      </c>
      <c r="EA93" s="16">
        <f t="shared" si="25"/>
        <v>290.3620955949537</v>
      </c>
      <c r="EB93" s="17">
        <f t="shared" si="26"/>
        <v>1.4308936563870778E-2</v>
      </c>
    </row>
    <row r="94" spans="1:132" hidden="1" x14ac:dyDescent="0.25">
      <c r="A94">
        <v>85</v>
      </c>
      <c r="B94" t="s">
        <v>457</v>
      </c>
      <c r="C94">
        <v>11</v>
      </c>
      <c r="D94">
        <v>0</v>
      </c>
      <c r="E94">
        <v>6</v>
      </c>
      <c r="F94">
        <v>0</v>
      </c>
      <c r="G94" t="s">
        <v>130</v>
      </c>
      <c r="H94" t="s">
        <v>130</v>
      </c>
      <c r="I94">
        <v>6</v>
      </c>
      <c r="J94">
        <v>0</v>
      </c>
      <c r="K94" t="s">
        <v>130</v>
      </c>
      <c r="L94" t="s">
        <v>130</v>
      </c>
      <c r="M94" t="s">
        <v>336</v>
      </c>
      <c r="N94">
        <v>89</v>
      </c>
      <c r="O94">
        <v>43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31</v>
      </c>
      <c r="X94">
        <v>10</v>
      </c>
      <c r="Y94">
        <v>5</v>
      </c>
      <c r="Z94">
        <v>1</v>
      </c>
      <c r="AA94">
        <v>37</v>
      </c>
      <c r="AB94">
        <v>0</v>
      </c>
      <c r="AC94">
        <v>0</v>
      </c>
      <c r="AD94">
        <v>0</v>
      </c>
      <c r="AE94">
        <v>0</v>
      </c>
      <c r="AF94">
        <v>56.860000610351563</v>
      </c>
      <c r="AG94">
        <v>56.569999694824219</v>
      </c>
      <c r="AH94">
        <v>57.119998931884773</v>
      </c>
      <c r="AI94" s="15">
        <f t="shared" si="17"/>
        <v>-5.1264082922362064E-3</v>
      </c>
      <c r="AJ94" s="15">
        <f t="shared" si="18"/>
        <v>9.6288383638876152E-3</v>
      </c>
      <c r="AK94" t="s">
        <v>458</v>
      </c>
      <c r="AL94">
        <v>16</v>
      </c>
      <c r="AM94">
        <v>14</v>
      </c>
      <c r="AN94">
        <v>61</v>
      </c>
      <c r="AO94">
        <v>77</v>
      </c>
      <c r="AP94">
        <v>5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3</v>
      </c>
      <c r="AW94">
        <v>2</v>
      </c>
      <c r="AX94">
        <v>8</v>
      </c>
      <c r="AY94">
        <v>10</v>
      </c>
      <c r="AZ94">
        <v>1</v>
      </c>
      <c r="BA94">
        <v>23</v>
      </c>
      <c r="BB94">
        <v>1</v>
      </c>
      <c r="BC94">
        <v>0</v>
      </c>
      <c r="BD94">
        <v>58.349998474121087</v>
      </c>
      <c r="BE94">
        <v>57.090000152587891</v>
      </c>
      <c r="BF94">
        <v>58.349998474121087</v>
      </c>
      <c r="BG94" s="15">
        <f t="shared" si="19"/>
        <v>-2.2070385674645587E-2</v>
      </c>
      <c r="BH94" s="15">
        <f t="shared" si="20"/>
        <v>2.1593802133380025E-2</v>
      </c>
      <c r="BI94" t="s">
        <v>459</v>
      </c>
      <c r="BJ94">
        <v>21</v>
      </c>
      <c r="BK94">
        <v>21</v>
      </c>
      <c r="BL94">
        <v>17</v>
      </c>
      <c r="BM94">
        <v>66</v>
      </c>
      <c r="BN94">
        <v>70</v>
      </c>
      <c r="BO94">
        <v>1</v>
      </c>
      <c r="BP94">
        <v>6</v>
      </c>
      <c r="BQ94">
        <v>0</v>
      </c>
      <c r="BR94">
        <v>0</v>
      </c>
      <c r="BS94">
        <v>1</v>
      </c>
      <c r="BT94">
        <v>1</v>
      </c>
      <c r="BU94">
        <v>0</v>
      </c>
      <c r="BV94">
        <v>0</v>
      </c>
      <c r="BW94">
        <v>0</v>
      </c>
      <c r="BX94">
        <v>1</v>
      </c>
      <c r="BY94">
        <v>1</v>
      </c>
      <c r="BZ94">
        <v>1</v>
      </c>
      <c r="CA94">
        <v>1</v>
      </c>
      <c r="CB94">
        <v>59.729999542236328</v>
      </c>
      <c r="CC94">
        <v>58.200000762939453</v>
      </c>
      <c r="CD94">
        <v>59.880001068115227</v>
      </c>
      <c r="CE94" s="15">
        <f t="shared" si="21"/>
        <v>-2.6288638474918136E-2</v>
      </c>
      <c r="CF94" s="15">
        <f t="shared" si="22"/>
        <v>2.805611682045106E-2</v>
      </c>
      <c r="CG94" t="s">
        <v>460</v>
      </c>
      <c r="CH94">
        <v>1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2</v>
      </c>
      <c r="CT94">
        <v>0</v>
      </c>
      <c r="CU94">
        <v>193</v>
      </c>
      <c r="CV94">
        <v>0</v>
      </c>
      <c r="CW94">
        <v>0</v>
      </c>
      <c r="CX94">
        <v>0</v>
      </c>
      <c r="CY94">
        <v>0</v>
      </c>
      <c r="CZ94">
        <v>58.25</v>
      </c>
      <c r="DA94">
        <v>58.290000915527337</v>
      </c>
      <c r="DB94">
        <v>59.599998474121087</v>
      </c>
      <c r="DC94">
        <v>427</v>
      </c>
      <c r="DD94">
        <v>67</v>
      </c>
      <c r="DE94">
        <v>300</v>
      </c>
      <c r="DF94">
        <v>63</v>
      </c>
      <c r="DG94">
        <v>0</v>
      </c>
      <c r="DH94">
        <v>218</v>
      </c>
      <c r="DI94">
        <v>0</v>
      </c>
      <c r="DJ94">
        <v>82</v>
      </c>
      <c r="DK94">
        <v>1</v>
      </c>
      <c r="DL94">
        <v>240</v>
      </c>
      <c r="DN94">
        <v>0</v>
      </c>
      <c r="DO94">
        <v>47</v>
      </c>
      <c r="DP94">
        <v>2.1</v>
      </c>
      <c r="DQ94" t="s">
        <v>130</v>
      </c>
      <c r="DR94">
        <v>1494290</v>
      </c>
      <c r="DS94">
        <v>1514016</v>
      </c>
      <c r="DT94">
        <v>1.0980000000000001</v>
      </c>
      <c r="DU94">
        <v>1.724</v>
      </c>
      <c r="DV94">
        <v>1.04</v>
      </c>
      <c r="DW94">
        <v>2.66</v>
      </c>
      <c r="DX94">
        <v>0.22729999000000001</v>
      </c>
      <c r="DY94" s="15">
        <f t="shared" si="23"/>
        <v>6.8623974779657981E-4</v>
      </c>
      <c r="DZ94" s="15">
        <f t="shared" si="24"/>
        <v>2.197982537134735E-2</v>
      </c>
      <c r="EA94" s="16">
        <f t="shared" si="25"/>
        <v>59.571204956546303</v>
      </c>
      <c r="EB94" s="17">
        <f t="shared" si="26"/>
        <v>2.266606511914393E-2</v>
      </c>
    </row>
    <row r="95" spans="1:132" hidden="1" x14ac:dyDescent="0.25">
      <c r="A95">
        <v>86</v>
      </c>
      <c r="B95" t="s">
        <v>461</v>
      </c>
      <c r="C95">
        <v>10</v>
      </c>
      <c r="D95">
        <v>0</v>
      </c>
      <c r="E95">
        <v>6</v>
      </c>
      <c r="F95">
        <v>0</v>
      </c>
      <c r="G95" t="s">
        <v>130</v>
      </c>
      <c r="H95" t="s">
        <v>130</v>
      </c>
      <c r="I95">
        <v>6</v>
      </c>
      <c r="J95">
        <v>0</v>
      </c>
      <c r="K95" t="s">
        <v>130</v>
      </c>
      <c r="L95" t="s">
        <v>130</v>
      </c>
      <c r="M95" t="s">
        <v>462</v>
      </c>
      <c r="N95">
        <v>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</v>
      </c>
      <c r="X95">
        <v>1</v>
      </c>
      <c r="Y95">
        <v>0</v>
      </c>
      <c r="Z95">
        <v>1</v>
      </c>
      <c r="AA95">
        <v>188</v>
      </c>
      <c r="AB95">
        <v>0</v>
      </c>
      <c r="AC95">
        <v>0</v>
      </c>
      <c r="AD95">
        <v>0</v>
      </c>
      <c r="AE95">
        <v>0</v>
      </c>
      <c r="AF95">
        <v>70.25</v>
      </c>
      <c r="AG95">
        <v>71.269996643066406</v>
      </c>
      <c r="AH95">
        <v>71.449996948242188</v>
      </c>
      <c r="AI95" s="15">
        <f t="shared" si="17"/>
        <v>1.4311725706607548E-2</v>
      </c>
      <c r="AJ95" s="15">
        <f t="shared" si="18"/>
        <v>2.5192486055132246E-3</v>
      </c>
      <c r="AK95" t="s">
        <v>342</v>
      </c>
      <c r="AL95">
        <v>78</v>
      </c>
      <c r="AM95">
        <v>36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13</v>
      </c>
      <c r="AV95">
        <v>5</v>
      </c>
      <c r="AW95">
        <v>16</v>
      </c>
      <c r="AX95">
        <v>17</v>
      </c>
      <c r="AY95">
        <v>41</v>
      </c>
      <c r="AZ95">
        <v>0</v>
      </c>
      <c r="BA95">
        <v>0</v>
      </c>
      <c r="BB95">
        <v>0</v>
      </c>
      <c r="BC95">
        <v>0</v>
      </c>
      <c r="BD95">
        <v>70.959999084472656</v>
      </c>
      <c r="BE95">
        <v>70.430000305175781</v>
      </c>
      <c r="BF95">
        <v>71.080001831054688</v>
      </c>
      <c r="BG95" s="15">
        <f t="shared" si="19"/>
        <v>-7.5251849637991697E-3</v>
      </c>
      <c r="BH95" s="15">
        <f t="shared" si="20"/>
        <v>9.1446470052695128E-3</v>
      </c>
      <c r="BI95" t="s">
        <v>463</v>
      </c>
      <c r="BJ95">
        <v>2</v>
      </c>
      <c r="BK95">
        <v>6</v>
      </c>
      <c r="BL95">
        <v>35</v>
      </c>
      <c r="BM95">
        <v>42</v>
      </c>
      <c r="BN95">
        <v>110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1</v>
      </c>
      <c r="BY95">
        <v>1</v>
      </c>
      <c r="BZ95">
        <v>1</v>
      </c>
      <c r="CA95">
        <v>1</v>
      </c>
      <c r="CB95">
        <v>73.55999755859375</v>
      </c>
      <c r="CC95">
        <v>71.220001220703125</v>
      </c>
      <c r="CD95">
        <v>73.650001525878906</v>
      </c>
      <c r="CE95" s="15">
        <f t="shared" si="21"/>
        <v>-3.2855887360058178E-2</v>
      </c>
      <c r="CF95" s="15">
        <f t="shared" si="22"/>
        <v>3.2993893480395053E-2</v>
      </c>
      <c r="CG95" t="s">
        <v>257</v>
      </c>
      <c r="CH95">
        <v>24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24</v>
      </c>
      <c r="CR95">
        <v>41</v>
      </c>
      <c r="CS95">
        <v>47</v>
      </c>
      <c r="CT95">
        <v>33</v>
      </c>
      <c r="CU95">
        <v>36</v>
      </c>
      <c r="CV95">
        <v>0</v>
      </c>
      <c r="CW95">
        <v>0</v>
      </c>
      <c r="CX95">
        <v>0</v>
      </c>
      <c r="CY95">
        <v>0</v>
      </c>
      <c r="CZ95">
        <v>72.970001220703125</v>
      </c>
      <c r="DA95">
        <v>72.900001525878906</v>
      </c>
      <c r="DB95">
        <v>73.209999084472656</v>
      </c>
      <c r="DC95">
        <v>228</v>
      </c>
      <c r="DD95">
        <v>203</v>
      </c>
      <c r="DE95">
        <v>119</v>
      </c>
      <c r="DF95">
        <v>57</v>
      </c>
      <c r="DG95">
        <v>0</v>
      </c>
      <c r="DH95">
        <v>152</v>
      </c>
      <c r="DI95">
        <v>0</v>
      </c>
      <c r="DJ95">
        <v>0</v>
      </c>
      <c r="DK95">
        <v>1</v>
      </c>
      <c r="DL95">
        <v>265</v>
      </c>
      <c r="DN95">
        <v>0</v>
      </c>
      <c r="DO95">
        <v>229</v>
      </c>
      <c r="DP95">
        <v>2.4</v>
      </c>
      <c r="DQ95" t="s">
        <v>130</v>
      </c>
      <c r="DR95">
        <v>1598968</v>
      </c>
      <c r="DS95">
        <v>2353700</v>
      </c>
      <c r="DT95">
        <v>1.3120000000000001</v>
      </c>
      <c r="DU95">
        <v>1.554</v>
      </c>
      <c r="DV95">
        <v>3.82</v>
      </c>
      <c r="DW95">
        <v>4.09</v>
      </c>
      <c r="DX95">
        <v>6.9099999999999995E-2</v>
      </c>
      <c r="DY95" s="15">
        <f t="shared" si="23"/>
        <v>-9.6021527241485494E-4</v>
      </c>
      <c r="DZ95" s="15">
        <f t="shared" si="24"/>
        <v>4.234360913405566E-3</v>
      </c>
      <c r="EA95" s="16">
        <f t="shared" si="25"/>
        <v>73.208686442927288</v>
      </c>
      <c r="EB95" s="17">
        <f t="shared" si="26"/>
        <v>3.274145640990711E-3</v>
      </c>
    </row>
    <row r="96" spans="1:132" hidden="1" x14ac:dyDescent="0.25">
      <c r="A96">
        <v>87</v>
      </c>
      <c r="B96" t="s">
        <v>464</v>
      </c>
      <c r="C96">
        <v>9</v>
      </c>
      <c r="D96">
        <v>0</v>
      </c>
      <c r="E96">
        <v>6</v>
      </c>
      <c r="F96">
        <v>0</v>
      </c>
      <c r="G96" t="s">
        <v>130</v>
      </c>
      <c r="H96" t="s">
        <v>130</v>
      </c>
      <c r="I96">
        <v>6</v>
      </c>
      <c r="J96">
        <v>0</v>
      </c>
      <c r="K96" t="s">
        <v>130</v>
      </c>
      <c r="L96" t="s">
        <v>130</v>
      </c>
      <c r="M96" t="s">
        <v>226</v>
      </c>
      <c r="N96">
        <v>98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54</v>
      </c>
      <c r="X96">
        <v>23</v>
      </c>
      <c r="Y96">
        <v>25</v>
      </c>
      <c r="Z96">
        <v>14</v>
      </c>
      <c r="AA96">
        <v>12</v>
      </c>
      <c r="AB96">
        <v>0</v>
      </c>
      <c r="AC96">
        <v>0</v>
      </c>
      <c r="AD96">
        <v>0</v>
      </c>
      <c r="AE96">
        <v>0</v>
      </c>
      <c r="AF96">
        <v>98.440002441406236</v>
      </c>
      <c r="AG96">
        <v>98.400001525878906</v>
      </c>
      <c r="AH96">
        <v>98.800003051757798</v>
      </c>
      <c r="AI96" s="15">
        <f t="shared" si="17"/>
        <v>-4.0651336287633733E-4</v>
      </c>
      <c r="AJ96" s="15">
        <f t="shared" si="18"/>
        <v>4.0485983150156946E-3</v>
      </c>
      <c r="AK96" t="s">
        <v>465</v>
      </c>
      <c r="AL96">
        <v>22</v>
      </c>
      <c r="AM96">
        <v>22</v>
      </c>
      <c r="AN96">
        <v>55</v>
      </c>
      <c r="AO96">
        <v>53</v>
      </c>
      <c r="AP96">
        <v>31</v>
      </c>
      <c r="AQ96">
        <v>0</v>
      </c>
      <c r="AR96">
        <v>0</v>
      </c>
      <c r="AS96">
        <v>0</v>
      </c>
      <c r="AT96">
        <v>0</v>
      </c>
      <c r="AU96">
        <v>11</v>
      </c>
      <c r="AV96">
        <v>1</v>
      </c>
      <c r="AW96">
        <v>0</v>
      </c>
      <c r="AX96">
        <v>0</v>
      </c>
      <c r="AY96">
        <v>1</v>
      </c>
      <c r="AZ96">
        <v>1</v>
      </c>
      <c r="BA96">
        <v>2</v>
      </c>
      <c r="BB96">
        <v>1</v>
      </c>
      <c r="BC96">
        <v>2</v>
      </c>
      <c r="BD96">
        <v>100.69000244140619</v>
      </c>
      <c r="BE96">
        <v>99</v>
      </c>
      <c r="BF96">
        <v>101.59999847412109</v>
      </c>
      <c r="BG96" s="15">
        <f t="shared" si="19"/>
        <v>-1.7070731731375632E-2</v>
      </c>
      <c r="BH96" s="15">
        <f t="shared" si="20"/>
        <v>2.5590536546940434E-2</v>
      </c>
      <c r="BI96" t="s">
        <v>359</v>
      </c>
      <c r="BJ96">
        <v>89</v>
      </c>
      <c r="BK96">
        <v>96</v>
      </c>
      <c r="BL96">
        <v>7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101.01999664306641</v>
      </c>
      <c r="CC96">
        <v>100.6699981689453</v>
      </c>
      <c r="CD96">
        <v>101.7600021362305</v>
      </c>
      <c r="CE96" s="15">
        <f t="shared" si="21"/>
        <v>-3.4766909753365383E-3</v>
      </c>
      <c r="CF96" s="15">
        <f t="shared" si="22"/>
        <v>1.0711516749242644E-2</v>
      </c>
      <c r="CG96" t="s">
        <v>466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3</v>
      </c>
      <c r="CR96">
        <v>1</v>
      </c>
      <c r="CS96">
        <v>1</v>
      </c>
      <c r="CT96">
        <v>1</v>
      </c>
      <c r="CU96">
        <v>183</v>
      </c>
      <c r="CV96">
        <v>0</v>
      </c>
      <c r="CW96">
        <v>0</v>
      </c>
      <c r="CX96">
        <v>0</v>
      </c>
      <c r="CY96">
        <v>0</v>
      </c>
      <c r="CZ96">
        <v>99.910003662109375</v>
      </c>
      <c r="DA96">
        <v>99.580001831054688</v>
      </c>
      <c r="DB96">
        <v>100.6699981689453</v>
      </c>
      <c r="DC96">
        <v>442</v>
      </c>
      <c r="DD96">
        <v>134</v>
      </c>
      <c r="DE96">
        <v>250</v>
      </c>
      <c r="DF96">
        <v>128</v>
      </c>
      <c r="DG96">
        <v>0</v>
      </c>
      <c r="DH96">
        <v>84</v>
      </c>
      <c r="DI96">
        <v>0</v>
      </c>
      <c r="DJ96">
        <v>84</v>
      </c>
      <c r="DK96">
        <v>2</v>
      </c>
      <c r="DL96">
        <v>196</v>
      </c>
      <c r="DN96">
        <v>2</v>
      </c>
      <c r="DO96">
        <v>13</v>
      </c>
      <c r="DP96">
        <v>2.5</v>
      </c>
      <c r="DQ96" t="s">
        <v>130</v>
      </c>
      <c r="DR96">
        <v>493187</v>
      </c>
      <c r="DS96">
        <v>761316</v>
      </c>
      <c r="DT96">
        <v>0.85799999999999998</v>
      </c>
      <c r="DU96">
        <v>1.6419999999999999</v>
      </c>
      <c r="DV96">
        <v>1.98</v>
      </c>
      <c r="DW96">
        <v>1.68</v>
      </c>
      <c r="DX96">
        <v>0.24370000999999999</v>
      </c>
      <c r="DY96" s="15">
        <f t="shared" si="23"/>
        <v>-3.3139367843610934E-3</v>
      </c>
      <c r="DZ96" s="15">
        <f t="shared" si="24"/>
        <v>1.0827419864072763E-2</v>
      </c>
      <c r="EA96" s="16">
        <f t="shared" si="25"/>
        <v>100.65819632094465</v>
      </c>
      <c r="EB96" s="17">
        <f t="shared" si="26"/>
        <v>7.5134830797116692E-3</v>
      </c>
    </row>
    <row r="97" spans="1:132" hidden="1" x14ac:dyDescent="0.25">
      <c r="A97">
        <v>88</v>
      </c>
      <c r="B97" t="s">
        <v>467</v>
      </c>
      <c r="C97">
        <v>9</v>
      </c>
      <c r="D97">
        <v>0</v>
      </c>
      <c r="E97">
        <v>6</v>
      </c>
      <c r="F97">
        <v>0</v>
      </c>
      <c r="G97" t="s">
        <v>130</v>
      </c>
      <c r="H97" t="s">
        <v>130</v>
      </c>
      <c r="I97">
        <v>6</v>
      </c>
      <c r="J97">
        <v>0</v>
      </c>
      <c r="K97" t="s">
        <v>130</v>
      </c>
      <c r="L97" t="s">
        <v>130</v>
      </c>
      <c r="M97" t="s">
        <v>468</v>
      </c>
      <c r="N97">
        <v>0</v>
      </c>
      <c r="O97">
        <v>29</v>
      </c>
      <c r="P97">
        <v>33</v>
      </c>
      <c r="Q97">
        <v>55</v>
      </c>
      <c r="R97">
        <v>27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1</v>
      </c>
      <c r="AC97">
        <v>2</v>
      </c>
      <c r="AD97">
        <v>1</v>
      </c>
      <c r="AE97">
        <v>2</v>
      </c>
      <c r="AF97">
        <v>162.96000671386719</v>
      </c>
      <c r="AG97">
        <v>159.69000244140619</v>
      </c>
      <c r="AH97">
        <v>164.42999267578119</v>
      </c>
      <c r="AI97" s="15">
        <f t="shared" si="17"/>
        <v>-2.0477200967297993E-2</v>
      </c>
      <c r="AJ97" s="15">
        <f t="shared" si="18"/>
        <v>2.8826798306323509E-2</v>
      </c>
      <c r="AK97" t="s">
        <v>469</v>
      </c>
      <c r="AL97">
        <v>2</v>
      </c>
      <c r="AM97">
        <v>13</v>
      </c>
      <c r="AN97">
        <v>34</v>
      </c>
      <c r="AO97">
        <v>22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3</v>
      </c>
      <c r="AW97">
        <v>2</v>
      </c>
      <c r="AX97">
        <v>3</v>
      </c>
      <c r="AY97">
        <v>14</v>
      </c>
      <c r="AZ97">
        <v>1</v>
      </c>
      <c r="BA97">
        <v>22</v>
      </c>
      <c r="BB97">
        <v>1</v>
      </c>
      <c r="BC97">
        <v>22</v>
      </c>
      <c r="BD97">
        <v>168.2799987792969</v>
      </c>
      <c r="BE97">
        <v>162.2200012207031</v>
      </c>
      <c r="BF97">
        <v>168.3800048828125</v>
      </c>
      <c r="BG97" s="15">
        <f t="shared" si="19"/>
        <v>-3.7356660787772222E-2</v>
      </c>
      <c r="BH97" s="15">
        <f t="shared" si="20"/>
        <v>3.6583938018035944E-2</v>
      </c>
      <c r="BI97" t="s">
        <v>310</v>
      </c>
      <c r="BJ97">
        <v>27</v>
      </c>
      <c r="BK97">
        <v>26</v>
      </c>
      <c r="BL97">
        <v>67</v>
      </c>
      <c r="BM97">
        <v>6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3</v>
      </c>
      <c r="BT97">
        <v>1</v>
      </c>
      <c r="BU97">
        <v>5</v>
      </c>
      <c r="BV97">
        <v>4</v>
      </c>
      <c r="BW97">
        <v>20</v>
      </c>
      <c r="BX97">
        <v>1</v>
      </c>
      <c r="BY97">
        <v>30</v>
      </c>
      <c r="BZ97">
        <v>0</v>
      </c>
      <c r="CA97">
        <v>0</v>
      </c>
      <c r="CB97">
        <v>170.47999572753909</v>
      </c>
      <c r="CC97">
        <v>168</v>
      </c>
      <c r="CD97">
        <v>170.69000244140619</v>
      </c>
      <c r="CE97" s="15">
        <f t="shared" si="21"/>
        <v>-1.4761879330589922E-2</v>
      </c>
      <c r="CF97" s="15">
        <f t="shared" si="22"/>
        <v>1.5759578199839863E-2</v>
      </c>
      <c r="CG97" t="s">
        <v>132</v>
      </c>
      <c r="CH97">
        <v>31</v>
      </c>
      <c r="CI97">
        <v>37</v>
      </c>
      <c r="CJ97">
        <v>5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13</v>
      </c>
      <c r="CR97">
        <v>21</v>
      </c>
      <c r="CS97">
        <v>18</v>
      </c>
      <c r="CT97">
        <v>15</v>
      </c>
      <c r="CU97">
        <v>38</v>
      </c>
      <c r="CV97">
        <v>1</v>
      </c>
      <c r="CW97">
        <v>0</v>
      </c>
      <c r="CX97">
        <v>0</v>
      </c>
      <c r="CY97">
        <v>0</v>
      </c>
      <c r="CZ97">
        <v>172.44999694824219</v>
      </c>
      <c r="DA97">
        <v>173.3500061035156</v>
      </c>
      <c r="DB97">
        <v>174</v>
      </c>
      <c r="DC97">
        <v>387</v>
      </c>
      <c r="DD97">
        <v>92</v>
      </c>
      <c r="DE97">
        <v>188</v>
      </c>
      <c r="DF97">
        <v>12</v>
      </c>
      <c r="DG97">
        <v>0</v>
      </c>
      <c r="DH97">
        <v>146</v>
      </c>
      <c r="DI97">
        <v>0</v>
      </c>
      <c r="DJ97">
        <v>140</v>
      </c>
      <c r="DK97">
        <v>24</v>
      </c>
      <c r="DL97">
        <v>74</v>
      </c>
      <c r="DN97">
        <v>24</v>
      </c>
      <c r="DO97">
        <v>16</v>
      </c>
      <c r="DP97">
        <v>1.9</v>
      </c>
      <c r="DQ97" t="s">
        <v>130</v>
      </c>
      <c r="DR97">
        <v>276651</v>
      </c>
      <c r="DS97">
        <v>254166</v>
      </c>
      <c r="DT97">
        <v>2.5870000000000002</v>
      </c>
      <c r="DU97">
        <v>3.294</v>
      </c>
      <c r="DV97">
        <v>4.58</v>
      </c>
      <c r="DW97">
        <v>2.91</v>
      </c>
      <c r="DX97">
        <v>0</v>
      </c>
      <c r="DY97" s="15">
        <f t="shared" si="23"/>
        <v>5.1918611109593726E-3</v>
      </c>
      <c r="DZ97" s="15">
        <f t="shared" si="24"/>
        <v>3.7355971062321691E-3</v>
      </c>
      <c r="EA97" s="16">
        <f t="shared" si="25"/>
        <v>173.99757188468121</v>
      </c>
      <c r="EB97" s="17">
        <f t="shared" si="26"/>
        <v>8.9274582171915418E-3</v>
      </c>
    </row>
    <row r="98" spans="1:132" hidden="1" x14ac:dyDescent="0.25">
      <c r="A98">
        <v>89</v>
      </c>
      <c r="B98" t="s">
        <v>470</v>
      </c>
      <c r="C98">
        <v>9</v>
      </c>
      <c r="D98">
        <v>0</v>
      </c>
      <c r="E98">
        <v>5</v>
      </c>
      <c r="F98">
        <v>1</v>
      </c>
      <c r="G98" t="s">
        <v>130</v>
      </c>
      <c r="H98" t="s">
        <v>130</v>
      </c>
      <c r="I98">
        <v>5</v>
      </c>
      <c r="J98">
        <v>1</v>
      </c>
      <c r="K98" t="s">
        <v>130</v>
      </c>
      <c r="L98" t="s">
        <v>130</v>
      </c>
      <c r="M98" t="s">
        <v>471</v>
      </c>
      <c r="N98">
        <v>6</v>
      </c>
      <c r="O98">
        <v>13</v>
      </c>
      <c r="P98">
        <v>6</v>
      </c>
      <c r="Q98">
        <v>19</v>
      </c>
      <c r="R98">
        <v>132</v>
      </c>
      <c r="S98">
        <v>2</v>
      </c>
      <c r="T98">
        <v>10</v>
      </c>
      <c r="U98">
        <v>1</v>
      </c>
      <c r="V98">
        <v>3</v>
      </c>
      <c r="W98">
        <v>1</v>
      </c>
      <c r="X98">
        <v>1</v>
      </c>
      <c r="Y98">
        <v>1</v>
      </c>
      <c r="Z98">
        <v>1</v>
      </c>
      <c r="AA98">
        <v>23</v>
      </c>
      <c r="AB98">
        <v>3</v>
      </c>
      <c r="AC98">
        <v>26</v>
      </c>
      <c r="AD98">
        <v>2</v>
      </c>
      <c r="AE98">
        <v>26</v>
      </c>
      <c r="AF98">
        <v>23.969999313354489</v>
      </c>
      <c r="AG98">
        <v>22.899999618530281</v>
      </c>
      <c r="AH98">
        <v>24.020000457763668</v>
      </c>
      <c r="AI98" s="15">
        <f t="shared" si="17"/>
        <v>-4.6724878281586557E-2</v>
      </c>
      <c r="AJ98" s="15">
        <f t="shared" si="18"/>
        <v>4.6627844208528502E-2</v>
      </c>
      <c r="AK98" t="s">
        <v>472</v>
      </c>
      <c r="AL98">
        <v>3</v>
      </c>
      <c r="AM98">
        <v>4</v>
      </c>
      <c r="AN98">
        <v>6</v>
      </c>
      <c r="AO98">
        <v>7</v>
      </c>
      <c r="AP98">
        <v>1</v>
      </c>
      <c r="AQ98">
        <v>1</v>
      </c>
      <c r="AR98">
        <v>14</v>
      </c>
      <c r="AS98">
        <v>1</v>
      </c>
      <c r="AT98">
        <v>1</v>
      </c>
      <c r="AU98">
        <v>1</v>
      </c>
      <c r="AV98">
        <v>2</v>
      </c>
      <c r="AW98">
        <v>0</v>
      </c>
      <c r="AX98">
        <v>0</v>
      </c>
      <c r="AY98">
        <v>178</v>
      </c>
      <c r="AZ98">
        <v>1</v>
      </c>
      <c r="BA98">
        <v>6</v>
      </c>
      <c r="BB98">
        <v>1</v>
      </c>
      <c r="BC98">
        <v>0</v>
      </c>
      <c r="BD98">
        <v>22.829999923706051</v>
      </c>
      <c r="BE98">
        <v>23.989999771118161</v>
      </c>
      <c r="BF98">
        <v>24.5</v>
      </c>
      <c r="BG98" s="15">
        <f t="shared" si="19"/>
        <v>4.8353474717771627E-2</v>
      </c>
      <c r="BH98" s="15">
        <f t="shared" si="20"/>
        <v>2.0816335872728131E-2</v>
      </c>
      <c r="BI98" t="s">
        <v>248</v>
      </c>
      <c r="BJ98">
        <v>9</v>
      </c>
      <c r="BK98">
        <v>11</v>
      </c>
      <c r="BL98">
        <v>27</v>
      </c>
      <c r="BM98">
        <v>48</v>
      </c>
      <c r="BN98">
        <v>83</v>
      </c>
      <c r="BO98">
        <v>2</v>
      </c>
      <c r="BP98">
        <v>16</v>
      </c>
      <c r="BQ98">
        <v>1</v>
      </c>
      <c r="BR98">
        <v>6</v>
      </c>
      <c r="BS98">
        <v>4</v>
      </c>
      <c r="BT98">
        <v>2</v>
      </c>
      <c r="BU98">
        <v>0</v>
      </c>
      <c r="BV98">
        <v>1</v>
      </c>
      <c r="BW98">
        <v>18</v>
      </c>
      <c r="BX98">
        <v>2</v>
      </c>
      <c r="BY98">
        <v>21</v>
      </c>
      <c r="BZ98">
        <v>1</v>
      </c>
      <c r="CA98">
        <v>21</v>
      </c>
      <c r="CB98">
        <v>23.120000839233398</v>
      </c>
      <c r="CC98">
        <v>22.889999389648441</v>
      </c>
      <c r="CD98">
        <v>23.739999771118161</v>
      </c>
      <c r="CE98" s="15">
        <f t="shared" si="21"/>
        <v>-1.0048119515851495E-2</v>
      </c>
      <c r="CF98" s="15">
        <f t="shared" si="22"/>
        <v>3.5804565697756252E-2</v>
      </c>
      <c r="CG98" t="s">
        <v>473</v>
      </c>
      <c r="CH98">
        <v>2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193</v>
      </c>
      <c r="CV98">
        <v>0</v>
      </c>
      <c r="CW98">
        <v>0</v>
      </c>
      <c r="CX98">
        <v>0</v>
      </c>
      <c r="CY98">
        <v>0</v>
      </c>
      <c r="CZ98">
        <v>22.430000305175781</v>
      </c>
      <c r="DA98">
        <v>22.229999542236332</v>
      </c>
      <c r="DB98">
        <v>22.45000076293945</v>
      </c>
      <c r="DC98">
        <v>161</v>
      </c>
      <c r="DD98">
        <v>15</v>
      </c>
      <c r="DE98">
        <v>64</v>
      </c>
      <c r="DF98">
        <v>7</v>
      </c>
      <c r="DG98">
        <v>10</v>
      </c>
      <c r="DH98">
        <v>290</v>
      </c>
      <c r="DI98">
        <v>4</v>
      </c>
      <c r="DJ98">
        <v>159</v>
      </c>
      <c r="DK98">
        <v>47</v>
      </c>
      <c r="DL98">
        <v>412</v>
      </c>
      <c r="DN98">
        <v>26</v>
      </c>
      <c r="DO98">
        <v>201</v>
      </c>
      <c r="DP98">
        <v>2.9</v>
      </c>
      <c r="DQ98" t="s">
        <v>135</v>
      </c>
      <c r="DR98">
        <v>1171965</v>
      </c>
      <c r="DS98">
        <v>1929600</v>
      </c>
      <c r="DT98">
        <v>1.327</v>
      </c>
      <c r="DU98">
        <v>1.87</v>
      </c>
      <c r="DV98">
        <v>6.74</v>
      </c>
      <c r="DW98">
        <v>0.68</v>
      </c>
      <c r="DX98">
        <v>0</v>
      </c>
      <c r="DY98" s="15">
        <f t="shared" si="23"/>
        <v>-8.9968856076427794E-3</v>
      </c>
      <c r="DZ98" s="15">
        <f t="shared" si="24"/>
        <v>9.7996086069759292E-3</v>
      </c>
      <c r="EA98" s="16">
        <f t="shared" si="25"/>
        <v>22.447844837083501</v>
      </c>
      <c r="EB98" s="17">
        <f t="shared" si="26"/>
        <v>8.0272299933314972E-4</v>
      </c>
    </row>
    <row r="99" spans="1:132" hidden="1" x14ac:dyDescent="0.25">
      <c r="A99">
        <v>90</v>
      </c>
      <c r="B99" t="s">
        <v>474</v>
      </c>
      <c r="C99">
        <v>9</v>
      </c>
      <c r="D99">
        <v>1</v>
      </c>
      <c r="E99">
        <v>6</v>
      </c>
      <c r="F99">
        <v>0</v>
      </c>
      <c r="G99" t="s">
        <v>130</v>
      </c>
      <c r="H99" t="s">
        <v>130</v>
      </c>
      <c r="I99">
        <v>6</v>
      </c>
      <c r="J99">
        <v>0</v>
      </c>
      <c r="K99" t="s">
        <v>130</v>
      </c>
      <c r="L99" t="s">
        <v>130</v>
      </c>
      <c r="M99" t="s">
        <v>475</v>
      </c>
      <c r="N99">
        <v>33</v>
      </c>
      <c r="O99">
        <v>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30</v>
      </c>
      <c r="X99">
        <v>17</v>
      </c>
      <c r="Y99">
        <v>33</v>
      </c>
      <c r="Z99">
        <v>63</v>
      </c>
      <c r="AA99">
        <v>20</v>
      </c>
      <c r="AB99">
        <v>0</v>
      </c>
      <c r="AC99">
        <v>0</v>
      </c>
      <c r="AD99">
        <v>0</v>
      </c>
      <c r="AE99">
        <v>0</v>
      </c>
      <c r="AF99">
        <v>186.6000061035156</v>
      </c>
      <c r="AG99">
        <v>187.44000244140619</v>
      </c>
      <c r="AH99">
        <v>189.16999816894531</v>
      </c>
      <c r="AI99" s="15">
        <f t="shared" si="17"/>
        <v>4.4814144630263009E-3</v>
      </c>
      <c r="AJ99" s="15">
        <f t="shared" si="18"/>
        <v>9.145190803427905E-3</v>
      </c>
      <c r="AK99" t="s">
        <v>185</v>
      </c>
      <c r="AL99">
        <v>150</v>
      </c>
      <c r="AM99">
        <v>19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33</v>
      </c>
      <c r="AV99">
        <v>10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188.19000244140619</v>
      </c>
      <c r="BE99">
        <v>186.75999450683599</v>
      </c>
      <c r="BF99">
        <v>188.24000549316409</v>
      </c>
      <c r="BG99" s="15">
        <f t="shared" si="19"/>
        <v>-7.6569285533891751E-3</v>
      </c>
      <c r="BH99" s="15">
        <f t="shared" si="20"/>
        <v>7.8623615763857568E-3</v>
      </c>
      <c r="BI99" t="s">
        <v>400</v>
      </c>
      <c r="BJ99">
        <v>74</v>
      </c>
      <c r="BK99">
        <v>84</v>
      </c>
      <c r="BL99">
        <v>26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0</v>
      </c>
      <c r="BX99">
        <v>1</v>
      </c>
      <c r="BY99">
        <v>1</v>
      </c>
      <c r="BZ99">
        <v>0</v>
      </c>
      <c r="CA99">
        <v>0</v>
      </c>
      <c r="CB99">
        <v>188.44999694824219</v>
      </c>
      <c r="CC99">
        <v>187.74000549316409</v>
      </c>
      <c r="CD99">
        <v>190.2799987792969</v>
      </c>
      <c r="CE99" s="15">
        <f t="shared" si="21"/>
        <v>-3.7817803041662046E-3</v>
      </c>
      <c r="CF99" s="15">
        <f t="shared" si="22"/>
        <v>1.3348714013178609E-2</v>
      </c>
      <c r="CG99" t="s">
        <v>359</v>
      </c>
      <c r="CH99">
        <v>60</v>
      </c>
      <c r="CI99">
        <v>121</v>
      </c>
      <c r="CJ99">
        <v>2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9</v>
      </c>
      <c r="CR99">
        <v>1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189.07000732421881</v>
      </c>
      <c r="DA99">
        <v>189.3699951171875</v>
      </c>
      <c r="DB99">
        <v>191.50999450683591</v>
      </c>
      <c r="DC99">
        <v>577</v>
      </c>
      <c r="DD99">
        <v>200</v>
      </c>
      <c r="DE99">
        <v>210</v>
      </c>
      <c r="DF99">
        <v>188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20</v>
      </c>
      <c r="DN99">
        <v>0</v>
      </c>
      <c r="DO99">
        <v>20</v>
      </c>
      <c r="DP99">
        <v>2</v>
      </c>
      <c r="DQ99" t="s">
        <v>130</v>
      </c>
      <c r="DR99">
        <v>490644</v>
      </c>
      <c r="DS99">
        <v>1021116</v>
      </c>
      <c r="DT99">
        <v>0.66800000000000004</v>
      </c>
      <c r="DU99">
        <v>0.78800000000000003</v>
      </c>
      <c r="DV99">
        <v>4.3899999999999997</v>
      </c>
      <c r="DW99">
        <v>1.71</v>
      </c>
      <c r="DX99">
        <v>0</v>
      </c>
      <c r="DY99" s="15">
        <f t="shared" si="23"/>
        <v>1.5841358224836233E-3</v>
      </c>
      <c r="DZ99" s="15">
        <f t="shared" si="24"/>
        <v>1.1174348342284701E-2</v>
      </c>
      <c r="EA99" s="16">
        <f t="shared" si="25"/>
        <v>191.48608140820372</v>
      </c>
      <c r="EB99" s="17">
        <f t="shared" si="26"/>
        <v>1.2758484164768324E-2</v>
      </c>
    </row>
    <row r="100" spans="1:132" hidden="1" x14ac:dyDescent="0.25">
      <c r="A100">
        <v>91</v>
      </c>
      <c r="B100" t="s">
        <v>476</v>
      </c>
      <c r="C100">
        <v>10</v>
      </c>
      <c r="D100">
        <v>0</v>
      </c>
      <c r="E100">
        <v>5</v>
      </c>
      <c r="F100">
        <v>1</v>
      </c>
      <c r="G100" t="s">
        <v>130</v>
      </c>
      <c r="H100" t="s">
        <v>130</v>
      </c>
      <c r="I100">
        <v>5</v>
      </c>
      <c r="J100">
        <v>1</v>
      </c>
      <c r="K100" t="s">
        <v>130</v>
      </c>
      <c r="L100" t="s">
        <v>130</v>
      </c>
      <c r="M100" t="s">
        <v>396</v>
      </c>
      <c r="N100">
        <v>12</v>
      </c>
      <c r="O100">
        <v>56</v>
      </c>
      <c r="P100">
        <v>51</v>
      </c>
      <c r="Q100">
        <v>26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</v>
      </c>
      <c r="X100">
        <v>1</v>
      </c>
      <c r="Y100">
        <v>6</v>
      </c>
      <c r="Z100">
        <v>3</v>
      </c>
      <c r="AA100">
        <v>41</v>
      </c>
      <c r="AB100">
        <v>1</v>
      </c>
      <c r="AC100">
        <v>51</v>
      </c>
      <c r="AD100">
        <v>0</v>
      </c>
      <c r="AE100">
        <v>0</v>
      </c>
      <c r="AF100">
        <v>13.44999980926514</v>
      </c>
      <c r="AG100">
        <v>13.260000228881839</v>
      </c>
      <c r="AH100">
        <v>13.5</v>
      </c>
      <c r="AI100" s="15">
        <f t="shared" si="17"/>
        <v>-1.4328776553823808E-2</v>
      </c>
      <c r="AJ100" s="15">
        <f t="shared" si="18"/>
        <v>1.7777760823567412E-2</v>
      </c>
      <c r="AK100" t="s">
        <v>237</v>
      </c>
      <c r="AL100">
        <v>95</v>
      </c>
      <c r="AM100">
        <v>57</v>
      </c>
      <c r="AN100">
        <v>4</v>
      </c>
      <c r="AO100">
        <v>9</v>
      </c>
      <c r="AP100">
        <v>2</v>
      </c>
      <c r="AQ100">
        <v>1</v>
      </c>
      <c r="AR100">
        <v>15</v>
      </c>
      <c r="AS100">
        <v>1</v>
      </c>
      <c r="AT100">
        <v>2</v>
      </c>
      <c r="AU100">
        <v>20</v>
      </c>
      <c r="AV100">
        <v>8</v>
      </c>
      <c r="AW100">
        <v>7</v>
      </c>
      <c r="AX100">
        <v>1</v>
      </c>
      <c r="AY100">
        <v>2</v>
      </c>
      <c r="AZ100">
        <v>0</v>
      </c>
      <c r="BA100">
        <v>0</v>
      </c>
      <c r="BB100">
        <v>0</v>
      </c>
      <c r="BC100">
        <v>0</v>
      </c>
      <c r="BD100">
        <v>13.60000038146973</v>
      </c>
      <c r="BE100">
        <v>13.5</v>
      </c>
      <c r="BF100">
        <v>13.82999992370606</v>
      </c>
      <c r="BG100" s="15">
        <f t="shared" si="19"/>
        <v>-7.4074356644244777E-3</v>
      </c>
      <c r="BH100" s="15">
        <f t="shared" si="20"/>
        <v>2.3861165981671872E-2</v>
      </c>
      <c r="BI100" t="s">
        <v>477</v>
      </c>
      <c r="BJ100">
        <v>6</v>
      </c>
      <c r="BK100">
        <v>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6</v>
      </c>
      <c r="BT100">
        <v>33</v>
      </c>
      <c r="BU100">
        <v>30</v>
      </c>
      <c r="BV100">
        <v>34</v>
      </c>
      <c r="BW100">
        <v>86</v>
      </c>
      <c r="BX100">
        <v>0</v>
      </c>
      <c r="BY100">
        <v>0</v>
      </c>
      <c r="BZ100">
        <v>0</v>
      </c>
      <c r="CA100">
        <v>0</v>
      </c>
      <c r="CB100">
        <v>13.590000152587891</v>
      </c>
      <c r="CC100">
        <v>13.60999965667725</v>
      </c>
      <c r="CD100">
        <v>13.680000305175779</v>
      </c>
      <c r="CE100" s="15">
        <f t="shared" si="21"/>
        <v>1.469471314758386E-3</v>
      </c>
      <c r="CF100" s="15">
        <f t="shared" si="22"/>
        <v>5.1170063550397549E-3</v>
      </c>
      <c r="CG100" t="s">
        <v>466</v>
      </c>
      <c r="CH100">
        <v>14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21</v>
      </c>
      <c r="CR100">
        <v>21</v>
      </c>
      <c r="CS100">
        <v>18</v>
      </c>
      <c r="CT100">
        <v>15</v>
      </c>
      <c r="CU100">
        <v>114</v>
      </c>
      <c r="CV100">
        <v>0</v>
      </c>
      <c r="CW100">
        <v>0</v>
      </c>
      <c r="CX100">
        <v>0</v>
      </c>
      <c r="CY100">
        <v>0</v>
      </c>
      <c r="CZ100">
        <v>13.439999580383301</v>
      </c>
      <c r="DA100">
        <v>13.430000305175779</v>
      </c>
      <c r="DB100">
        <v>13.789999961853029</v>
      </c>
      <c r="DC100">
        <v>333</v>
      </c>
      <c r="DD100">
        <v>226</v>
      </c>
      <c r="DE100">
        <v>310</v>
      </c>
      <c r="DF100">
        <v>48</v>
      </c>
      <c r="DG100">
        <v>2</v>
      </c>
      <c r="DH100">
        <v>37</v>
      </c>
      <c r="DI100">
        <v>2</v>
      </c>
      <c r="DJ100">
        <v>37</v>
      </c>
      <c r="DK100">
        <v>0</v>
      </c>
      <c r="DL100">
        <v>243</v>
      </c>
      <c r="DN100">
        <v>0</v>
      </c>
      <c r="DO100">
        <v>43</v>
      </c>
      <c r="DP100">
        <v>2.1</v>
      </c>
      <c r="DQ100" t="s">
        <v>130</v>
      </c>
      <c r="DR100">
        <v>50477888</v>
      </c>
      <c r="DS100">
        <v>48771916</v>
      </c>
      <c r="DT100">
        <v>1.22</v>
      </c>
      <c r="DU100">
        <v>1.577</v>
      </c>
      <c r="DV100">
        <v>0.17</v>
      </c>
      <c r="DW100">
        <v>0.97</v>
      </c>
      <c r="DX100">
        <v>6.7799999999999999E-2</v>
      </c>
      <c r="DY100" s="15">
        <f t="shared" si="23"/>
        <v>-7.4454765303832993E-4</v>
      </c>
      <c r="DZ100" s="15">
        <f t="shared" si="24"/>
        <v>2.6105848997324821E-2</v>
      </c>
      <c r="EA100" s="16">
        <f t="shared" si="25"/>
        <v>13.780601865176724</v>
      </c>
      <c r="EB100" s="17">
        <f t="shared" si="26"/>
        <v>2.5361301344286491E-2</v>
      </c>
    </row>
    <row r="101" spans="1:132" hidden="1" x14ac:dyDescent="0.25">
      <c r="A101">
        <v>92</v>
      </c>
      <c r="B101" t="s">
        <v>478</v>
      </c>
      <c r="C101">
        <v>10</v>
      </c>
      <c r="D101">
        <v>0</v>
      </c>
      <c r="E101">
        <v>6</v>
      </c>
      <c r="F101">
        <v>0</v>
      </c>
      <c r="G101" t="s">
        <v>130</v>
      </c>
      <c r="H101" t="s">
        <v>130</v>
      </c>
      <c r="I101">
        <v>5</v>
      </c>
      <c r="J101">
        <v>1</v>
      </c>
      <c r="K101" t="s">
        <v>130</v>
      </c>
      <c r="L101" t="s">
        <v>130</v>
      </c>
      <c r="M101" t="s">
        <v>479</v>
      </c>
      <c r="N101">
        <v>16</v>
      </c>
      <c r="O101">
        <v>11</v>
      </c>
      <c r="P101">
        <v>10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</v>
      </c>
      <c r="X101">
        <v>1</v>
      </c>
      <c r="Y101">
        <v>5</v>
      </c>
      <c r="Z101">
        <v>1</v>
      </c>
      <c r="AA101">
        <v>24</v>
      </c>
      <c r="AB101">
        <v>1</v>
      </c>
      <c r="AC101">
        <v>31</v>
      </c>
      <c r="AD101">
        <v>0</v>
      </c>
      <c r="AE101">
        <v>0</v>
      </c>
      <c r="AF101">
        <v>47.290000915527337</v>
      </c>
      <c r="AG101">
        <v>46.970001220703118</v>
      </c>
      <c r="AH101">
        <v>47.669998168945313</v>
      </c>
      <c r="AI101" s="15">
        <f t="shared" si="17"/>
        <v>-6.8128525975674759E-3</v>
      </c>
      <c r="AJ101" s="15">
        <f t="shared" si="18"/>
        <v>1.4684224357663367E-2</v>
      </c>
      <c r="AK101" t="s">
        <v>177</v>
      </c>
      <c r="AL101">
        <v>18</v>
      </c>
      <c r="AM101">
        <v>22</v>
      </c>
      <c r="AN101">
        <v>12</v>
      </c>
      <c r="AO101">
        <v>4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7</v>
      </c>
      <c r="AV101">
        <v>1</v>
      </c>
      <c r="AW101">
        <v>1</v>
      </c>
      <c r="AX101">
        <v>4</v>
      </c>
      <c r="AY101">
        <v>24</v>
      </c>
      <c r="AZ101">
        <v>2</v>
      </c>
      <c r="BA101">
        <v>30</v>
      </c>
      <c r="BB101">
        <v>1</v>
      </c>
      <c r="BC101">
        <v>0</v>
      </c>
      <c r="BD101">
        <v>48.669998168945313</v>
      </c>
      <c r="BE101">
        <v>47.779998779296882</v>
      </c>
      <c r="BF101">
        <v>48.779998779296882</v>
      </c>
      <c r="BG101" s="15">
        <f t="shared" si="19"/>
        <v>-1.8627028304447402E-2</v>
      </c>
      <c r="BH101" s="15">
        <f t="shared" si="20"/>
        <v>2.0500205515060821E-2</v>
      </c>
      <c r="BI101" t="s">
        <v>480</v>
      </c>
      <c r="BJ101">
        <v>9</v>
      </c>
      <c r="BK101">
        <v>3</v>
      </c>
      <c r="BL101">
        <v>8</v>
      </c>
      <c r="BM101">
        <v>16</v>
      </c>
      <c r="BN101">
        <v>77</v>
      </c>
      <c r="BO101">
        <v>0</v>
      </c>
      <c r="BP101">
        <v>0</v>
      </c>
      <c r="BQ101">
        <v>0</v>
      </c>
      <c r="BR101">
        <v>0</v>
      </c>
      <c r="BS101">
        <v>2</v>
      </c>
      <c r="BT101">
        <v>0</v>
      </c>
      <c r="BU101">
        <v>1</v>
      </c>
      <c r="BV101">
        <v>0</v>
      </c>
      <c r="BW101">
        <v>1</v>
      </c>
      <c r="BX101">
        <v>1</v>
      </c>
      <c r="BY101">
        <v>2</v>
      </c>
      <c r="BZ101">
        <v>1</v>
      </c>
      <c r="CA101">
        <v>2</v>
      </c>
      <c r="CB101">
        <v>51.060001373291023</v>
      </c>
      <c r="CC101">
        <v>48.979999542236328</v>
      </c>
      <c r="CD101">
        <v>51.209999084472663</v>
      </c>
      <c r="CE101" s="15">
        <f t="shared" si="21"/>
        <v>-4.2466350561336297E-2</v>
      </c>
      <c r="CF101" s="15">
        <f t="shared" si="22"/>
        <v>4.3546174225816192E-2</v>
      </c>
      <c r="CG101" t="s">
        <v>481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135</v>
      </c>
      <c r="CV101">
        <v>0</v>
      </c>
      <c r="CW101">
        <v>0</v>
      </c>
      <c r="CX101">
        <v>0</v>
      </c>
      <c r="CY101">
        <v>0</v>
      </c>
      <c r="CZ101">
        <v>48.740001678466797</v>
      </c>
      <c r="DA101">
        <v>48.909999847412109</v>
      </c>
      <c r="DB101">
        <v>51.049999237060547</v>
      </c>
      <c r="DC101">
        <v>130</v>
      </c>
      <c r="DD101">
        <v>29</v>
      </c>
      <c r="DE101">
        <v>93</v>
      </c>
      <c r="DF101">
        <v>25</v>
      </c>
      <c r="DG101">
        <v>0</v>
      </c>
      <c r="DH101">
        <v>98</v>
      </c>
      <c r="DI101">
        <v>0</v>
      </c>
      <c r="DJ101">
        <v>5</v>
      </c>
      <c r="DK101">
        <v>2</v>
      </c>
      <c r="DL101">
        <v>184</v>
      </c>
      <c r="DN101">
        <v>0</v>
      </c>
      <c r="DO101">
        <v>48</v>
      </c>
      <c r="DP101">
        <v>2.2000000000000002</v>
      </c>
      <c r="DQ101" t="s">
        <v>130</v>
      </c>
      <c r="DR101">
        <v>144023</v>
      </c>
      <c r="DS101">
        <v>116033</v>
      </c>
      <c r="DT101">
        <v>0.88100000000000001</v>
      </c>
      <c r="DU101">
        <v>1.657</v>
      </c>
      <c r="DV101">
        <v>1.24</v>
      </c>
      <c r="DW101">
        <v>3.82</v>
      </c>
      <c r="DX101">
        <v>0</v>
      </c>
      <c r="DY101" s="15">
        <f t="shared" si="23"/>
        <v>3.4757343994207268E-3</v>
      </c>
      <c r="DZ101" s="15">
        <f t="shared" si="24"/>
        <v>4.191967525231366E-2</v>
      </c>
      <c r="EA101" s="16">
        <f t="shared" si="25"/>
        <v>50.960291157606335</v>
      </c>
      <c r="EB101" s="17">
        <f t="shared" si="26"/>
        <v>4.5395409651734386E-2</v>
      </c>
    </row>
    <row r="102" spans="1:132" hidden="1" x14ac:dyDescent="0.25">
      <c r="A102">
        <v>93</v>
      </c>
      <c r="B102" t="s">
        <v>482</v>
      </c>
      <c r="C102">
        <v>10</v>
      </c>
      <c r="D102">
        <v>0</v>
      </c>
      <c r="E102">
        <v>5</v>
      </c>
      <c r="F102">
        <v>1</v>
      </c>
      <c r="G102" t="s">
        <v>130</v>
      </c>
      <c r="H102" t="s">
        <v>130</v>
      </c>
      <c r="I102">
        <v>6</v>
      </c>
      <c r="J102">
        <v>0</v>
      </c>
      <c r="K102" t="s">
        <v>130</v>
      </c>
      <c r="L102" t="s">
        <v>130</v>
      </c>
      <c r="M102" t="s">
        <v>483</v>
      </c>
      <c r="N102">
        <v>163</v>
      </c>
      <c r="O102">
        <v>21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19.159999847412109</v>
      </c>
      <c r="AG102">
        <v>19.090000152587891</v>
      </c>
      <c r="AH102">
        <v>19.229999542236332</v>
      </c>
      <c r="AI102" s="15">
        <f t="shared" si="17"/>
        <v>-3.6668252626874676E-3</v>
      </c>
      <c r="AJ102" s="15">
        <f t="shared" si="18"/>
        <v>7.2802596454019097E-3</v>
      </c>
      <c r="AK102" t="s">
        <v>484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5</v>
      </c>
      <c r="AX102">
        <v>5</v>
      </c>
      <c r="AY102">
        <v>178</v>
      </c>
      <c r="AZ102">
        <v>0</v>
      </c>
      <c r="BA102">
        <v>0</v>
      </c>
      <c r="BB102">
        <v>0</v>
      </c>
      <c r="BC102">
        <v>0</v>
      </c>
      <c r="BD102">
        <v>18.45000076293945</v>
      </c>
      <c r="BE102">
        <v>18.70000076293945</v>
      </c>
      <c r="BF102">
        <v>18.79999923706055</v>
      </c>
      <c r="BG102" s="15">
        <f t="shared" si="19"/>
        <v>1.3368983411779389E-2</v>
      </c>
      <c r="BH102" s="15">
        <f t="shared" si="20"/>
        <v>5.3190679882567649E-3</v>
      </c>
      <c r="BI102" t="s">
        <v>417</v>
      </c>
      <c r="BJ102">
        <v>15</v>
      </c>
      <c r="BK102">
        <v>82</v>
      </c>
      <c r="BL102">
        <v>39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13</v>
      </c>
      <c r="BT102">
        <v>15</v>
      </c>
      <c r="BU102">
        <v>8</v>
      </c>
      <c r="BV102">
        <v>11</v>
      </c>
      <c r="BW102">
        <v>5</v>
      </c>
      <c r="BX102">
        <v>1</v>
      </c>
      <c r="BY102">
        <v>39</v>
      </c>
      <c r="BZ102">
        <v>0</v>
      </c>
      <c r="CA102">
        <v>0</v>
      </c>
      <c r="CB102">
        <v>18.70999908447266</v>
      </c>
      <c r="CC102">
        <v>18.489999771118161</v>
      </c>
      <c r="CD102">
        <v>18.729999542236332</v>
      </c>
      <c r="CE102" s="15">
        <f t="shared" si="21"/>
        <v>-1.1898286429302463E-2</v>
      </c>
      <c r="CF102" s="15">
        <f t="shared" si="22"/>
        <v>1.281365600554174E-2</v>
      </c>
      <c r="CG102" t="s">
        <v>301</v>
      </c>
      <c r="CH102">
        <v>109</v>
      </c>
      <c r="CI102">
        <v>24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15</v>
      </c>
      <c r="CR102">
        <v>8</v>
      </c>
      <c r="CS102">
        <v>2</v>
      </c>
      <c r="CT102">
        <v>3</v>
      </c>
      <c r="CU102">
        <v>19</v>
      </c>
      <c r="CV102">
        <v>0</v>
      </c>
      <c r="CW102">
        <v>0</v>
      </c>
      <c r="CX102">
        <v>0</v>
      </c>
      <c r="CY102">
        <v>0</v>
      </c>
      <c r="CZ102">
        <v>18.79999923706055</v>
      </c>
      <c r="DA102">
        <v>18.79999923706055</v>
      </c>
      <c r="DB102">
        <v>18.940000534057621</v>
      </c>
      <c r="DC102">
        <v>454</v>
      </c>
      <c r="DD102">
        <v>98</v>
      </c>
      <c r="DE102">
        <v>185</v>
      </c>
      <c r="DF102">
        <v>23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202</v>
      </c>
      <c r="DN102">
        <v>0</v>
      </c>
      <c r="DO102">
        <v>178</v>
      </c>
      <c r="DP102">
        <v>2.2999999999999998</v>
      </c>
      <c r="DQ102" t="s">
        <v>130</v>
      </c>
      <c r="DR102">
        <v>408412</v>
      </c>
      <c r="DS102">
        <v>532016</v>
      </c>
      <c r="DT102">
        <v>3.3780000000000001</v>
      </c>
      <c r="DU102">
        <v>4.2130000000000001</v>
      </c>
      <c r="DW102">
        <v>0.94</v>
      </c>
      <c r="DY102" s="15">
        <f t="shared" si="23"/>
        <v>0</v>
      </c>
      <c r="DZ102" s="15">
        <f t="shared" si="24"/>
        <v>7.3918317343931728E-3</v>
      </c>
      <c r="EA102" s="16">
        <f t="shared" si="25"/>
        <v>18.93896566802762</v>
      </c>
      <c r="EB102" s="17">
        <f t="shared" si="26"/>
        <v>7.3918317343931728E-3</v>
      </c>
    </row>
    <row r="103" spans="1:132" hidden="1" x14ac:dyDescent="0.25">
      <c r="A103">
        <v>94</v>
      </c>
      <c r="B103" t="s">
        <v>485</v>
      </c>
      <c r="C103">
        <v>9</v>
      </c>
      <c r="D103">
        <v>0</v>
      </c>
      <c r="E103">
        <v>6</v>
      </c>
      <c r="F103">
        <v>0</v>
      </c>
      <c r="G103" t="s">
        <v>130</v>
      </c>
      <c r="H103" t="s">
        <v>130</v>
      </c>
      <c r="I103">
        <v>6</v>
      </c>
      <c r="J103">
        <v>0</v>
      </c>
      <c r="K103" t="s">
        <v>130</v>
      </c>
      <c r="L103" t="s">
        <v>130</v>
      </c>
      <c r="M103" t="s">
        <v>143</v>
      </c>
      <c r="N103">
        <v>7</v>
      </c>
      <c r="O103">
        <v>134</v>
      </c>
      <c r="P103">
        <v>50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212.80999755859369</v>
      </c>
      <c r="AG103">
        <v>209.94000244140619</v>
      </c>
      <c r="AH103">
        <v>213.28999328613281</v>
      </c>
      <c r="AI103" s="15">
        <f t="shared" si="17"/>
        <v>-1.36705491274276E-2</v>
      </c>
      <c r="AJ103" s="15">
        <f t="shared" si="18"/>
        <v>1.5706272915638086E-2</v>
      </c>
      <c r="AK103" t="s">
        <v>437</v>
      </c>
      <c r="AL103">
        <v>105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44</v>
      </c>
      <c r="AV103">
        <v>31</v>
      </c>
      <c r="AW103">
        <v>17</v>
      </c>
      <c r="AX103">
        <v>3</v>
      </c>
      <c r="AY103">
        <v>4</v>
      </c>
      <c r="AZ103">
        <v>0</v>
      </c>
      <c r="BA103">
        <v>0</v>
      </c>
      <c r="BB103">
        <v>0</v>
      </c>
      <c r="BC103">
        <v>0</v>
      </c>
      <c r="BD103">
        <v>213.30000305175781</v>
      </c>
      <c r="BE103">
        <v>212.78999328613281</v>
      </c>
      <c r="BF103">
        <v>213.5299987792969</v>
      </c>
      <c r="BG103" s="15">
        <f t="shared" si="19"/>
        <v>-2.3967751384774694E-3</v>
      </c>
      <c r="BH103" s="15">
        <f t="shared" si="20"/>
        <v>3.4655809366109791E-3</v>
      </c>
      <c r="BI103" t="s">
        <v>486</v>
      </c>
      <c r="BJ103">
        <v>89</v>
      </c>
      <c r="BK103">
        <v>100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10</v>
      </c>
      <c r="BT103">
        <v>1</v>
      </c>
      <c r="BU103">
        <v>2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214.46000671386719</v>
      </c>
      <c r="CC103">
        <v>213.2799987792969</v>
      </c>
      <c r="CD103">
        <v>215.1300048828125</v>
      </c>
      <c r="CE103" s="15">
        <f t="shared" si="21"/>
        <v>-5.5326703925544507E-3</v>
      </c>
      <c r="CF103" s="15">
        <f t="shared" si="22"/>
        <v>8.5994796705524124E-3</v>
      </c>
      <c r="CG103" t="s">
        <v>157</v>
      </c>
      <c r="CH103">
        <v>155</v>
      </c>
      <c r="CI103">
        <v>9</v>
      </c>
      <c r="CJ103">
        <v>3</v>
      </c>
      <c r="CK103">
        <v>0</v>
      </c>
      <c r="CL103">
        <v>0</v>
      </c>
      <c r="CM103">
        <v>1</v>
      </c>
      <c r="CN103">
        <v>3</v>
      </c>
      <c r="CO103">
        <v>0</v>
      </c>
      <c r="CP103">
        <v>0</v>
      </c>
      <c r="CQ103">
        <v>41</v>
      </c>
      <c r="CR103">
        <v>3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213.6499938964844</v>
      </c>
      <c r="DA103">
        <v>213.83000183105469</v>
      </c>
      <c r="DB103">
        <v>216.1499938964844</v>
      </c>
      <c r="DC103">
        <v>655</v>
      </c>
      <c r="DD103">
        <v>152</v>
      </c>
      <c r="DE103">
        <v>299</v>
      </c>
      <c r="DF103">
        <v>95</v>
      </c>
      <c r="DG103">
        <v>0</v>
      </c>
      <c r="DH103">
        <v>3</v>
      </c>
      <c r="DI103">
        <v>0</v>
      </c>
      <c r="DJ103">
        <v>3</v>
      </c>
      <c r="DK103">
        <v>0</v>
      </c>
      <c r="DL103">
        <v>4</v>
      </c>
      <c r="DN103">
        <v>0</v>
      </c>
      <c r="DO103">
        <v>4</v>
      </c>
      <c r="DP103">
        <v>1.9</v>
      </c>
      <c r="DQ103" t="s">
        <v>130</v>
      </c>
      <c r="DR103">
        <v>759582</v>
      </c>
      <c r="DS103">
        <v>910416</v>
      </c>
      <c r="DT103">
        <v>0.60199999999999998</v>
      </c>
      <c r="DU103">
        <v>1.01</v>
      </c>
      <c r="DV103">
        <v>2.66</v>
      </c>
      <c r="DW103">
        <v>2.34</v>
      </c>
      <c r="DX103">
        <v>0.4</v>
      </c>
      <c r="DY103" s="15">
        <f t="shared" si="23"/>
        <v>8.4182730687387686E-4</v>
      </c>
      <c r="DZ103" s="15">
        <f t="shared" si="24"/>
        <v>1.0733250663614524E-2</v>
      </c>
      <c r="EA103" s="16">
        <f t="shared" si="25"/>
        <v>216.12509284010855</v>
      </c>
      <c r="EB103" s="17">
        <f t="shared" si="26"/>
        <v>1.1575077970488401E-2</v>
      </c>
    </row>
    <row r="104" spans="1:132" hidden="1" x14ac:dyDescent="0.25">
      <c r="A104">
        <v>95</v>
      </c>
      <c r="B104" t="s">
        <v>487</v>
      </c>
      <c r="C104">
        <v>9</v>
      </c>
      <c r="D104">
        <v>0</v>
      </c>
      <c r="E104">
        <v>6</v>
      </c>
      <c r="F104">
        <v>0</v>
      </c>
      <c r="G104" t="s">
        <v>130</v>
      </c>
      <c r="H104" t="s">
        <v>130</v>
      </c>
      <c r="I104">
        <v>6</v>
      </c>
      <c r="J104">
        <v>0</v>
      </c>
      <c r="K104" t="s">
        <v>130</v>
      </c>
      <c r="L104" t="s">
        <v>130</v>
      </c>
      <c r="M104" t="s">
        <v>488</v>
      </c>
      <c r="N104">
        <v>33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62</v>
      </c>
      <c r="X104">
        <v>37</v>
      </c>
      <c r="Y104">
        <v>27</v>
      </c>
      <c r="Z104">
        <v>12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97.980003356933594</v>
      </c>
      <c r="AG104">
        <v>98.239997863769517</v>
      </c>
      <c r="AH104">
        <v>98.529998779296875</v>
      </c>
      <c r="AI104" s="15">
        <f t="shared" si="17"/>
        <v>2.6465239463508983E-3</v>
      </c>
      <c r="AJ104" s="15">
        <f t="shared" si="18"/>
        <v>2.9432753386808841E-3</v>
      </c>
      <c r="AK104" t="s">
        <v>489</v>
      </c>
      <c r="AL104">
        <v>18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81</v>
      </c>
      <c r="AV104">
        <v>46</v>
      </c>
      <c r="AW104">
        <v>23</v>
      </c>
      <c r="AX104">
        <v>7</v>
      </c>
      <c r="AY104">
        <v>2</v>
      </c>
      <c r="AZ104">
        <v>0</v>
      </c>
      <c r="BA104">
        <v>0</v>
      </c>
      <c r="BB104">
        <v>0</v>
      </c>
      <c r="BC104">
        <v>0</v>
      </c>
      <c r="BD104">
        <v>99.410003662109375</v>
      </c>
      <c r="BE104">
        <v>99.029998779296875</v>
      </c>
      <c r="BF104">
        <v>99.410003662109375</v>
      </c>
      <c r="BG104" s="15">
        <f t="shared" si="19"/>
        <v>-3.837270397825554E-3</v>
      </c>
      <c r="BH104" s="15">
        <f t="shared" si="20"/>
        <v>3.8226020401741501E-3</v>
      </c>
      <c r="BI104" t="s">
        <v>190</v>
      </c>
      <c r="BJ104">
        <v>51</v>
      </c>
      <c r="BK104">
        <v>90</v>
      </c>
      <c r="BL104">
        <v>13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6</v>
      </c>
      <c r="BT104">
        <v>1</v>
      </c>
      <c r="BU104">
        <v>1</v>
      </c>
      <c r="BV104">
        <v>4</v>
      </c>
      <c r="BW104">
        <v>2</v>
      </c>
      <c r="BX104">
        <v>1</v>
      </c>
      <c r="BY104">
        <v>8</v>
      </c>
      <c r="BZ104">
        <v>0</v>
      </c>
      <c r="CA104">
        <v>0</v>
      </c>
      <c r="CB104">
        <v>100.8000030517578</v>
      </c>
      <c r="CC104">
        <v>99.790000915527344</v>
      </c>
      <c r="CD104">
        <v>101.25</v>
      </c>
      <c r="CE104" s="15">
        <f t="shared" si="21"/>
        <v>-1.01212759491347E-2</v>
      </c>
      <c r="CF104" s="15">
        <f t="shared" si="22"/>
        <v>1.4419744044174343E-2</v>
      </c>
      <c r="CG104" t="s">
        <v>490</v>
      </c>
      <c r="CH104">
        <v>109</v>
      </c>
      <c r="CI104">
        <v>37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12</v>
      </c>
      <c r="CR104">
        <v>6</v>
      </c>
      <c r="CS104">
        <v>1</v>
      </c>
      <c r="CT104">
        <v>1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100.63999938964839</v>
      </c>
      <c r="DA104">
        <v>100.44000244140619</v>
      </c>
      <c r="DB104">
        <v>101.84999847412109</v>
      </c>
      <c r="DC104">
        <v>351</v>
      </c>
      <c r="DD104">
        <v>327</v>
      </c>
      <c r="DE104">
        <v>51</v>
      </c>
      <c r="DF104">
        <v>295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9</v>
      </c>
      <c r="DN104">
        <v>0</v>
      </c>
      <c r="DO104">
        <v>6</v>
      </c>
      <c r="DP104">
        <v>2.9</v>
      </c>
      <c r="DQ104" t="s">
        <v>135</v>
      </c>
      <c r="DR104">
        <v>369926</v>
      </c>
      <c r="DS104">
        <v>345666</v>
      </c>
      <c r="DT104">
        <v>0.26500000000000001</v>
      </c>
      <c r="DU104">
        <v>0.36199999999999999</v>
      </c>
      <c r="DV104">
        <v>1.85</v>
      </c>
      <c r="DW104">
        <v>1.72</v>
      </c>
      <c r="DX104">
        <v>0.11</v>
      </c>
      <c r="DY104" s="15">
        <f t="shared" si="23"/>
        <v>-1.9912081180888386E-3</v>
      </c>
      <c r="DZ104" s="15">
        <f t="shared" si="24"/>
        <v>1.3843849325860913E-2</v>
      </c>
      <c r="EA104" s="16">
        <f t="shared" si="25"/>
        <v>101.83047870149413</v>
      </c>
      <c r="EB104" s="17">
        <f t="shared" si="26"/>
        <v>1.1852641207772074E-2</v>
      </c>
    </row>
    <row r="105" spans="1:132" hidden="1" x14ac:dyDescent="0.25">
      <c r="A105">
        <v>96</v>
      </c>
      <c r="B105" t="s">
        <v>491</v>
      </c>
      <c r="C105">
        <v>10</v>
      </c>
      <c r="D105">
        <v>0</v>
      </c>
      <c r="E105">
        <v>6</v>
      </c>
      <c r="F105">
        <v>0</v>
      </c>
      <c r="G105" t="s">
        <v>130</v>
      </c>
      <c r="H105" t="s">
        <v>130</v>
      </c>
      <c r="I105">
        <v>6</v>
      </c>
      <c r="J105">
        <v>0</v>
      </c>
      <c r="K105" t="s">
        <v>130</v>
      </c>
      <c r="L105" t="s">
        <v>130</v>
      </c>
      <c r="M105" t="s">
        <v>452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3</v>
      </c>
      <c r="Y105">
        <v>2</v>
      </c>
      <c r="Z105">
        <v>6</v>
      </c>
      <c r="AA105">
        <v>172</v>
      </c>
      <c r="AB105">
        <v>0</v>
      </c>
      <c r="AC105">
        <v>0</v>
      </c>
      <c r="AD105">
        <v>0</v>
      </c>
      <c r="AE105">
        <v>0</v>
      </c>
      <c r="AF105">
        <v>72.800003051757813</v>
      </c>
      <c r="AG105">
        <v>73.129997253417969</v>
      </c>
      <c r="AH105">
        <v>73.129997253417969</v>
      </c>
      <c r="AI105" s="15">
        <f t="shared" si="17"/>
        <v>4.5124328463547192E-3</v>
      </c>
      <c r="AJ105" s="15">
        <f t="shared" si="18"/>
        <v>0</v>
      </c>
      <c r="AK105" t="s">
        <v>416</v>
      </c>
      <c r="AL105">
        <v>31</v>
      </c>
      <c r="AM105">
        <v>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47</v>
      </c>
      <c r="AV105">
        <v>6</v>
      </c>
      <c r="AW105">
        <v>9</v>
      </c>
      <c r="AX105">
        <v>3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73.400001525878906</v>
      </c>
      <c r="BE105">
        <v>73.040000915527344</v>
      </c>
      <c r="BF105">
        <v>73.489997863769531</v>
      </c>
      <c r="BG105" s="15">
        <f t="shared" si="19"/>
        <v>-4.9288144282462198E-3</v>
      </c>
      <c r="BH105" s="15">
        <f t="shared" si="20"/>
        <v>6.123240731022439E-3</v>
      </c>
      <c r="BI105" t="s">
        <v>250</v>
      </c>
      <c r="BJ105">
        <v>54</v>
      </c>
      <c r="BK105">
        <v>107</v>
      </c>
      <c r="BL105">
        <v>10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4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74.080001831054688</v>
      </c>
      <c r="CC105">
        <v>73.400001525878906</v>
      </c>
      <c r="CD105">
        <v>74.239997863769531</v>
      </c>
      <c r="CE105" s="15">
        <f t="shared" si="21"/>
        <v>-9.2643091422284218E-3</v>
      </c>
      <c r="CF105" s="15">
        <f t="shared" si="22"/>
        <v>1.1314606170005792E-2</v>
      </c>
      <c r="CG105" t="s">
        <v>257</v>
      </c>
      <c r="CH105">
        <v>3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9</v>
      </c>
      <c r="CR105">
        <v>3</v>
      </c>
      <c r="CS105">
        <v>14</v>
      </c>
      <c r="CT105">
        <v>17</v>
      </c>
      <c r="CU105">
        <v>123</v>
      </c>
      <c r="CV105">
        <v>0</v>
      </c>
      <c r="CW105">
        <v>0</v>
      </c>
      <c r="CX105">
        <v>0</v>
      </c>
      <c r="CY105">
        <v>0</v>
      </c>
      <c r="CZ105">
        <v>73.489997863769531</v>
      </c>
      <c r="DA105">
        <v>73.830001831054688</v>
      </c>
      <c r="DB105">
        <v>74.25</v>
      </c>
      <c r="DC105">
        <v>210</v>
      </c>
      <c r="DD105">
        <v>124</v>
      </c>
      <c r="DE105">
        <v>36</v>
      </c>
      <c r="DF105">
        <v>77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295</v>
      </c>
      <c r="DN105">
        <v>0</v>
      </c>
      <c r="DO105">
        <v>172</v>
      </c>
      <c r="DP105">
        <v>2.5</v>
      </c>
      <c r="DQ105" t="s">
        <v>130</v>
      </c>
      <c r="DR105">
        <v>441784</v>
      </c>
      <c r="DS105">
        <v>1088575</v>
      </c>
      <c r="DT105">
        <v>2.1589999999999998</v>
      </c>
      <c r="DU105">
        <v>3.1859999999999999</v>
      </c>
      <c r="DV105">
        <v>2.94</v>
      </c>
      <c r="DW105">
        <v>2.21</v>
      </c>
      <c r="DX105">
        <v>0.36459999999999998</v>
      </c>
      <c r="DY105" s="15">
        <f t="shared" si="23"/>
        <v>4.6052276696835204E-3</v>
      </c>
      <c r="DZ105" s="15">
        <f t="shared" si="24"/>
        <v>5.6565409958965196E-3</v>
      </c>
      <c r="EA105" s="16">
        <f t="shared" si="25"/>
        <v>74.247624263139159</v>
      </c>
      <c r="EB105" s="17">
        <f t="shared" si="26"/>
        <v>1.026176866558004E-2</v>
      </c>
    </row>
    <row r="106" spans="1:132" hidden="1" x14ac:dyDescent="0.25">
      <c r="A106">
        <v>97</v>
      </c>
      <c r="B106" t="s">
        <v>492</v>
      </c>
      <c r="C106">
        <v>9</v>
      </c>
      <c r="D106">
        <v>0</v>
      </c>
      <c r="E106">
        <v>6</v>
      </c>
      <c r="F106">
        <v>0</v>
      </c>
      <c r="G106" t="s">
        <v>130</v>
      </c>
      <c r="H106" t="s">
        <v>130</v>
      </c>
      <c r="I106">
        <v>6</v>
      </c>
      <c r="J106">
        <v>0</v>
      </c>
      <c r="K106" t="s">
        <v>130</v>
      </c>
      <c r="L106" t="s">
        <v>130</v>
      </c>
      <c r="M106" t="s">
        <v>483</v>
      </c>
      <c r="N106">
        <v>1</v>
      </c>
      <c r="O106">
        <v>0</v>
      </c>
      <c r="P106">
        <v>10</v>
      </c>
      <c r="Q106">
        <v>10</v>
      </c>
      <c r="R106">
        <v>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612.3599853515625</v>
      </c>
      <c r="AG106">
        <v>606.20001220703125</v>
      </c>
      <c r="AH106">
        <v>618.54998779296875</v>
      </c>
      <c r="AI106" s="15">
        <f t="shared" si="17"/>
        <v>-1.0161618311593568E-2</v>
      </c>
      <c r="AJ106" s="15">
        <f t="shared" si="18"/>
        <v>1.9966010556403235E-2</v>
      </c>
      <c r="AK106" t="s">
        <v>237</v>
      </c>
      <c r="AL106">
        <v>3</v>
      </c>
      <c r="AM106">
        <v>3</v>
      </c>
      <c r="AN106">
        <v>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2</v>
      </c>
      <c r="AZ106">
        <v>1</v>
      </c>
      <c r="BA106">
        <v>0</v>
      </c>
      <c r="BB106">
        <v>0</v>
      </c>
      <c r="BC106">
        <v>0</v>
      </c>
      <c r="BD106">
        <v>619.19000244140625</v>
      </c>
      <c r="BE106">
        <v>612.030029296875</v>
      </c>
      <c r="BF106">
        <v>619.19000244140625</v>
      </c>
      <c r="BG106" s="15">
        <f t="shared" si="19"/>
        <v>-1.1698728496634336E-2</v>
      </c>
      <c r="BH106" s="15">
        <f t="shared" si="20"/>
        <v>1.1563450824949029E-2</v>
      </c>
      <c r="BI106" t="s">
        <v>392</v>
      </c>
      <c r="BJ106">
        <v>10</v>
      </c>
      <c r="BK106">
        <v>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5</v>
      </c>
      <c r="BT106">
        <v>4</v>
      </c>
      <c r="BU106">
        <v>2</v>
      </c>
      <c r="BV106">
        <v>0</v>
      </c>
      <c r="BW106">
        <v>2</v>
      </c>
      <c r="BX106">
        <v>0</v>
      </c>
      <c r="BY106">
        <v>0</v>
      </c>
      <c r="BZ106">
        <v>0</v>
      </c>
      <c r="CA106">
        <v>0</v>
      </c>
      <c r="CB106">
        <v>624.489990234375</v>
      </c>
      <c r="CC106">
        <v>621</v>
      </c>
      <c r="CD106">
        <v>625</v>
      </c>
      <c r="CE106" s="15">
        <f t="shared" si="21"/>
        <v>-5.6199520682367332E-3</v>
      </c>
      <c r="CF106" s="15">
        <f t="shared" si="22"/>
        <v>6.3999999999999613E-3</v>
      </c>
      <c r="CG106" t="s">
        <v>479</v>
      </c>
      <c r="CH106">
        <v>3</v>
      </c>
      <c r="CI106">
        <v>11</v>
      </c>
      <c r="CJ106">
        <v>3</v>
      </c>
      <c r="CK106">
        <v>1</v>
      </c>
      <c r="CL106">
        <v>0</v>
      </c>
      <c r="CM106">
        <v>1</v>
      </c>
      <c r="CN106">
        <v>3</v>
      </c>
      <c r="CO106">
        <v>0</v>
      </c>
      <c r="CP106">
        <v>0</v>
      </c>
      <c r="CQ106">
        <v>3</v>
      </c>
      <c r="CR106">
        <v>1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628.760009765625</v>
      </c>
      <c r="DA106">
        <v>627.55999755859375</v>
      </c>
      <c r="DB106">
        <v>640.59002685546875</v>
      </c>
      <c r="DC106">
        <v>60</v>
      </c>
      <c r="DD106">
        <v>18</v>
      </c>
      <c r="DE106">
        <v>29</v>
      </c>
      <c r="DF106">
        <v>3</v>
      </c>
      <c r="DG106">
        <v>0</v>
      </c>
      <c r="DH106">
        <v>15</v>
      </c>
      <c r="DI106">
        <v>0</v>
      </c>
      <c r="DJ106">
        <v>14</v>
      </c>
      <c r="DK106">
        <v>0</v>
      </c>
      <c r="DL106">
        <v>4</v>
      </c>
      <c r="DN106">
        <v>0</v>
      </c>
      <c r="DO106">
        <v>2</v>
      </c>
      <c r="DP106">
        <v>2</v>
      </c>
      <c r="DQ106" t="s">
        <v>130</v>
      </c>
      <c r="DR106">
        <v>15369</v>
      </c>
      <c r="DS106">
        <v>25825</v>
      </c>
      <c r="DT106">
        <v>1.651</v>
      </c>
      <c r="DU106">
        <v>1.8680000000000001</v>
      </c>
      <c r="DV106">
        <v>1.1299999999999999</v>
      </c>
      <c r="DW106">
        <v>2.77</v>
      </c>
      <c r="DX106">
        <v>9.98E-2</v>
      </c>
      <c r="DY106" s="15">
        <f t="shared" si="23"/>
        <v>-1.9121872198668566E-3</v>
      </c>
      <c r="DZ106" s="15">
        <f t="shared" si="24"/>
        <v>2.034066836918591E-2</v>
      </c>
      <c r="EA106" s="16">
        <f t="shared" si="25"/>
        <v>640.32498735070021</v>
      </c>
      <c r="EB106" s="17">
        <f t="shared" si="26"/>
        <v>1.8428481149319054E-2</v>
      </c>
    </row>
    <row r="107" spans="1:132" hidden="1" x14ac:dyDescent="0.25">
      <c r="A107">
        <v>98</v>
      </c>
      <c r="B107" t="s">
        <v>493</v>
      </c>
      <c r="C107">
        <v>10</v>
      </c>
      <c r="D107">
        <v>1</v>
      </c>
      <c r="E107">
        <v>6</v>
      </c>
      <c r="F107">
        <v>0</v>
      </c>
      <c r="G107" t="s">
        <v>130</v>
      </c>
      <c r="H107" t="s">
        <v>130</v>
      </c>
      <c r="I107">
        <v>5</v>
      </c>
      <c r="J107">
        <v>1</v>
      </c>
      <c r="K107" t="s">
        <v>130</v>
      </c>
      <c r="L107" t="s">
        <v>130</v>
      </c>
      <c r="M107" t="s">
        <v>132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10</v>
      </c>
      <c r="Z107">
        <v>6</v>
      </c>
      <c r="AA107">
        <v>134</v>
      </c>
      <c r="AB107">
        <v>0</v>
      </c>
      <c r="AC107">
        <v>0</v>
      </c>
      <c r="AD107">
        <v>0</v>
      </c>
      <c r="AE107">
        <v>0</v>
      </c>
      <c r="AF107">
        <v>57.389999389648438</v>
      </c>
      <c r="AG107">
        <v>57.520000457763672</v>
      </c>
      <c r="AH107">
        <v>57.520000457763672</v>
      </c>
      <c r="AI107" s="15">
        <f t="shared" si="17"/>
        <v>2.2601020007065875E-3</v>
      </c>
      <c r="AJ107" s="15">
        <f t="shared" si="18"/>
        <v>0</v>
      </c>
      <c r="AK107" t="s">
        <v>494</v>
      </c>
      <c r="AL107">
        <v>36</v>
      </c>
      <c r="AM107">
        <v>18</v>
      </c>
      <c r="AN107">
        <v>10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58.319999694824219</v>
      </c>
      <c r="BE107">
        <v>57.669998168945313</v>
      </c>
      <c r="BF107">
        <v>58.389999389648438</v>
      </c>
      <c r="BG107" s="15">
        <f t="shared" si="19"/>
        <v>-1.1271051612915084E-2</v>
      </c>
      <c r="BH107" s="15">
        <f t="shared" si="20"/>
        <v>1.2330899610024093E-2</v>
      </c>
      <c r="BI107" t="s">
        <v>495</v>
      </c>
      <c r="BJ107">
        <v>5</v>
      </c>
      <c r="BK107">
        <v>17</v>
      </c>
      <c r="BL107">
        <v>20</v>
      </c>
      <c r="BM107">
        <v>66</v>
      </c>
      <c r="BN107">
        <v>28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0</v>
      </c>
      <c r="BX107">
        <v>1</v>
      </c>
      <c r="BY107">
        <v>3</v>
      </c>
      <c r="BZ107">
        <v>1</v>
      </c>
      <c r="CA107">
        <v>3</v>
      </c>
      <c r="CB107">
        <v>60.340000152587891</v>
      </c>
      <c r="CC107">
        <v>58.869998931884773</v>
      </c>
      <c r="CD107">
        <v>60.409999847412109</v>
      </c>
      <c r="CE107" s="15">
        <f t="shared" si="21"/>
        <v>-2.4970294672571169E-2</v>
      </c>
      <c r="CF107" s="15">
        <f t="shared" si="22"/>
        <v>2.5492483354033757E-2</v>
      </c>
      <c r="CG107" t="s">
        <v>496</v>
      </c>
      <c r="CH107">
        <v>1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2</v>
      </c>
      <c r="CS107">
        <v>1</v>
      </c>
      <c r="CT107">
        <v>1</v>
      </c>
      <c r="CU107">
        <v>113</v>
      </c>
      <c r="CV107">
        <v>0</v>
      </c>
      <c r="CW107">
        <v>0</v>
      </c>
      <c r="CX107">
        <v>0</v>
      </c>
      <c r="CY107">
        <v>0</v>
      </c>
      <c r="CZ107">
        <v>58.459999084472663</v>
      </c>
      <c r="DA107">
        <v>58.330001831054688</v>
      </c>
      <c r="DB107">
        <v>59.529998779296882</v>
      </c>
      <c r="DC107">
        <v>174</v>
      </c>
      <c r="DD107">
        <v>25</v>
      </c>
      <c r="DE107">
        <v>64</v>
      </c>
      <c r="DF107">
        <v>17</v>
      </c>
      <c r="DG107">
        <v>0</v>
      </c>
      <c r="DH107">
        <v>94</v>
      </c>
      <c r="DI107">
        <v>0</v>
      </c>
      <c r="DJ107">
        <v>0</v>
      </c>
      <c r="DK107">
        <v>3</v>
      </c>
      <c r="DL107">
        <v>247</v>
      </c>
      <c r="DN107">
        <v>0</v>
      </c>
      <c r="DO107">
        <v>134</v>
      </c>
      <c r="DP107">
        <v>2.4</v>
      </c>
      <c r="DQ107" t="s">
        <v>130</v>
      </c>
      <c r="DR107">
        <v>215380</v>
      </c>
      <c r="DS107">
        <v>141050</v>
      </c>
      <c r="DT107">
        <v>0.79</v>
      </c>
      <c r="DU107">
        <v>1.359</v>
      </c>
      <c r="DV107">
        <v>1.56</v>
      </c>
      <c r="DW107">
        <v>5.27</v>
      </c>
      <c r="DX107">
        <v>1.0476000000000001</v>
      </c>
      <c r="DY107" s="15">
        <f t="shared" si="23"/>
        <v>-2.2286516258733791E-3</v>
      </c>
      <c r="DZ107" s="15">
        <f t="shared" si="24"/>
        <v>2.0157852727178738E-2</v>
      </c>
      <c r="EA107" s="16">
        <f t="shared" si="25"/>
        <v>59.505809417541151</v>
      </c>
      <c r="EB107" s="17">
        <f t="shared" si="26"/>
        <v>1.7929201101305359E-2</v>
      </c>
    </row>
    <row r="108" spans="1:132" hidden="1" x14ac:dyDescent="0.25">
      <c r="A108">
        <v>99</v>
      </c>
      <c r="B108" t="s">
        <v>497</v>
      </c>
      <c r="C108">
        <v>9</v>
      </c>
      <c r="D108">
        <v>0</v>
      </c>
      <c r="E108">
        <v>5</v>
      </c>
      <c r="F108">
        <v>1</v>
      </c>
      <c r="G108" t="s">
        <v>130</v>
      </c>
      <c r="H108" t="s">
        <v>130</v>
      </c>
      <c r="I108">
        <v>5</v>
      </c>
      <c r="J108">
        <v>1</v>
      </c>
      <c r="K108" t="s">
        <v>130</v>
      </c>
      <c r="L108" t="s">
        <v>130</v>
      </c>
      <c r="M108" t="s">
        <v>164</v>
      </c>
      <c r="N108">
        <v>12</v>
      </c>
      <c r="O108">
        <v>18</v>
      </c>
      <c r="P108">
        <v>17</v>
      </c>
      <c r="Q108">
        <v>36</v>
      </c>
      <c r="R108">
        <v>12</v>
      </c>
      <c r="S108">
        <v>1</v>
      </c>
      <c r="T108">
        <v>1</v>
      </c>
      <c r="U108">
        <v>0</v>
      </c>
      <c r="V108">
        <v>0</v>
      </c>
      <c r="W108">
        <v>2</v>
      </c>
      <c r="X108">
        <v>1</v>
      </c>
      <c r="Y108">
        <v>0</v>
      </c>
      <c r="Z108">
        <v>3</v>
      </c>
      <c r="AA108">
        <v>5</v>
      </c>
      <c r="AB108">
        <v>1</v>
      </c>
      <c r="AC108">
        <v>9</v>
      </c>
      <c r="AD108">
        <v>1</v>
      </c>
      <c r="AE108">
        <v>9</v>
      </c>
      <c r="AF108">
        <v>157.05000305175781</v>
      </c>
      <c r="AG108">
        <v>153.7200012207031</v>
      </c>
      <c r="AH108">
        <v>157.16999816894531</v>
      </c>
      <c r="AI108" s="15">
        <f t="shared" si="17"/>
        <v>-2.1662775205639528E-2</v>
      </c>
      <c r="AJ108" s="15">
        <f t="shared" si="18"/>
        <v>2.1950734799485949E-2</v>
      </c>
      <c r="AK108" t="s">
        <v>498</v>
      </c>
      <c r="AL108">
        <v>0</v>
      </c>
      <c r="AM108">
        <v>0</v>
      </c>
      <c r="AN108">
        <v>0</v>
      </c>
      <c r="AO108">
        <v>0</v>
      </c>
      <c r="AP108">
        <v>65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163.44000244140619</v>
      </c>
      <c r="BE108">
        <v>157.94999694824219</v>
      </c>
      <c r="BF108">
        <v>163.6499938964844</v>
      </c>
      <c r="BG108" s="15">
        <f t="shared" si="19"/>
        <v>-3.4757870207259289E-2</v>
      </c>
      <c r="BH108" s="15">
        <f t="shared" si="20"/>
        <v>3.4830413448397102E-2</v>
      </c>
      <c r="BI108" t="s">
        <v>243</v>
      </c>
      <c r="BJ108">
        <v>23</v>
      </c>
      <c r="BK108">
        <v>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10</v>
      </c>
      <c r="BT108">
        <v>6</v>
      </c>
      <c r="BU108">
        <v>1</v>
      </c>
      <c r="BV108">
        <v>2</v>
      </c>
      <c r="BW108">
        <v>10</v>
      </c>
      <c r="BX108">
        <v>0</v>
      </c>
      <c r="BY108">
        <v>0</v>
      </c>
      <c r="BZ108">
        <v>0</v>
      </c>
      <c r="CA108">
        <v>0</v>
      </c>
      <c r="CB108">
        <v>164.0299987792969</v>
      </c>
      <c r="CC108">
        <v>163.44000244140619</v>
      </c>
      <c r="CD108">
        <v>164.3800048828125</v>
      </c>
      <c r="CE108" s="15">
        <f t="shared" si="21"/>
        <v>-3.6098649600928567E-3</v>
      </c>
      <c r="CF108" s="15">
        <f t="shared" si="22"/>
        <v>5.7184719155862762E-3</v>
      </c>
      <c r="CG108" t="s">
        <v>499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2</v>
      </c>
      <c r="CU108">
        <v>98</v>
      </c>
      <c r="CV108">
        <v>0</v>
      </c>
      <c r="CW108">
        <v>0</v>
      </c>
      <c r="CX108">
        <v>0</v>
      </c>
      <c r="CY108">
        <v>0</v>
      </c>
      <c r="CZ108">
        <v>159.47999572753909</v>
      </c>
      <c r="DA108">
        <v>160.32000732421881</v>
      </c>
      <c r="DB108">
        <v>165.91999816894531</v>
      </c>
      <c r="DC108">
        <v>110</v>
      </c>
      <c r="DD108">
        <v>27</v>
      </c>
      <c r="DE108">
        <v>83</v>
      </c>
      <c r="DF108">
        <v>6</v>
      </c>
      <c r="DG108">
        <v>0</v>
      </c>
      <c r="DH108">
        <v>113</v>
      </c>
      <c r="DI108">
        <v>0</v>
      </c>
      <c r="DJ108">
        <v>113</v>
      </c>
      <c r="DK108">
        <v>9</v>
      </c>
      <c r="DL108">
        <v>113</v>
      </c>
      <c r="DN108">
        <v>9</v>
      </c>
      <c r="DO108">
        <v>5</v>
      </c>
      <c r="DP108">
        <v>1.9</v>
      </c>
      <c r="DQ108" t="s">
        <v>130</v>
      </c>
      <c r="DR108">
        <v>85319</v>
      </c>
      <c r="DS108">
        <v>136600</v>
      </c>
      <c r="DT108">
        <v>0.26400000000000001</v>
      </c>
      <c r="DU108">
        <v>1.0880000000000001</v>
      </c>
      <c r="DV108">
        <v>-2.98</v>
      </c>
      <c r="DW108">
        <v>11.23</v>
      </c>
      <c r="DX108">
        <v>3.8699999999999998E-2</v>
      </c>
      <c r="DY108" s="15">
        <f t="shared" si="23"/>
        <v>5.2395930532921353E-3</v>
      </c>
      <c r="DZ108" s="15">
        <f t="shared" si="24"/>
        <v>3.3751150593820611E-2</v>
      </c>
      <c r="EA108" s="16">
        <f t="shared" si="25"/>
        <v>165.73099203462095</v>
      </c>
      <c r="EB108" s="17">
        <f t="shared" si="26"/>
        <v>3.8990743647112747E-2</v>
      </c>
    </row>
    <row r="109" spans="1:132" hidden="1" x14ac:dyDescent="0.25">
      <c r="A109">
        <v>100</v>
      </c>
      <c r="B109" t="s">
        <v>500</v>
      </c>
      <c r="C109">
        <v>9</v>
      </c>
      <c r="D109">
        <v>0</v>
      </c>
      <c r="E109">
        <v>5</v>
      </c>
      <c r="F109">
        <v>1</v>
      </c>
      <c r="G109" t="s">
        <v>130</v>
      </c>
      <c r="H109" t="s">
        <v>130</v>
      </c>
      <c r="I109">
        <v>5</v>
      </c>
      <c r="J109">
        <v>1</v>
      </c>
      <c r="K109" t="s">
        <v>130</v>
      </c>
      <c r="L109" t="s">
        <v>130</v>
      </c>
      <c r="M109" t="s">
        <v>501</v>
      </c>
      <c r="N109">
        <v>113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19</v>
      </c>
      <c r="X109">
        <v>4</v>
      </c>
      <c r="Y109">
        <v>6</v>
      </c>
      <c r="Z109">
        <v>6</v>
      </c>
      <c r="AA109">
        <v>59</v>
      </c>
      <c r="AB109">
        <v>0</v>
      </c>
      <c r="AC109">
        <v>0</v>
      </c>
      <c r="AD109">
        <v>0</v>
      </c>
      <c r="AE109">
        <v>0</v>
      </c>
      <c r="AF109">
        <v>40.590000152587891</v>
      </c>
      <c r="AG109">
        <v>40.549999237060547</v>
      </c>
      <c r="AH109">
        <v>40.740001678466797</v>
      </c>
      <c r="AI109" s="15">
        <f t="shared" si="17"/>
        <v>-9.86459094450165E-4</v>
      </c>
      <c r="AJ109" s="15">
        <f t="shared" si="18"/>
        <v>4.6637808929368418E-3</v>
      </c>
      <c r="AK109" t="s">
        <v>502</v>
      </c>
      <c r="AL109">
        <v>60</v>
      </c>
      <c r="AM109">
        <v>14</v>
      </c>
      <c r="AN109">
        <v>54</v>
      </c>
      <c r="AO109">
        <v>44</v>
      </c>
      <c r="AP109">
        <v>18</v>
      </c>
      <c r="AQ109">
        <v>0</v>
      </c>
      <c r="AR109">
        <v>0</v>
      </c>
      <c r="AS109">
        <v>0</v>
      </c>
      <c r="AT109">
        <v>0</v>
      </c>
      <c r="AU109">
        <v>13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42.049999237060547</v>
      </c>
      <c r="BE109">
        <v>41.939998626708977</v>
      </c>
      <c r="BF109">
        <v>42.979999542236328</v>
      </c>
      <c r="BG109" s="15">
        <f t="shared" si="19"/>
        <v>-2.6228091071398563E-3</v>
      </c>
      <c r="BH109" s="15">
        <f t="shared" si="20"/>
        <v>2.4197322629223028E-2</v>
      </c>
      <c r="BI109" t="s">
        <v>352</v>
      </c>
      <c r="BJ109">
        <v>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</v>
      </c>
      <c r="BU109">
        <v>10</v>
      </c>
      <c r="BV109">
        <v>15</v>
      </c>
      <c r="BW109">
        <v>161</v>
      </c>
      <c r="BX109">
        <v>0</v>
      </c>
      <c r="BY109">
        <v>0</v>
      </c>
      <c r="BZ109">
        <v>0</v>
      </c>
      <c r="CA109">
        <v>0</v>
      </c>
      <c r="CB109">
        <v>41.950000762939453</v>
      </c>
      <c r="CC109">
        <v>42.020000457763672</v>
      </c>
      <c r="CD109">
        <v>42.099998474121087</v>
      </c>
      <c r="CE109" s="15">
        <f t="shared" si="21"/>
        <v>1.6658661128425845E-3</v>
      </c>
      <c r="CF109" s="15">
        <f t="shared" si="22"/>
        <v>1.9001904811609682E-3</v>
      </c>
      <c r="CG109" t="s">
        <v>503</v>
      </c>
      <c r="CH109">
        <v>3</v>
      </c>
      <c r="CI109">
        <v>4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</v>
      </c>
      <c r="CR109">
        <v>1</v>
      </c>
      <c r="CS109">
        <v>0</v>
      </c>
      <c r="CT109">
        <v>1</v>
      </c>
      <c r="CU109">
        <v>186</v>
      </c>
      <c r="CV109">
        <v>0</v>
      </c>
      <c r="CW109">
        <v>0</v>
      </c>
      <c r="CX109">
        <v>0</v>
      </c>
      <c r="CY109">
        <v>0</v>
      </c>
      <c r="CZ109">
        <v>41</v>
      </c>
      <c r="DA109">
        <v>42.209999084472663</v>
      </c>
      <c r="DB109">
        <v>43.189998626708977</v>
      </c>
      <c r="DC109">
        <v>295</v>
      </c>
      <c r="DD109">
        <v>85</v>
      </c>
      <c r="DE109">
        <v>285</v>
      </c>
      <c r="DF109">
        <v>48</v>
      </c>
      <c r="DG109">
        <v>0</v>
      </c>
      <c r="DH109">
        <v>62</v>
      </c>
      <c r="DI109">
        <v>0</v>
      </c>
      <c r="DJ109">
        <v>62</v>
      </c>
      <c r="DK109">
        <v>1</v>
      </c>
      <c r="DL109">
        <v>407</v>
      </c>
      <c r="DN109">
        <v>1</v>
      </c>
      <c r="DO109">
        <v>60</v>
      </c>
      <c r="DP109">
        <v>2.1</v>
      </c>
      <c r="DQ109" t="s">
        <v>130</v>
      </c>
      <c r="DR109">
        <v>1720252</v>
      </c>
      <c r="DS109">
        <v>1431116</v>
      </c>
      <c r="DT109">
        <v>1.2330000000000001</v>
      </c>
      <c r="DU109">
        <v>1.468</v>
      </c>
      <c r="DV109">
        <v>29.12</v>
      </c>
      <c r="DW109">
        <v>8.7899999999999991</v>
      </c>
      <c r="DX109">
        <v>44</v>
      </c>
      <c r="DY109" s="15">
        <f t="shared" si="23"/>
        <v>2.8666171777240623E-2</v>
      </c>
      <c r="DZ109" s="15">
        <f t="shared" si="24"/>
        <v>2.2690427723937812E-2</v>
      </c>
      <c r="EA109" s="16">
        <f t="shared" si="25"/>
        <v>43.167762017926371</v>
      </c>
      <c r="EB109" s="17">
        <f t="shared" si="26"/>
        <v>5.1356599501178435E-2</v>
      </c>
    </row>
    <row r="110" spans="1:132" hidden="1" x14ac:dyDescent="0.25">
      <c r="A110">
        <v>101</v>
      </c>
      <c r="B110" t="s">
        <v>504</v>
      </c>
      <c r="C110">
        <v>9</v>
      </c>
      <c r="D110">
        <v>1</v>
      </c>
      <c r="E110">
        <v>6</v>
      </c>
      <c r="F110">
        <v>0</v>
      </c>
      <c r="G110" t="s">
        <v>130</v>
      </c>
      <c r="H110" t="s">
        <v>130</v>
      </c>
      <c r="I110">
        <v>6</v>
      </c>
      <c r="J110">
        <v>0</v>
      </c>
      <c r="K110" t="s">
        <v>130</v>
      </c>
      <c r="L110" t="s">
        <v>130</v>
      </c>
      <c r="M110" t="s">
        <v>505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2</v>
      </c>
      <c r="Z110">
        <v>2</v>
      </c>
      <c r="AA110">
        <v>185</v>
      </c>
      <c r="AB110">
        <v>0</v>
      </c>
      <c r="AC110">
        <v>0</v>
      </c>
      <c r="AD110">
        <v>0</v>
      </c>
      <c r="AE110">
        <v>0</v>
      </c>
      <c r="AF110">
        <v>96.209999084472656</v>
      </c>
      <c r="AG110">
        <v>97.480003356933594</v>
      </c>
      <c r="AH110">
        <v>97.650001525878906</v>
      </c>
      <c r="AI110" s="15">
        <f t="shared" si="17"/>
        <v>1.3028356880648406E-2</v>
      </c>
      <c r="AJ110" s="15">
        <f t="shared" si="18"/>
        <v>1.7408926399274938E-3</v>
      </c>
      <c r="AK110" t="s">
        <v>505</v>
      </c>
      <c r="AL110">
        <v>7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2</v>
      </c>
      <c r="AW110">
        <v>2</v>
      </c>
      <c r="AX110">
        <v>6</v>
      </c>
      <c r="AY110">
        <v>167</v>
      </c>
      <c r="AZ110">
        <v>0</v>
      </c>
      <c r="BA110">
        <v>0</v>
      </c>
      <c r="BB110">
        <v>0</v>
      </c>
      <c r="BC110">
        <v>0</v>
      </c>
      <c r="BD110">
        <v>95.239997863769517</v>
      </c>
      <c r="BE110">
        <v>96.330001831054673</v>
      </c>
      <c r="BF110">
        <v>96.830001831054673</v>
      </c>
      <c r="BG110" s="15">
        <f t="shared" si="19"/>
        <v>1.1315311393815031E-2</v>
      </c>
      <c r="BH110" s="15">
        <f t="shared" si="20"/>
        <v>5.1636888417330162E-3</v>
      </c>
      <c r="BI110" t="s">
        <v>506</v>
      </c>
      <c r="BJ110">
        <v>11</v>
      </c>
      <c r="BK110">
        <v>8</v>
      </c>
      <c r="BL110">
        <v>33</v>
      </c>
      <c r="BM110">
        <v>100</v>
      </c>
      <c r="BN110">
        <v>41</v>
      </c>
      <c r="BO110">
        <v>0</v>
      </c>
      <c r="BP110">
        <v>0</v>
      </c>
      <c r="BQ110">
        <v>0</v>
      </c>
      <c r="BR110">
        <v>0</v>
      </c>
      <c r="BS110">
        <v>2</v>
      </c>
      <c r="BT110">
        <v>1</v>
      </c>
      <c r="BU110">
        <v>1</v>
      </c>
      <c r="BV110">
        <v>1</v>
      </c>
      <c r="BW110">
        <v>0</v>
      </c>
      <c r="BX110">
        <v>1</v>
      </c>
      <c r="BY110">
        <v>3</v>
      </c>
      <c r="BZ110">
        <v>1</v>
      </c>
      <c r="CA110">
        <v>3</v>
      </c>
      <c r="CB110">
        <v>97.110000610351563</v>
      </c>
      <c r="CC110">
        <v>94.790000915527344</v>
      </c>
      <c r="CD110">
        <v>97.269996643066406</v>
      </c>
      <c r="CE110" s="15">
        <f t="shared" si="21"/>
        <v>-2.4475152151245405E-2</v>
      </c>
      <c r="CF110" s="15">
        <f t="shared" si="22"/>
        <v>2.5495998901279293E-2</v>
      </c>
      <c r="CG110" t="s">
        <v>507</v>
      </c>
      <c r="CH110">
        <v>0</v>
      </c>
      <c r="CI110">
        <v>0</v>
      </c>
      <c r="CJ110">
        <v>0</v>
      </c>
      <c r="CK110">
        <v>40</v>
      </c>
      <c r="CL110">
        <v>110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3</v>
      </c>
      <c r="CS110">
        <v>14</v>
      </c>
      <c r="CT110">
        <v>12</v>
      </c>
      <c r="CU110">
        <v>15</v>
      </c>
      <c r="CV110">
        <v>1</v>
      </c>
      <c r="CW110">
        <v>44</v>
      </c>
      <c r="CX110">
        <v>1</v>
      </c>
      <c r="CY110">
        <v>44</v>
      </c>
      <c r="CZ110">
        <v>98.839996337890625</v>
      </c>
      <c r="DA110">
        <v>98.260002136230469</v>
      </c>
      <c r="DB110">
        <v>100.2900009155273</v>
      </c>
      <c r="DC110">
        <v>202</v>
      </c>
      <c r="DD110">
        <v>57</v>
      </c>
      <c r="DE110">
        <v>10</v>
      </c>
      <c r="DF110">
        <v>22</v>
      </c>
      <c r="DG110">
        <v>0</v>
      </c>
      <c r="DH110">
        <v>291</v>
      </c>
      <c r="DI110">
        <v>0</v>
      </c>
      <c r="DJ110">
        <v>0</v>
      </c>
      <c r="DK110">
        <v>47</v>
      </c>
      <c r="DL110">
        <v>367</v>
      </c>
      <c r="DN110">
        <v>0</v>
      </c>
      <c r="DO110">
        <v>352</v>
      </c>
      <c r="DP110">
        <v>1.9</v>
      </c>
      <c r="DQ110" t="s">
        <v>130</v>
      </c>
      <c r="DR110">
        <v>1723226</v>
      </c>
      <c r="DS110">
        <v>894183</v>
      </c>
      <c r="DT110">
        <v>1.27</v>
      </c>
      <c r="DU110">
        <v>1.601</v>
      </c>
      <c r="DV110">
        <v>1.25</v>
      </c>
      <c r="DW110">
        <v>4.9400000000000004</v>
      </c>
      <c r="DX110">
        <v>1.6789999</v>
      </c>
      <c r="DY110" s="15">
        <f t="shared" si="23"/>
        <v>-5.902647965100094E-3</v>
      </c>
      <c r="DZ110" s="15">
        <f t="shared" si="24"/>
        <v>2.0241287872822644E-2</v>
      </c>
      <c r="EA110" s="16">
        <f t="shared" si="25"/>
        <v>100.24891112585408</v>
      </c>
      <c r="EB110" s="17">
        <f t="shared" si="26"/>
        <v>1.433863990772255E-2</v>
      </c>
    </row>
    <row r="111" spans="1:132" hidden="1" x14ac:dyDescent="0.25">
      <c r="A111">
        <v>102</v>
      </c>
      <c r="B111" t="s">
        <v>508</v>
      </c>
      <c r="C111">
        <v>9</v>
      </c>
      <c r="D111">
        <v>0</v>
      </c>
      <c r="E111">
        <v>6</v>
      </c>
      <c r="F111">
        <v>0</v>
      </c>
      <c r="G111" t="s">
        <v>130</v>
      </c>
      <c r="H111" t="s">
        <v>130</v>
      </c>
      <c r="I111">
        <v>6</v>
      </c>
      <c r="J111">
        <v>0</v>
      </c>
      <c r="K111" t="s">
        <v>130</v>
      </c>
      <c r="L111" t="s">
        <v>130</v>
      </c>
      <c r="M111" t="s">
        <v>509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2</v>
      </c>
      <c r="X111">
        <v>1</v>
      </c>
      <c r="Y111">
        <v>0</v>
      </c>
      <c r="Z111">
        <v>0</v>
      </c>
      <c r="AA111">
        <v>46</v>
      </c>
      <c r="AB111">
        <v>0</v>
      </c>
      <c r="AC111">
        <v>0</v>
      </c>
      <c r="AD111">
        <v>0</v>
      </c>
      <c r="AE111">
        <v>0</v>
      </c>
      <c r="AF111">
        <v>35.290000915527337</v>
      </c>
      <c r="AG111">
        <v>35.889999389648438</v>
      </c>
      <c r="AH111">
        <v>36.259998321533203</v>
      </c>
      <c r="AI111" s="15">
        <f t="shared" si="17"/>
        <v>1.6717706445382507E-2</v>
      </c>
      <c r="AJ111" s="15">
        <f t="shared" si="18"/>
        <v>1.0204052647874495E-2</v>
      </c>
      <c r="AK111" t="s">
        <v>210</v>
      </c>
      <c r="AL111">
        <v>11</v>
      </c>
      <c r="AM111">
        <v>13</v>
      </c>
      <c r="AN111">
        <v>9</v>
      </c>
      <c r="AO111">
        <v>6</v>
      </c>
      <c r="AP111">
        <v>1</v>
      </c>
      <c r="AQ111">
        <v>1</v>
      </c>
      <c r="AR111">
        <v>16</v>
      </c>
      <c r="AS111">
        <v>1</v>
      </c>
      <c r="AT111">
        <v>1</v>
      </c>
      <c r="AU111">
        <v>3</v>
      </c>
      <c r="AV111">
        <v>2</v>
      </c>
      <c r="AW111">
        <v>1</v>
      </c>
      <c r="AX111">
        <v>1</v>
      </c>
      <c r="AY111">
        <v>2</v>
      </c>
      <c r="AZ111">
        <v>1</v>
      </c>
      <c r="BA111">
        <v>5</v>
      </c>
      <c r="BB111">
        <v>1</v>
      </c>
      <c r="BC111">
        <v>5</v>
      </c>
      <c r="BD111">
        <v>34.990001678466797</v>
      </c>
      <c r="BE111">
        <v>34.680000305175781</v>
      </c>
      <c r="BF111">
        <v>35.400001525878913</v>
      </c>
      <c r="BG111" s="15">
        <f t="shared" si="19"/>
        <v>-8.9389091857865477E-3</v>
      </c>
      <c r="BH111" s="15">
        <f t="shared" si="20"/>
        <v>2.0339016657295317E-2</v>
      </c>
      <c r="BI111" t="s">
        <v>196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</v>
      </c>
      <c r="BV111">
        <v>0</v>
      </c>
      <c r="BW111">
        <v>59</v>
      </c>
      <c r="BX111">
        <v>0</v>
      </c>
      <c r="BY111">
        <v>0</v>
      </c>
      <c r="BZ111">
        <v>0</v>
      </c>
      <c r="CA111">
        <v>0</v>
      </c>
      <c r="CB111">
        <v>35.209999084472663</v>
      </c>
      <c r="CC111">
        <v>35.639999389648438</v>
      </c>
      <c r="CD111">
        <v>35.639999389648438</v>
      </c>
      <c r="CE111" s="15">
        <f t="shared" si="21"/>
        <v>1.2065104167781393E-2</v>
      </c>
      <c r="CF111" s="15">
        <f t="shared" si="22"/>
        <v>0</v>
      </c>
      <c r="CG111" t="s">
        <v>510</v>
      </c>
      <c r="CH111">
        <v>7</v>
      </c>
      <c r="CI111">
        <v>4</v>
      </c>
      <c r="CJ111">
        <v>4</v>
      </c>
      <c r="CK111">
        <v>4</v>
      </c>
      <c r="CL111">
        <v>63</v>
      </c>
      <c r="CM111">
        <v>0</v>
      </c>
      <c r="CN111">
        <v>0</v>
      </c>
      <c r="CO111">
        <v>0</v>
      </c>
      <c r="CP111">
        <v>0</v>
      </c>
      <c r="CQ111">
        <v>7</v>
      </c>
      <c r="CR111">
        <v>0</v>
      </c>
      <c r="CS111">
        <v>0</v>
      </c>
      <c r="CT111">
        <v>0</v>
      </c>
      <c r="CU111">
        <v>2</v>
      </c>
      <c r="CV111">
        <v>1</v>
      </c>
      <c r="CW111">
        <v>2</v>
      </c>
      <c r="CX111">
        <v>1</v>
      </c>
      <c r="CY111">
        <v>2</v>
      </c>
      <c r="CZ111">
        <v>37.540000915527337</v>
      </c>
      <c r="DA111">
        <v>37.459999084472663</v>
      </c>
      <c r="DB111">
        <v>38.450000762939453</v>
      </c>
      <c r="DC111">
        <v>61</v>
      </c>
      <c r="DD111">
        <v>19</v>
      </c>
      <c r="DE111">
        <v>42</v>
      </c>
      <c r="DF111">
        <v>10</v>
      </c>
      <c r="DG111">
        <v>1</v>
      </c>
      <c r="DH111">
        <v>74</v>
      </c>
      <c r="DI111">
        <v>1</v>
      </c>
      <c r="DJ111">
        <v>7</v>
      </c>
      <c r="DK111">
        <v>7</v>
      </c>
      <c r="DL111">
        <v>109</v>
      </c>
      <c r="DN111">
        <v>5</v>
      </c>
      <c r="DO111">
        <v>48</v>
      </c>
      <c r="DP111">
        <v>2.6</v>
      </c>
      <c r="DQ111" t="s">
        <v>135</v>
      </c>
      <c r="DR111">
        <v>148635</v>
      </c>
      <c r="DS111">
        <v>87100</v>
      </c>
      <c r="DT111">
        <v>0.60899999999999999</v>
      </c>
      <c r="DU111">
        <v>0.67600000000000005</v>
      </c>
      <c r="DV111">
        <v>4741.87</v>
      </c>
      <c r="DW111">
        <v>0.88</v>
      </c>
      <c r="DX111">
        <v>1.1742999999999999</v>
      </c>
      <c r="DY111" s="15">
        <f t="shared" si="23"/>
        <v>-2.1356602511992673E-3</v>
      </c>
      <c r="DZ111" s="15">
        <f t="shared" si="24"/>
        <v>2.5747767459630699E-2</v>
      </c>
      <c r="EA111" s="16">
        <f t="shared" si="25"/>
        <v>38.424510429937648</v>
      </c>
      <c r="EB111" s="17">
        <f t="shared" si="26"/>
        <v>2.3612107208431432E-2</v>
      </c>
    </row>
    <row r="112" spans="1:132" hidden="1" x14ac:dyDescent="0.25">
      <c r="A112">
        <v>103</v>
      </c>
      <c r="B112" t="s">
        <v>511</v>
      </c>
      <c r="C112">
        <v>9</v>
      </c>
      <c r="D112">
        <v>0</v>
      </c>
      <c r="E112">
        <v>6</v>
      </c>
      <c r="F112">
        <v>0</v>
      </c>
      <c r="G112" t="s">
        <v>130</v>
      </c>
      <c r="H112" t="s">
        <v>130</v>
      </c>
      <c r="I112">
        <v>6</v>
      </c>
      <c r="J112">
        <v>0</v>
      </c>
      <c r="K112" t="s">
        <v>130</v>
      </c>
      <c r="L112" t="s">
        <v>130</v>
      </c>
      <c r="M112" t="s">
        <v>512</v>
      </c>
      <c r="N112">
        <v>89</v>
      </c>
      <c r="O112">
        <v>31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36</v>
      </c>
      <c r="X112">
        <v>18</v>
      </c>
      <c r="Y112">
        <v>16</v>
      </c>
      <c r="Z112">
        <v>8</v>
      </c>
      <c r="AA112">
        <v>8</v>
      </c>
      <c r="AB112">
        <v>0</v>
      </c>
      <c r="AC112">
        <v>0</v>
      </c>
      <c r="AD112">
        <v>0</v>
      </c>
      <c r="AE112">
        <v>0</v>
      </c>
      <c r="AF112">
        <v>68.669998168945313</v>
      </c>
      <c r="AG112">
        <v>68.519996643066406</v>
      </c>
      <c r="AH112">
        <v>69</v>
      </c>
      <c r="AI112" s="15">
        <f t="shared" si="17"/>
        <v>-2.18916423274651E-3</v>
      </c>
      <c r="AJ112" s="15">
        <f t="shared" si="18"/>
        <v>6.9565703903419207E-3</v>
      </c>
      <c r="AK112" t="s">
        <v>319</v>
      </c>
      <c r="AL112">
        <v>134</v>
      </c>
      <c r="AM112">
        <v>11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61</v>
      </c>
      <c r="AV112">
        <v>6</v>
      </c>
      <c r="AW112">
        <v>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69.389999389648438</v>
      </c>
      <c r="BE112">
        <v>69</v>
      </c>
      <c r="BF112">
        <v>69.459999084472656</v>
      </c>
      <c r="BG112" s="15">
        <f t="shared" si="19"/>
        <v>-5.652165067368653E-3</v>
      </c>
      <c r="BH112" s="15">
        <f t="shared" si="20"/>
        <v>6.6225034629389112E-3</v>
      </c>
      <c r="BI112" t="s">
        <v>513</v>
      </c>
      <c r="BJ112">
        <v>9</v>
      </c>
      <c r="BK112">
        <v>21</v>
      </c>
      <c r="BL112">
        <v>127</v>
      </c>
      <c r="BM112">
        <v>29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70</v>
      </c>
      <c r="CC112">
        <v>69.199996948242188</v>
      </c>
      <c r="CD112">
        <v>70.349998474121094</v>
      </c>
      <c r="CE112" s="15">
        <f t="shared" si="21"/>
        <v>-1.1560738251999769E-2</v>
      </c>
      <c r="CF112" s="15">
        <f t="shared" si="22"/>
        <v>1.6346859286741067E-2</v>
      </c>
      <c r="CG112" t="s">
        <v>514</v>
      </c>
      <c r="CH112">
        <v>2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1</v>
      </c>
      <c r="CS112">
        <v>5</v>
      </c>
      <c r="CT112">
        <v>10</v>
      </c>
      <c r="CU112">
        <v>178</v>
      </c>
      <c r="CV112">
        <v>0</v>
      </c>
      <c r="CW112">
        <v>0</v>
      </c>
      <c r="CX112">
        <v>0</v>
      </c>
      <c r="CY112">
        <v>0</v>
      </c>
      <c r="CZ112">
        <v>69.599998474121094</v>
      </c>
      <c r="DA112">
        <v>69.5</v>
      </c>
      <c r="DB112">
        <v>70.349998474121094</v>
      </c>
      <c r="DC112">
        <v>453</v>
      </c>
      <c r="DD112">
        <v>165</v>
      </c>
      <c r="DE112">
        <v>265</v>
      </c>
      <c r="DF112">
        <v>148</v>
      </c>
      <c r="DG112">
        <v>0</v>
      </c>
      <c r="DH112">
        <v>29</v>
      </c>
      <c r="DI112">
        <v>0</v>
      </c>
      <c r="DJ112">
        <v>0</v>
      </c>
      <c r="DK112">
        <v>0</v>
      </c>
      <c r="DL112">
        <v>186</v>
      </c>
      <c r="DN112">
        <v>0</v>
      </c>
      <c r="DO112">
        <v>8</v>
      </c>
      <c r="DP112">
        <v>2.5</v>
      </c>
      <c r="DQ112" t="s">
        <v>130</v>
      </c>
      <c r="DR112">
        <v>754331</v>
      </c>
      <c r="DS112">
        <v>734350</v>
      </c>
      <c r="DT112">
        <v>0.80900000000000005</v>
      </c>
      <c r="DU112">
        <v>1.661</v>
      </c>
      <c r="DV112">
        <v>1.26</v>
      </c>
      <c r="DW112">
        <v>3.68</v>
      </c>
      <c r="DX112">
        <v>0</v>
      </c>
      <c r="DY112" s="15">
        <f t="shared" si="23"/>
        <v>-1.4388269657710229E-3</v>
      </c>
      <c r="DZ112" s="15">
        <f t="shared" si="24"/>
        <v>1.2082423490510474E-2</v>
      </c>
      <c r="EA112" s="16">
        <f t="shared" si="25"/>
        <v>70.339728432590476</v>
      </c>
      <c r="EB112" s="17">
        <f t="shared" si="26"/>
        <v>1.0643596524739452E-2</v>
      </c>
    </row>
    <row r="113" spans="1:132" hidden="1" x14ac:dyDescent="0.25">
      <c r="A113">
        <v>104</v>
      </c>
      <c r="B113" t="s">
        <v>515</v>
      </c>
      <c r="C113">
        <v>9</v>
      </c>
      <c r="D113">
        <v>0</v>
      </c>
      <c r="E113">
        <v>6</v>
      </c>
      <c r="F113">
        <v>0</v>
      </c>
      <c r="G113" t="s">
        <v>130</v>
      </c>
      <c r="H113" t="s">
        <v>130</v>
      </c>
      <c r="I113">
        <v>6</v>
      </c>
      <c r="J113">
        <v>0</v>
      </c>
      <c r="K113" t="s">
        <v>130</v>
      </c>
      <c r="L113" t="s">
        <v>130</v>
      </c>
      <c r="M113" t="s">
        <v>137</v>
      </c>
      <c r="N113">
        <v>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28</v>
      </c>
      <c r="X113">
        <v>42</v>
      </c>
      <c r="Y113">
        <v>43</v>
      </c>
      <c r="Z113">
        <v>17</v>
      </c>
      <c r="AA113">
        <v>3</v>
      </c>
      <c r="AB113">
        <v>0</v>
      </c>
      <c r="AC113">
        <v>0</v>
      </c>
      <c r="AD113">
        <v>0</v>
      </c>
      <c r="AE113">
        <v>0</v>
      </c>
      <c r="AF113">
        <v>111.379997253418</v>
      </c>
      <c r="AG113">
        <v>111.3300018310547</v>
      </c>
      <c r="AH113">
        <v>111.5800018310547</v>
      </c>
      <c r="AI113" s="15">
        <f t="shared" si="17"/>
        <v>-4.4907411785688467E-4</v>
      </c>
      <c r="AJ113" s="15">
        <f t="shared" si="18"/>
        <v>2.2405448637519143E-3</v>
      </c>
      <c r="AK113" t="s">
        <v>190</v>
      </c>
      <c r="AL113">
        <v>15</v>
      </c>
      <c r="AM113">
        <v>76</v>
      </c>
      <c r="AN113">
        <v>47</v>
      </c>
      <c r="AO113">
        <v>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1</v>
      </c>
      <c r="BB113">
        <v>0</v>
      </c>
      <c r="BC113">
        <v>0</v>
      </c>
      <c r="BD113">
        <v>112.94000244140619</v>
      </c>
      <c r="BE113">
        <v>111.09999847412109</v>
      </c>
      <c r="BF113">
        <v>112.9599990844727</v>
      </c>
      <c r="BG113" s="15">
        <f t="shared" si="19"/>
        <v>-1.6561692102216252E-2</v>
      </c>
      <c r="BH113" s="15">
        <f t="shared" si="20"/>
        <v>1.6466011202431741E-2</v>
      </c>
      <c r="BI113" t="s">
        <v>139</v>
      </c>
      <c r="BJ113">
        <v>83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10</v>
      </c>
      <c r="BT113">
        <v>4</v>
      </c>
      <c r="BU113">
        <v>1</v>
      </c>
      <c r="BV113">
        <v>5</v>
      </c>
      <c r="BW113">
        <v>52</v>
      </c>
      <c r="BX113">
        <v>0</v>
      </c>
      <c r="BY113">
        <v>0</v>
      </c>
      <c r="BZ113">
        <v>0</v>
      </c>
      <c r="CA113">
        <v>0</v>
      </c>
      <c r="CB113">
        <v>112.01999664306641</v>
      </c>
      <c r="CC113">
        <v>112.6699981689453</v>
      </c>
      <c r="CD113">
        <v>113.2600021362305</v>
      </c>
      <c r="CE113" s="15">
        <f t="shared" si="21"/>
        <v>5.7690737236387735E-3</v>
      </c>
      <c r="CF113" s="15">
        <f t="shared" si="22"/>
        <v>5.2092879759576549E-3</v>
      </c>
      <c r="CG113" t="s">
        <v>217</v>
      </c>
      <c r="CH113">
        <v>2</v>
      </c>
      <c r="CI113">
        <v>13</v>
      </c>
      <c r="CJ113">
        <v>73</v>
      </c>
      <c r="CK113">
        <v>50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113.7099990844727</v>
      </c>
      <c r="DA113">
        <v>113.7200012207031</v>
      </c>
      <c r="DB113">
        <v>114.370002746582</v>
      </c>
      <c r="DC113">
        <v>372</v>
      </c>
      <c r="DD113">
        <v>151</v>
      </c>
      <c r="DE113">
        <v>150</v>
      </c>
      <c r="DF113">
        <v>131</v>
      </c>
      <c r="DG113">
        <v>0</v>
      </c>
      <c r="DH113">
        <v>53</v>
      </c>
      <c r="DI113">
        <v>0</v>
      </c>
      <c r="DJ113">
        <v>3</v>
      </c>
      <c r="DK113">
        <v>0</v>
      </c>
      <c r="DL113">
        <v>55</v>
      </c>
      <c r="DN113">
        <v>0</v>
      </c>
      <c r="DO113">
        <v>3</v>
      </c>
      <c r="DP113">
        <v>1.7</v>
      </c>
      <c r="DQ113" t="s">
        <v>130</v>
      </c>
      <c r="DR113">
        <v>180826</v>
      </c>
      <c r="DS113">
        <v>290583</v>
      </c>
      <c r="DT113">
        <v>0.99199999999999999</v>
      </c>
      <c r="DU113">
        <v>1.4890000000000001</v>
      </c>
      <c r="DV113">
        <v>2.44</v>
      </c>
      <c r="DW113">
        <v>2.2000000000000002</v>
      </c>
      <c r="DX113">
        <v>0.24379998</v>
      </c>
      <c r="DY113" s="15">
        <f t="shared" si="23"/>
        <v>8.7954063691775275E-5</v>
      </c>
      <c r="DZ113" s="15">
        <f t="shared" si="24"/>
        <v>5.683321765053706E-3</v>
      </c>
      <c r="EA113" s="16">
        <f t="shared" si="25"/>
        <v>114.36630857876266</v>
      </c>
      <c r="EB113" s="17">
        <f t="shared" si="26"/>
        <v>5.7712758287454813E-3</v>
      </c>
    </row>
    <row r="114" spans="1:132" hidden="1" x14ac:dyDescent="0.25">
      <c r="A114">
        <v>105</v>
      </c>
      <c r="B114" t="s">
        <v>516</v>
      </c>
      <c r="C114">
        <v>9</v>
      </c>
      <c r="D114">
        <v>0</v>
      </c>
      <c r="E114">
        <v>6</v>
      </c>
      <c r="F114">
        <v>0</v>
      </c>
      <c r="G114" t="s">
        <v>130</v>
      </c>
      <c r="H114" t="s">
        <v>130</v>
      </c>
      <c r="I114">
        <v>6</v>
      </c>
      <c r="J114">
        <v>0</v>
      </c>
      <c r="K114" t="s">
        <v>130</v>
      </c>
      <c r="L114" t="s">
        <v>130</v>
      </c>
      <c r="M114" t="s">
        <v>517</v>
      </c>
      <c r="N114">
        <v>7</v>
      </c>
      <c r="O114">
        <v>10</v>
      </c>
      <c r="P114">
        <v>14</v>
      </c>
      <c r="Q114">
        <v>36</v>
      </c>
      <c r="R114">
        <v>105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240.08999633789071</v>
      </c>
      <c r="AG114">
        <v>233.08999633789071</v>
      </c>
      <c r="AH114">
        <v>242.57000732421881</v>
      </c>
      <c r="AI114" s="15">
        <f t="shared" si="17"/>
        <v>-3.0031318846702959E-2</v>
      </c>
      <c r="AJ114" s="15">
        <f t="shared" si="18"/>
        <v>3.9081546358108121E-2</v>
      </c>
      <c r="AK114" t="s">
        <v>518</v>
      </c>
      <c r="AL114">
        <v>77</v>
      </c>
      <c r="AM114">
        <v>96</v>
      </c>
      <c r="AN114">
        <v>3</v>
      </c>
      <c r="AO114">
        <v>0</v>
      </c>
      <c r="AP114">
        <v>0</v>
      </c>
      <c r="AQ114">
        <v>1</v>
      </c>
      <c r="AR114">
        <v>3</v>
      </c>
      <c r="AS114">
        <v>0</v>
      </c>
      <c r="AT114">
        <v>0</v>
      </c>
      <c r="AU114">
        <v>9</v>
      </c>
      <c r="AV114">
        <v>1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241.25999450683599</v>
      </c>
      <c r="BE114">
        <v>239.28999328613281</v>
      </c>
      <c r="BF114">
        <v>241.80999755859369</v>
      </c>
      <c r="BG114" s="15">
        <f t="shared" si="19"/>
        <v>-8.2326937021037772E-3</v>
      </c>
      <c r="BH114" s="15">
        <f t="shared" si="20"/>
        <v>1.0421423009403297E-2</v>
      </c>
      <c r="BI114" t="s">
        <v>212</v>
      </c>
      <c r="BJ114">
        <v>0</v>
      </c>
      <c r="BK114">
        <v>31</v>
      </c>
      <c r="BL114">
        <v>57</v>
      </c>
      <c r="BM114">
        <v>85</v>
      </c>
      <c r="BN114">
        <v>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244.00999450683599</v>
      </c>
      <c r="CC114">
        <v>239.3500061035156</v>
      </c>
      <c r="CD114">
        <v>244.52000427246091</v>
      </c>
      <c r="CE114" s="15">
        <f t="shared" si="21"/>
        <v>-1.9469347334401199E-2</v>
      </c>
      <c r="CF114" s="15">
        <f t="shared" si="22"/>
        <v>2.1143456889459844E-2</v>
      </c>
      <c r="CG114" t="s">
        <v>519</v>
      </c>
      <c r="CH114">
        <v>0</v>
      </c>
      <c r="CI114">
        <v>0</v>
      </c>
      <c r="CJ114">
        <v>1</v>
      </c>
      <c r="CK114">
        <v>7</v>
      </c>
      <c r="CL114">
        <v>185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0</v>
      </c>
      <c r="CU114">
        <v>0</v>
      </c>
      <c r="CV114">
        <v>1</v>
      </c>
      <c r="CW114">
        <v>1</v>
      </c>
      <c r="CX114">
        <v>1</v>
      </c>
      <c r="CY114">
        <v>1</v>
      </c>
      <c r="CZ114">
        <v>258.239990234375</v>
      </c>
      <c r="DA114">
        <v>257.01998901367188</v>
      </c>
      <c r="DB114">
        <v>258.67001342773438</v>
      </c>
      <c r="DC114">
        <v>424</v>
      </c>
      <c r="DD114">
        <v>12</v>
      </c>
      <c r="DE114">
        <v>243</v>
      </c>
      <c r="DF114">
        <v>11</v>
      </c>
      <c r="DG114">
        <v>0</v>
      </c>
      <c r="DH114">
        <v>422</v>
      </c>
      <c r="DI114">
        <v>0</v>
      </c>
      <c r="DJ114">
        <v>141</v>
      </c>
      <c r="DK114">
        <v>1</v>
      </c>
      <c r="DL114">
        <v>1</v>
      </c>
      <c r="DN114">
        <v>0</v>
      </c>
      <c r="DO114">
        <v>1</v>
      </c>
      <c r="DP114">
        <v>1.8</v>
      </c>
      <c r="DQ114" t="s">
        <v>130</v>
      </c>
      <c r="DR114">
        <v>939903</v>
      </c>
      <c r="DS114">
        <v>432933</v>
      </c>
      <c r="DT114">
        <v>5.29</v>
      </c>
      <c r="DU114">
        <v>5.4859999999999998</v>
      </c>
      <c r="DV114">
        <v>-4.6500000000000004</v>
      </c>
      <c r="DW114">
        <v>2.19</v>
      </c>
      <c r="DX114">
        <v>0</v>
      </c>
      <c r="DY114" s="15">
        <f t="shared" si="23"/>
        <v>-4.7467172704540594E-3</v>
      </c>
      <c r="DZ114" s="15">
        <f t="shared" si="24"/>
        <v>6.3788778304736393E-3</v>
      </c>
      <c r="EA114" s="16">
        <f t="shared" si="25"/>
        <v>258.65948812357976</v>
      </c>
      <c r="EB114" s="17">
        <f t="shared" si="26"/>
        <v>1.6321605600195799E-3</v>
      </c>
    </row>
    <row r="115" spans="1:132" hidden="1" x14ac:dyDescent="0.25">
      <c r="A115">
        <v>106</v>
      </c>
      <c r="B115" t="s">
        <v>520</v>
      </c>
      <c r="C115">
        <v>10</v>
      </c>
      <c r="D115">
        <v>0</v>
      </c>
      <c r="E115">
        <v>6</v>
      </c>
      <c r="F115">
        <v>0</v>
      </c>
      <c r="G115" t="s">
        <v>130</v>
      </c>
      <c r="H115" t="s">
        <v>130</v>
      </c>
      <c r="I115">
        <v>6</v>
      </c>
      <c r="J115">
        <v>0</v>
      </c>
      <c r="K115" t="s">
        <v>130</v>
      </c>
      <c r="L115" t="s">
        <v>130</v>
      </c>
      <c r="M115" t="s">
        <v>301</v>
      </c>
      <c r="N115">
        <v>27</v>
      </c>
      <c r="O115">
        <v>131</v>
      </c>
      <c r="P115">
        <v>25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215.32000732421881</v>
      </c>
      <c r="AG115">
        <v>213.8999938964844</v>
      </c>
      <c r="AH115">
        <v>216.6000061035156</v>
      </c>
      <c r="AI115" s="15">
        <f t="shared" si="17"/>
        <v>-6.6386791409709378E-3</v>
      </c>
      <c r="AJ115" s="15">
        <f t="shared" si="18"/>
        <v>1.2465429967443376E-2</v>
      </c>
      <c r="AK115" t="s">
        <v>521</v>
      </c>
      <c r="AL115">
        <v>83</v>
      </c>
      <c r="AM115">
        <v>68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6</v>
      </c>
      <c r="AW115">
        <v>4</v>
      </c>
      <c r="AX115">
        <v>8</v>
      </c>
      <c r="AY115">
        <v>5</v>
      </c>
      <c r="AZ115">
        <v>0</v>
      </c>
      <c r="BA115">
        <v>0</v>
      </c>
      <c r="BB115">
        <v>0</v>
      </c>
      <c r="BC115">
        <v>0</v>
      </c>
      <c r="BD115">
        <v>217.41999816894531</v>
      </c>
      <c r="BE115">
        <v>216.6000061035156</v>
      </c>
      <c r="BF115">
        <v>218.58000183105469</v>
      </c>
      <c r="BG115" s="15">
        <f t="shared" si="19"/>
        <v>-3.7857435010313356E-3</v>
      </c>
      <c r="BH115" s="15">
        <f t="shared" si="20"/>
        <v>9.0584486730377334E-3</v>
      </c>
      <c r="BI115" t="s">
        <v>199</v>
      </c>
      <c r="BJ115">
        <v>19</v>
      </c>
      <c r="BK115">
        <v>157</v>
      </c>
      <c r="BL115">
        <v>11</v>
      </c>
      <c r="BM115">
        <v>7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218.24000549316409</v>
      </c>
      <c r="CC115">
        <v>216.8500061035156</v>
      </c>
      <c r="CD115">
        <v>220.3999938964844</v>
      </c>
      <c r="CE115" s="15">
        <f t="shared" si="21"/>
        <v>-6.4099578073564256E-3</v>
      </c>
      <c r="CF115" s="15">
        <f t="shared" si="22"/>
        <v>1.6107023100173645E-2</v>
      </c>
      <c r="CG115" t="s">
        <v>522</v>
      </c>
      <c r="CH115">
        <v>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26</v>
      </c>
      <c r="CR115">
        <v>12</v>
      </c>
      <c r="CS115">
        <v>13</v>
      </c>
      <c r="CT115">
        <v>6</v>
      </c>
      <c r="CU115">
        <v>130</v>
      </c>
      <c r="CV115">
        <v>0</v>
      </c>
      <c r="CW115">
        <v>0</v>
      </c>
      <c r="CX115">
        <v>0</v>
      </c>
      <c r="CY115">
        <v>0</v>
      </c>
      <c r="CZ115">
        <v>216.53999328613281</v>
      </c>
      <c r="DA115">
        <v>216.97999572753909</v>
      </c>
      <c r="DB115">
        <v>218.6000061035156</v>
      </c>
      <c r="DC115">
        <v>531</v>
      </c>
      <c r="DD115">
        <v>98</v>
      </c>
      <c r="DE115">
        <v>334</v>
      </c>
      <c r="DF115">
        <v>41</v>
      </c>
      <c r="DG115">
        <v>0</v>
      </c>
      <c r="DH115">
        <v>7</v>
      </c>
      <c r="DI115">
        <v>0</v>
      </c>
      <c r="DJ115">
        <v>0</v>
      </c>
      <c r="DK115">
        <v>0</v>
      </c>
      <c r="DL115">
        <v>135</v>
      </c>
      <c r="DN115">
        <v>0</v>
      </c>
      <c r="DO115">
        <v>5</v>
      </c>
      <c r="DP115">
        <v>2.2000000000000002</v>
      </c>
      <c r="DQ115" t="s">
        <v>130</v>
      </c>
      <c r="DR115">
        <v>415462</v>
      </c>
      <c r="DS115">
        <v>402050</v>
      </c>
      <c r="DT115">
        <v>3.3050000000000002</v>
      </c>
      <c r="DU115">
        <v>4.1529999999999996</v>
      </c>
      <c r="DV115">
        <v>2.96</v>
      </c>
      <c r="DW115">
        <v>2.02</v>
      </c>
      <c r="DX115">
        <v>0.40489999999999998</v>
      </c>
      <c r="DY115" s="15">
        <f t="shared" si="23"/>
        <v>2.0278479586606224E-3</v>
      </c>
      <c r="DZ115" s="15">
        <f t="shared" si="24"/>
        <v>7.4108432330480811E-3</v>
      </c>
      <c r="EA115" s="16">
        <f t="shared" si="25"/>
        <v>218.58800046058332</v>
      </c>
      <c r="EB115" s="17">
        <f t="shared" si="26"/>
        <v>9.4386911917087035E-3</v>
      </c>
    </row>
    <row r="116" spans="1:132" hidden="1" x14ac:dyDescent="0.25">
      <c r="A116">
        <v>107</v>
      </c>
      <c r="B116" t="s">
        <v>523</v>
      </c>
      <c r="C116">
        <v>9</v>
      </c>
      <c r="D116">
        <v>0</v>
      </c>
      <c r="E116">
        <v>6</v>
      </c>
      <c r="F116">
        <v>0</v>
      </c>
      <c r="G116" t="s">
        <v>130</v>
      </c>
      <c r="H116" t="s">
        <v>130</v>
      </c>
      <c r="I116">
        <v>6</v>
      </c>
      <c r="J116">
        <v>0</v>
      </c>
      <c r="K116" t="s">
        <v>130</v>
      </c>
      <c r="L116" t="s">
        <v>130</v>
      </c>
      <c r="M116" t="s">
        <v>524</v>
      </c>
      <c r="N116">
        <v>41</v>
      </c>
      <c r="O116">
        <v>99</v>
      </c>
      <c r="P116">
        <v>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499.66000366210938</v>
      </c>
      <c r="AG116">
        <v>494.8699951171875</v>
      </c>
      <c r="AH116">
        <v>500</v>
      </c>
      <c r="AI116" s="15">
        <f t="shared" si="17"/>
        <v>-9.6793270802113529E-3</v>
      </c>
      <c r="AJ116" s="15">
        <f t="shared" si="18"/>
        <v>1.0260009765625022E-2</v>
      </c>
      <c r="AK116" t="s">
        <v>191</v>
      </c>
      <c r="AL116">
        <v>112</v>
      </c>
      <c r="AM116">
        <v>4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31</v>
      </c>
      <c r="AV116">
        <v>11</v>
      </c>
      <c r="AW116">
        <v>16</v>
      </c>
      <c r="AX116">
        <v>6</v>
      </c>
      <c r="AY116">
        <v>4</v>
      </c>
      <c r="AZ116">
        <v>0</v>
      </c>
      <c r="BA116">
        <v>0</v>
      </c>
      <c r="BB116">
        <v>0</v>
      </c>
      <c r="BC116">
        <v>0</v>
      </c>
      <c r="BD116">
        <v>502.8800048828125</v>
      </c>
      <c r="BE116">
        <v>500.07998657226563</v>
      </c>
      <c r="BF116">
        <v>504.16000366210938</v>
      </c>
      <c r="BG116" s="15">
        <f t="shared" si="19"/>
        <v>-5.5991409089157784E-3</v>
      </c>
      <c r="BH116" s="15">
        <f t="shared" si="20"/>
        <v>8.0927028328454664E-3</v>
      </c>
      <c r="BI116" t="s">
        <v>343</v>
      </c>
      <c r="BJ116">
        <v>22</v>
      </c>
      <c r="BK116">
        <v>40</v>
      </c>
      <c r="BL116">
        <v>59</v>
      </c>
      <c r="BM116">
        <v>44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4</v>
      </c>
      <c r="BT116">
        <v>1</v>
      </c>
      <c r="BU116">
        <v>1</v>
      </c>
      <c r="BV116">
        <v>0</v>
      </c>
      <c r="BW116">
        <v>0</v>
      </c>
      <c r="BX116">
        <v>1</v>
      </c>
      <c r="BY116">
        <v>2</v>
      </c>
      <c r="BZ116">
        <v>1</v>
      </c>
      <c r="CA116">
        <v>0</v>
      </c>
      <c r="CB116">
        <v>506.42999267578131</v>
      </c>
      <c r="CC116">
        <v>499.82000732421881</v>
      </c>
      <c r="CD116">
        <v>509.97000122070313</v>
      </c>
      <c r="CE116" s="15">
        <f t="shared" si="21"/>
        <v>-1.3224731412711854E-2</v>
      </c>
      <c r="CF116" s="15">
        <f t="shared" si="22"/>
        <v>1.9903119540734759E-2</v>
      </c>
      <c r="CG116" t="s">
        <v>200</v>
      </c>
      <c r="CH116">
        <v>0</v>
      </c>
      <c r="CI116">
        <v>49</v>
      </c>
      <c r="CJ116">
        <v>89</v>
      </c>
      <c r="CK116">
        <v>17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516.94000244140625</v>
      </c>
      <c r="DA116">
        <v>519.989990234375</v>
      </c>
      <c r="DB116">
        <v>523.20001220703125</v>
      </c>
      <c r="DC116">
        <v>582</v>
      </c>
      <c r="DD116">
        <v>78</v>
      </c>
      <c r="DE116">
        <v>262</v>
      </c>
      <c r="DF116">
        <v>71</v>
      </c>
      <c r="DG116">
        <v>0</v>
      </c>
      <c r="DH116">
        <v>62</v>
      </c>
      <c r="DI116">
        <v>0</v>
      </c>
      <c r="DJ116">
        <v>0</v>
      </c>
      <c r="DK116">
        <v>0</v>
      </c>
      <c r="DL116">
        <v>4</v>
      </c>
      <c r="DN116">
        <v>0</v>
      </c>
      <c r="DO116">
        <v>4</v>
      </c>
      <c r="DP116">
        <v>1.9</v>
      </c>
      <c r="DQ116" t="s">
        <v>130</v>
      </c>
      <c r="DR116">
        <v>406688</v>
      </c>
      <c r="DS116">
        <v>325683</v>
      </c>
      <c r="DT116">
        <v>1.302</v>
      </c>
      <c r="DU116">
        <v>1.8240000000000001</v>
      </c>
      <c r="DV116">
        <v>3.98</v>
      </c>
      <c r="DW116">
        <v>1.63</v>
      </c>
      <c r="DX116">
        <v>0</v>
      </c>
      <c r="DY116" s="15">
        <f t="shared" si="23"/>
        <v>5.8654740480562628E-3</v>
      </c>
      <c r="DZ116" s="15">
        <f t="shared" si="24"/>
        <v>6.1353629544375066E-3</v>
      </c>
      <c r="EA116" s="16">
        <f t="shared" si="25"/>
        <v>523.1803175571373</v>
      </c>
      <c r="EB116" s="17">
        <f t="shared" si="26"/>
        <v>1.2000837002493769E-2</v>
      </c>
    </row>
    <row r="117" spans="1:132" hidden="1" x14ac:dyDescent="0.25">
      <c r="A117">
        <v>108</v>
      </c>
      <c r="B117" t="s">
        <v>525</v>
      </c>
      <c r="C117">
        <v>9</v>
      </c>
      <c r="D117">
        <v>0</v>
      </c>
      <c r="E117">
        <v>6</v>
      </c>
      <c r="F117">
        <v>0</v>
      </c>
      <c r="G117" t="s">
        <v>130</v>
      </c>
      <c r="H117" t="s">
        <v>130</v>
      </c>
      <c r="I117">
        <v>6</v>
      </c>
      <c r="J117">
        <v>0</v>
      </c>
      <c r="K117" t="s">
        <v>130</v>
      </c>
      <c r="L117" t="s">
        <v>130</v>
      </c>
      <c r="M117" t="s">
        <v>526</v>
      </c>
      <c r="N117">
        <v>73</v>
      </c>
      <c r="O117">
        <v>111</v>
      </c>
      <c r="P117">
        <v>9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100.6699981689453</v>
      </c>
      <c r="AG117">
        <v>99.940002441406236</v>
      </c>
      <c r="AH117">
        <v>101.5899963378906</v>
      </c>
      <c r="AI117" s="15">
        <f t="shared" si="17"/>
        <v>-7.3043397008825117E-3</v>
      </c>
      <c r="AJ117" s="15">
        <f t="shared" si="18"/>
        <v>1.6241696583947585E-2</v>
      </c>
      <c r="AK117" t="s">
        <v>163</v>
      </c>
      <c r="AL117">
        <v>10</v>
      </c>
      <c r="AM117">
        <v>14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17</v>
      </c>
      <c r="AV117">
        <v>42</v>
      </c>
      <c r="AW117">
        <v>49</v>
      </c>
      <c r="AX117">
        <v>48</v>
      </c>
      <c r="AY117">
        <v>14</v>
      </c>
      <c r="AZ117">
        <v>0</v>
      </c>
      <c r="BA117">
        <v>0</v>
      </c>
      <c r="BB117">
        <v>0</v>
      </c>
      <c r="BC117">
        <v>0</v>
      </c>
      <c r="BD117">
        <v>101.65000152587891</v>
      </c>
      <c r="BE117">
        <v>100.870002746582</v>
      </c>
      <c r="BF117">
        <v>101.7200012207031</v>
      </c>
      <c r="BG117" s="15">
        <f t="shared" si="19"/>
        <v>-7.732712977677858E-3</v>
      </c>
      <c r="BH117" s="15">
        <f t="shared" si="20"/>
        <v>8.356257018487856E-3</v>
      </c>
      <c r="BI117" t="s">
        <v>329</v>
      </c>
      <c r="BJ117">
        <v>89</v>
      </c>
      <c r="BK117">
        <v>103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102.3199996948242</v>
      </c>
      <c r="CC117">
        <v>101.4599990844727</v>
      </c>
      <c r="CD117">
        <v>102.4599990844727</v>
      </c>
      <c r="CE117" s="15">
        <f t="shared" si="21"/>
        <v>-8.4762528889390509E-3</v>
      </c>
      <c r="CF117" s="15">
        <f t="shared" si="22"/>
        <v>9.7599063921087748E-3</v>
      </c>
      <c r="CG117" t="s">
        <v>199</v>
      </c>
      <c r="CH117">
        <v>20</v>
      </c>
      <c r="CI117">
        <v>161</v>
      </c>
      <c r="CJ117">
        <v>14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1</v>
      </c>
      <c r="CS117">
        <v>0</v>
      </c>
      <c r="CT117">
        <v>0</v>
      </c>
      <c r="CU117">
        <v>0</v>
      </c>
      <c r="CV117">
        <v>1</v>
      </c>
      <c r="CW117">
        <v>1</v>
      </c>
      <c r="CX117">
        <v>0</v>
      </c>
      <c r="CY117">
        <v>0</v>
      </c>
      <c r="CZ117">
        <v>102.7099990844727</v>
      </c>
      <c r="DA117">
        <v>103.05999755859381</v>
      </c>
      <c r="DB117">
        <v>103.73000335693359</v>
      </c>
      <c r="DC117">
        <v>606</v>
      </c>
      <c r="DD117">
        <v>162</v>
      </c>
      <c r="DE117">
        <v>219</v>
      </c>
      <c r="DF117">
        <v>157</v>
      </c>
      <c r="DG117">
        <v>0</v>
      </c>
      <c r="DH117">
        <v>2</v>
      </c>
      <c r="DI117">
        <v>0</v>
      </c>
      <c r="DJ117">
        <v>2</v>
      </c>
      <c r="DK117">
        <v>0</v>
      </c>
      <c r="DL117">
        <v>14</v>
      </c>
      <c r="DN117">
        <v>0</v>
      </c>
      <c r="DO117">
        <v>14</v>
      </c>
      <c r="DP117">
        <v>2</v>
      </c>
      <c r="DQ117" t="s">
        <v>130</v>
      </c>
      <c r="DR117">
        <v>2017890</v>
      </c>
      <c r="DS117">
        <v>2002366</v>
      </c>
      <c r="DT117">
        <v>0.48899999999999999</v>
      </c>
      <c r="DU117">
        <v>0.95299999999999996</v>
      </c>
      <c r="DV117">
        <v>2.64</v>
      </c>
      <c r="DW117">
        <v>4.9400000000000004</v>
      </c>
      <c r="DX117">
        <v>0.52990000000000004</v>
      </c>
      <c r="DY117" s="15">
        <f t="shared" si="23"/>
        <v>3.3960652281417314E-3</v>
      </c>
      <c r="DZ117" s="15">
        <f t="shared" si="24"/>
        <v>6.4591321378281163E-3</v>
      </c>
      <c r="EA117" s="16">
        <f t="shared" si="25"/>
        <v>103.72567570094901</v>
      </c>
      <c r="EB117" s="17">
        <f t="shared" si="26"/>
        <v>9.8551973659698477E-3</v>
      </c>
    </row>
    <row r="118" spans="1:132" hidden="1" x14ac:dyDescent="0.25">
      <c r="A118">
        <v>109</v>
      </c>
      <c r="B118" t="s">
        <v>527</v>
      </c>
      <c r="C118">
        <v>9</v>
      </c>
      <c r="D118">
        <v>0</v>
      </c>
      <c r="E118">
        <v>6</v>
      </c>
      <c r="F118">
        <v>0</v>
      </c>
      <c r="G118" t="s">
        <v>130</v>
      </c>
      <c r="H118" t="s">
        <v>130</v>
      </c>
      <c r="I118">
        <v>6</v>
      </c>
      <c r="J118">
        <v>0</v>
      </c>
      <c r="K118" t="s">
        <v>130</v>
      </c>
      <c r="L118" t="s">
        <v>130</v>
      </c>
      <c r="M118" t="s">
        <v>354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148</v>
      </c>
      <c r="AB118">
        <v>0</v>
      </c>
      <c r="AC118">
        <v>0</v>
      </c>
      <c r="AD118">
        <v>0</v>
      </c>
      <c r="AE118">
        <v>0</v>
      </c>
      <c r="AF118">
        <v>116.76999664306641</v>
      </c>
      <c r="AG118">
        <v>119.15000152587891</v>
      </c>
      <c r="AH118">
        <v>119.15000152587891</v>
      </c>
      <c r="AI118" s="15">
        <f t="shared" si="17"/>
        <v>1.9974862377954539E-2</v>
      </c>
      <c r="AJ118" s="15">
        <f t="shared" si="18"/>
        <v>0</v>
      </c>
      <c r="AK118" t="s">
        <v>528</v>
      </c>
      <c r="AL118">
        <v>2</v>
      </c>
      <c r="AM118">
        <v>6</v>
      </c>
      <c r="AN118">
        <v>8</v>
      </c>
      <c r="AO118">
        <v>8</v>
      </c>
      <c r="AP118">
        <v>95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121.2799987792969</v>
      </c>
      <c r="BE118">
        <v>116.59999847412109</v>
      </c>
      <c r="BF118">
        <v>121.9199981689453</v>
      </c>
      <c r="BG118" s="15">
        <f t="shared" si="19"/>
        <v>-4.0137224411838313E-2</v>
      </c>
      <c r="BH118" s="15">
        <f t="shared" si="20"/>
        <v>4.3635168755926768E-2</v>
      </c>
      <c r="BI118" t="s">
        <v>221</v>
      </c>
      <c r="BJ118">
        <v>6</v>
      </c>
      <c r="BK118">
        <v>54</v>
      </c>
      <c r="BL118">
        <v>27</v>
      </c>
      <c r="BM118">
        <v>14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5</v>
      </c>
      <c r="BT118">
        <v>2</v>
      </c>
      <c r="BU118">
        <v>0</v>
      </c>
      <c r="BV118">
        <v>1</v>
      </c>
      <c r="BW118">
        <v>4</v>
      </c>
      <c r="BX118">
        <v>1</v>
      </c>
      <c r="BY118">
        <v>7</v>
      </c>
      <c r="BZ118">
        <v>0</v>
      </c>
      <c r="CA118">
        <v>0</v>
      </c>
      <c r="CB118">
        <v>122.76999664306641</v>
      </c>
      <c r="CC118">
        <v>121.19000244140619</v>
      </c>
      <c r="CD118">
        <v>123.55999755859381</v>
      </c>
      <c r="CE118" s="15">
        <f t="shared" si="21"/>
        <v>-1.3037331214050596E-2</v>
      </c>
      <c r="CF118" s="15">
        <f t="shared" si="22"/>
        <v>1.9180925574749486E-2</v>
      </c>
      <c r="CG118" t="s">
        <v>131</v>
      </c>
      <c r="CH118">
        <v>45</v>
      </c>
      <c r="CI118">
        <v>22</v>
      </c>
      <c r="CJ118">
        <v>5</v>
      </c>
      <c r="CK118">
        <v>0</v>
      </c>
      <c r="CL118">
        <v>0</v>
      </c>
      <c r="CM118">
        <v>1</v>
      </c>
      <c r="CN118">
        <v>1</v>
      </c>
      <c r="CO118">
        <v>0</v>
      </c>
      <c r="CP118">
        <v>0</v>
      </c>
      <c r="CQ118">
        <v>38</v>
      </c>
      <c r="CR118">
        <v>7</v>
      </c>
      <c r="CS118">
        <v>4</v>
      </c>
      <c r="CT118">
        <v>5</v>
      </c>
      <c r="CU118">
        <v>5</v>
      </c>
      <c r="CV118">
        <v>1</v>
      </c>
      <c r="CW118">
        <v>0</v>
      </c>
      <c r="CX118">
        <v>0</v>
      </c>
      <c r="CY118">
        <v>0</v>
      </c>
      <c r="CZ118">
        <v>123.25</v>
      </c>
      <c r="DA118">
        <v>124.0500030517578</v>
      </c>
      <c r="DB118">
        <v>127.15000152587891</v>
      </c>
      <c r="DC118">
        <v>197</v>
      </c>
      <c r="DD118">
        <v>64</v>
      </c>
      <c r="DE118">
        <v>24</v>
      </c>
      <c r="DF118">
        <v>2</v>
      </c>
      <c r="DG118">
        <v>0</v>
      </c>
      <c r="DH118">
        <v>117</v>
      </c>
      <c r="DI118">
        <v>0</v>
      </c>
      <c r="DJ118">
        <v>103</v>
      </c>
      <c r="DK118">
        <v>0</v>
      </c>
      <c r="DL118">
        <v>157</v>
      </c>
      <c r="DN118">
        <v>0</v>
      </c>
      <c r="DO118">
        <v>148</v>
      </c>
      <c r="DP118">
        <v>2.1</v>
      </c>
      <c r="DQ118" t="s">
        <v>130</v>
      </c>
      <c r="DR118">
        <v>152944</v>
      </c>
      <c r="DS118">
        <v>177916</v>
      </c>
      <c r="DT118">
        <v>2.2090000000000001</v>
      </c>
      <c r="DU118">
        <v>2.6389999999999998</v>
      </c>
      <c r="DV118">
        <v>0.52</v>
      </c>
      <c r="DW118">
        <v>4.49</v>
      </c>
      <c r="DX118">
        <v>0</v>
      </c>
      <c r="DY118" s="15">
        <f t="shared" si="23"/>
        <v>6.4490369373390033E-3</v>
      </c>
      <c r="DZ118" s="15">
        <f t="shared" si="24"/>
        <v>2.4380640479112925E-2</v>
      </c>
      <c r="EA118" s="16">
        <f t="shared" si="25"/>
        <v>127.07442157759557</v>
      </c>
      <c r="EB118" s="17">
        <f t="shared" si="26"/>
        <v>3.0829677416451928E-2</v>
      </c>
    </row>
    <row r="119" spans="1:132" hidden="1" x14ac:dyDescent="0.25">
      <c r="A119">
        <v>110</v>
      </c>
      <c r="B119" t="s">
        <v>529</v>
      </c>
      <c r="C119">
        <v>9</v>
      </c>
      <c r="D119">
        <v>0</v>
      </c>
      <c r="E119">
        <v>6</v>
      </c>
      <c r="F119">
        <v>0</v>
      </c>
      <c r="G119" t="s">
        <v>130</v>
      </c>
      <c r="H119" t="s">
        <v>130</v>
      </c>
      <c r="I119">
        <v>6</v>
      </c>
      <c r="J119">
        <v>0</v>
      </c>
      <c r="K119" t="s">
        <v>130</v>
      </c>
      <c r="L119" t="s">
        <v>130</v>
      </c>
      <c r="M119" t="s">
        <v>237</v>
      </c>
      <c r="N119">
        <v>112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68</v>
      </c>
      <c r="X119">
        <v>25</v>
      </c>
      <c r="Y119">
        <v>13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116.0400009155273</v>
      </c>
      <c r="AG119">
        <v>115.5699996948242</v>
      </c>
      <c r="AH119">
        <v>116.1999969482422</v>
      </c>
      <c r="AI119" s="15">
        <f t="shared" si="17"/>
        <v>-4.0668099155851678E-3</v>
      </c>
      <c r="AJ119" s="15">
        <f t="shared" si="18"/>
        <v>5.4216632526987718E-3</v>
      </c>
      <c r="AK119" t="s">
        <v>163</v>
      </c>
      <c r="AL119">
        <v>78</v>
      </c>
      <c r="AM119">
        <v>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83</v>
      </c>
      <c r="AV119">
        <v>38</v>
      </c>
      <c r="AW119">
        <v>18</v>
      </c>
      <c r="AX119">
        <v>2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117.1699981689453</v>
      </c>
      <c r="BE119">
        <v>116.51999664306641</v>
      </c>
      <c r="BF119">
        <v>117.2799987792969</v>
      </c>
      <c r="BG119" s="15">
        <f t="shared" si="19"/>
        <v>-5.5784547254154049E-3</v>
      </c>
      <c r="BH119" s="15">
        <f t="shared" si="20"/>
        <v>6.4802365632754544E-3</v>
      </c>
      <c r="BI119" t="s">
        <v>195</v>
      </c>
      <c r="BJ119">
        <v>108</v>
      </c>
      <c r="BK119">
        <v>82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15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117.7099990844727</v>
      </c>
      <c r="CC119">
        <v>116.8399963378906</v>
      </c>
      <c r="CD119">
        <v>117.88999938964839</v>
      </c>
      <c r="CE119" s="15">
        <f t="shared" si="21"/>
        <v>-7.446103850141661E-3</v>
      </c>
      <c r="CF119" s="15">
        <f t="shared" si="22"/>
        <v>8.9066337873778822E-3</v>
      </c>
      <c r="CG119" t="s">
        <v>392</v>
      </c>
      <c r="CH119">
        <v>8</v>
      </c>
      <c r="CI119">
        <v>56</v>
      </c>
      <c r="CJ119">
        <v>131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3</v>
      </c>
      <c r="CR119">
        <v>2</v>
      </c>
      <c r="CS119">
        <v>0</v>
      </c>
      <c r="CT119">
        <v>0</v>
      </c>
      <c r="CU119">
        <v>0</v>
      </c>
      <c r="CV119">
        <v>1</v>
      </c>
      <c r="CW119">
        <v>2</v>
      </c>
      <c r="CX119">
        <v>0</v>
      </c>
      <c r="CY119">
        <v>0</v>
      </c>
      <c r="CZ119">
        <v>118.7200012207031</v>
      </c>
      <c r="DA119">
        <v>118.6999969482422</v>
      </c>
      <c r="DB119">
        <v>119.9300003051758</v>
      </c>
      <c r="DC119">
        <v>582</v>
      </c>
      <c r="DD119">
        <v>269</v>
      </c>
      <c r="DE119">
        <v>197</v>
      </c>
      <c r="DF119">
        <v>249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N119">
        <v>0</v>
      </c>
      <c r="DO119">
        <v>0</v>
      </c>
      <c r="DP119">
        <v>1.8</v>
      </c>
      <c r="DQ119" t="s">
        <v>130</v>
      </c>
      <c r="DR119">
        <v>1690373</v>
      </c>
      <c r="DS119">
        <v>2085750</v>
      </c>
      <c r="DT119">
        <v>2.1000000000000001E-2</v>
      </c>
      <c r="DU119">
        <v>0.99099999999999999</v>
      </c>
      <c r="DV119">
        <v>2.2200000000000002</v>
      </c>
      <c r="DW119">
        <v>1.94</v>
      </c>
      <c r="DX119">
        <v>0.31830000000000003</v>
      </c>
      <c r="DY119" s="15">
        <f t="shared" si="23"/>
        <v>-1.6852799473632274E-4</v>
      </c>
      <c r="DZ119" s="15">
        <f t="shared" si="24"/>
        <v>1.0256010621226608E-2</v>
      </c>
      <c r="EA119" s="16">
        <f t="shared" si="25"/>
        <v>119.91738537768293</v>
      </c>
      <c r="EB119" s="17">
        <f t="shared" si="26"/>
        <v>1.0087482626490285E-2</v>
      </c>
    </row>
    <row r="120" spans="1:132" hidden="1" x14ac:dyDescent="0.25">
      <c r="A120">
        <v>111</v>
      </c>
      <c r="B120" t="s">
        <v>530</v>
      </c>
      <c r="C120">
        <v>11</v>
      </c>
      <c r="D120">
        <v>0</v>
      </c>
      <c r="E120">
        <v>6</v>
      </c>
      <c r="F120">
        <v>0</v>
      </c>
      <c r="G120" t="s">
        <v>130</v>
      </c>
      <c r="H120" t="s">
        <v>130</v>
      </c>
      <c r="I120">
        <v>6</v>
      </c>
      <c r="J120">
        <v>0</v>
      </c>
      <c r="K120" t="s">
        <v>130</v>
      </c>
      <c r="L120" t="s">
        <v>130</v>
      </c>
      <c r="M120" t="s">
        <v>133</v>
      </c>
      <c r="N120">
        <v>30</v>
      </c>
      <c r="O120">
        <v>158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9</v>
      </c>
      <c r="X120">
        <v>3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138.3800048828125</v>
      </c>
      <c r="AG120">
        <v>137.6199951171875</v>
      </c>
      <c r="AH120">
        <v>138.94000244140619</v>
      </c>
      <c r="AI120" s="15">
        <f t="shared" si="17"/>
        <v>-5.5225242885514891E-3</v>
      </c>
      <c r="AJ120" s="15">
        <f t="shared" si="18"/>
        <v>9.5005563626311407E-3</v>
      </c>
      <c r="AK120" t="s">
        <v>298</v>
      </c>
      <c r="AL120">
        <v>143</v>
      </c>
      <c r="AM120">
        <v>25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11</v>
      </c>
      <c r="AV120">
        <v>9</v>
      </c>
      <c r="AW120">
        <v>9</v>
      </c>
      <c r="AX120">
        <v>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140.2799987792969</v>
      </c>
      <c r="BE120">
        <v>139.0899963378906</v>
      </c>
      <c r="BF120">
        <v>140.30999755859381</v>
      </c>
      <c r="BG120" s="15">
        <f t="shared" si="19"/>
        <v>-8.5556292525554856E-3</v>
      </c>
      <c r="BH120" s="15">
        <f t="shared" si="20"/>
        <v>8.6950412795334664E-3</v>
      </c>
      <c r="BI120" t="s">
        <v>501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17</v>
      </c>
      <c r="BT120">
        <v>35</v>
      </c>
      <c r="BU120">
        <v>26</v>
      </c>
      <c r="BV120">
        <v>72</v>
      </c>
      <c r="BW120">
        <v>45</v>
      </c>
      <c r="BX120">
        <v>0</v>
      </c>
      <c r="BY120">
        <v>0</v>
      </c>
      <c r="BZ120">
        <v>0</v>
      </c>
      <c r="CA120">
        <v>0</v>
      </c>
      <c r="CB120">
        <v>140.49000549316409</v>
      </c>
      <c r="CC120">
        <v>140.55999755859381</v>
      </c>
      <c r="CD120">
        <v>140.82000732421881</v>
      </c>
      <c r="CE120" s="15">
        <f t="shared" si="21"/>
        <v>4.9795152707321488E-4</v>
      </c>
      <c r="CF120" s="15">
        <f t="shared" si="22"/>
        <v>1.8463978987471874E-3</v>
      </c>
      <c r="CG120" t="s">
        <v>162</v>
      </c>
      <c r="CH120">
        <v>46</v>
      </c>
      <c r="CI120">
        <v>136</v>
      </c>
      <c r="CJ120">
        <v>13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140.78999328613281</v>
      </c>
      <c r="DA120">
        <v>140.97999572753909</v>
      </c>
      <c r="DB120">
        <v>141.55999755859381</v>
      </c>
      <c r="DC120">
        <v>552</v>
      </c>
      <c r="DD120">
        <v>197</v>
      </c>
      <c r="DE120">
        <v>356</v>
      </c>
      <c r="DF120">
        <v>47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45</v>
      </c>
      <c r="DN120">
        <v>0</v>
      </c>
      <c r="DO120">
        <v>0</v>
      </c>
      <c r="DP120">
        <v>2.1</v>
      </c>
      <c r="DQ120" t="s">
        <v>130</v>
      </c>
      <c r="DR120">
        <v>1050486</v>
      </c>
      <c r="DS120">
        <v>1697783</v>
      </c>
      <c r="DT120">
        <v>0.93</v>
      </c>
      <c r="DU120">
        <v>1.607</v>
      </c>
      <c r="DV120">
        <v>2.33</v>
      </c>
      <c r="DW120">
        <v>5.0199999999999996</v>
      </c>
      <c r="DX120">
        <v>0.94699997000000002</v>
      </c>
      <c r="DY120" s="15">
        <f t="shared" si="23"/>
        <v>1.3477262531166323E-3</v>
      </c>
      <c r="DZ120" s="15">
        <f t="shared" si="24"/>
        <v>4.0972156050981257E-3</v>
      </c>
      <c r="EA120" s="16">
        <f t="shared" si="25"/>
        <v>141.55762116604063</v>
      </c>
      <c r="EB120" s="17">
        <f t="shared" si="26"/>
        <v>5.444941858214758E-3</v>
      </c>
    </row>
    <row r="121" spans="1:132" hidden="1" x14ac:dyDescent="0.25">
      <c r="A121">
        <v>112</v>
      </c>
      <c r="B121" t="s">
        <v>531</v>
      </c>
      <c r="C121">
        <v>10</v>
      </c>
      <c r="D121">
        <v>0</v>
      </c>
      <c r="E121">
        <v>6</v>
      </c>
      <c r="F121">
        <v>0</v>
      </c>
      <c r="G121" t="s">
        <v>130</v>
      </c>
      <c r="H121" t="s">
        <v>130</v>
      </c>
      <c r="I121">
        <v>6</v>
      </c>
      <c r="J121">
        <v>0</v>
      </c>
      <c r="K121" t="s">
        <v>130</v>
      </c>
      <c r="L121" t="s">
        <v>130</v>
      </c>
      <c r="M121" t="s">
        <v>532</v>
      </c>
      <c r="N121">
        <v>42</v>
      </c>
      <c r="O121">
        <v>82</v>
      </c>
      <c r="P121">
        <v>53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9</v>
      </c>
      <c r="X121">
        <v>8</v>
      </c>
      <c r="Y121">
        <v>9</v>
      </c>
      <c r="Z121">
        <v>1</v>
      </c>
      <c r="AA121">
        <v>0</v>
      </c>
      <c r="AB121">
        <v>1</v>
      </c>
      <c r="AC121">
        <v>18</v>
      </c>
      <c r="AD121">
        <v>0</v>
      </c>
      <c r="AE121">
        <v>0</v>
      </c>
      <c r="AF121">
        <v>54.619998931884773</v>
      </c>
      <c r="AG121">
        <v>54.169998168945313</v>
      </c>
      <c r="AH121">
        <v>54.849998474121087</v>
      </c>
      <c r="AI121" s="15">
        <f t="shared" si="17"/>
        <v>-8.3071954615172583E-3</v>
      </c>
      <c r="AJ121" s="15">
        <f t="shared" si="18"/>
        <v>1.2397453493031674E-2</v>
      </c>
      <c r="AK121" t="s">
        <v>207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5</v>
      </c>
      <c r="AX121">
        <v>4</v>
      </c>
      <c r="AY121">
        <v>179</v>
      </c>
      <c r="AZ121">
        <v>0</v>
      </c>
      <c r="BA121">
        <v>0</v>
      </c>
      <c r="BB121">
        <v>0</v>
      </c>
      <c r="BC121">
        <v>0</v>
      </c>
      <c r="BD121">
        <v>54.939998626708977</v>
      </c>
      <c r="BE121">
        <v>55.090000152587891</v>
      </c>
      <c r="BF121">
        <v>55.319999694824219</v>
      </c>
      <c r="BG121" s="15">
        <f t="shared" si="19"/>
        <v>2.7228448985920917E-3</v>
      </c>
      <c r="BH121" s="15">
        <f t="shared" si="20"/>
        <v>4.1576200922837092E-3</v>
      </c>
      <c r="BI121" t="s">
        <v>533</v>
      </c>
      <c r="BJ121">
        <v>0</v>
      </c>
      <c r="BK121">
        <v>22</v>
      </c>
      <c r="BL121">
        <v>158</v>
      </c>
      <c r="BM121">
        <v>15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55.939998626708977</v>
      </c>
      <c r="CC121">
        <v>55.049999237060547</v>
      </c>
      <c r="CD121">
        <v>55.990001678466797</v>
      </c>
      <c r="CE121" s="15">
        <f t="shared" si="21"/>
        <v>-1.6167109936111812E-2</v>
      </c>
      <c r="CF121" s="15">
        <f t="shared" si="22"/>
        <v>1.6788755371082043E-2</v>
      </c>
      <c r="CG121" t="s">
        <v>231</v>
      </c>
      <c r="CH121">
        <v>3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3</v>
      </c>
      <c r="CS121">
        <v>1</v>
      </c>
      <c r="CT121">
        <v>6</v>
      </c>
      <c r="CU121">
        <v>185</v>
      </c>
      <c r="CV121">
        <v>0</v>
      </c>
      <c r="CW121">
        <v>0</v>
      </c>
      <c r="CX121">
        <v>0</v>
      </c>
      <c r="CY121">
        <v>0</v>
      </c>
      <c r="CZ121">
        <v>55.279998779296882</v>
      </c>
      <c r="DA121">
        <v>55.060001373291023</v>
      </c>
      <c r="DB121">
        <v>55.799999237060547</v>
      </c>
      <c r="DC121">
        <v>381</v>
      </c>
      <c r="DD121">
        <v>48</v>
      </c>
      <c r="DE121">
        <v>183</v>
      </c>
      <c r="DF121">
        <v>38</v>
      </c>
      <c r="DG121">
        <v>0</v>
      </c>
      <c r="DH121">
        <v>15</v>
      </c>
      <c r="DI121">
        <v>0</v>
      </c>
      <c r="DJ121">
        <v>0</v>
      </c>
      <c r="DK121">
        <v>0</v>
      </c>
      <c r="DL121">
        <v>364</v>
      </c>
      <c r="DN121">
        <v>0</v>
      </c>
      <c r="DO121">
        <v>179</v>
      </c>
      <c r="DP121">
        <v>2.5</v>
      </c>
      <c r="DQ121" t="s">
        <v>130</v>
      </c>
      <c r="DR121">
        <v>1769959</v>
      </c>
      <c r="DS121">
        <v>2258233</v>
      </c>
      <c r="DT121">
        <v>0.45</v>
      </c>
      <c r="DU121">
        <v>1.3560000000000001</v>
      </c>
      <c r="DV121">
        <v>0.52</v>
      </c>
      <c r="DW121">
        <v>1.84</v>
      </c>
      <c r="DX121">
        <v>1.6802999999999999</v>
      </c>
      <c r="DY121" s="15">
        <f t="shared" si="23"/>
        <v>-3.9955939069877822E-3</v>
      </c>
      <c r="DZ121" s="15">
        <f t="shared" si="24"/>
        <v>1.326161064314213E-2</v>
      </c>
      <c r="EA121" s="16">
        <f t="shared" si="25"/>
        <v>55.790185673514479</v>
      </c>
      <c r="EB121" s="17">
        <f t="shared" si="26"/>
        <v>9.2660167361543477E-3</v>
      </c>
    </row>
    <row r="122" spans="1:132" hidden="1" x14ac:dyDescent="0.25">
      <c r="A122">
        <v>113</v>
      </c>
      <c r="B122" t="s">
        <v>534</v>
      </c>
      <c r="C122">
        <v>9</v>
      </c>
      <c r="D122">
        <v>0</v>
      </c>
      <c r="E122">
        <v>6</v>
      </c>
      <c r="F122">
        <v>0</v>
      </c>
      <c r="G122" t="s">
        <v>130</v>
      </c>
      <c r="H122" t="s">
        <v>130</v>
      </c>
      <c r="I122">
        <v>6</v>
      </c>
      <c r="J122">
        <v>0</v>
      </c>
      <c r="K122" t="s">
        <v>130</v>
      </c>
      <c r="L122" t="s">
        <v>130</v>
      </c>
      <c r="M122" t="s">
        <v>221</v>
      </c>
      <c r="N122">
        <v>99</v>
      </c>
      <c r="O122">
        <v>64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770.3499755859375</v>
      </c>
      <c r="AG122">
        <v>765.95001220703125</v>
      </c>
      <c r="AH122">
        <v>774.0999755859375</v>
      </c>
      <c r="AI122" s="15">
        <f t="shared" si="17"/>
        <v>-5.7444523908656286E-3</v>
      </c>
      <c r="AJ122" s="15">
        <f t="shared" si="18"/>
        <v>1.0528308533710118E-2</v>
      </c>
      <c r="AK122" t="s">
        <v>535</v>
      </c>
      <c r="AL122">
        <v>60</v>
      </c>
      <c r="AM122">
        <v>49</v>
      </c>
      <c r="AN122">
        <v>14</v>
      </c>
      <c r="AO122">
        <v>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8</v>
      </c>
      <c r="AV122">
        <v>12</v>
      </c>
      <c r="AW122">
        <v>6</v>
      </c>
      <c r="AX122">
        <v>6</v>
      </c>
      <c r="AY122">
        <v>11</v>
      </c>
      <c r="AZ122">
        <v>1</v>
      </c>
      <c r="BA122">
        <v>35</v>
      </c>
      <c r="BB122">
        <v>0</v>
      </c>
      <c r="BC122">
        <v>0</v>
      </c>
      <c r="BD122">
        <v>784.47998046875</v>
      </c>
      <c r="BE122">
        <v>773.58001708984375</v>
      </c>
      <c r="BF122">
        <v>786.32000732421875</v>
      </c>
      <c r="BG122" s="15">
        <f t="shared" si="19"/>
        <v>-1.4090285604728026E-2</v>
      </c>
      <c r="BH122" s="15">
        <f t="shared" si="20"/>
        <v>1.6202042572626585E-2</v>
      </c>
      <c r="BI122" t="s">
        <v>536</v>
      </c>
      <c r="BJ122">
        <v>103</v>
      </c>
      <c r="BK122">
        <v>67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12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779.260009765625</v>
      </c>
      <c r="CC122">
        <v>778.1300048828125</v>
      </c>
      <c r="CD122">
        <v>785.65997314453125</v>
      </c>
      <c r="CE122" s="15">
        <f t="shared" si="21"/>
        <v>-1.4522057698862501E-3</v>
      </c>
      <c r="CF122" s="15">
        <f t="shared" si="22"/>
        <v>9.584258482178698E-3</v>
      </c>
      <c r="CG122" t="s">
        <v>537</v>
      </c>
      <c r="CH122">
        <v>1</v>
      </c>
      <c r="CI122">
        <v>5</v>
      </c>
      <c r="CJ122">
        <v>59</v>
      </c>
      <c r="CK122">
        <v>65</v>
      </c>
      <c r="CL122">
        <v>44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794.469970703125</v>
      </c>
      <c r="DA122">
        <v>792</v>
      </c>
      <c r="DB122">
        <v>800.25</v>
      </c>
      <c r="DC122">
        <v>589</v>
      </c>
      <c r="DD122">
        <v>44</v>
      </c>
      <c r="DE122">
        <v>289</v>
      </c>
      <c r="DF122">
        <v>32</v>
      </c>
      <c r="DG122">
        <v>0</v>
      </c>
      <c r="DH122">
        <v>111</v>
      </c>
      <c r="DI122">
        <v>0</v>
      </c>
      <c r="DJ122">
        <v>2</v>
      </c>
      <c r="DK122">
        <v>0</v>
      </c>
      <c r="DL122">
        <v>11</v>
      </c>
      <c r="DN122">
        <v>0</v>
      </c>
      <c r="DO122">
        <v>11</v>
      </c>
      <c r="DP122">
        <v>2.4</v>
      </c>
      <c r="DQ122" t="s">
        <v>130</v>
      </c>
      <c r="DR122">
        <v>403150</v>
      </c>
      <c r="DS122">
        <v>385283</v>
      </c>
      <c r="DT122">
        <v>6.1109999999999998</v>
      </c>
      <c r="DU122">
        <v>6.8650000000000002</v>
      </c>
      <c r="DV122">
        <v>6.11</v>
      </c>
      <c r="DW122">
        <v>2.5</v>
      </c>
      <c r="DX122">
        <v>0</v>
      </c>
      <c r="DY122" s="15">
        <f t="shared" si="23"/>
        <v>-3.1186498776831773E-3</v>
      </c>
      <c r="DZ122" s="15">
        <f t="shared" si="24"/>
        <v>1.0309278350515427E-2</v>
      </c>
      <c r="EA122" s="16">
        <f t="shared" si="25"/>
        <v>800.16494845360819</v>
      </c>
      <c r="EB122" s="17">
        <f t="shared" si="26"/>
        <v>7.19062847283225E-3</v>
      </c>
    </row>
    <row r="123" spans="1:132" hidden="1" x14ac:dyDescent="0.25">
      <c r="A123">
        <v>114</v>
      </c>
      <c r="B123" t="s">
        <v>538</v>
      </c>
      <c r="C123">
        <v>11</v>
      </c>
      <c r="D123">
        <v>0</v>
      </c>
      <c r="E123">
        <v>5</v>
      </c>
      <c r="F123">
        <v>1</v>
      </c>
      <c r="G123" t="s">
        <v>130</v>
      </c>
      <c r="H123" t="s">
        <v>130</v>
      </c>
      <c r="I123">
        <v>5</v>
      </c>
      <c r="J123">
        <v>1</v>
      </c>
      <c r="K123" t="s">
        <v>130</v>
      </c>
      <c r="L123" t="s">
        <v>130</v>
      </c>
      <c r="M123" t="s">
        <v>475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7</v>
      </c>
      <c r="X123">
        <v>5</v>
      </c>
      <c r="Y123">
        <v>17</v>
      </c>
      <c r="Z123">
        <v>26</v>
      </c>
      <c r="AA123">
        <v>140</v>
      </c>
      <c r="AB123">
        <v>0</v>
      </c>
      <c r="AC123">
        <v>0</v>
      </c>
      <c r="AD123">
        <v>0</v>
      </c>
      <c r="AE123">
        <v>0</v>
      </c>
      <c r="AF123">
        <v>25.879999160766602</v>
      </c>
      <c r="AG123">
        <v>25.940000534057621</v>
      </c>
      <c r="AH123">
        <v>25.979999542236332</v>
      </c>
      <c r="AI123" s="15">
        <f t="shared" si="17"/>
        <v>2.3130829628257299E-3</v>
      </c>
      <c r="AJ123" s="15">
        <f t="shared" si="18"/>
        <v>1.5396077322358259E-3</v>
      </c>
      <c r="AK123" t="s">
        <v>539</v>
      </c>
      <c r="AL123">
        <v>39</v>
      </c>
      <c r="AM123">
        <v>143</v>
      </c>
      <c r="AN123">
        <v>4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14</v>
      </c>
      <c r="AV123">
        <v>4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26.319999694824219</v>
      </c>
      <c r="BE123">
        <v>26.079999923706051</v>
      </c>
      <c r="BF123">
        <v>26.379999160766602</v>
      </c>
      <c r="BG123" s="15">
        <f t="shared" si="19"/>
        <v>-9.2024452385068845E-3</v>
      </c>
      <c r="BH123" s="15">
        <f t="shared" si="20"/>
        <v>1.1372223146493554E-2</v>
      </c>
      <c r="BI123" t="s">
        <v>316</v>
      </c>
      <c r="BJ123">
        <v>2</v>
      </c>
      <c r="BK123">
        <v>20</v>
      </c>
      <c r="BL123">
        <v>105</v>
      </c>
      <c r="BM123">
        <v>64</v>
      </c>
      <c r="BN123">
        <v>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26.70999908447266</v>
      </c>
      <c r="CC123">
        <v>26.29999923706055</v>
      </c>
      <c r="CD123">
        <v>26.85000038146973</v>
      </c>
      <c r="CE123" s="15">
        <f t="shared" si="21"/>
        <v>-1.5589348262579295E-2</v>
      </c>
      <c r="CF123" s="15">
        <f t="shared" si="22"/>
        <v>2.0484213653447769E-2</v>
      </c>
      <c r="CG123" t="s">
        <v>540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0</v>
      </c>
      <c r="CU123">
        <v>194</v>
      </c>
      <c r="CV123">
        <v>0</v>
      </c>
      <c r="CW123">
        <v>0</v>
      </c>
      <c r="CX123">
        <v>0</v>
      </c>
      <c r="CY123">
        <v>0</v>
      </c>
      <c r="CZ123">
        <v>25.909999847412109</v>
      </c>
      <c r="DA123">
        <v>25.909999847412109</v>
      </c>
      <c r="DB123">
        <v>26.54999923706055</v>
      </c>
      <c r="DC123">
        <v>378</v>
      </c>
      <c r="DD123">
        <v>75</v>
      </c>
      <c r="DE123">
        <v>187</v>
      </c>
      <c r="DF123">
        <v>74</v>
      </c>
      <c r="DG123">
        <v>0</v>
      </c>
      <c r="DH123">
        <v>68</v>
      </c>
      <c r="DI123">
        <v>0</v>
      </c>
      <c r="DJ123">
        <v>0</v>
      </c>
      <c r="DK123">
        <v>0</v>
      </c>
      <c r="DL123">
        <v>334</v>
      </c>
      <c r="DN123">
        <v>0</v>
      </c>
      <c r="DO123">
        <v>140</v>
      </c>
      <c r="DP123">
        <v>2.9</v>
      </c>
      <c r="DQ123" t="s">
        <v>135</v>
      </c>
      <c r="DR123">
        <v>3469413</v>
      </c>
      <c r="DS123">
        <v>3296183</v>
      </c>
      <c r="DT123">
        <v>0.86199999999999999</v>
      </c>
      <c r="DU123">
        <v>6.93</v>
      </c>
      <c r="DV123">
        <v>2.98</v>
      </c>
      <c r="DW123">
        <v>2.54</v>
      </c>
      <c r="DX123">
        <v>0.68579999999999997</v>
      </c>
      <c r="DY123" s="15">
        <f t="shared" si="23"/>
        <v>0</v>
      </c>
      <c r="DZ123" s="15">
        <f t="shared" si="24"/>
        <v>2.4105439097530379E-2</v>
      </c>
      <c r="EA123" s="16">
        <f t="shared" si="25"/>
        <v>26.534571770750922</v>
      </c>
      <c r="EB123" s="17">
        <f t="shared" si="26"/>
        <v>2.4105439097530379E-2</v>
      </c>
    </row>
    <row r="124" spans="1:132" hidden="1" x14ac:dyDescent="0.25">
      <c r="A124">
        <v>115</v>
      </c>
      <c r="B124" t="s">
        <v>541</v>
      </c>
      <c r="C124">
        <v>11</v>
      </c>
      <c r="D124">
        <v>0</v>
      </c>
      <c r="E124">
        <v>5</v>
      </c>
      <c r="F124">
        <v>1</v>
      </c>
      <c r="G124" t="s">
        <v>130</v>
      </c>
      <c r="H124" t="s">
        <v>130</v>
      </c>
      <c r="I124">
        <v>5</v>
      </c>
      <c r="J124">
        <v>1</v>
      </c>
      <c r="K124" t="s">
        <v>130</v>
      </c>
      <c r="L124" t="s">
        <v>130</v>
      </c>
      <c r="M124" t="s">
        <v>352</v>
      </c>
      <c r="N124">
        <v>32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57</v>
      </c>
      <c r="X124">
        <v>27</v>
      </c>
      <c r="Y124">
        <v>19</v>
      </c>
      <c r="Z124">
        <v>27</v>
      </c>
      <c r="AA124">
        <v>42</v>
      </c>
      <c r="AB124">
        <v>0</v>
      </c>
      <c r="AC124">
        <v>0</v>
      </c>
      <c r="AD124">
        <v>0</v>
      </c>
      <c r="AE124">
        <v>0</v>
      </c>
      <c r="AF124">
        <v>29.45000076293945</v>
      </c>
      <c r="AG124">
        <v>29.45000076293945</v>
      </c>
      <c r="AH124">
        <v>29.579999923706051</v>
      </c>
      <c r="AI124" s="15">
        <f t="shared" si="17"/>
        <v>0</v>
      </c>
      <c r="AJ124" s="15">
        <f t="shared" si="18"/>
        <v>4.3948330325186413E-3</v>
      </c>
      <c r="AK124" t="s">
        <v>542</v>
      </c>
      <c r="AL124">
        <v>8</v>
      </c>
      <c r="AM124">
        <v>4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5</v>
      </c>
      <c r="AV124">
        <v>7</v>
      </c>
      <c r="AW124">
        <v>23</v>
      </c>
      <c r="AX124">
        <v>40</v>
      </c>
      <c r="AY124">
        <v>112</v>
      </c>
      <c r="AZ124">
        <v>0</v>
      </c>
      <c r="BA124">
        <v>0</v>
      </c>
      <c r="BB124">
        <v>0</v>
      </c>
      <c r="BC124">
        <v>0</v>
      </c>
      <c r="BD124">
        <v>29.399999618530281</v>
      </c>
      <c r="BE124">
        <v>29.45000076293945</v>
      </c>
      <c r="BF124">
        <v>29.639999389648441</v>
      </c>
      <c r="BG124" s="15">
        <f t="shared" si="19"/>
        <v>1.6978316846799624E-3</v>
      </c>
      <c r="BH124" s="15">
        <f t="shared" si="20"/>
        <v>6.4102102099012903E-3</v>
      </c>
      <c r="BI124" t="s">
        <v>543</v>
      </c>
      <c r="BJ124">
        <v>36</v>
      </c>
      <c r="BK124">
        <v>132</v>
      </c>
      <c r="BL124">
        <v>8</v>
      </c>
      <c r="BM124">
        <v>6</v>
      </c>
      <c r="BN124">
        <v>5</v>
      </c>
      <c r="BO124">
        <v>0</v>
      </c>
      <c r="BP124">
        <v>0</v>
      </c>
      <c r="BQ124">
        <v>0</v>
      </c>
      <c r="BR124">
        <v>0</v>
      </c>
      <c r="BS124">
        <v>10</v>
      </c>
      <c r="BT124">
        <v>7</v>
      </c>
      <c r="BU124">
        <v>2</v>
      </c>
      <c r="BV124">
        <v>1</v>
      </c>
      <c r="BW124">
        <v>0</v>
      </c>
      <c r="BX124">
        <v>1</v>
      </c>
      <c r="BY124">
        <v>10</v>
      </c>
      <c r="BZ124">
        <v>1</v>
      </c>
      <c r="CA124">
        <v>0</v>
      </c>
      <c r="CB124">
        <v>29.989999771118161</v>
      </c>
      <c r="CC124">
        <v>29.5</v>
      </c>
      <c r="CD124">
        <v>30.120000839233398</v>
      </c>
      <c r="CE124" s="15">
        <f t="shared" si="21"/>
        <v>-1.6610161732818929E-2</v>
      </c>
      <c r="CF124" s="15">
        <f t="shared" si="22"/>
        <v>2.0584356638722379E-2</v>
      </c>
      <c r="CG124" t="s">
        <v>544</v>
      </c>
      <c r="CH124">
        <v>45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43</v>
      </c>
      <c r="CR124">
        <v>19</v>
      </c>
      <c r="CS124">
        <v>22</v>
      </c>
      <c r="CT124">
        <v>26</v>
      </c>
      <c r="CU124">
        <v>53</v>
      </c>
      <c r="CV124">
        <v>0</v>
      </c>
      <c r="CW124">
        <v>0</v>
      </c>
      <c r="CX124">
        <v>0</v>
      </c>
      <c r="CY124">
        <v>0</v>
      </c>
      <c r="CZ124">
        <v>29.54000091552734</v>
      </c>
      <c r="DA124">
        <v>29.620000839233398</v>
      </c>
      <c r="DB124">
        <v>30.29000091552734</v>
      </c>
      <c r="DC124">
        <v>273</v>
      </c>
      <c r="DD124">
        <v>335</v>
      </c>
      <c r="DE124">
        <v>44</v>
      </c>
      <c r="DF124">
        <v>205</v>
      </c>
      <c r="DG124">
        <v>0</v>
      </c>
      <c r="DH124">
        <v>11</v>
      </c>
      <c r="DI124">
        <v>0</v>
      </c>
      <c r="DJ124">
        <v>0</v>
      </c>
      <c r="DK124">
        <v>0</v>
      </c>
      <c r="DL124">
        <v>207</v>
      </c>
      <c r="DN124">
        <v>0</v>
      </c>
      <c r="DO124">
        <v>154</v>
      </c>
      <c r="DP124">
        <v>2.2999999999999998</v>
      </c>
      <c r="DQ124" t="s">
        <v>130</v>
      </c>
      <c r="DR124">
        <v>4509126</v>
      </c>
      <c r="DS124">
        <v>3205333</v>
      </c>
      <c r="DT124">
        <v>0.93700000000000006</v>
      </c>
      <c r="DU124">
        <v>0.97799999999999998</v>
      </c>
      <c r="DV124">
        <v>3.03</v>
      </c>
      <c r="DW124">
        <v>2.96</v>
      </c>
      <c r="DX124">
        <v>1.1460999999999999</v>
      </c>
      <c r="DY124" s="15">
        <f t="shared" si="23"/>
        <v>2.7008751329977709E-3</v>
      </c>
      <c r="DZ124" s="15">
        <f t="shared" si="24"/>
        <v>2.2119513240109745E-2</v>
      </c>
      <c r="EA124" s="16">
        <f t="shared" si="25"/>
        <v>30.275180839968883</v>
      </c>
      <c r="EB124" s="17">
        <f t="shared" si="26"/>
        <v>2.4820388373107516E-2</v>
      </c>
    </row>
    <row r="125" spans="1:132" hidden="1" x14ac:dyDescent="0.25">
      <c r="A125">
        <v>116</v>
      </c>
      <c r="B125" t="s">
        <v>545</v>
      </c>
      <c r="C125">
        <v>10</v>
      </c>
      <c r="D125">
        <v>0</v>
      </c>
      <c r="E125">
        <v>5</v>
      </c>
      <c r="F125">
        <v>1</v>
      </c>
      <c r="G125" t="s">
        <v>130</v>
      </c>
      <c r="H125" t="s">
        <v>130</v>
      </c>
      <c r="I125">
        <v>5</v>
      </c>
      <c r="J125">
        <v>1</v>
      </c>
      <c r="K125" t="s">
        <v>130</v>
      </c>
      <c r="L125" t="s">
        <v>130</v>
      </c>
      <c r="M125" t="s">
        <v>546</v>
      </c>
      <c r="N125">
        <v>17</v>
      </c>
      <c r="O125">
        <v>26</v>
      </c>
      <c r="P125">
        <v>14</v>
      </c>
      <c r="Q125">
        <v>11</v>
      </c>
      <c r="R125">
        <v>111</v>
      </c>
      <c r="S125">
        <v>1</v>
      </c>
      <c r="T125">
        <v>2</v>
      </c>
      <c r="U125">
        <v>0</v>
      </c>
      <c r="V125">
        <v>0</v>
      </c>
      <c r="W125">
        <v>7</v>
      </c>
      <c r="X125">
        <v>2</v>
      </c>
      <c r="Y125">
        <v>2</v>
      </c>
      <c r="Z125">
        <v>3</v>
      </c>
      <c r="AA125">
        <v>5</v>
      </c>
      <c r="AB125">
        <v>2</v>
      </c>
      <c r="AC125">
        <v>12</v>
      </c>
      <c r="AD125">
        <v>1</v>
      </c>
      <c r="AE125">
        <v>12</v>
      </c>
      <c r="AF125">
        <v>231.16999816894531</v>
      </c>
      <c r="AG125">
        <v>222.25</v>
      </c>
      <c r="AH125">
        <v>231.94000244140619</v>
      </c>
      <c r="AI125" s="15">
        <f t="shared" si="17"/>
        <v>-4.0134974888392794E-2</v>
      </c>
      <c r="AJ125" s="15">
        <f t="shared" si="18"/>
        <v>4.177805613265928E-2</v>
      </c>
      <c r="AK125" t="s">
        <v>469</v>
      </c>
      <c r="AL125">
        <v>17</v>
      </c>
      <c r="AM125">
        <v>22</v>
      </c>
      <c r="AN125">
        <v>29</v>
      </c>
      <c r="AO125">
        <v>44</v>
      </c>
      <c r="AP125">
        <v>77</v>
      </c>
      <c r="AQ125">
        <v>1</v>
      </c>
      <c r="AR125">
        <v>27</v>
      </c>
      <c r="AS125">
        <v>1</v>
      </c>
      <c r="AT125">
        <v>2</v>
      </c>
      <c r="AU125">
        <v>7</v>
      </c>
      <c r="AV125">
        <v>3</v>
      </c>
      <c r="AW125">
        <v>3</v>
      </c>
      <c r="AX125">
        <v>0</v>
      </c>
      <c r="AY125">
        <v>0</v>
      </c>
      <c r="AZ125">
        <v>1</v>
      </c>
      <c r="BA125">
        <v>6</v>
      </c>
      <c r="BB125">
        <v>1</v>
      </c>
      <c r="BC125">
        <v>6</v>
      </c>
      <c r="BD125">
        <v>238.71000671386719</v>
      </c>
      <c r="BE125">
        <v>229.66000366210929</v>
      </c>
      <c r="BF125">
        <v>241.42999267578119</v>
      </c>
      <c r="BG125" s="15">
        <f t="shared" si="19"/>
        <v>-3.9406091210696159E-2</v>
      </c>
      <c r="BH125" s="15">
        <f t="shared" si="20"/>
        <v>4.8751146795079192E-2</v>
      </c>
      <c r="BI125" t="s">
        <v>547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187</v>
      </c>
      <c r="BX125">
        <v>0</v>
      </c>
      <c r="BY125">
        <v>0</v>
      </c>
      <c r="BZ125">
        <v>0</v>
      </c>
      <c r="CA125">
        <v>0</v>
      </c>
      <c r="CB125">
        <v>225.49000549316409</v>
      </c>
      <c r="CC125">
        <v>236.6300048828125</v>
      </c>
      <c r="CD125">
        <v>238.69000244140619</v>
      </c>
      <c r="CE125" s="15">
        <f t="shared" si="21"/>
        <v>4.7077712715111186E-2</v>
      </c>
      <c r="CF125" s="15">
        <f t="shared" si="22"/>
        <v>8.6304308413561737E-3</v>
      </c>
      <c r="CG125" t="s">
        <v>548</v>
      </c>
      <c r="CH125">
        <v>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5</v>
      </c>
      <c r="CT125">
        <v>5</v>
      </c>
      <c r="CU125">
        <v>157</v>
      </c>
      <c r="CV125">
        <v>0</v>
      </c>
      <c r="CW125">
        <v>0</v>
      </c>
      <c r="CX125">
        <v>0</v>
      </c>
      <c r="CY125">
        <v>0</v>
      </c>
      <c r="CZ125">
        <v>224.44000244140619</v>
      </c>
      <c r="DA125">
        <v>222.82000732421881</v>
      </c>
      <c r="DB125">
        <v>226.75</v>
      </c>
      <c r="DC125">
        <v>184</v>
      </c>
      <c r="DD125">
        <v>38</v>
      </c>
      <c r="DE125">
        <v>180</v>
      </c>
      <c r="DF125">
        <v>27</v>
      </c>
      <c r="DG125">
        <v>2</v>
      </c>
      <c r="DH125">
        <v>243</v>
      </c>
      <c r="DI125">
        <v>2</v>
      </c>
      <c r="DJ125">
        <v>243</v>
      </c>
      <c r="DK125">
        <v>18</v>
      </c>
      <c r="DL125">
        <v>349</v>
      </c>
      <c r="DN125">
        <v>18</v>
      </c>
      <c r="DO125">
        <v>5</v>
      </c>
      <c r="DP125">
        <v>2.2000000000000002</v>
      </c>
      <c r="DQ125" t="s">
        <v>130</v>
      </c>
      <c r="DR125">
        <v>252848</v>
      </c>
      <c r="DS125">
        <v>563200</v>
      </c>
      <c r="DT125">
        <v>7.7569999999999997</v>
      </c>
      <c r="DU125">
        <v>10.010999999999999</v>
      </c>
      <c r="DV125">
        <v>0.88</v>
      </c>
      <c r="DW125">
        <v>4.7300000000000004</v>
      </c>
      <c r="DX125">
        <v>0</v>
      </c>
      <c r="DY125" s="15">
        <f t="shared" si="23"/>
        <v>-7.2704203569573522E-3</v>
      </c>
      <c r="DZ125" s="15">
        <f t="shared" si="24"/>
        <v>1.7331830984702035E-2</v>
      </c>
      <c r="EA125" s="16">
        <f t="shared" si="25"/>
        <v>226.68188603117224</v>
      </c>
      <c r="EB125" s="17">
        <f t="shared" si="26"/>
        <v>1.0061410627744682E-2</v>
      </c>
    </row>
    <row r="126" spans="1:132" hidden="1" x14ac:dyDescent="0.25">
      <c r="A126">
        <v>117</v>
      </c>
      <c r="B126" t="s">
        <v>549</v>
      </c>
      <c r="C126">
        <v>9</v>
      </c>
      <c r="D126">
        <v>0</v>
      </c>
      <c r="E126">
        <v>6</v>
      </c>
      <c r="F126">
        <v>0</v>
      </c>
      <c r="G126" t="s">
        <v>130</v>
      </c>
      <c r="H126" t="s">
        <v>130</v>
      </c>
      <c r="I126">
        <v>6</v>
      </c>
      <c r="J126">
        <v>0</v>
      </c>
      <c r="K126" t="s">
        <v>130</v>
      </c>
      <c r="L126" t="s">
        <v>130</v>
      </c>
      <c r="M126" t="s">
        <v>360</v>
      </c>
      <c r="N126">
        <v>53</v>
      </c>
      <c r="O126">
        <v>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16</v>
      </c>
      <c r="X126">
        <v>16</v>
      </c>
      <c r="Y126">
        <v>18</v>
      </c>
      <c r="Z126">
        <v>35</v>
      </c>
      <c r="AA126">
        <v>57</v>
      </c>
      <c r="AB126">
        <v>0</v>
      </c>
      <c r="AC126">
        <v>0</v>
      </c>
      <c r="AD126">
        <v>0</v>
      </c>
      <c r="AE126">
        <v>0</v>
      </c>
      <c r="AF126">
        <v>37.380001068115227</v>
      </c>
      <c r="AG126">
        <v>37.560001373291023</v>
      </c>
      <c r="AH126">
        <v>37.869998931884773</v>
      </c>
      <c r="AI126" s="15">
        <f t="shared" si="17"/>
        <v>4.7923402181714314E-3</v>
      </c>
      <c r="AJ126" s="15">
        <f t="shared" si="18"/>
        <v>8.1858348913959045E-3</v>
      </c>
      <c r="AK126" t="s">
        <v>445</v>
      </c>
      <c r="AL126">
        <v>56</v>
      </c>
      <c r="AM126">
        <v>17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70</v>
      </c>
      <c r="AV126">
        <v>27</v>
      </c>
      <c r="AW126">
        <v>16</v>
      </c>
      <c r="AX126">
        <v>5</v>
      </c>
      <c r="AY126">
        <v>9</v>
      </c>
      <c r="AZ126">
        <v>0</v>
      </c>
      <c r="BA126">
        <v>0</v>
      </c>
      <c r="BB126">
        <v>0</v>
      </c>
      <c r="BC126">
        <v>0</v>
      </c>
      <c r="BD126">
        <v>37.659999847412109</v>
      </c>
      <c r="BE126">
        <v>37.349998474121087</v>
      </c>
      <c r="BF126">
        <v>37.680000305175781</v>
      </c>
      <c r="BG126" s="15">
        <f t="shared" si="19"/>
        <v>-8.299903238438322E-3</v>
      </c>
      <c r="BH126" s="15">
        <f t="shared" si="20"/>
        <v>8.7580103073768845E-3</v>
      </c>
      <c r="BI126" t="s">
        <v>329</v>
      </c>
      <c r="BJ126">
        <v>149</v>
      </c>
      <c r="BK126">
        <v>10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15</v>
      </c>
      <c r="BT126">
        <v>11</v>
      </c>
      <c r="BU126">
        <v>13</v>
      </c>
      <c r="BV126">
        <v>6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37.909999847412109</v>
      </c>
      <c r="CC126">
        <v>37.700000762939453</v>
      </c>
      <c r="CD126">
        <v>37.950000762939453</v>
      </c>
      <c r="CE126" s="15">
        <f t="shared" si="21"/>
        <v>-5.5702673799171709E-3</v>
      </c>
      <c r="CF126" s="15">
        <f t="shared" si="22"/>
        <v>6.587615150831283E-3</v>
      </c>
      <c r="CG126" t="s">
        <v>550</v>
      </c>
      <c r="CH126">
        <v>50</v>
      </c>
      <c r="CI126">
        <v>2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59</v>
      </c>
      <c r="CR126">
        <v>48</v>
      </c>
      <c r="CS126">
        <v>20</v>
      </c>
      <c r="CT126">
        <v>8</v>
      </c>
      <c r="CU126">
        <v>14</v>
      </c>
      <c r="CV126">
        <v>0</v>
      </c>
      <c r="CW126">
        <v>0</v>
      </c>
      <c r="CX126">
        <v>0</v>
      </c>
      <c r="CY126">
        <v>0</v>
      </c>
      <c r="CZ126">
        <v>38.029998779296882</v>
      </c>
      <c r="DA126">
        <v>37.759998321533203</v>
      </c>
      <c r="DB126">
        <v>38.209999084472663</v>
      </c>
      <c r="DC126">
        <v>345</v>
      </c>
      <c r="DD126">
        <v>383</v>
      </c>
      <c r="DE126">
        <v>134</v>
      </c>
      <c r="DF126">
        <v>203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80</v>
      </c>
      <c r="DN126">
        <v>0</v>
      </c>
      <c r="DO126">
        <v>66</v>
      </c>
      <c r="DP126">
        <v>2.6</v>
      </c>
      <c r="DQ126" t="s">
        <v>135</v>
      </c>
      <c r="DR126">
        <v>1127894</v>
      </c>
      <c r="DS126">
        <v>1680233</v>
      </c>
      <c r="DT126">
        <v>0.53300000000000003</v>
      </c>
      <c r="DU126">
        <v>0.63600000000000001</v>
      </c>
      <c r="DV126">
        <v>16.850000000000001</v>
      </c>
      <c r="DW126">
        <v>15.33</v>
      </c>
      <c r="DX126">
        <v>2.0790000000000002</v>
      </c>
      <c r="DY126" s="15">
        <f t="shared" si="23"/>
        <v>-7.1504361696357321E-3</v>
      </c>
      <c r="DZ126" s="15">
        <f t="shared" si="24"/>
        <v>1.1777041971255287E-2</v>
      </c>
      <c r="EA126" s="16">
        <f t="shared" si="25"/>
        <v>38.204699406600426</v>
      </c>
      <c r="EB126" s="17">
        <f t="shared" si="26"/>
        <v>4.6266058016195544E-3</v>
      </c>
    </row>
    <row r="127" spans="1:132" hidden="1" x14ac:dyDescent="0.25">
      <c r="A127">
        <v>118</v>
      </c>
      <c r="B127" t="s">
        <v>551</v>
      </c>
      <c r="C127">
        <v>9</v>
      </c>
      <c r="D127">
        <v>0</v>
      </c>
      <c r="E127">
        <v>6</v>
      </c>
      <c r="F127">
        <v>0</v>
      </c>
      <c r="G127" t="s">
        <v>130</v>
      </c>
      <c r="H127" t="s">
        <v>130</v>
      </c>
      <c r="I127">
        <v>6</v>
      </c>
      <c r="J127">
        <v>0</v>
      </c>
      <c r="K127" t="s">
        <v>130</v>
      </c>
      <c r="L127" t="s">
        <v>130</v>
      </c>
      <c r="M127" t="s">
        <v>552</v>
      </c>
      <c r="N127">
        <v>2</v>
      </c>
      <c r="O127">
        <v>16</v>
      </c>
      <c r="P127">
        <v>24</v>
      </c>
      <c r="Q127">
        <v>36</v>
      </c>
      <c r="R127">
        <v>76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122.98000335693359</v>
      </c>
      <c r="AG127">
        <v>120.36000061035161</v>
      </c>
      <c r="AH127">
        <v>123.4700012207031</v>
      </c>
      <c r="AI127" s="15">
        <f t="shared" si="17"/>
        <v>-2.1768051954933698E-2</v>
      </c>
      <c r="AJ127" s="15">
        <f t="shared" si="18"/>
        <v>2.5188309545671417E-2</v>
      </c>
      <c r="AK127" t="s">
        <v>333</v>
      </c>
      <c r="AL127">
        <v>76</v>
      </c>
      <c r="AM127">
        <v>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39</v>
      </c>
      <c r="AV127">
        <v>7</v>
      </c>
      <c r="AW127">
        <v>7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123.2200012207031</v>
      </c>
      <c r="BE127">
        <v>123</v>
      </c>
      <c r="BF127">
        <v>123.6999969482422</v>
      </c>
      <c r="BG127" s="15">
        <f t="shared" si="19"/>
        <v>-1.788627810594301E-3</v>
      </c>
      <c r="BH127" s="15">
        <f t="shared" si="20"/>
        <v>5.6588275304088054E-3</v>
      </c>
      <c r="BI127" t="s">
        <v>553</v>
      </c>
      <c r="BJ127">
        <v>32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22</v>
      </c>
      <c r="BT127">
        <v>6</v>
      </c>
      <c r="BU127">
        <v>19</v>
      </c>
      <c r="BV127">
        <v>13</v>
      </c>
      <c r="BW127">
        <v>57</v>
      </c>
      <c r="BX127">
        <v>0</v>
      </c>
      <c r="BY127">
        <v>0</v>
      </c>
      <c r="BZ127">
        <v>0</v>
      </c>
      <c r="CA127">
        <v>0</v>
      </c>
      <c r="CB127">
        <v>121.5899963378906</v>
      </c>
      <c r="CC127">
        <v>122.76999664306641</v>
      </c>
      <c r="CD127">
        <v>123.13999938964839</v>
      </c>
      <c r="CE127" s="15">
        <f t="shared" si="21"/>
        <v>9.611471348382139E-3</v>
      </c>
      <c r="CF127" s="15">
        <f t="shared" si="22"/>
        <v>3.0047324055215707E-3</v>
      </c>
      <c r="CG127" t="s">
        <v>554</v>
      </c>
      <c r="CH127">
        <v>0</v>
      </c>
      <c r="CI127">
        <v>15</v>
      </c>
      <c r="CJ127">
        <v>88</v>
      </c>
      <c r="CK127">
        <v>33</v>
      </c>
      <c r="CL127">
        <v>21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124.3300018310547</v>
      </c>
      <c r="DA127">
        <v>123.80999755859381</v>
      </c>
      <c r="DB127">
        <v>126.30999755859381</v>
      </c>
      <c r="DC127">
        <v>327</v>
      </c>
      <c r="DD127">
        <v>115</v>
      </c>
      <c r="DE127">
        <v>159</v>
      </c>
      <c r="DF127">
        <v>55</v>
      </c>
      <c r="DG127">
        <v>0</v>
      </c>
      <c r="DH127">
        <v>166</v>
      </c>
      <c r="DI127">
        <v>0</v>
      </c>
      <c r="DJ127">
        <v>112</v>
      </c>
      <c r="DK127">
        <v>0</v>
      </c>
      <c r="DL127">
        <v>58</v>
      </c>
      <c r="DN127">
        <v>0</v>
      </c>
      <c r="DO127">
        <v>1</v>
      </c>
      <c r="DP127">
        <v>1.7</v>
      </c>
      <c r="DQ127" t="s">
        <v>130</v>
      </c>
      <c r="DR127">
        <v>276735</v>
      </c>
      <c r="DS127">
        <v>339166</v>
      </c>
      <c r="DT127">
        <v>0.64500000000000002</v>
      </c>
      <c r="DU127">
        <v>0.70599999999999996</v>
      </c>
      <c r="DV127">
        <v>1.1299999999999999</v>
      </c>
      <c r="DW127">
        <v>12.52</v>
      </c>
      <c r="DX127">
        <v>0</v>
      </c>
      <c r="DY127" s="15">
        <f t="shared" si="23"/>
        <v>-4.2000184372412708E-3</v>
      </c>
      <c r="DZ127" s="15">
        <f t="shared" si="24"/>
        <v>1.9792574208864822E-2</v>
      </c>
      <c r="EA127" s="16">
        <f t="shared" si="25"/>
        <v>126.26051612307165</v>
      </c>
      <c r="EB127" s="17">
        <f t="shared" si="26"/>
        <v>1.5592555771623551E-2</v>
      </c>
    </row>
    <row r="128" spans="1:132" hidden="1" x14ac:dyDescent="0.25">
      <c r="A128">
        <v>119</v>
      </c>
      <c r="B128" t="s">
        <v>555</v>
      </c>
      <c r="C128">
        <v>9</v>
      </c>
      <c r="D128">
        <v>0</v>
      </c>
      <c r="E128">
        <v>5</v>
      </c>
      <c r="F128">
        <v>1</v>
      </c>
      <c r="G128" t="s">
        <v>130</v>
      </c>
      <c r="H128" t="s">
        <v>130</v>
      </c>
      <c r="I128">
        <v>5</v>
      </c>
      <c r="J128">
        <v>1</v>
      </c>
      <c r="K128" t="s">
        <v>130</v>
      </c>
      <c r="L128" t="s">
        <v>130</v>
      </c>
      <c r="M128" t="s">
        <v>392</v>
      </c>
      <c r="N128">
        <v>0</v>
      </c>
      <c r="O128">
        <v>44</v>
      </c>
      <c r="P128">
        <v>99</v>
      </c>
      <c r="Q128">
        <v>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155.55000305175781</v>
      </c>
      <c r="AG128">
        <v>154.0299987792969</v>
      </c>
      <c r="AH128">
        <v>156.5</v>
      </c>
      <c r="AI128" s="15">
        <f t="shared" si="17"/>
        <v>-9.8682353081029905E-3</v>
      </c>
      <c r="AJ128" s="15">
        <f t="shared" si="18"/>
        <v>1.5782755403853654E-2</v>
      </c>
      <c r="AK128" t="s">
        <v>151</v>
      </c>
      <c r="AL128">
        <v>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8</v>
      </c>
      <c r="AV128">
        <v>20</v>
      </c>
      <c r="AW128">
        <v>28</v>
      </c>
      <c r="AX128">
        <v>63</v>
      </c>
      <c r="AY128">
        <v>53</v>
      </c>
      <c r="AZ128">
        <v>0</v>
      </c>
      <c r="BA128">
        <v>0</v>
      </c>
      <c r="BB128">
        <v>0</v>
      </c>
      <c r="BC128">
        <v>0</v>
      </c>
      <c r="BD128">
        <v>155.7200012207031</v>
      </c>
      <c r="BE128">
        <v>156.25999450683591</v>
      </c>
      <c r="BF128">
        <v>156.5</v>
      </c>
      <c r="BG128" s="15">
        <f t="shared" si="19"/>
        <v>3.4557359856376424E-3</v>
      </c>
      <c r="BH128" s="15">
        <f t="shared" si="20"/>
        <v>1.5335814259685998E-3</v>
      </c>
      <c r="BI128" t="s">
        <v>447</v>
      </c>
      <c r="BJ128">
        <v>67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79</v>
      </c>
      <c r="BT128">
        <v>23</v>
      </c>
      <c r="BU128">
        <v>21</v>
      </c>
      <c r="BV128">
        <v>9</v>
      </c>
      <c r="BW128">
        <v>6</v>
      </c>
      <c r="BX128">
        <v>0</v>
      </c>
      <c r="BY128">
        <v>0</v>
      </c>
      <c r="BZ128">
        <v>0</v>
      </c>
      <c r="CA128">
        <v>0</v>
      </c>
      <c r="CB128">
        <v>155.75999450683591</v>
      </c>
      <c r="CC128">
        <v>155.52000427246091</v>
      </c>
      <c r="CD128">
        <v>156.11000061035159</v>
      </c>
      <c r="CE128" s="15">
        <f t="shared" si="21"/>
        <v>-1.5431470407791803E-3</v>
      </c>
      <c r="CF128" s="15">
        <f t="shared" si="22"/>
        <v>3.7793628568569826E-3</v>
      </c>
      <c r="CG128" t="s">
        <v>297</v>
      </c>
      <c r="CH128">
        <v>111</v>
      </c>
      <c r="CI128">
        <v>64</v>
      </c>
      <c r="CJ128">
        <v>16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155.83000183105469</v>
      </c>
      <c r="DA128">
        <v>155.05999755859381</v>
      </c>
      <c r="DB128">
        <v>155.33000183105469</v>
      </c>
      <c r="DC128">
        <v>409</v>
      </c>
      <c r="DD128">
        <v>251</v>
      </c>
      <c r="DE128">
        <v>151</v>
      </c>
      <c r="DF128">
        <v>119</v>
      </c>
      <c r="DG128">
        <v>0</v>
      </c>
      <c r="DH128">
        <v>5</v>
      </c>
      <c r="DI128">
        <v>0</v>
      </c>
      <c r="DJ128">
        <v>5</v>
      </c>
      <c r="DK128">
        <v>0</v>
      </c>
      <c r="DL128">
        <v>59</v>
      </c>
      <c r="DN128">
        <v>0</v>
      </c>
      <c r="DO128">
        <v>53</v>
      </c>
      <c r="DP128">
        <v>2.6</v>
      </c>
      <c r="DQ128" t="s">
        <v>135</v>
      </c>
      <c r="DR128">
        <v>385956</v>
      </c>
      <c r="DS128">
        <v>326583</v>
      </c>
      <c r="DT128">
        <v>1.107</v>
      </c>
      <c r="DU128">
        <v>1.4770000000000001</v>
      </c>
      <c r="DV128">
        <v>3.8</v>
      </c>
      <c r="DW128">
        <v>4.26</v>
      </c>
      <c r="DX128">
        <v>0.44219999999999998</v>
      </c>
      <c r="DY128" s="15">
        <f t="shared" si="23"/>
        <v>-4.9658473144882365E-3</v>
      </c>
      <c r="DZ128" s="15">
        <f t="shared" si="24"/>
        <v>1.7382622112793733E-3</v>
      </c>
      <c r="EA128" s="16">
        <f t="shared" si="25"/>
        <v>155.32953249283099</v>
      </c>
      <c r="EB128" s="17">
        <f t="shared" si="26"/>
        <v>-3.2275851032088632E-3</v>
      </c>
    </row>
    <row r="129" spans="1:132" hidden="1" x14ac:dyDescent="0.25">
      <c r="A129">
        <v>120</v>
      </c>
      <c r="B129" t="s">
        <v>556</v>
      </c>
      <c r="C129">
        <v>9</v>
      </c>
      <c r="D129">
        <v>0</v>
      </c>
      <c r="E129">
        <v>6</v>
      </c>
      <c r="F129">
        <v>0</v>
      </c>
      <c r="G129" t="s">
        <v>130</v>
      </c>
      <c r="H129" t="s">
        <v>130</v>
      </c>
      <c r="I129">
        <v>6</v>
      </c>
      <c r="J129">
        <v>0</v>
      </c>
      <c r="K129" t="s">
        <v>130</v>
      </c>
      <c r="L129" t="s">
        <v>130</v>
      </c>
      <c r="M129" t="s">
        <v>557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11</v>
      </c>
      <c r="AA129">
        <v>159</v>
      </c>
      <c r="AB129">
        <v>0</v>
      </c>
      <c r="AC129">
        <v>0</v>
      </c>
      <c r="AD129">
        <v>0</v>
      </c>
      <c r="AE129">
        <v>0</v>
      </c>
      <c r="AF129">
        <v>167.61000061035159</v>
      </c>
      <c r="AG129">
        <v>168.80999755859381</v>
      </c>
      <c r="AH129">
        <v>169.00999450683591</v>
      </c>
      <c r="AI129" s="15">
        <f t="shared" si="17"/>
        <v>7.1085656394592744E-3</v>
      </c>
      <c r="AJ129" s="15">
        <f t="shared" si="18"/>
        <v>1.1833439130370937E-3</v>
      </c>
      <c r="AK129" t="s">
        <v>305</v>
      </c>
      <c r="AL129">
        <v>57</v>
      </c>
      <c r="AM129">
        <v>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169.50999450683591</v>
      </c>
      <c r="BE129">
        <v>168.94000244140619</v>
      </c>
      <c r="BF129">
        <v>170.1600036621094</v>
      </c>
      <c r="BG129" s="15">
        <f t="shared" si="19"/>
        <v>-3.3739319118775146E-3</v>
      </c>
      <c r="BH129" s="15">
        <f t="shared" si="20"/>
        <v>7.1697296335617722E-3</v>
      </c>
      <c r="BI129" t="s">
        <v>371</v>
      </c>
      <c r="BJ129">
        <v>44</v>
      </c>
      <c r="BK129">
        <v>62</v>
      </c>
      <c r="BL129">
        <v>80</v>
      </c>
      <c r="BM129">
        <v>7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171.5</v>
      </c>
      <c r="CC129">
        <v>168.91999816894531</v>
      </c>
      <c r="CD129">
        <v>171.8399963378906</v>
      </c>
      <c r="CE129" s="15">
        <f t="shared" si="21"/>
        <v>-1.5273513254921323E-2</v>
      </c>
      <c r="CF129" s="15">
        <f t="shared" si="22"/>
        <v>1.6992540916979881E-2</v>
      </c>
      <c r="CG129" t="s">
        <v>558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2</v>
      </c>
      <c r="CT129">
        <v>8</v>
      </c>
      <c r="CU129">
        <v>172</v>
      </c>
      <c r="CV129">
        <v>0</v>
      </c>
      <c r="CW129">
        <v>0</v>
      </c>
      <c r="CX129">
        <v>0</v>
      </c>
      <c r="CY129">
        <v>0</v>
      </c>
      <c r="CZ129">
        <v>170.4100036621094</v>
      </c>
      <c r="DA129">
        <v>170.3999938964844</v>
      </c>
      <c r="DB129">
        <v>170.3999938964844</v>
      </c>
      <c r="DC129">
        <v>257</v>
      </c>
      <c r="DD129">
        <v>29</v>
      </c>
      <c r="DE129">
        <v>64</v>
      </c>
      <c r="DF129">
        <v>17</v>
      </c>
      <c r="DG129">
        <v>0</v>
      </c>
      <c r="DH129">
        <v>7</v>
      </c>
      <c r="DI129">
        <v>0</v>
      </c>
      <c r="DJ129">
        <v>0</v>
      </c>
      <c r="DK129">
        <v>0</v>
      </c>
      <c r="DL129">
        <v>331</v>
      </c>
      <c r="DN129">
        <v>0</v>
      </c>
      <c r="DO129">
        <v>159</v>
      </c>
      <c r="DP129">
        <v>2.2000000000000002</v>
      </c>
      <c r="DQ129" t="s">
        <v>130</v>
      </c>
      <c r="DR129">
        <v>660266</v>
      </c>
      <c r="DS129">
        <v>577975</v>
      </c>
      <c r="DT129">
        <v>1.4970000000000001</v>
      </c>
      <c r="DU129">
        <v>1.698</v>
      </c>
      <c r="DV129">
        <v>1.27</v>
      </c>
      <c r="DW129">
        <v>2.78</v>
      </c>
      <c r="DX129">
        <v>0.22780001</v>
      </c>
      <c r="DY129" s="15">
        <f t="shared" si="23"/>
        <v>-5.8742758119345595E-5</v>
      </c>
      <c r="DZ129" s="15">
        <f t="shared" si="24"/>
        <v>0</v>
      </c>
      <c r="EA129" s="16">
        <f t="shared" si="25"/>
        <v>170.3999938964844</v>
      </c>
      <c r="EB129" s="17">
        <f t="shared" si="26"/>
        <v>-5.8742758119345595E-5</v>
      </c>
    </row>
    <row r="130" spans="1:132" hidden="1" x14ac:dyDescent="0.25">
      <c r="A130">
        <v>121</v>
      </c>
      <c r="B130" t="s">
        <v>559</v>
      </c>
      <c r="C130">
        <v>10</v>
      </c>
      <c r="D130">
        <v>0</v>
      </c>
      <c r="E130">
        <v>6</v>
      </c>
      <c r="F130">
        <v>0</v>
      </c>
      <c r="G130" t="s">
        <v>130</v>
      </c>
      <c r="H130" t="s">
        <v>130</v>
      </c>
      <c r="I130">
        <v>6</v>
      </c>
      <c r="J130">
        <v>0</v>
      </c>
      <c r="K130" t="s">
        <v>130</v>
      </c>
      <c r="L130" t="s">
        <v>130</v>
      </c>
      <c r="M130" t="s">
        <v>404</v>
      </c>
      <c r="N130">
        <v>110</v>
      </c>
      <c r="O130">
        <v>79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128.1300048828125</v>
      </c>
      <c r="AG130">
        <v>127.2600021362305</v>
      </c>
      <c r="AH130">
        <v>128.3800048828125</v>
      </c>
      <c r="AI130" s="15">
        <f t="shared" si="17"/>
        <v>-6.8364193931937933E-3</v>
      </c>
      <c r="AJ130" s="15">
        <f t="shared" si="18"/>
        <v>8.724121389497963E-3</v>
      </c>
      <c r="AK130" t="s">
        <v>189</v>
      </c>
      <c r="AL130">
        <v>5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5</v>
      </c>
      <c r="AV130">
        <v>6</v>
      </c>
      <c r="AW130">
        <v>11</v>
      </c>
      <c r="AX130">
        <v>6</v>
      </c>
      <c r="AY130">
        <v>56</v>
      </c>
      <c r="AZ130">
        <v>0</v>
      </c>
      <c r="BA130">
        <v>0</v>
      </c>
      <c r="BB130">
        <v>0</v>
      </c>
      <c r="BC130">
        <v>0</v>
      </c>
      <c r="BD130">
        <v>128.21000671386719</v>
      </c>
      <c r="BE130">
        <v>128.17999267578119</v>
      </c>
      <c r="BF130">
        <v>128.9700012207031</v>
      </c>
      <c r="BG130" s="15">
        <f t="shared" si="19"/>
        <v>-2.3415540490723252E-4</v>
      </c>
      <c r="BH130" s="15">
        <f t="shared" si="20"/>
        <v>6.1255217294290398E-3</v>
      </c>
      <c r="BI130" t="s">
        <v>354</v>
      </c>
      <c r="BJ130">
        <v>98</v>
      </c>
      <c r="BK130">
        <v>94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</v>
      </c>
      <c r="BT130">
        <v>1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129.5299987792969</v>
      </c>
      <c r="CC130">
        <v>128.8800048828125</v>
      </c>
      <c r="CD130">
        <v>130.05000305175781</v>
      </c>
      <c r="CE130" s="15">
        <f t="shared" si="21"/>
        <v>-5.0434037232962581E-3</v>
      </c>
      <c r="CF130" s="15">
        <f t="shared" si="22"/>
        <v>8.9965255016539736E-3</v>
      </c>
      <c r="CG130" t="s">
        <v>404</v>
      </c>
      <c r="CH130">
        <v>50</v>
      </c>
      <c r="CI130">
        <v>130</v>
      </c>
      <c r="CJ130">
        <v>6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18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129.80999755859381</v>
      </c>
      <c r="DA130">
        <v>129.8800048828125</v>
      </c>
      <c r="DB130">
        <v>129.8800048828125</v>
      </c>
      <c r="DC130">
        <v>572</v>
      </c>
      <c r="DD130">
        <v>60</v>
      </c>
      <c r="DE130">
        <v>194</v>
      </c>
      <c r="DF130">
        <v>35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56</v>
      </c>
      <c r="DN130">
        <v>0</v>
      </c>
      <c r="DO130">
        <v>56</v>
      </c>
      <c r="DP130">
        <v>3.2</v>
      </c>
      <c r="DQ130" t="s">
        <v>135</v>
      </c>
      <c r="DR130">
        <v>1176578</v>
      </c>
      <c r="DS130">
        <v>1326450</v>
      </c>
      <c r="DT130">
        <v>0.437</v>
      </c>
      <c r="DU130">
        <v>0.82099999999999995</v>
      </c>
      <c r="DV130">
        <v>-33.24</v>
      </c>
      <c r="DW130">
        <v>9.17</v>
      </c>
      <c r="DX130">
        <v>0.42330002999999999</v>
      </c>
      <c r="DY130" s="15">
        <f t="shared" si="23"/>
        <v>5.3901541104695028E-4</v>
      </c>
      <c r="DZ130" s="15">
        <f t="shared" si="24"/>
        <v>0</v>
      </c>
      <c r="EA130" s="16">
        <f t="shared" si="25"/>
        <v>129.8800048828125</v>
      </c>
      <c r="EB130" s="17">
        <f t="shared" si="26"/>
        <v>5.3901541104695028E-4</v>
      </c>
    </row>
    <row r="131" spans="1:132" hidden="1" x14ac:dyDescent="0.25">
      <c r="A131">
        <v>122</v>
      </c>
      <c r="B131" t="s">
        <v>560</v>
      </c>
      <c r="C131">
        <v>9</v>
      </c>
      <c r="D131">
        <v>0</v>
      </c>
      <c r="E131">
        <v>6</v>
      </c>
      <c r="F131">
        <v>0</v>
      </c>
      <c r="G131" t="s">
        <v>130</v>
      </c>
      <c r="H131" t="s">
        <v>130</v>
      </c>
      <c r="I131">
        <v>6</v>
      </c>
      <c r="J131">
        <v>0</v>
      </c>
      <c r="K131" t="s">
        <v>130</v>
      </c>
      <c r="L131" t="s">
        <v>130</v>
      </c>
      <c r="M131" t="s">
        <v>315</v>
      </c>
      <c r="N131">
        <v>79</v>
      </c>
      <c r="O131">
        <v>81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3</v>
      </c>
      <c r="Y131">
        <v>4</v>
      </c>
      <c r="Z131">
        <v>6</v>
      </c>
      <c r="AA131">
        <v>19</v>
      </c>
      <c r="AB131">
        <v>0</v>
      </c>
      <c r="AC131">
        <v>0</v>
      </c>
      <c r="AD131">
        <v>0</v>
      </c>
      <c r="AE131">
        <v>0</v>
      </c>
      <c r="AF131">
        <v>60.450000762939453</v>
      </c>
      <c r="AG131">
        <v>60.080001831054688</v>
      </c>
      <c r="AH131">
        <v>60.520000457763672</v>
      </c>
      <c r="AI131" s="15">
        <f t="shared" si="17"/>
        <v>-6.1584374269030295E-3</v>
      </c>
      <c r="AJ131" s="15">
        <f t="shared" si="18"/>
        <v>7.2703011133659068E-3</v>
      </c>
      <c r="AK131" t="s">
        <v>407</v>
      </c>
      <c r="AL131">
        <v>25</v>
      </c>
      <c r="AM131">
        <v>51</v>
      </c>
      <c r="AN131">
        <v>11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61.759998321533203</v>
      </c>
      <c r="BE131">
        <v>61.110000610351563</v>
      </c>
      <c r="BF131">
        <v>61.919998168945313</v>
      </c>
      <c r="BG131" s="15">
        <f t="shared" si="19"/>
        <v>-1.0636519468002259E-2</v>
      </c>
      <c r="BH131" s="15">
        <f t="shared" si="20"/>
        <v>1.3081356307274361E-2</v>
      </c>
      <c r="BI131" t="s">
        <v>345</v>
      </c>
      <c r="BJ131">
        <v>148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41</v>
      </c>
      <c r="BT131">
        <v>20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62.029998779296882</v>
      </c>
      <c r="CC131">
        <v>61.75</v>
      </c>
      <c r="CD131">
        <v>62.069999694824219</v>
      </c>
      <c r="CE131" s="15">
        <f t="shared" si="21"/>
        <v>-4.5343931869941123E-3</v>
      </c>
      <c r="CF131" s="15">
        <f t="shared" si="22"/>
        <v>5.1554647397702436E-3</v>
      </c>
      <c r="CG131" t="s">
        <v>488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1</v>
      </c>
      <c r="CS131">
        <v>0</v>
      </c>
      <c r="CT131">
        <v>0</v>
      </c>
      <c r="CU131">
        <v>194</v>
      </c>
      <c r="CV131">
        <v>0</v>
      </c>
      <c r="CW131">
        <v>0</v>
      </c>
      <c r="CX131">
        <v>0</v>
      </c>
      <c r="CY131">
        <v>0</v>
      </c>
      <c r="CZ131">
        <v>61.459999084472663</v>
      </c>
      <c r="DA131">
        <v>61.330001831054688</v>
      </c>
      <c r="DB131">
        <v>61.889999389648438</v>
      </c>
      <c r="DC131">
        <v>397</v>
      </c>
      <c r="DD131">
        <v>77</v>
      </c>
      <c r="DE131">
        <v>247</v>
      </c>
      <c r="DF131">
        <v>15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213</v>
      </c>
      <c r="DN131">
        <v>0</v>
      </c>
      <c r="DO131">
        <v>19</v>
      </c>
      <c r="DP131">
        <v>2.2000000000000002</v>
      </c>
      <c r="DQ131" t="s">
        <v>130</v>
      </c>
      <c r="DR131">
        <v>2709803</v>
      </c>
      <c r="DS131">
        <v>4064525</v>
      </c>
      <c r="DT131">
        <v>0.82699999999999996</v>
      </c>
      <c r="DU131">
        <v>1.1819999999999999</v>
      </c>
      <c r="DV131">
        <v>1.67</v>
      </c>
      <c r="DW131">
        <v>1.47</v>
      </c>
      <c r="DX131">
        <v>0.96300006000000005</v>
      </c>
      <c r="DY131" s="15">
        <f t="shared" si="23"/>
        <v>-2.1196355704680148E-3</v>
      </c>
      <c r="DZ131" s="15">
        <f t="shared" si="24"/>
        <v>9.0482721621647499E-3</v>
      </c>
      <c r="EA131" s="16">
        <f t="shared" si="25"/>
        <v>61.884932379328134</v>
      </c>
      <c r="EB131" s="17">
        <f t="shared" si="26"/>
        <v>6.9286365916967352E-3</v>
      </c>
    </row>
    <row r="132" spans="1:132" s="18" customFormat="1" hidden="1" x14ac:dyDescent="0.25">
      <c r="A132" s="18">
        <v>123</v>
      </c>
      <c r="B132" s="18" t="s">
        <v>561</v>
      </c>
      <c r="C132" s="18">
        <v>9</v>
      </c>
      <c r="D132" s="18">
        <v>0</v>
      </c>
      <c r="E132" s="18">
        <v>6</v>
      </c>
      <c r="F132" s="18">
        <v>0</v>
      </c>
      <c r="G132" s="18" t="s">
        <v>130</v>
      </c>
      <c r="H132" s="18" t="s">
        <v>130</v>
      </c>
      <c r="I132" s="18">
        <v>6</v>
      </c>
      <c r="J132" s="18">
        <v>0</v>
      </c>
      <c r="K132" s="18" t="s">
        <v>130</v>
      </c>
      <c r="L132" s="18" t="s">
        <v>130</v>
      </c>
      <c r="M132" s="18" t="s">
        <v>402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23</v>
      </c>
      <c r="AB132" s="18">
        <v>0</v>
      </c>
      <c r="AC132" s="18">
        <v>0</v>
      </c>
      <c r="AD132" s="18">
        <v>0</v>
      </c>
      <c r="AE132" s="18">
        <v>0</v>
      </c>
      <c r="AF132" s="18">
        <v>146.69999694824219</v>
      </c>
      <c r="AG132" s="18">
        <v>147.69999694824219</v>
      </c>
      <c r="AH132" s="18">
        <v>147.69999694824219</v>
      </c>
      <c r="AI132" s="19">
        <f t="shared" si="17"/>
        <v>6.7704808440207653E-3</v>
      </c>
      <c r="AJ132" s="19">
        <f t="shared" si="18"/>
        <v>0</v>
      </c>
      <c r="AK132" s="18" t="s">
        <v>537</v>
      </c>
      <c r="AL132" s="18">
        <v>0</v>
      </c>
      <c r="AM132" s="18">
        <v>0</v>
      </c>
      <c r="AN132" s="18">
        <v>4</v>
      </c>
      <c r="AO132" s="18">
        <v>8</v>
      </c>
      <c r="AP132" s="18">
        <v>7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8">
        <v>0</v>
      </c>
      <c r="BB132" s="18">
        <v>0</v>
      </c>
      <c r="BC132" s="18">
        <v>0</v>
      </c>
      <c r="BD132" s="18">
        <v>149.55999755859381</v>
      </c>
      <c r="BE132" s="18">
        <v>147.19999694824219</v>
      </c>
      <c r="BF132" s="18">
        <v>150.80000305175781</v>
      </c>
      <c r="BG132" s="19">
        <f t="shared" si="19"/>
        <v>-1.6032613174451482E-2</v>
      </c>
      <c r="BH132" s="19">
        <f t="shared" si="20"/>
        <v>2.3872719036219237E-2</v>
      </c>
      <c r="BI132" s="18" t="s">
        <v>562</v>
      </c>
      <c r="BJ132" s="18">
        <v>9</v>
      </c>
      <c r="BK132" s="18">
        <v>6</v>
      </c>
      <c r="BL132" s="18">
        <v>12</v>
      </c>
      <c r="BM132" s="18">
        <v>13</v>
      </c>
      <c r="BN132" s="18">
        <v>1</v>
      </c>
      <c r="BO132" s="18">
        <v>0</v>
      </c>
      <c r="BP132" s="18">
        <v>0</v>
      </c>
      <c r="BQ132" s="18">
        <v>0</v>
      </c>
      <c r="BR132" s="18">
        <v>0</v>
      </c>
      <c r="BS132" s="18">
        <v>10</v>
      </c>
      <c r="BT132" s="18">
        <v>0</v>
      </c>
      <c r="BU132" s="18">
        <v>0</v>
      </c>
      <c r="BV132" s="18">
        <v>1</v>
      </c>
      <c r="BW132" s="18">
        <v>8</v>
      </c>
      <c r="BX132" s="18">
        <v>1</v>
      </c>
      <c r="BY132" s="18">
        <v>9</v>
      </c>
      <c r="BZ132" s="18">
        <v>1</v>
      </c>
      <c r="CA132" s="18">
        <v>9</v>
      </c>
      <c r="CB132" s="18">
        <v>154.0899963378906</v>
      </c>
      <c r="CC132" s="18">
        <v>151.1499938964844</v>
      </c>
      <c r="CD132" s="18">
        <v>154.17999267578119</v>
      </c>
      <c r="CE132" s="19">
        <f t="shared" si="21"/>
        <v>-1.945089355028129E-2</v>
      </c>
      <c r="CF132" s="19">
        <f t="shared" si="22"/>
        <v>1.9652347407153159E-2</v>
      </c>
      <c r="CG132" s="18" t="s">
        <v>563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1</v>
      </c>
      <c r="CR132" s="18">
        <v>0</v>
      </c>
      <c r="CS132" s="18">
        <v>0</v>
      </c>
      <c r="CT132" s="18">
        <v>0</v>
      </c>
      <c r="CU132" s="18">
        <v>46</v>
      </c>
      <c r="CV132" s="18">
        <v>0</v>
      </c>
      <c r="CW132" s="18">
        <v>0</v>
      </c>
      <c r="CX132" s="18">
        <v>0</v>
      </c>
      <c r="CY132" s="18">
        <v>0</v>
      </c>
      <c r="CZ132" s="18">
        <v>150.57000732421881</v>
      </c>
      <c r="DA132" s="18">
        <v>151.32000732421881</v>
      </c>
      <c r="DB132" s="18">
        <v>151.32000732421881</v>
      </c>
      <c r="DC132" s="18">
        <v>52</v>
      </c>
      <c r="DD132" s="18">
        <v>12</v>
      </c>
      <c r="DE132" s="18">
        <v>12</v>
      </c>
      <c r="DF132" s="18">
        <v>0</v>
      </c>
      <c r="DG132" s="18">
        <v>0</v>
      </c>
      <c r="DH132" s="18">
        <v>29</v>
      </c>
      <c r="DI132" s="18">
        <v>0</v>
      </c>
      <c r="DJ132" s="18">
        <v>15</v>
      </c>
      <c r="DK132" s="18">
        <v>9</v>
      </c>
      <c r="DL132" s="18">
        <v>77</v>
      </c>
      <c r="DN132" s="18">
        <v>0</v>
      </c>
      <c r="DO132" s="18">
        <v>23</v>
      </c>
      <c r="DP132" s="18">
        <v>1</v>
      </c>
      <c r="DQ132" s="18" t="s">
        <v>155</v>
      </c>
      <c r="DR132" s="18">
        <v>24817</v>
      </c>
      <c r="DS132" s="18">
        <v>39250</v>
      </c>
      <c r="DT132" s="18">
        <v>2.589</v>
      </c>
      <c r="DU132" s="18">
        <v>3.6829999999999998</v>
      </c>
      <c r="DV132" s="18">
        <v>1.4</v>
      </c>
      <c r="DW132" s="18">
        <v>3.39</v>
      </c>
      <c r="DX132" s="18">
        <v>0.10600000599999999</v>
      </c>
      <c r="DY132" s="19">
        <f t="shared" si="23"/>
        <v>4.9563835824634195E-3</v>
      </c>
      <c r="DZ132" s="19">
        <f t="shared" si="24"/>
        <v>0</v>
      </c>
      <c r="EA132" s="20">
        <f t="shared" si="25"/>
        <v>151.32000732421881</v>
      </c>
      <c r="EB132" s="21">
        <f t="shared" si="26"/>
        <v>4.9563835824634195E-3</v>
      </c>
    </row>
    <row r="133" spans="1:132" hidden="1" x14ac:dyDescent="0.25">
      <c r="A133">
        <v>124</v>
      </c>
      <c r="B133" t="s">
        <v>564</v>
      </c>
      <c r="C133">
        <v>9</v>
      </c>
      <c r="D133">
        <v>0</v>
      </c>
      <c r="E133">
        <v>6</v>
      </c>
      <c r="F133">
        <v>0</v>
      </c>
      <c r="G133" t="s">
        <v>130</v>
      </c>
      <c r="H133" t="s">
        <v>130</v>
      </c>
      <c r="I133">
        <v>6</v>
      </c>
      <c r="J133">
        <v>0</v>
      </c>
      <c r="K133" t="s">
        <v>130</v>
      </c>
      <c r="L133" t="s">
        <v>130</v>
      </c>
      <c r="M133" t="s">
        <v>343</v>
      </c>
      <c r="N133">
        <v>59</v>
      </c>
      <c r="O133">
        <v>19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32</v>
      </c>
      <c r="X133">
        <v>20</v>
      </c>
      <c r="Y133">
        <v>14</v>
      </c>
      <c r="Z133">
        <v>8</v>
      </c>
      <c r="AA133">
        <v>42</v>
      </c>
      <c r="AB133">
        <v>0</v>
      </c>
      <c r="AC133">
        <v>0</v>
      </c>
      <c r="AD133">
        <v>0</v>
      </c>
      <c r="AE133">
        <v>0</v>
      </c>
      <c r="AF133">
        <v>25.60000038146973</v>
      </c>
      <c r="AG133">
        <v>25.45000076293945</v>
      </c>
      <c r="AH133">
        <v>25.620000839233398</v>
      </c>
      <c r="AI133" s="15">
        <f t="shared" si="17"/>
        <v>-5.8938944610449351E-3</v>
      </c>
      <c r="AJ133" s="15">
        <f t="shared" si="18"/>
        <v>6.6354438222194778E-3</v>
      </c>
      <c r="AK133" t="s">
        <v>565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87</v>
      </c>
      <c r="AZ133">
        <v>0</v>
      </c>
      <c r="BA133">
        <v>0</v>
      </c>
      <c r="BB133">
        <v>0</v>
      </c>
      <c r="BC133">
        <v>0</v>
      </c>
      <c r="BD133">
        <v>25.409999847412109</v>
      </c>
      <c r="BE133">
        <v>25.649999618530281</v>
      </c>
      <c r="BF133">
        <v>25.729999542236332</v>
      </c>
      <c r="BG133" s="15">
        <f t="shared" si="19"/>
        <v>9.3567163620847937E-3</v>
      </c>
      <c r="BH133" s="15">
        <f t="shared" si="20"/>
        <v>3.1092081278404349E-3</v>
      </c>
      <c r="BI133" t="s">
        <v>131</v>
      </c>
      <c r="BJ133">
        <v>142</v>
      </c>
      <c r="BK133">
        <v>5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58</v>
      </c>
      <c r="BT133">
        <v>3</v>
      </c>
      <c r="BU133">
        <v>0</v>
      </c>
      <c r="BV133">
        <v>2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25.510000228881839</v>
      </c>
      <c r="CC133">
        <v>25.409999847412109</v>
      </c>
      <c r="CD133">
        <v>25.54999923706055</v>
      </c>
      <c r="CE133" s="15">
        <f t="shared" si="21"/>
        <v>-3.9354735171284183E-3</v>
      </c>
      <c r="CF133" s="15">
        <f t="shared" si="22"/>
        <v>5.4794283298987834E-3</v>
      </c>
      <c r="CG133" t="s">
        <v>196</v>
      </c>
      <c r="CH133">
        <v>98</v>
      </c>
      <c r="CI133">
        <v>35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71</v>
      </c>
      <c r="CR133">
        <v>12</v>
      </c>
      <c r="CS133">
        <v>2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25.670000076293949</v>
      </c>
      <c r="DA133">
        <v>25.620000839233398</v>
      </c>
      <c r="DB133">
        <v>25.79000091552734</v>
      </c>
      <c r="DC133">
        <v>358</v>
      </c>
      <c r="DD133">
        <v>222</v>
      </c>
      <c r="DE133">
        <v>78</v>
      </c>
      <c r="DF133">
        <v>74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130</v>
      </c>
      <c r="DN133">
        <v>0</v>
      </c>
      <c r="DO133">
        <v>129</v>
      </c>
      <c r="DP133">
        <v>3</v>
      </c>
      <c r="DQ133" t="s">
        <v>135</v>
      </c>
      <c r="DR133">
        <v>4129144</v>
      </c>
      <c r="DS133">
        <v>2926525</v>
      </c>
      <c r="DT133">
        <v>1.272</v>
      </c>
      <c r="DU133">
        <v>1.514</v>
      </c>
      <c r="DV133">
        <v>2.31</v>
      </c>
      <c r="DW133">
        <v>4.9400000000000004</v>
      </c>
      <c r="DX133">
        <v>1.0389999999999999</v>
      </c>
      <c r="DY133" s="15">
        <f t="shared" si="23"/>
        <v>-1.951570469271191E-3</v>
      </c>
      <c r="DZ133" s="15">
        <f t="shared" si="24"/>
        <v>6.5917049344340617E-3</v>
      </c>
      <c r="EA133" s="16">
        <f t="shared" si="25"/>
        <v>25.788880325185577</v>
      </c>
      <c r="EB133" s="17">
        <f t="shared" si="26"/>
        <v>4.6401344651628706E-3</v>
      </c>
    </row>
    <row r="134" spans="1:132" hidden="1" x14ac:dyDescent="0.25">
      <c r="A134">
        <v>125</v>
      </c>
      <c r="B134" t="s">
        <v>566</v>
      </c>
      <c r="C134">
        <v>9</v>
      </c>
      <c r="D134">
        <v>0</v>
      </c>
      <c r="E134">
        <v>5</v>
      </c>
      <c r="F134">
        <v>1</v>
      </c>
      <c r="G134" t="s">
        <v>130</v>
      </c>
      <c r="H134" t="s">
        <v>130</v>
      </c>
      <c r="I134">
        <v>5</v>
      </c>
      <c r="J134">
        <v>1</v>
      </c>
      <c r="K134" t="s">
        <v>130</v>
      </c>
      <c r="L134" t="s">
        <v>130</v>
      </c>
      <c r="M134" t="s">
        <v>567</v>
      </c>
      <c r="N134">
        <v>82</v>
      </c>
      <c r="O134">
        <v>6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18</v>
      </c>
      <c r="X134">
        <v>1</v>
      </c>
      <c r="Y134">
        <v>8</v>
      </c>
      <c r="Z134">
        <v>5</v>
      </c>
      <c r="AA134">
        <v>56</v>
      </c>
      <c r="AB134">
        <v>0</v>
      </c>
      <c r="AC134">
        <v>0</v>
      </c>
      <c r="AD134">
        <v>0</v>
      </c>
      <c r="AE134">
        <v>0</v>
      </c>
      <c r="AF134">
        <v>41.240001678466797</v>
      </c>
      <c r="AG134">
        <v>40.959999084472663</v>
      </c>
      <c r="AH134">
        <v>41.279998779296882</v>
      </c>
      <c r="AI134" s="15">
        <f t="shared" si="17"/>
        <v>-6.836000982731516E-3</v>
      </c>
      <c r="AJ134" s="15">
        <f t="shared" si="18"/>
        <v>7.7519308209066384E-3</v>
      </c>
      <c r="AK134" t="s">
        <v>568</v>
      </c>
      <c r="AL134">
        <v>37</v>
      </c>
      <c r="AM134">
        <v>15</v>
      </c>
      <c r="AN134">
        <v>27</v>
      </c>
      <c r="AO134">
        <v>3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41.840000152587891</v>
      </c>
      <c r="BE134">
        <v>41.340000152587891</v>
      </c>
      <c r="BF134">
        <v>41.990001678466797</v>
      </c>
      <c r="BG134" s="15">
        <f t="shared" si="19"/>
        <v>-1.2094823370935481E-2</v>
      </c>
      <c r="BH134" s="15">
        <f t="shared" si="20"/>
        <v>1.5479911881314368E-2</v>
      </c>
      <c r="BI134" t="s">
        <v>271</v>
      </c>
      <c r="BJ134">
        <v>116</v>
      </c>
      <c r="BK134">
        <v>27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36</v>
      </c>
      <c r="BT134">
        <v>14</v>
      </c>
      <c r="BU134">
        <v>10</v>
      </c>
      <c r="BV134">
        <v>4</v>
      </c>
      <c r="BW134">
        <v>8</v>
      </c>
      <c r="BX134">
        <v>0</v>
      </c>
      <c r="BY134">
        <v>0</v>
      </c>
      <c r="BZ134">
        <v>0</v>
      </c>
      <c r="CA134">
        <v>0</v>
      </c>
      <c r="CB134">
        <v>42.189998626708977</v>
      </c>
      <c r="CC134">
        <v>42.169998168945313</v>
      </c>
      <c r="CD134">
        <v>42.560001373291023</v>
      </c>
      <c r="CE134" s="15">
        <f t="shared" si="21"/>
        <v>-4.7428168442253948E-4</v>
      </c>
      <c r="CF134" s="15">
        <f t="shared" si="22"/>
        <v>9.1636088289804851E-3</v>
      </c>
      <c r="CG134" t="s">
        <v>569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189</v>
      </c>
      <c r="CV134">
        <v>0</v>
      </c>
      <c r="CW134">
        <v>0</v>
      </c>
      <c r="CX134">
        <v>0</v>
      </c>
      <c r="CY134">
        <v>0</v>
      </c>
      <c r="CZ134">
        <v>41.520000457763672</v>
      </c>
      <c r="DA134">
        <v>41.729999542236328</v>
      </c>
      <c r="DB134">
        <v>42.669998168945313</v>
      </c>
      <c r="DC134">
        <v>313</v>
      </c>
      <c r="DD134">
        <v>97</v>
      </c>
      <c r="DE134">
        <v>170</v>
      </c>
      <c r="DF134">
        <v>32</v>
      </c>
      <c r="DG134">
        <v>0</v>
      </c>
      <c r="DH134">
        <v>3</v>
      </c>
      <c r="DI134">
        <v>0</v>
      </c>
      <c r="DJ134">
        <v>3</v>
      </c>
      <c r="DK134">
        <v>0</v>
      </c>
      <c r="DL134">
        <v>253</v>
      </c>
      <c r="DN134">
        <v>0</v>
      </c>
      <c r="DO134">
        <v>56</v>
      </c>
      <c r="DP134">
        <v>2.9</v>
      </c>
      <c r="DQ134" t="s">
        <v>135</v>
      </c>
      <c r="DR134">
        <v>704835</v>
      </c>
      <c r="DS134">
        <v>672150</v>
      </c>
      <c r="DT134">
        <v>0.94</v>
      </c>
      <c r="DU134">
        <v>2.3559999999999999</v>
      </c>
      <c r="DV134">
        <v>1.78</v>
      </c>
      <c r="DW134">
        <v>6.09</v>
      </c>
      <c r="DY134" s="15">
        <f t="shared" si="23"/>
        <v>5.0323289426377205E-3</v>
      </c>
      <c r="DZ134" s="15">
        <f t="shared" si="24"/>
        <v>2.2029497704387113E-2</v>
      </c>
      <c r="EA134" s="16">
        <f t="shared" si="25"/>
        <v>42.649290471356096</v>
      </c>
      <c r="EB134" s="17">
        <f t="shared" si="26"/>
        <v>2.7061826647024834E-2</v>
      </c>
    </row>
    <row r="135" spans="1:132" hidden="1" x14ac:dyDescent="0.25">
      <c r="A135">
        <v>126</v>
      </c>
      <c r="B135" t="s">
        <v>570</v>
      </c>
      <c r="C135">
        <v>9</v>
      </c>
      <c r="D135">
        <v>0</v>
      </c>
      <c r="E135">
        <v>5</v>
      </c>
      <c r="F135">
        <v>1</v>
      </c>
      <c r="G135" t="s">
        <v>130</v>
      </c>
      <c r="H135" t="s">
        <v>130</v>
      </c>
      <c r="I135">
        <v>5</v>
      </c>
      <c r="J135">
        <v>1</v>
      </c>
      <c r="K135" t="s">
        <v>130</v>
      </c>
      <c r="L135" t="s">
        <v>130</v>
      </c>
      <c r="M135" t="s">
        <v>571</v>
      </c>
      <c r="N135">
        <v>86</v>
      </c>
      <c r="O135">
        <v>33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29</v>
      </c>
      <c r="X135">
        <v>8</v>
      </c>
      <c r="Y135">
        <v>11</v>
      </c>
      <c r="Z135">
        <v>7</v>
      </c>
      <c r="AA135">
        <v>40</v>
      </c>
      <c r="AB135">
        <v>0</v>
      </c>
      <c r="AC135">
        <v>0</v>
      </c>
      <c r="AD135">
        <v>0</v>
      </c>
      <c r="AE135">
        <v>0</v>
      </c>
      <c r="AF135">
        <v>20.329999923706051</v>
      </c>
      <c r="AG135">
        <v>20.239999771118161</v>
      </c>
      <c r="AH135">
        <v>20.389999389648441</v>
      </c>
      <c r="AI135" s="15">
        <f t="shared" si="17"/>
        <v>-4.446647905417267E-3</v>
      </c>
      <c r="AJ135" s="15">
        <f t="shared" si="18"/>
        <v>7.3565288386635563E-3</v>
      </c>
      <c r="AK135" t="s">
        <v>233</v>
      </c>
      <c r="AL135">
        <v>11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11</v>
      </c>
      <c r="AV135">
        <v>12</v>
      </c>
      <c r="AW135">
        <v>22</v>
      </c>
      <c r="AX135">
        <v>17</v>
      </c>
      <c r="AY135">
        <v>19</v>
      </c>
      <c r="AZ135">
        <v>0</v>
      </c>
      <c r="BA135">
        <v>0</v>
      </c>
      <c r="BB135">
        <v>0</v>
      </c>
      <c r="BC135">
        <v>0</v>
      </c>
      <c r="BD135">
        <v>20.610000610351559</v>
      </c>
      <c r="BE135">
        <v>20.60000038146973</v>
      </c>
      <c r="BF135">
        <v>20.829999923706051</v>
      </c>
      <c r="BG135" s="15">
        <f t="shared" si="19"/>
        <v>-4.8544799498273505E-4</v>
      </c>
      <c r="BH135" s="15">
        <f t="shared" si="20"/>
        <v>1.1041744746938975E-2</v>
      </c>
      <c r="BI135" t="s">
        <v>237</v>
      </c>
      <c r="BJ135">
        <v>142</v>
      </c>
      <c r="BK135">
        <v>28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40</v>
      </c>
      <c r="BT135">
        <v>4</v>
      </c>
      <c r="BU135">
        <v>2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20.840000152587891</v>
      </c>
      <c r="CC135">
        <v>20.729999542236332</v>
      </c>
      <c r="CD135">
        <v>20.870000839233398</v>
      </c>
      <c r="CE135" s="15">
        <f t="shared" si="21"/>
        <v>-5.3063489040334755E-3</v>
      </c>
      <c r="CF135" s="15">
        <f t="shared" si="22"/>
        <v>6.7082554560266017E-3</v>
      </c>
      <c r="CG135" t="s">
        <v>572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195</v>
      </c>
      <c r="CV135">
        <v>0</v>
      </c>
      <c r="CW135">
        <v>0</v>
      </c>
      <c r="CX135">
        <v>0</v>
      </c>
      <c r="CY135">
        <v>0</v>
      </c>
      <c r="CZ135">
        <v>20.479999542236332</v>
      </c>
      <c r="DA135">
        <v>20.360000610351559</v>
      </c>
      <c r="DB135">
        <v>20.989999771118161</v>
      </c>
      <c r="DC135">
        <v>301</v>
      </c>
      <c r="DD135">
        <v>164</v>
      </c>
      <c r="DE135">
        <v>130</v>
      </c>
      <c r="DF135">
        <v>117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254</v>
      </c>
      <c r="DN135">
        <v>0</v>
      </c>
      <c r="DO135">
        <v>59</v>
      </c>
      <c r="DP135">
        <v>2.9</v>
      </c>
      <c r="DQ135" t="s">
        <v>135</v>
      </c>
      <c r="DR135">
        <v>7421764</v>
      </c>
      <c r="DS135">
        <v>11064750</v>
      </c>
      <c r="DV135">
        <v>0.96</v>
      </c>
      <c r="DW135">
        <v>1</v>
      </c>
      <c r="DX135">
        <v>0.58730000000000004</v>
      </c>
      <c r="DY135" s="15">
        <f t="shared" si="23"/>
        <v>-5.8938569885780279E-3</v>
      </c>
      <c r="DZ135" s="15">
        <f t="shared" si="24"/>
        <v>3.0014252864998481E-2</v>
      </c>
      <c r="EA135" s="16">
        <f t="shared" si="25"/>
        <v>20.971090817002175</v>
      </c>
      <c r="EB135" s="17">
        <f t="shared" si="26"/>
        <v>2.4120395876420453E-2</v>
      </c>
    </row>
    <row r="136" spans="1:132" hidden="1" x14ac:dyDescent="0.25">
      <c r="A136">
        <v>127</v>
      </c>
      <c r="B136" t="s">
        <v>573</v>
      </c>
      <c r="C136">
        <v>9</v>
      </c>
      <c r="D136">
        <v>0</v>
      </c>
      <c r="E136">
        <v>6</v>
      </c>
      <c r="F136">
        <v>0</v>
      </c>
      <c r="G136" t="s">
        <v>130</v>
      </c>
      <c r="H136" t="s">
        <v>130</v>
      </c>
      <c r="I136">
        <v>6</v>
      </c>
      <c r="J136">
        <v>0</v>
      </c>
      <c r="K136" t="s">
        <v>130</v>
      </c>
      <c r="L136" t="s">
        <v>130</v>
      </c>
      <c r="M136" t="s">
        <v>574</v>
      </c>
      <c r="N136">
        <v>15</v>
      </c>
      <c r="O136">
        <v>19</v>
      </c>
      <c r="P136">
        <v>15</v>
      </c>
      <c r="Q136">
        <v>12</v>
      </c>
      <c r="R136">
        <v>107</v>
      </c>
      <c r="S136">
        <v>1</v>
      </c>
      <c r="T136">
        <v>6</v>
      </c>
      <c r="U136">
        <v>1</v>
      </c>
      <c r="V136">
        <v>2</v>
      </c>
      <c r="W136">
        <v>9</v>
      </c>
      <c r="X136">
        <v>2</v>
      </c>
      <c r="Y136">
        <v>3</v>
      </c>
      <c r="Z136">
        <v>1</v>
      </c>
      <c r="AA136">
        <v>8</v>
      </c>
      <c r="AB136">
        <v>2</v>
      </c>
      <c r="AC136">
        <v>14</v>
      </c>
      <c r="AD136">
        <v>2</v>
      </c>
      <c r="AE136">
        <v>14</v>
      </c>
      <c r="AF136">
        <v>54.700000762939453</v>
      </c>
      <c r="AG136">
        <v>53.049999237060547</v>
      </c>
      <c r="AH136">
        <v>55.069999694824219</v>
      </c>
      <c r="AI136" s="15">
        <f t="shared" si="17"/>
        <v>-3.1102762480837542E-2</v>
      </c>
      <c r="AJ136" s="15">
        <f t="shared" si="18"/>
        <v>3.6680596857775583E-2</v>
      </c>
      <c r="AK136" t="s">
        <v>575</v>
      </c>
      <c r="AL136">
        <v>6</v>
      </c>
      <c r="AM136">
        <v>17</v>
      </c>
      <c r="AN136">
        <v>32</v>
      </c>
      <c r="AO136">
        <v>9</v>
      </c>
      <c r="AP136">
        <v>22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56.950000762939453</v>
      </c>
      <c r="BE136">
        <v>55.529998779296882</v>
      </c>
      <c r="BF136">
        <v>57.099998474121087</v>
      </c>
      <c r="BG136" s="15">
        <f t="shared" si="19"/>
        <v>-2.5571799295122322E-2</v>
      </c>
      <c r="BH136" s="15">
        <f t="shared" si="20"/>
        <v>2.7495617106465642E-2</v>
      </c>
      <c r="BI136" t="s">
        <v>576</v>
      </c>
      <c r="BJ136">
        <v>1</v>
      </c>
      <c r="BK136">
        <v>0</v>
      </c>
      <c r="BL136">
        <v>1</v>
      </c>
      <c r="BM136">
        <v>2</v>
      </c>
      <c r="BN136">
        <v>188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2</v>
      </c>
      <c r="BX136">
        <v>1</v>
      </c>
      <c r="BY136">
        <v>2</v>
      </c>
      <c r="BZ136">
        <v>1</v>
      </c>
      <c r="CA136">
        <v>2</v>
      </c>
      <c r="CB136">
        <v>59.720001220703118</v>
      </c>
      <c r="CC136">
        <v>57.279998779296882</v>
      </c>
      <c r="CD136">
        <v>59.900001525878913</v>
      </c>
      <c r="CE136" s="15">
        <f t="shared" si="21"/>
        <v>-4.2597808893252598E-2</v>
      </c>
      <c r="CF136" s="15">
        <f t="shared" si="22"/>
        <v>4.3739610681814423E-2</v>
      </c>
      <c r="CG136" t="s">
        <v>577</v>
      </c>
      <c r="CH136">
        <v>31</v>
      </c>
      <c r="CI136">
        <v>23</v>
      </c>
      <c r="CJ136">
        <v>6</v>
      </c>
      <c r="CK136">
        <v>0</v>
      </c>
      <c r="CL136">
        <v>0</v>
      </c>
      <c r="CM136">
        <v>1</v>
      </c>
      <c r="CN136">
        <v>6</v>
      </c>
      <c r="CO136">
        <v>0</v>
      </c>
      <c r="CP136">
        <v>0</v>
      </c>
      <c r="CQ136">
        <v>11</v>
      </c>
      <c r="CR136">
        <v>1</v>
      </c>
      <c r="CS136">
        <v>1</v>
      </c>
      <c r="CT136">
        <v>0</v>
      </c>
      <c r="CU136">
        <v>114</v>
      </c>
      <c r="CV136">
        <v>1</v>
      </c>
      <c r="CW136">
        <v>0</v>
      </c>
      <c r="CX136">
        <v>0</v>
      </c>
      <c r="CY136">
        <v>0</v>
      </c>
      <c r="CZ136">
        <v>58.939998626708977</v>
      </c>
      <c r="DA136">
        <v>59.229999542236328</v>
      </c>
      <c r="DB136">
        <v>60.439998626708977</v>
      </c>
      <c r="DC136">
        <v>189</v>
      </c>
      <c r="DD136">
        <v>28</v>
      </c>
      <c r="DE136">
        <v>125</v>
      </c>
      <c r="DF136">
        <v>15</v>
      </c>
      <c r="DG136">
        <v>2</v>
      </c>
      <c r="DH136">
        <v>340</v>
      </c>
      <c r="DI136">
        <v>2</v>
      </c>
      <c r="DJ136">
        <v>150</v>
      </c>
      <c r="DK136">
        <v>16</v>
      </c>
      <c r="DL136">
        <v>124</v>
      </c>
      <c r="DN136">
        <v>14</v>
      </c>
      <c r="DO136">
        <v>8</v>
      </c>
      <c r="DP136">
        <v>2.2999999999999998</v>
      </c>
      <c r="DQ136" t="s">
        <v>130</v>
      </c>
      <c r="DR136">
        <v>493311</v>
      </c>
      <c r="DS136">
        <v>387425</v>
      </c>
      <c r="DT136">
        <v>1.173</v>
      </c>
      <c r="DU136">
        <v>2.1800000000000002</v>
      </c>
      <c r="DV136">
        <v>-2.1800000000000002</v>
      </c>
      <c r="DW136">
        <v>4.32</v>
      </c>
      <c r="DX136">
        <v>0.82050000000000001</v>
      </c>
      <c r="DY136" s="15">
        <f t="shared" si="23"/>
        <v>4.8961829776911214E-3</v>
      </c>
      <c r="DZ136" s="15">
        <f t="shared" si="24"/>
        <v>2.0019839708234843E-2</v>
      </c>
      <c r="EA136" s="16">
        <f t="shared" si="25"/>
        <v>60.415774638990726</v>
      </c>
      <c r="EB136" s="17">
        <f t="shared" si="26"/>
        <v>2.4916022685925965E-2</v>
      </c>
    </row>
    <row r="137" spans="1:132" s="18" customFormat="1" x14ac:dyDescent="0.25">
      <c r="A137" s="18">
        <v>128</v>
      </c>
      <c r="B137" s="18" t="s">
        <v>578</v>
      </c>
      <c r="C137" s="18">
        <v>9</v>
      </c>
      <c r="D137" s="18">
        <v>0</v>
      </c>
      <c r="E137" s="18">
        <v>5</v>
      </c>
      <c r="F137" s="18">
        <v>1</v>
      </c>
      <c r="G137" s="18" t="s">
        <v>130</v>
      </c>
      <c r="H137" s="18" t="s">
        <v>130</v>
      </c>
      <c r="I137" s="18">
        <v>5</v>
      </c>
      <c r="J137" s="18">
        <v>1</v>
      </c>
      <c r="K137" s="18" t="s">
        <v>130</v>
      </c>
      <c r="L137" s="18" t="s">
        <v>130</v>
      </c>
      <c r="M137" s="18" t="s">
        <v>469</v>
      </c>
      <c r="N137" s="18">
        <v>22</v>
      </c>
      <c r="O137" s="18">
        <v>16</v>
      </c>
      <c r="P137" s="18">
        <v>31</v>
      </c>
      <c r="Q137" s="18">
        <v>36</v>
      </c>
      <c r="R137" s="18">
        <v>37</v>
      </c>
      <c r="S137" s="18">
        <v>0</v>
      </c>
      <c r="T137" s="18">
        <v>0</v>
      </c>
      <c r="U137" s="18">
        <v>0</v>
      </c>
      <c r="V137" s="18">
        <v>0</v>
      </c>
      <c r="W137" s="18">
        <v>8</v>
      </c>
      <c r="X137" s="18">
        <v>3</v>
      </c>
      <c r="Y137" s="18">
        <v>2</v>
      </c>
      <c r="Z137" s="18">
        <v>0</v>
      </c>
      <c r="AA137" s="18">
        <v>0</v>
      </c>
      <c r="AB137" s="18">
        <v>1</v>
      </c>
      <c r="AC137" s="18">
        <v>5</v>
      </c>
      <c r="AD137" s="18">
        <v>1</v>
      </c>
      <c r="AE137" s="18">
        <v>5</v>
      </c>
      <c r="AF137" s="18">
        <v>64.349998474121094</v>
      </c>
      <c r="AG137" s="18">
        <v>62.560001373291023</v>
      </c>
      <c r="AH137" s="18">
        <v>64.610000610351563</v>
      </c>
      <c r="AI137" s="19">
        <f t="shared" si="17"/>
        <v>-2.8612484998989718E-2</v>
      </c>
      <c r="AJ137" s="19">
        <f t="shared" si="18"/>
        <v>3.1728822437622761E-2</v>
      </c>
      <c r="AK137" s="18" t="s">
        <v>579</v>
      </c>
      <c r="AL137" s="18">
        <v>0</v>
      </c>
      <c r="AM137" s="18">
        <v>19</v>
      </c>
      <c r="AN137" s="18">
        <v>12</v>
      </c>
      <c r="AO137" s="18">
        <v>23</v>
      </c>
      <c r="AP137" s="18">
        <v>21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65.980003356933594</v>
      </c>
      <c r="BE137" s="18">
        <v>64.319999694824219</v>
      </c>
      <c r="BF137" s="18">
        <v>66.050003051757813</v>
      </c>
      <c r="BG137" s="19">
        <f t="shared" si="19"/>
        <v>-2.5808514769675162E-2</v>
      </c>
      <c r="BH137" s="19">
        <f t="shared" si="20"/>
        <v>2.6192328190778991E-2</v>
      </c>
      <c r="BI137" s="18" t="s">
        <v>580</v>
      </c>
      <c r="BJ137" s="18">
        <v>1</v>
      </c>
      <c r="BK137" s="18">
        <v>3</v>
      </c>
      <c r="BL137" s="18">
        <v>0</v>
      </c>
      <c r="BM137" s="18">
        <v>0</v>
      </c>
      <c r="BN137" s="18">
        <v>0</v>
      </c>
      <c r="BO137" s="18">
        <v>0</v>
      </c>
      <c r="BP137" s="18">
        <v>0</v>
      </c>
      <c r="BQ137" s="18">
        <v>0</v>
      </c>
      <c r="BR137" s="18">
        <v>0</v>
      </c>
      <c r="BS137" s="18">
        <v>0</v>
      </c>
      <c r="BT137" s="18">
        <v>0</v>
      </c>
      <c r="BU137" s="18">
        <v>1</v>
      </c>
      <c r="BV137" s="18">
        <v>0</v>
      </c>
      <c r="BW137" s="18">
        <v>142</v>
      </c>
      <c r="BX137" s="18">
        <v>0</v>
      </c>
      <c r="BY137" s="18">
        <v>0</v>
      </c>
      <c r="BZ137" s="18">
        <v>0</v>
      </c>
      <c r="CA137" s="18">
        <v>0</v>
      </c>
      <c r="CB137" s="18">
        <v>64.80999755859375</v>
      </c>
      <c r="CC137" s="18">
        <v>65.589996337890625</v>
      </c>
      <c r="CD137" s="18">
        <v>65.959999084472656</v>
      </c>
      <c r="CE137" s="19">
        <f t="shared" si="21"/>
        <v>1.1892038768818725E-2</v>
      </c>
      <c r="CF137" s="19">
        <f t="shared" si="22"/>
        <v>5.6095019969327753E-3</v>
      </c>
      <c r="CG137" s="18" t="s">
        <v>433</v>
      </c>
      <c r="CH137" s="18">
        <v>3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2</v>
      </c>
      <c r="CT137" s="18">
        <v>4</v>
      </c>
      <c r="CU137" s="18">
        <v>110</v>
      </c>
      <c r="CV137" s="18">
        <v>0</v>
      </c>
      <c r="CW137" s="18">
        <v>0</v>
      </c>
      <c r="CX137" s="18">
        <v>0</v>
      </c>
      <c r="CY137" s="18">
        <v>0</v>
      </c>
      <c r="CZ137" s="18">
        <v>64.019996643066406</v>
      </c>
      <c r="DA137" s="18">
        <v>63.869998931884773</v>
      </c>
      <c r="DB137" s="18">
        <v>65.620002746582031</v>
      </c>
      <c r="DC137" s="18">
        <v>166</v>
      </c>
      <c r="DD137" s="18">
        <v>20</v>
      </c>
      <c r="DE137" s="18">
        <v>159</v>
      </c>
      <c r="DF137" s="18">
        <v>13</v>
      </c>
      <c r="DG137" s="18">
        <v>0</v>
      </c>
      <c r="DH137" s="18">
        <v>117</v>
      </c>
      <c r="DI137" s="18">
        <v>0</v>
      </c>
      <c r="DJ137" s="18">
        <v>117</v>
      </c>
      <c r="DK137" s="18">
        <v>5</v>
      </c>
      <c r="DL137" s="18">
        <v>252</v>
      </c>
      <c r="DN137" s="18">
        <v>5</v>
      </c>
      <c r="DO137" s="18">
        <v>0</v>
      </c>
      <c r="DP137" s="18">
        <v>1.7</v>
      </c>
      <c r="DQ137" s="18" t="s">
        <v>130</v>
      </c>
      <c r="DR137" s="18">
        <v>174689</v>
      </c>
      <c r="DS137" s="18">
        <v>265975</v>
      </c>
      <c r="DT137" s="18">
        <v>1.929</v>
      </c>
      <c r="DU137" s="18">
        <v>2.0699999999999998</v>
      </c>
      <c r="DV137" s="18">
        <v>1.86</v>
      </c>
      <c r="DW137" s="18">
        <v>1.97</v>
      </c>
      <c r="DX137" s="18">
        <v>0.45450002</v>
      </c>
      <c r="DY137" s="19">
        <f t="shared" si="23"/>
        <v>-2.3484846358241551E-3</v>
      </c>
      <c r="DZ137" s="19">
        <f t="shared" si="24"/>
        <v>2.6668755584415282E-2</v>
      </c>
      <c r="EA137" s="20">
        <f t="shared" si="25"/>
        <v>65.573332322576078</v>
      </c>
      <c r="EB137" s="21">
        <f t="shared" si="26"/>
        <v>2.4320270948591127E-2</v>
      </c>
    </row>
    <row r="138" spans="1:132" hidden="1" x14ac:dyDescent="0.25">
      <c r="A138">
        <v>129</v>
      </c>
      <c r="B138" t="s">
        <v>581</v>
      </c>
      <c r="C138">
        <v>9</v>
      </c>
      <c r="D138">
        <v>0</v>
      </c>
      <c r="E138">
        <v>6</v>
      </c>
      <c r="F138">
        <v>0</v>
      </c>
      <c r="G138" t="s">
        <v>130</v>
      </c>
      <c r="H138" t="s">
        <v>130</v>
      </c>
      <c r="I138">
        <v>6</v>
      </c>
      <c r="J138">
        <v>0</v>
      </c>
      <c r="K138" t="s">
        <v>130</v>
      </c>
      <c r="L138" t="s">
        <v>130</v>
      </c>
      <c r="M138" t="s">
        <v>159</v>
      </c>
      <c r="N138">
        <v>168</v>
      </c>
      <c r="O138">
        <v>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40.810001373291023</v>
      </c>
      <c r="AG138">
        <v>40.590000152587891</v>
      </c>
      <c r="AH138">
        <v>40.849998474121087</v>
      </c>
      <c r="AI138" s="15">
        <f t="shared" ref="AI138:AI201" si="27">100%-(AF138/AG138)</f>
        <v>-5.4200842541536343E-3</v>
      </c>
      <c r="AJ138" s="15">
        <f t="shared" ref="AJ138:AJ201" si="28">100%-(AG138/AH138)</f>
        <v>6.364708231211047E-3</v>
      </c>
      <c r="AK138" t="s">
        <v>582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80</v>
      </c>
      <c r="AZ138">
        <v>0</v>
      </c>
      <c r="BA138">
        <v>0</v>
      </c>
      <c r="BB138">
        <v>0</v>
      </c>
      <c r="BC138">
        <v>0</v>
      </c>
      <c r="BD138">
        <v>40.139999389648438</v>
      </c>
      <c r="BE138">
        <v>40.849998474121087</v>
      </c>
      <c r="BF138">
        <v>41.097000122070313</v>
      </c>
      <c r="BG138" s="15">
        <f t="shared" ref="BG138:BG201" si="29">100%-(BD138/BE138)</f>
        <v>1.7380639192004943E-2</v>
      </c>
      <c r="BH138" s="15">
        <f t="shared" ref="BH138:BH201" si="30">100%-(BE138/BF138)</f>
        <v>6.0102111398777636E-3</v>
      </c>
      <c r="BI138" t="s">
        <v>190</v>
      </c>
      <c r="BJ138">
        <v>14</v>
      </c>
      <c r="BK138">
        <v>166</v>
      </c>
      <c r="BL138">
        <v>14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1</v>
      </c>
      <c r="BU138">
        <v>1</v>
      </c>
      <c r="BV138">
        <v>0</v>
      </c>
      <c r="BW138">
        <v>0</v>
      </c>
      <c r="BX138">
        <v>1</v>
      </c>
      <c r="BY138">
        <v>2</v>
      </c>
      <c r="BZ138">
        <v>0</v>
      </c>
      <c r="CA138">
        <v>0</v>
      </c>
      <c r="CB138">
        <v>40.700000762939453</v>
      </c>
      <c r="CC138">
        <v>40.310001373291023</v>
      </c>
      <c r="CD138">
        <v>40.889999389648438</v>
      </c>
      <c r="CE138" s="15">
        <f t="shared" ref="CE138:CE201" si="31">100%-(CB138/CC138)</f>
        <v>-9.6750031347516696E-3</v>
      </c>
      <c r="CF138" s="15">
        <f t="shared" ref="CF138:CF201" si="32">100%-(CC138/CD138)</f>
        <v>1.4184348863165885E-2</v>
      </c>
      <c r="CG138" t="s">
        <v>486</v>
      </c>
      <c r="CH138">
        <v>54</v>
      </c>
      <c r="CI138">
        <v>121</v>
      </c>
      <c r="CJ138">
        <v>19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0</v>
      </c>
      <c r="CS138">
        <v>2</v>
      </c>
      <c r="CT138">
        <v>0</v>
      </c>
      <c r="CU138">
        <v>0</v>
      </c>
      <c r="CV138">
        <v>1</v>
      </c>
      <c r="CW138">
        <v>2</v>
      </c>
      <c r="CX138">
        <v>0</v>
      </c>
      <c r="CY138">
        <v>0</v>
      </c>
      <c r="CZ138">
        <v>40.919998168945313</v>
      </c>
      <c r="DA138">
        <v>40.575000762939453</v>
      </c>
      <c r="DB138">
        <v>40.786998748779297</v>
      </c>
      <c r="DC138">
        <v>563</v>
      </c>
      <c r="DD138">
        <v>48</v>
      </c>
      <c r="DE138">
        <v>175</v>
      </c>
      <c r="DF138">
        <v>42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80</v>
      </c>
      <c r="DN138">
        <v>0</v>
      </c>
      <c r="DO138">
        <v>80</v>
      </c>
      <c r="DP138">
        <v>2.7</v>
      </c>
      <c r="DQ138" t="s">
        <v>135</v>
      </c>
      <c r="DR138">
        <v>7243630</v>
      </c>
      <c r="DS138">
        <v>7081400</v>
      </c>
      <c r="DT138">
        <v>0.68</v>
      </c>
      <c r="DU138">
        <v>1.343</v>
      </c>
      <c r="DV138">
        <v>-5.28</v>
      </c>
      <c r="DW138">
        <v>3.32</v>
      </c>
      <c r="DX138">
        <v>5.5171995000000003</v>
      </c>
      <c r="DY138" s="15">
        <f t="shared" ref="DY138:DY201" si="33">100%-(CZ138/DA138)</f>
        <v>-8.5027085525275492E-3</v>
      </c>
      <c r="DZ138" s="15">
        <f t="shared" ref="DZ138:DZ201" si="34">100%-(DA138/DB138)</f>
        <v>5.1976853493341801E-3</v>
      </c>
      <c r="EA138" s="16">
        <f t="shared" ref="EA138:EA201" si="35">(DA138*DZ138)+DA138</f>
        <v>40.785896849954206</v>
      </c>
      <c r="EB138" s="17">
        <f t="shared" ref="EB138:EB201" si="36">DY138+DZ138</f>
        <v>-3.3050232031933691E-3</v>
      </c>
    </row>
    <row r="139" spans="1:132" hidden="1" x14ac:dyDescent="0.25">
      <c r="A139">
        <v>130</v>
      </c>
      <c r="B139" t="s">
        <v>583</v>
      </c>
      <c r="C139">
        <v>10</v>
      </c>
      <c r="D139">
        <v>0</v>
      </c>
      <c r="E139">
        <v>6</v>
      </c>
      <c r="F139">
        <v>0</v>
      </c>
      <c r="G139" t="s">
        <v>130</v>
      </c>
      <c r="H139" t="s">
        <v>130</v>
      </c>
      <c r="I139">
        <v>6</v>
      </c>
      <c r="J139">
        <v>0</v>
      </c>
      <c r="K139" t="s">
        <v>130</v>
      </c>
      <c r="L139" t="s">
        <v>130</v>
      </c>
      <c r="M139" t="s">
        <v>404</v>
      </c>
      <c r="N139">
        <v>108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22</v>
      </c>
      <c r="X139">
        <v>19</v>
      </c>
      <c r="Y139">
        <v>21</v>
      </c>
      <c r="Z139">
        <v>9</v>
      </c>
      <c r="AA139">
        <v>20</v>
      </c>
      <c r="AB139">
        <v>0</v>
      </c>
      <c r="AC139">
        <v>0</v>
      </c>
      <c r="AD139">
        <v>0</v>
      </c>
      <c r="AE139">
        <v>0</v>
      </c>
      <c r="AF139">
        <v>37.229999542236328</v>
      </c>
      <c r="AG139">
        <v>37.189998626708977</v>
      </c>
      <c r="AH139">
        <v>37.380001068115227</v>
      </c>
      <c r="AI139" s="15">
        <f t="shared" si="27"/>
        <v>-1.0755826029695825E-3</v>
      </c>
      <c r="AJ139" s="15">
        <f t="shared" si="28"/>
        <v>5.0829972171487769E-3</v>
      </c>
      <c r="AK139" t="s">
        <v>316</v>
      </c>
      <c r="AL139">
        <v>29</v>
      </c>
      <c r="AM139">
        <v>52</v>
      </c>
      <c r="AN139">
        <v>6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37.779998779296882</v>
      </c>
      <c r="BE139">
        <v>37.360000610351563</v>
      </c>
      <c r="BF139">
        <v>37.950000762939453</v>
      </c>
      <c r="BG139" s="15">
        <f t="shared" si="29"/>
        <v>-1.1241920826654095E-2</v>
      </c>
      <c r="BH139" s="15">
        <f t="shared" si="30"/>
        <v>1.5546775776723143E-2</v>
      </c>
      <c r="BI139" t="s">
        <v>315</v>
      </c>
      <c r="BJ139">
        <v>31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36</v>
      </c>
      <c r="BT139">
        <v>52</v>
      </c>
      <c r="BU139">
        <v>28</v>
      </c>
      <c r="BV139">
        <v>24</v>
      </c>
      <c r="BW139">
        <v>39</v>
      </c>
      <c r="BX139">
        <v>0</v>
      </c>
      <c r="BY139">
        <v>0</v>
      </c>
      <c r="BZ139">
        <v>0</v>
      </c>
      <c r="CA139">
        <v>0</v>
      </c>
      <c r="CB139">
        <v>37.970001220703118</v>
      </c>
      <c r="CC139">
        <v>37.950000762939453</v>
      </c>
      <c r="CD139">
        <v>38.169998168945313</v>
      </c>
      <c r="CE139" s="15">
        <f t="shared" si="31"/>
        <v>-5.2702127435000357E-4</v>
      </c>
      <c r="CF139" s="15">
        <f t="shared" si="32"/>
        <v>5.7636210783171826E-3</v>
      </c>
      <c r="CG139" t="s">
        <v>403</v>
      </c>
      <c r="CH139">
        <v>39</v>
      </c>
      <c r="CI139">
        <v>7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31</v>
      </c>
      <c r="CR139">
        <v>9</v>
      </c>
      <c r="CS139">
        <v>13</v>
      </c>
      <c r="CT139">
        <v>9</v>
      </c>
      <c r="CU139">
        <v>102</v>
      </c>
      <c r="CV139">
        <v>0</v>
      </c>
      <c r="CW139">
        <v>0</v>
      </c>
      <c r="CX139">
        <v>0</v>
      </c>
      <c r="CY139">
        <v>0</v>
      </c>
      <c r="CZ139">
        <v>37.580001831054688</v>
      </c>
      <c r="DA139">
        <v>37.659999847412109</v>
      </c>
      <c r="DB139">
        <v>37.689998626708977</v>
      </c>
      <c r="DC139">
        <v>273</v>
      </c>
      <c r="DD139">
        <v>273</v>
      </c>
      <c r="DE139">
        <v>195</v>
      </c>
      <c r="DF139">
        <v>71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161</v>
      </c>
      <c r="DN139">
        <v>0</v>
      </c>
      <c r="DO139">
        <v>20</v>
      </c>
      <c r="DP139">
        <v>2.7</v>
      </c>
      <c r="DQ139" t="s">
        <v>135</v>
      </c>
      <c r="DR139">
        <v>10907712</v>
      </c>
      <c r="DS139">
        <v>12750825</v>
      </c>
      <c r="DT139">
        <v>0.22600000000000001</v>
      </c>
      <c r="DU139">
        <v>0.81399999999999995</v>
      </c>
      <c r="DV139">
        <v>1.6</v>
      </c>
      <c r="DW139">
        <v>5.49</v>
      </c>
      <c r="DX139">
        <v>0.20799999</v>
      </c>
      <c r="DY139" s="15">
        <f t="shared" si="33"/>
        <v>2.1242171184692182E-3</v>
      </c>
      <c r="DZ139" s="15">
        <f t="shared" si="34"/>
        <v>7.9593474104322492E-4</v>
      </c>
      <c r="EA139" s="16">
        <f t="shared" si="35"/>
        <v>37.689974749638345</v>
      </c>
      <c r="EB139" s="17">
        <f t="shared" si="36"/>
        <v>2.9201518595124432E-3</v>
      </c>
    </row>
    <row r="140" spans="1:132" hidden="1" x14ac:dyDescent="0.25">
      <c r="A140">
        <v>131</v>
      </c>
      <c r="B140" t="s">
        <v>584</v>
      </c>
      <c r="C140">
        <v>10</v>
      </c>
      <c r="D140">
        <v>0</v>
      </c>
      <c r="E140">
        <v>6</v>
      </c>
      <c r="F140">
        <v>0</v>
      </c>
      <c r="G140" t="s">
        <v>130</v>
      </c>
      <c r="H140" t="s">
        <v>130</v>
      </c>
      <c r="I140">
        <v>6</v>
      </c>
      <c r="J140">
        <v>0</v>
      </c>
      <c r="K140" t="s">
        <v>130</v>
      </c>
      <c r="L140" t="s">
        <v>130</v>
      </c>
      <c r="M140" t="s">
        <v>318</v>
      </c>
      <c r="N140">
        <v>12</v>
      </c>
      <c r="O140">
        <v>24</v>
      </c>
      <c r="P140">
        <v>65</v>
      </c>
      <c r="Q140">
        <v>43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</v>
      </c>
      <c r="X140">
        <v>4</v>
      </c>
      <c r="Y140">
        <v>7</v>
      </c>
      <c r="Z140">
        <v>5</v>
      </c>
      <c r="AA140">
        <v>32</v>
      </c>
      <c r="AB140">
        <v>1</v>
      </c>
      <c r="AC140">
        <v>48</v>
      </c>
      <c r="AD140">
        <v>0</v>
      </c>
      <c r="AE140">
        <v>0</v>
      </c>
      <c r="AF140">
        <v>65.199996948242188</v>
      </c>
      <c r="AG140">
        <v>64.150001525878906</v>
      </c>
      <c r="AH140">
        <v>65.25</v>
      </c>
      <c r="AI140" s="15">
        <f t="shared" si="27"/>
        <v>-1.6367816015401049E-2</v>
      </c>
      <c r="AJ140" s="15">
        <f t="shared" si="28"/>
        <v>1.6858214162775331E-2</v>
      </c>
      <c r="AK140" t="s">
        <v>585</v>
      </c>
      <c r="AL140">
        <v>0</v>
      </c>
      <c r="AM140">
        <v>0</v>
      </c>
      <c r="AN140">
        <v>0</v>
      </c>
      <c r="AO140">
        <v>9</v>
      </c>
      <c r="AP140">
        <v>78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66.779998779296875</v>
      </c>
      <c r="BE140">
        <v>65.160003662109375</v>
      </c>
      <c r="BF140">
        <v>66.839996337890625</v>
      </c>
      <c r="BG140" s="15">
        <f t="shared" si="29"/>
        <v>-2.4861802120025533E-2</v>
      </c>
      <c r="BH140" s="15">
        <f t="shared" si="30"/>
        <v>2.5134541708957125E-2</v>
      </c>
      <c r="BI140" t="s">
        <v>307</v>
      </c>
      <c r="BJ140">
        <v>44</v>
      </c>
      <c r="BK140">
        <v>10</v>
      </c>
      <c r="BL140">
        <v>2</v>
      </c>
      <c r="BM140">
        <v>0</v>
      </c>
      <c r="BN140">
        <v>0</v>
      </c>
      <c r="BO140">
        <v>1</v>
      </c>
      <c r="BP140">
        <v>2</v>
      </c>
      <c r="BQ140">
        <v>0</v>
      </c>
      <c r="BR140">
        <v>0</v>
      </c>
      <c r="BS140">
        <v>12</v>
      </c>
      <c r="BT140">
        <v>19</v>
      </c>
      <c r="BU140">
        <v>24</v>
      </c>
      <c r="BV140">
        <v>26</v>
      </c>
      <c r="BW140">
        <v>70</v>
      </c>
      <c r="BX140">
        <v>0</v>
      </c>
      <c r="BY140">
        <v>0</v>
      </c>
      <c r="BZ140">
        <v>0</v>
      </c>
      <c r="CA140">
        <v>0</v>
      </c>
      <c r="CB140">
        <v>66.610000610351563</v>
      </c>
      <c r="CC140">
        <v>66.480003356933594</v>
      </c>
      <c r="CD140">
        <v>67.230003356933594</v>
      </c>
      <c r="CE140" s="15">
        <f t="shared" si="31"/>
        <v>-1.9554339177754176E-3</v>
      </c>
      <c r="CF140" s="15">
        <f t="shared" si="32"/>
        <v>1.1155733490271325E-2</v>
      </c>
      <c r="CG140" t="s">
        <v>586</v>
      </c>
      <c r="CH140">
        <v>2</v>
      </c>
      <c r="CI140">
        <v>2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</v>
      </c>
      <c r="CR140">
        <v>5</v>
      </c>
      <c r="CS140">
        <v>8</v>
      </c>
      <c r="CT140">
        <v>10</v>
      </c>
      <c r="CU140">
        <v>167</v>
      </c>
      <c r="CV140">
        <v>0</v>
      </c>
      <c r="CW140">
        <v>0</v>
      </c>
      <c r="CX140">
        <v>0</v>
      </c>
      <c r="CY140">
        <v>0</v>
      </c>
      <c r="CZ140">
        <v>65.760002136230469</v>
      </c>
      <c r="DA140">
        <v>65.760002136230469</v>
      </c>
      <c r="DB140">
        <v>67.910003662109375</v>
      </c>
      <c r="DC140">
        <v>213</v>
      </c>
      <c r="DD140">
        <v>127</v>
      </c>
      <c r="DE140">
        <v>153</v>
      </c>
      <c r="DF140">
        <v>20</v>
      </c>
      <c r="DG140">
        <v>0</v>
      </c>
      <c r="DH140">
        <v>130</v>
      </c>
      <c r="DI140">
        <v>0</v>
      </c>
      <c r="DJ140">
        <v>130</v>
      </c>
      <c r="DK140">
        <v>0</v>
      </c>
      <c r="DL140">
        <v>269</v>
      </c>
      <c r="DN140">
        <v>0</v>
      </c>
      <c r="DO140">
        <v>32</v>
      </c>
      <c r="DP140">
        <v>2.5</v>
      </c>
      <c r="DQ140" t="s">
        <v>130</v>
      </c>
      <c r="DR140">
        <v>2447848</v>
      </c>
      <c r="DS140">
        <v>3913700</v>
      </c>
      <c r="DT140">
        <v>1.476</v>
      </c>
      <c r="DU140">
        <v>1.974</v>
      </c>
      <c r="DV140">
        <v>0.9</v>
      </c>
      <c r="DW140">
        <v>2.58</v>
      </c>
      <c r="DX140">
        <v>0.1</v>
      </c>
      <c r="DY140" s="15">
        <f t="shared" si="33"/>
        <v>0</v>
      </c>
      <c r="DZ140" s="15">
        <f t="shared" si="34"/>
        <v>3.1659570165485151E-2</v>
      </c>
      <c r="EA140" s="16">
        <f t="shared" si="35"/>
        <v>67.841935537944906</v>
      </c>
      <c r="EB140" s="17">
        <f t="shared" si="36"/>
        <v>3.1659570165485151E-2</v>
      </c>
    </row>
    <row r="141" spans="1:132" hidden="1" x14ac:dyDescent="0.25">
      <c r="A141">
        <v>132</v>
      </c>
      <c r="B141" t="s">
        <v>587</v>
      </c>
      <c r="C141">
        <v>9</v>
      </c>
      <c r="D141">
        <v>0</v>
      </c>
      <c r="E141">
        <v>5</v>
      </c>
      <c r="F141">
        <v>1</v>
      </c>
      <c r="G141" t="s">
        <v>130</v>
      </c>
      <c r="H141" t="s">
        <v>130</v>
      </c>
      <c r="I141">
        <v>5</v>
      </c>
      <c r="J141">
        <v>1</v>
      </c>
      <c r="K141" t="s">
        <v>130</v>
      </c>
      <c r="L141" t="s">
        <v>130</v>
      </c>
      <c r="M141" t="s">
        <v>190</v>
      </c>
      <c r="N141">
        <v>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26</v>
      </c>
      <c r="X141">
        <v>42</v>
      </c>
      <c r="Y141">
        <v>22</v>
      </c>
      <c r="Z141">
        <v>23</v>
      </c>
      <c r="AA141">
        <v>78</v>
      </c>
      <c r="AB141">
        <v>0</v>
      </c>
      <c r="AC141">
        <v>0</v>
      </c>
      <c r="AD141">
        <v>0</v>
      </c>
      <c r="AE141">
        <v>0</v>
      </c>
      <c r="AF141">
        <v>668</v>
      </c>
      <c r="AG141">
        <v>667.02001953125</v>
      </c>
      <c r="AH141">
        <v>669</v>
      </c>
      <c r="AI141" s="15">
        <f t="shared" si="27"/>
        <v>-1.4691919883285109E-3</v>
      </c>
      <c r="AJ141" s="15">
        <f t="shared" si="28"/>
        <v>2.959612060911776E-3</v>
      </c>
      <c r="AK141" t="s">
        <v>588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7</v>
      </c>
      <c r="AW141">
        <v>3</v>
      </c>
      <c r="AX141">
        <v>8</v>
      </c>
      <c r="AY141">
        <v>61</v>
      </c>
      <c r="AZ141">
        <v>0</v>
      </c>
      <c r="BA141">
        <v>0</v>
      </c>
      <c r="BB141">
        <v>0</v>
      </c>
      <c r="BC141">
        <v>0</v>
      </c>
      <c r="BD141">
        <v>662</v>
      </c>
      <c r="BE141">
        <v>665.15997314453125</v>
      </c>
      <c r="BF141">
        <v>668.9000244140625</v>
      </c>
      <c r="BG141" s="15">
        <f t="shared" si="29"/>
        <v>4.7506964822199294E-3</v>
      </c>
      <c r="BH141" s="15">
        <f t="shared" si="30"/>
        <v>5.5913456914692405E-3</v>
      </c>
      <c r="BI141" t="s">
        <v>580</v>
      </c>
      <c r="BJ141">
        <v>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3</v>
      </c>
      <c r="BW141">
        <v>191</v>
      </c>
      <c r="BX141">
        <v>0</v>
      </c>
      <c r="BY141">
        <v>0</v>
      </c>
      <c r="BZ141">
        <v>0</v>
      </c>
      <c r="CA141">
        <v>0</v>
      </c>
      <c r="CB141">
        <v>650.27001953125</v>
      </c>
      <c r="CC141">
        <v>658.65997314453125</v>
      </c>
      <c r="CD141">
        <v>659.5999755859375</v>
      </c>
      <c r="CE141" s="15">
        <f t="shared" si="31"/>
        <v>1.2737913271435808E-2</v>
      </c>
      <c r="CF141" s="15">
        <f t="shared" si="32"/>
        <v>1.4251098790160066E-3</v>
      </c>
      <c r="CG141" t="s">
        <v>139</v>
      </c>
      <c r="CH141">
        <v>2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1</v>
      </c>
      <c r="CS141">
        <v>0</v>
      </c>
      <c r="CT141">
        <v>0</v>
      </c>
      <c r="CU141">
        <v>190</v>
      </c>
      <c r="CV141">
        <v>0</v>
      </c>
      <c r="CW141">
        <v>0</v>
      </c>
      <c r="CX141">
        <v>0</v>
      </c>
      <c r="CY141">
        <v>0</v>
      </c>
      <c r="CZ141">
        <v>644.989990234375</v>
      </c>
      <c r="DA141">
        <v>640.92999267578125</v>
      </c>
      <c r="DB141">
        <v>651.9000244140625</v>
      </c>
      <c r="DC141">
        <v>9</v>
      </c>
      <c r="DD141">
        <v>137</v>
      </c>
      <c r="DE141">
        <v>4</v>
      </c>
      <c r="DF141">
        <v>132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520</v>
      </c>
      <c r="DN141">
        <v>0</v>
      </c>
      <c r="DO141">
        <v>139</v>
      </c>
      <c r="DP141">
        <v>2</v>
      </c>
      <c r="DQ141" t="s">
        <v>130</v>
      </c>
      <c r="DR141">
        <v>1350395</v>
      </c>
      <c r="DS141">
        <v>1874475</v>
      </c>
      <c r="DT141">
        <v>2.4900000000000002</v>
      </c>
      <c r="DU141">
        <v>3.1930000000000001</v>
      </c>
      <c r="DV141">
        <v>0.93</v>
      </c>
      <c r="DW141">
        <v>1.22</v>
      </c>
      <c r="DX141">
        <v>0.24340001</v>
      </c>
      <c r="DY141" s="15">
        <f t="shared" si="33"/>
        <v>-6.3345413773567838E-3</v>
      </c>
      <c r="DZ141" s="15">
        <f t="shared" si="34"/>
        <v>1.6827782370680611E-2</v>
      </c>
      <c r="EA141" s="16">
        <f t="shared" si="35"/>
        <v>651.71542310737118</v>
      </c>
      <c r="EB141" s="17">
        <f t="shared" si="36"/>
        <v>1.0493240993323827E-2</v>
      </c>
    </row>
    <row r="142" spans="1:132" hidden="1" x14ac:dyDescent="0.25">
      <c r="A142">
        <v>133</v>
      </c>
      <c r="B142" t="s">
        <v>589</v>
      </c>
      <c r="C142">
        <v>9</v>
      </c>
      <c r="D142">
        <v>1</v>
      </c>
      <c r="E142">
        <v>6</v>
      </c>
      <c r="F142">
        <v>0</v>
      </c>
      <c r="G142" t="s">
        <v>130</v>
      </c>
      <c r="H142" t="s">
        <v>130</v>
      </c>
      <c r="I142">
        <v>6</v>
      </c>
      <c r="J142">
        <v>0</v>
      </c>
      <c r="K142" t="s">
        <v>130</v>
      </c>
      <c r="L142" t="s">
        <v>130</v>
      </c>
      <c r="M142" t="s">
        <v>195</v>
      </c>
      <c r="N142">
        <v>94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11</v>
      </c>
      <c r="X142">
        <v>10</v>
      </c>
      <c r="Y142">
        <v>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168.75</v>
      </c>
      <c r="AG142">
        <v>168</v>
      </c>
      <c r="AH142">
        <v>169.19999694824219</v>
      </c>
      <c r="AI142" s="15">
        <f t="shared" si="27"/>
        <v>-4.4642857142858094E-3</v>
      </c>
      <c r="AJ142" s="15">
        <f t="shared" si="28"/>
        <v>7.0921806730839254E-3</v>
      </c>
      <c r="AK142" t="s">
        <v>239</v>
      </c>
      <c r="AL142">
        <v>40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169.41999816894531</v>
      </c>
      <c r="BE142">
        <v>169.1600036621094</v>
      </c>
      <c r="BF142">
        <v>171.28999328613281</v>
      </c>
      <c r="BG142" s="15">
        <f t="shared" si="29"/>
        <v>-1.5369738780286468E-3</v>
      </c>
      <c r="BH142" s="15">
        <f t="shared" si="30"/>
        <v>1.2434991578669452E-2</v>
      </c>
      <c r="BI142" t="s">
        <v>590</v>
      </c>
      <c r="BJ142">
        <v>9</v>
      </c>
      <c r="BK142">
        <v>17</v>
      </c>
      <c r="BL142">
        <v>47</v>
      </c>
      <c r="BM142">
        <v>65</v>
      </c>
      <c r="BN142">
        <v>5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1</v>
      </c>
      <c r="BU142">
        <v>2</v>
      </c>
      <c r="BV142">
        <v>0</v>
      </c>
      <c r="BW142">
        <v>0</v>
      </c>
      <c r="BX142">
        <v>1</v>
      </c>
      <c r="BY142">
        <v>3</v>
      </c>
      <c r="BZ142">
        <v>1</v>
      </c>
      <c r="CA142">
        <v>0</v>
      </c>
      <c r="CB142">
        <v>172.7799987792969</v>
      </c>
      <c r="CC142">
        <v>169.66999816894531</v>
      </c>
      <c r="CD142">
        <v>173.1300048828125</v>
      </c>
      <c r="CE142" s="15">
        <f t="shared" si="31"/>
        <v>-1.8329702622233102E-2</v>
      </c>
      <c r="CF142" s="15">
        <f t="shared" si="32"/>
        <v>1.9985020598879966E-2</v>
      </c>
      <c r="CG142" t="s">
        <v>202</v>
      </c>
      <c r="CH142">
        <v>1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7</v>
      </c>
      <c r="CS142">
        <v>15</v>
      </c>
      <c r="CT142">
        <v>74</v>
      </c>
      <c r="CU142">
        <v>46</v>
      </c>
      <c r="CV142">
        <v>0</v>
      </c>
      <c r="CW142">
        <v>0</v>
      </c>
      <c r="CX142">
        <v>0</v>
      </c>
      <c r="CY142">
        <v>0</v>
      </c>
      <c r="CZ142">
        <v>172.0299987792969</v>
      </c>
      <c r="DA142">
        <v>172.3800048828125</v>
      </c>
      <c r="DB142">
        <v>173.3800048828125</v>
      </c>
      <c r="DC142">
        <v>276</v>
      </c>
      <c r="DD142">
        <v>155</v>
      </c>
      <c r="DE142">
        <v>137</v>
      </c>
      <c r="DF142">
        <v>54</v>
      </c>
      <c r="DG142">
        <v>1</v>
      </c>
      <c r="DH142">
        <v>71</v>
      </c>
      <c r="DI142">
        <v>0</v>
      </c>
      <c r="DJ142">
        <v>0</v>
      </c>
      <c r="DK142">
        <v>0</v>
      </c>
      <c r="DL142">
        <v>46</v>
      </c>
      <c r="DN142">
        <v>0</v>
      </c>
      <c r="DO142">
        <v>0</v>
      </c>
      <c r="DP142">
        <v>3</v>
      </c>
      <c r="DQ142" t="s">
        <v>135</v>
      </c>
      <c r="DR142">
        <v>174107</v>
      </c>
      <c r="DS142">
        <v>264975</v>
      </c>
      <c r="DT142">
        <v>1.476</v>
      </c>
      <c r="DU142">
        <v>1.4990000000000001</v>
      </c>
      <c r="DV142">
        <v>1.68</v>
      </c>
      <c r="DW142">
        <v>3.23</v>
      </c>
      <c r="DX142">
        <v>0.15859999999999999</v>
      </c>
      <c r="DY142" s="15">
        <f t="shared" si="33"/>
        <v>2.0304333078162706E-3</v>
      </c>
      <c r="DZ142" s="15">
        <f t="shared" si="34"/>
        <v>5.7676777704320781E-3</v>
      </c>
      <c r="EA142" s="16">
        <f t="shared" si="35"/>
        <v>173.37423720504208</v>
      </c>
      <c r="EB142" s="17">
        <f t="shared" si="36"/>
        <v>7.7981110782483487E-3</v>
      </c>
    </row>
    <row r="143" spans="1:132" hidden="1" x14ac:dyDescent="0.25">
      <c r="A143">
        <v>134</v>
      </c>
      <c r="B143" t="s">
        <v>591</v>
      </c>
      <c r="C143">
        <v>9</v>
      </c>
      <c r="D143">
        <v>0</v>
      </c>
      <c r="E143">
        <v>6</v>
      </c>
      <c r="F143">
        <v>0</v>
      </c>
      <c r="G143" t="s">
        <v>130</v>
      </c>
      <c r="H143" t="s">
        <v>130</v>
      </c>
      <c r="I143">
        <v>6</v>
      </c>
      <c r="J143">
        <v>0</v>
      </c>
      <c r="K143" t="s">
        <v>130</v>
      </c>
      <c r="L143" t="s">
        <v>130</v>
      </c>
      <c r="M143" t="s">
        <v>592</v>
      </c>
      <c r="N143">
        <v>69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25</v>
      </c>
      <c r="X143">
        <v>8</v>
      </c>
      <c r="Y143">
        <v>8</v>
      </c>
      <c r="Z143">
        <v>15</v>
      </c>
      <c r="AA143">
        <v>42</v>
      </c>
      <c r="AB143">
        <v>0</v>
      </c>
      <c r="AC143">
        <v>0</v>
      </c>
      <c r="AD143">
        <v>0</v>
      </c>
      <c r="AE143">
        <v>0</v>
      </c>
      <c r="AF143">
        <v>325.6300048828125</v>
      </c>
      <c r="AG143">
        <v>325.67001342773438</v>
      </c>
      <c r="AH143">
        <v>327.94000244140619</v>
      </c>
      <c r="AI143" s="15">
        <f t="shared" si="27"/>
        <v>1.2284995017131095E-4</v>
      </c>
      <c r="AJ143" s="15">
        <f t="shared" si="28"/>
        <v>6.9219643738869241E-3</v>
      </c>
      <c r="AK143" t="s">
        <v>593</v>
      </c>
      <c r="AL143">
        <v>0</v>
      </c>
      <c r="AM143">
        <v>11</v>
      </c>
      <c r="AN143">
        <v>59</v>
      </c>
      <c r="AO143">
        <v>6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332.42001342773438</v>
      </c>
      <c r="BE143">
        <v>326.64999389648438</v>
      </c>
      <c r="BF143">
        <v>332.44000244140619</v>
      </c>
      <c r="BG143" s="15">
        <f t="shared" si="29"/>
        <v>-1.766422666175993E-2</v>
      </c>
      <c r="BH143" s="15">
        <f t="shared" si="30"/>
        <v>1.741670226928338E-2</v>
      </c>
      <c r="BI143" t="s">
        <v>432</v>
      </c>
      <c r="BJ143">
        <v>58</v>
      </c>
      <c r="BK143">
        <v>22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26</v>
      </c>
      <c r="BT143">
        <v>22</v>
      </c>
      <c r="BU143">
        <v>16</v>
      </c>
      <c r="BV143">
        <v>9</v>
      </c>
      <c r="BW143">
        <v>4</v>
      </c>
      <c r="BX143">
        <v>0</v>
      </c>
      <c r="BY143">
        <v>0</v>
      </c>
      <c r="BZ143">
        <v>0</v>
      </c>
      <c r="CA143">
        <v>0</v>
      </c>
      <c r="CB143">
        <v>331.07000732421881</v>
      </c>
      <c r="CC143">
        <v>332.42999267578119</v>
      </c>
      <c r="CD143">
        <v>334.80999755859369</v>
      </c>
      <c r="CE143" s="15">
        <f t="shared" si="31"/>
        <v>4.0910428707580104E-3</v>
      </c>
      <c r="CF143" s="15">
        <f t="shared" si="32"/>
        <v>7.108523939450162E-3</v>
      </c>
      <c r="CG143" t="s">
        <v>594</v>
      </c>
      <c r="CH143">
        <v>119</v>
      </c>
      <c r="CI143">
        <v>51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6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331.5</v>
      </c>
      <c r="DA143">
        <v>330.42999267578119</v>
      </c>
      <c r="DB143">
        <v>333</v>
      </c>
      <c r="DC143">
        <v>397</v>
      </c>
      <c r="DD143">
        <v>136</v>
      </c>
      <c r="DE143">
        <v>147</v>
      </c>
      <c r="DF143">
        <v>56</v>
      </c>
      <c r="DG143">
        <v>0</v>
      </c>
      <c r="DH143">
        <v>6</v>
      </c>
      <c r="DI143">
        <v>0</v>
      </c>
      <c r="DJ143">
        <v>6</v>
      </c>
      <c r="DK143">
        <v>0</v>
      </c>
      <c r="DL143">
        <v>46</v>
      </c>
      <c r="DN143">
        <v>0</v>
      </c>
      <c r="DO143">
        <v>42</v>
      </c>
      <c r="DP143">
        <v>3.2</v>
      </c>
      <c r="DQ143" t="s">
        <v>135</v>
      </c>
      <c r="DR143">
        <v>236598</v>
      </c>
      <c r="DS143">
        <v>252700</v>
      </c>
      <c r="DT143">
        <v>0.82299999999999995</v>
      </c>
      <c r="DU143">
        <v>1.5509999999999999</v>
      </c>
      <c r="DV143">
        <v>2.42</v>
      </c>
      <c r="DW143">
        <v>6.95</v>
      </c>
      <c r="DX143">
        <v>0.33260000000000001</v>
      </c>
      <c r="DY143" s="15">
        <f t="shared" si="33"/>
        <v>-3.2382270009874148E-3</v>
      </c>
      <c r="DZ143" s="15">
        <f t="shared" si="34"/>
        <v>7.7177397123687763E-3</v>
      </c>
      <c r="EA143" s="16">
        <f t="shared" si="35"/>
        <v>332.98016535241277</v>
      </c>
      <c r="EB143" s="17">
        <f t="shared" si="36"/>
        <v>4.4795127113813615E-3</v>
      </c>
    </row>
    <row r="144" spans="1:132" hidden="1" x14ac:dyDescent="0.25">
      <c r="A144">
        <v>135</v>
      </c>
      <c r="B144" t="s">
        <v>595</v>
      </c>
      <c r="C144">
        <v>9</v>
      </c>
      <c r="D144">
        <v>1</v>
      </c>
      <c r="E144">
        <v>5</v>
      </c>
      <c r="F144">
        <v>1</v>
      </c>
      <c r="G144" t="s">
        <v>130</v>
      </c>
      <c r="H144" t="s">
        <v>130</v>
      </c>
      <c r="I144">
        <v>5</v>
      </c>
      <c r="J144">
        <v>1</v>
      </c>
      <c r="K144" t="s">
        <v>130</v>
      </c>
      <c r="L144" t="s">
        <v>130</v>
      </c>
      <c r="M144" t="s">
        <v>596</v>
      </c>
      <c r="N144">
        <v>9</v>
      </c>
      <c r="O144">
        <v>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35</v>
      </c>
      <c r="X144">
        <v>23</v>
      </c>
      <c r="Y144">
        <v>4</v>
      </c>
      <c r="Z144">
        <v>5</v>
      </c>
      <c r="AA144">
        <v>104</v>
      </c>
      <c r="AB144">
        <v>0</v>
      </c>
      <c r="AC144">
        <v>0</v>
      </c>
      <c r="AD144">
        <v>0</v>
      </c>
      <c r="AE144">
        <v>0</v>
      </c>
      <c r="AF144">
        <v>11.069999694824221</v>
      </c>
      <c r="AG144">
        <v>11.02999973297119</v>
      </c>
      <c r="AH144">
        <v>11.11999988555908</v>
      </c>
      <c r="AI144" s="15">
        <f t="shared" si="27"/>
        <v>-3.6264698840799969E-3</v>
      </c>
      <c r="AJ144" s="15">
        <f t="shared" si="28"/>
        <v>8.0935389850830264E-3</v>
      </c>
      <c r="AK144" t="s">
        <v>568</v>
      </c>
      <c r="AL144">
        <v>55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11.22999954223633</v>
      </c>
      <c r="BE144">
        <v>11.210000038146971</v>
      </c>
      <c r="BF144">
        <v>11.30000019073486</v>
      </c>
      <c r="BG144" s="15">
        <f t="shared" si="29"/>
        <v>-1.7840770759411928E-3</v>
      </c>
      <c r="BH144" s="15">
        <f t="shared" si="30"/>
        <v>7.9646151388282904E-3</v>
      </c>
      <c r="BI144" t="s">
        <v>597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5</v>
      </c>
      <c r="BV144">
        <v>1</v>
      </c>
      <c r="BW144">
        <v>151</v>
      </c>
      <c r="BX144">
        <v>0</v>
      </c>
      <c r="BY144">
        <v>0</v>
      </c>
      <c r="BZ144">
        <v>0</v>
      </c>
      <c r="CA144">
        <v>0</v>
      </c>
      <c r="CB144">
        <v>10.89000034332275</v>
      </c>
      <c r="CC144">
        <v>10.960000038146971</v>
      </c>
      <c r="CD144">
        <v>10.97999954223633</v>
      </c>
      <c r="CE144" s="15">
        <f t="shared" si="31"/>
        <v>6.386833447133422E-3</v>
      </c>
      <c r="CF144" s="15">
        <f t="shared" si="32"/>
        <v>1.821448535806236E-3</v>
      </c>
      <c r="CG144" t="s">
        <v>558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23</v>
      </c>
      <c r="CS144">
        <v>27</v>
      </c>
      <c r="CT144">
        <v>15</v>
      </c>
      <c r="CU144">
        <v>76</v>
      </c>
      <c r="CV144">
        <v>0</v>
      </c>
      <c r="CW144">
        <v>0</v>
      </c>
      <c r="CX144">
        <v>0</v>
      </c>
      <c r="CY144">
        <v>0</v>
      </c>
      <c r="CZ144">
        <v>10.819999694824221</v>
      </c>
      <c r="DA144">
        <v>10.960000038146971</v>
      </c>
      <c r="DB144">
        <v>11.02000045776367</v>
      </c>
      <c r="DC144">
        <v>75</v>
      </c>
      <c r="DD144">
        <v>165</v>
      </c>
      <c r="DE144">
        <v>72</v>
      </c>
      <c r="DF144">
        <v>92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331</v>
      </c>
      <c r="DN144">
        <v>0</v>
      </c>
      <c r="DO144">
        <v>104</v>
      </c>
      <c r="DP144">
        <v>1</v>
      </c>
      <c r="DQ144" t="s">
        <v>155</v>
      </c>
      <c r="DR144">
        <v>365794</v>
      </c>
      <c r="DS144">
        <v>898350</v>
      </c>
      <c r="DT144">
        <v>0.78100000000000003</v>
      </c>
      <c r="DU144">
        <v>1.008</v>
      </c>
      <c r="DV144">
        <v>0.24</v>
      </c>
      <c r="DW144">
        <v>4.8</v>
      </c>
      <c r="DX144">
        <v>0</v>
      </c>
      <c r="DY144" s="15">
        <f t="shared" si="33"/>
        <v>1.2773753908345786E-2</v>
      </c>
      <c r="DZ144" s="15">
        <f t="shared" si="34"/>
        <v>5.444683949575424E-3</v>
      </c>
      <c r="EA144" s="16">
        <f t="shared" si="35"/>
        <v>11.019673774442015</v>
      </c>
      <c r="EB144" s="17">
        <f t="shared" si="36"/>
        <v>1.821843785792121E-2</v>
      </c>
    </row>
    <row r="145" spans="1:132" hidden="1" x14ac:dyDescent="0.25">
      <c r="A145">
        <v>136</v>
      </c>
      <c r="B145" t="s">
        <v>598</v>
      </c>
      <c r="C145">
        <v>9</v>
      </c>
      <c r="D145">
        <v>0</v>
      </c>
      <c r="E145">
        <v>6</v>
      </c>
      <c r="F145">
        <v>0</v>
      </c>
      <c r="G145" t="s">
        <v>130</v>
      </c>
      <c r="H145" t="s">
        <v>130</v>
      </c>
      <c r="I145">
        <v>6</v>
      </c>
      <c r="J145">
        <v>0</v>
      </c>
      <c r="K145" t="s">
        <v>130</v>
      </c>
      <c r="L145" t="s">
        <v>130</v>
      </c>
      <c r="M145" t="s">
        <v>599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138</v>
      </c>
      <c r="AB145">
        <v>0</v>
      </c>
      <c r="AC145">
        <v>0</v>
      </c>
      <c r="AD145">
        <v>0</v>
      </c>
      <c r="AE145">
        <v>0</v>
      </c>
      <c r="AF145">
        <v>152.8800048828125</v>
      </c>
      <c r="AG145">
        <v>156.1000061035156</v>
      </c>
      <c r="AH145">
        <v>156.1000061035156</v>
      </c>
      <c r="AI145" s="15">
        <f t="shared" si="27"/>
        <v>2.0627809704041877E-2</v>
      </c>
      <c r="AJ145" s="15">
        <f t="shared" si="28"/>
        <v>0</v>
      </c>
      <c r="AK145" t="s">
        <v>600</v>
      </c>
      <c r="AL145">
        <v>2</v>
      </c>
      <c r="AM145">
        <v>5</v>
      </c>
      <c r="AN145">
        <v>12</v>
      </c>
      <c r="AO145">
        <v>10</v>
      </c>
      <c r="AP145">
        <v>92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3</v>
      </c>
      <c r="AX145">
        <v>0</v>
      </c>
      <c r="AY145">
        <v>0</v>
      </c>
      <c r="AZ145">
        <v>1</v>
      </c>
      <c r="BA145">
        <v>3</v>
      </c>
      <c r="BB145">
        <v>1</v>
      </c>
      <c r="BC145">
        <v>3</v>
      </c>
      <c r="BD145">
        <v>158.0899963378906</v>
      </c>
      <c r="BE145">
        <v>152.50999450683591</v>
      </c>
      <c r="BF145">
        <v>158.63999938964841</v>
      </c>
      <c r="BG145" s="15">
        <f t="shared" si="29"/>
        <v>-3.6587778060700016E-2</v>
      </c>
      <c r="BH145" s="15">
        <f t="shared" si="30"/>
        <v>3.864097898636587E-2</v>
      </c>
      <c r="BI145" t="s">
        <v>264</v>
      </c>
      <c r="BJ145">
        <v>33</v>
      </c>
      <c r="BK145">
        <v>24</v>
      </c>
      <c r="BL145">
        <v>12</v>
      </c>
      <c r="BM145">
        <v>5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26</v>
      </c>
      <c r="BT145">
        <v>17</v>
      </c>
      <c r="BU145">
        <v>9</v>
      </c>
      <c r="BV145">
        <v>6</v>
      </c>
      <c r="BW145">
        <v>30</v>
      </c>
      <c r="BX145">
        <v>1</v>
      </c>
      <c r="BY145">
        <v>62</v>
      </c>
      <c r="BZ145">
        <v>0</v>
      </c>
      <c r="CA145">
        <v>0</v>
      </c>
      <c r="CB145">
        <v>160.92999267578119</v>
      </c>
      <c r="CC145">
        <v>159.13999938964841</v>
      </c>
      <c r="CD145">
        <v>161.75</v>
      </c>
      <c r="CE145" s="15">
        <f t="shared" si="31"/>
        <v>-1.1247915627736305E-2</v>
      </c>
      <c r="CF145" s="15">
        <f t="shared" si="32"/>
        <v>1.6136016138186049E-2</v>
      </c>
      <c r="CG145" t="s">
        <v>601</v>
      </c>
      <c r="CH145">
        <v>10</v>
      </c>
      <c r="CI145">
        <v>2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3</v>
      </c>
      <c r="CT145">
        <v>10</v>
      </c>
      <c r="CU145">
        <v>128</v>
      </c>
      <c r="CV145">
        <v>0</v>
      </c>
      <c r="CW145">
        <v>0</v>
      </c>
      <c r="CX145">
        <v>0</v>
      </c>
      <c r="CY145">
        <v>0</v>
      </c>
      <c r="CZ145">
        <v>160.41999816894531</v>
      </c>
      <c r="DA145">
        <v>160.41999816894531</v>
      </c>
      <c r="DB145">
        <v>163.63999938964841</v>
      </c>
      <c r="DC145">
        <v>115</v>
      </c>
      <c r="DD145">
        <v>76</v>
      </c>
      <c r="DE145">
        <v>29</v>
      </c>
      <c r="DF145">
        <v>4</v>
      </c>
      <c r="DG145">
        <v>0</v>
      </c>
      <c r="DH145">
        <v>107</v>
      </c>
      <c r="DI145">
        <v>0</v>
      </c>
      <c r="DJ145">
        <v>102</v>
      </c>
      <c r="DK145">
        <v>3</v>
      </c>
      <c r="DL145">
        <v>296</v>
      </c>
      <c r="DN145">
        <v>3</v>
      </c>
      <c r="DO145">
        <v>138</v>
      </c>
      <c r="DP145">
        <v>3</v>
      </c>
      <c r="DQ145" t="s">
        <v>135</v>
      </c>
      <c r="DR145">
        <v>200729</v>
      </c>
      <c r="DS145">
        <v>189166</v>
      </c>
      <c r="DT145">
        <v>1.7669999999999999</v>
      </c>
      <c r="DU145">
        <v>20.105</v>
      </c>
      <c r="DV145">
        <v>0.79</v>
      </c>
      <c r="DW145">
        <v>5.01</v>
      </c>
      <c r="DX145">
        <v>0</v>
      </c>
      <c r="DY145" s="15">
        <f t="shared" si="33"/>
        <v>0</v>
      </c>
      <c r="DZ145" s="15">
        <f t="shared" si="34"/>
        <v>1.9677348036624243E-2</v>
      </c>
      <c r="EA145" s="16">
        <f t="shared" si="35"/>
        <v>163.57663830495028</v>
      </c>
      <c r="EB145" s="17">
        <f t="shared" si="36"/>
        <v>1.9677348036624243E-2</v>
      </c>
    </row>
    <row r="146" spans="1:132" hidden="1" x14ac:dyDescent="0.25">
      <c r="A146">
        <v>137</v>
      </c>
      <c r="B146" t="s">
        <v>602</v>
      </c>
      <c r="C146">
        <v>10</v>
      </c>
      <c r="D146">
        <v>0</v>
      </c>
      <c r="E146">
        <v>6</v>
      </c>
      <c r="F146">
        <v>0</v>
      </c>
      <c r="G146" t="s">
        <v>130</v>
      </c>
      <c r="H146" t="s">
        <v>130</v>
      </c>
      <c r="I146">
        <v>6</v>
      </c>
      <c r="J146">
        <v>0</v>
      </c>
      <c r="K146" t="s">
        <v>130</v>
      </c>
      <c r="L146" t="s">
        <v>130</v>
      </c>
      <c r="M146" t="s">
        <v>174</v>
      </c>
      <c r="N146">
        <v>97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112</v>
      </c>
      <c r="X146">
        <v>10</v>
      </c>
      <c r="Y146">
        <v>4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282.20001220703119</v>
      </c>
      <c r="AG146">
        <v>283.07000732421881</v>
      </c>
      <c r="AH146">
        <v>284.1400146484375</v>
      </c>
      <c r="AI146" s="15">
        <f t="shared" si="27"/>
        <v>3.0734274019753594E-3</v>
      </c>
      <c r="AJ146" s="15">
        <f t="shared" si="28"/>
        <v>3.7657748611810149E-3</v>
      </c>
      <c r="AK146" t="s">
        <v>266</v>
      </c>
      <c r="AL146">
        <v>59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24</v>
      </c>
      <c r="AW146">
        <v>50</v>
      </c>
      <c r="AX146">
        <v>22</v>
      </c>
      <c r="AY146">
        <v>10</v>
      </c>
      <c r="AZ146">
        <v>0</v>
      </c>
      <c r="BA146">
        <v>0</v>
      </c>
      <c r="BB146">
        <v>0</v>
      </c>
      <c r="BC146">
        <v>0</v>
      </c>
      <c r="BD146">
        <v>284.79998779296881</v>
      </c>
      <c r="BE146">
        <v>283.79000854492188</v>
      </c>
      <c r="BF146">
        <v>285.23001098632813</v>
      </c>
      <c r="BG146" s="15">
        <f t="shared" si="29"/>
        <v>-3.558896429177949E-3</v>
      </c>
      <c r="BH146" s="15">
        <f t="shared" si="30"/>
        <v>5.0485656696036552E-3</v>
      </c>
      <c r="BI146" t="s">
        <v>404</v>
      </c>
      <c r="BJ146">
        <v>1</v>
      </c>
      <c r="BK146">
        <v>179</v>
      </c>
      <c r="BL146">
        <v>15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285.42999267578119</v>
      </c>
      <c r="CC146">
        <v>283.01998901367188</v>
      </c>
      <c r="CD146">
        <v>286.3699951171875</v>
      </c>
      <c r="CE146" s="15">
        <f t="shared" si="31"/>
        <v>-8.5153125420864839E-3</v>
      </c>
      <c r="CF146" s="15">
        <f t="shared" si="32"/>
        <v>1.1698174252315563E-2</v>
      </c>
      <c r="CG146" t="s">
        <v>174</v>
      </c>
      <c r="CH146">
        <v>159</v>
      </c>
      <c r="CI146">
        <v>36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286.29000854492188</v>
      </c>
      <c r="DA146">
        <v>284.83999633789063</v>
      </c>
      <c r="DB146">
        <v>286.51998901367188</v>
      </c>
      <c r="DC146">
        <v>547</v>
      </c>
      <c r="DD146">
        <v>275</v>
      </c>
      <c r="DE146">
        <v>157</v>
      </c>
      <c r="DF146">
        <v>265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10</v>
      </c>
      <c r="DN146">
        <v>0</v>
      </c>
      <c r="DO146">
        <v>10</v>
      </c>
      <c r="DP146">
        <v>2</v>
      </c>
      <c r="DQ146" t="s">
        <v>130</v>
      </c>
      <c r="DR146">
        <v>1412216</v>
      </c>
      <c r="DS146">
        <v>1852316</v>
      </c>
      <c r="DT146">
        <v>0.60699999999999998</v>
      </c>
      <c r="DU146">
        <v>0.79500000000000004</v>
      </c>
      <c r="DV146">
        <v>2.46</v>
      </c>
      <c r="DW146">
        <v>2.09</v>
      </c>
      <c r="DX146">
        <v>0.8196</v>
      </c>
      <c r="DY146" s="15">
        <f t="shared" si="33"/>
        <v>-5.0906200873250818E-3</v>
      </c>
      <c r="DZ146" s="15">
        <f t="shared" si="34"/>
        <v>5.8634396907683017E-3</v>
      </c>
      <c r="EA146" s="16">
        <f t="shared" si="35"/>
        <v>286.51013847793649</v>
      </c>
      <c r="EB146" s="17">
        <f t="shared" si="36"/>
        <v>7.7281960344321998E-4</v>
      </c>
    </row>
    <row r="147" spans="1:132" hidden="1" x14ac:dyDescent="0.25">
      <c r="A147">
        <v>138</v>
      </c>
      <c r="B147" t="s">
        <v>603</v>
      </c>
      <c r="C147">
        <v>10</v>
      </c>
      <c r="D147">
        <v>0</v>
      </c>
      <c r="E147">
        <v>5</v>
      </c>
      <c r="F147">
        <v>1</v>
      </c>
      <c r="G147" t="s">
        <v>130</v>
      </c>
      <c r="H147" t="s">
        <v>130</v>
      </c>
      <c r="I147">
        <v>6</v>
      </c>
      <c r="J147">
        <v>0</v>
      </c>
      <c r="K147" t="s">
        <v>130</v>
      </c>
      <c r="L147" t="s">
        <v>130</v>
      </c>
      <c r="M147" t="s">
        <v>558</v>
      </c>
      <c r="N147">
        <v>55</v>
      </c>
      <c r="O147">
        <v>133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53.009998321533203</v>
      </c>
      <c r="AG147">
        <v>52.680000305175781</v>
      </c>
      <c r="AH147">
        <v>53.090000152587891</v>
      </c>
      <c r="AI147" s="15">
        <f t="shared" si="27"/>
        <v>-6.2641992111946987E-3</v>
      </c>
      <c r="AJ147" s="15">
        <f t="shared" si="28"/>
        <v>7.7227320820062451E-3</v>
      </c>
      <c r="AK147" t="s">
        <v>305</v>
      </c>
      <c r="AL147">
        <v>17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31</v>
      </c>
      <c r="AV147">
        <v>46</v>
      </c>
      <c r="AW147">
        <v>24</v>
      </c>
      <c r="AX147">
        <v>27</v>
      </c>
      <c r="AY147">
        <v>49</v>
      </c>
      <c r="AZ147">
        <v>0</v>
      </c>
      <c r="BA147">
        <v>0</v>
      </c>
      <c r="BB147">
        <v>0</v>
      </c>
      <c r="BC147">
        <v>0</v>
      </c>
      <c r="BD147">
        <v>53.610000610351563</v>
      </c>
      <c r="BE147">
        <v>53.529998779296882</v>
      </c>
      <c r="BF147">
        <v>53.650001525878913</v>
      </c>
      <c r="BG147" s="15">
        <f t="shared" si="29"/>
        <v>-1.4945233117700241E-3</v>
      </c>
      <c r="BH147" s="15">
        <f t="shared" si="30"/>
        <v>2.2367706089280182E-3</v>
      </c>
      <c r="BI147" t="s">
        <v>225</v>
      </c>
      <c r="BJ147">
        <v>18</v>
      </c>
      <c r="BK147">
        <v>161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54.180000305175781</v>
      </c>
      <c r="CC147">
        <v>53.650001525878913</v>
      </c>
      <c r="CD147">
        <v>54.200000762939453</v>
      </c>
      <c r="CE147" s="15">
        <f t="shared" si="31"/>
        <v>-9.8788213275486925E-3</v>
      </c>
      <c r="CF147" s="15">
        <f t="shared" si="32"/>
        <v>1.0147587256799762E-2</v>
      </c>
      <c r="CG147" t="s">
        <v>599</v>
      </c>
      <c r="CH147">
        <v>2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7</v>
      </c>
      <c r="CR147">
        <v>5</v>
      </c>
      <c r="CS147">
        <v>8</v>
      </c>
      <c r="CT147">
        <v>22</v>
      </c>
      <c r="CU147">
        <v>139</v>
      </c>
      <c r="CV147">
        <v>0</v>
      </c>
      <c r="CW147">
        <v>0</v>
      </c>
      <c r="CX147">
        <v>0</v>
      </c>
      <c r="CY147">
        <v>0</v>
      </c>
      <c r="CZ147">
        <v>53.490001678466797</v>
      </c>
      <c r="DA147">
        <v>53.419998168945313</v>
      </c>
      <c r="DB147">
        <v>54.330001831054688</v>
      </c>
      <c r="DC147">
        <v>388</v>
      </c>
      <c r="DD147">
        <v>176</v>
      </c>
      <c r="DE147">
        <v>205</v>
      </c>
      <c r="DF147">
        <v>132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188</v>
      </c>
      <c r="DN147">
        <v>0</v>
      </c>
      <c r="DO147">
        <v>49</v>
      </c>
      <c r="DP147">
        <v>3</v>
      </c>
      <c r="DQ147" t="s">
        <v>135</v>
      </c>
      <c r="DR147">
        <v>536551</v>
      </c>
      <c r="DS147">
        <v>698883</v>
      </c>
      <c r="DT147">
        <v>0.29199999999999998</v>
      </c>
      <c r="DU147">
        <v>0.46500000000000002</v>
      </c>
      <c r="DW147">
        <v>2.13</v>
      </c>
      <c r="DY147" s="15">
        <f t="shared" si="33"/>
        <v>-1.3104363893854387E-3</v>
      </c>
      <c r="DZ147" s="15">
        <f t="shared" si="34"/>
        <v>1.6749560674397479E-2</v>
      </c>
      <c r="EA147" s="16">
        <f t="shared" si="35"/>
        <v>54.314759669502266</v>
      </c>
      <c r="EB147" s="17">
        <f t="shared" si="36"/>
        <v>1.543912428501204E-2</v>
      </c>
    </row>
    <row r="148" spans="1:132" hidden="1" x14ac:dyDescent="0.25">
      <c r="A148">
        <v>139</v>
      </c>
      <c r="B148" t="s">
        <v>604</v>
      </c>
      <c r="C148">
        <v>10</v>
      </c>
      <c r="D148">
        <v>0</v>
      </c>
      <c r="E148">
        <v>5</v>
      </c>
      <c r="F148">
        <v>1</v>
      </c>
      <c r="G148" t="s">
        <v>130</v>
      </c>
      <c r="H148" t="s">
        <v>130</v>
      </c>
      <c r="I148">
        <v>5</v>
      </c>
      <c r="J148">
        <v>1</v>
      </c>
      <c r="K148" t="s">
        <v>130</v>
      </c>
      <c r="L148" t="s">
        <v>130</v>
      </c>
      <c r="M148" t="s">
        <v>223</v>
      </c>
      <c r="N148">
        <v>37</v>
      </c>
      <c r="O148">
        <v>107</v>
      </c>
      <c r="P148">
        <v>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6</v>
      </c>
      <c r="X148">
        <v>4</v>
      </c>
      <c r="Y148">
        <v>7</v>
      </c>
      <c r="Z148">
        <v>8</v>
      </c>
      <c r="AA148">
        <v>4</v>
      </c>
      <c r="AB148">
        <v>1</v>
      </c>
      <c r="AC148">
        <v>23</v>
      </c>
      <c r="AD148">
        <v>0</v>
      </c>
      <c r="AE148">
        <v>0</v>
      </c>
      <c r="AF148">
        <v>145.9700012207031</v>
      </c>
      <c r="AG148">
        <v>144.47999572753909</v>
      </c>
      <c r="AH148">
        <v>146.1199951171875</v>
      </c>
      <c r="AI148" s="15">
        <f t="shared" si="27"/>
        <v>-1.0312884393863575E-2</v>
      </c>
      <c r="AJ148" s="15">
        <f t="shared" si="28"/>
        <v>1.122364799104425E-2</v>
      </c>
      <c r="AK148" t="s">
        <v>199</v>
      </c>
      <c r="AL148">
        <v>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</v>
      </c>
      <c r="AV148">
        <v>1</v>
      </c>
      <c r="AW148">
        <v>11</v>
      </c>
      <c r="AX148">
        <v>15</v>
      </c>
      <c r="AY148">
        <v>137</v>
      </c>
      <c r="AZ148">
        <v>0</v>
      </c>
      <c r="BA148">
        <v>0</v>
      </c>
      <c r="BB148">
        <v>0</v>
      </c>
      <c r="BC148">
        <v>0</v>
      </c>
      <c r="BD148">
        <v>146.52000427246091</v>
      </c>
      <c r="BE148">
        <v>146.27000427246091</v>
      </c>
      <c r="BF148">
        <v>146.80000305175781</v>
      </c>
      <c r="BG148" s="15">
        <f t="shared" si="29"/>
        <v>-1.7091679271050708E-3</v>
      </c>
      <c r="BH148" s="15">
        <f t="shared" si="30"/>
        <v>3.6103458329632687E-3</v>
      </c>
      <c r="BI148" t="s">
        <v>221</v>
      </c>
      <c r="BJ148">
        <v>94</v>
      </c>
      <c r="BK148">
        <v>53</v>
      </c>
      <c r="BL148">
        <v>10</v>
      </c>
      <c r="BM148">
        <v>0</v>
      </c>
      <c r="BN148">
        <v>0</v>
      </c>
      <c r="BO148">
        <v>1</v>
      </c>
      <c r="BP148">
        <v>1</v>
      </c>
      <c r="BQ148">
        <v>0</v>
      </c>
      <c r="BR148">
        <v>0</v>
      </c>
      <c r="BS148">
        <v>11</v>
      </c>
      <c r="BT148">
        <v>3</v>
      </c>
      <c r="BU148">
        <v>2</v>
      </c>
      <c r="BV148">
        <v>1</v>
      </c>
      <c r="BW148">
        <v>1</v>
      </c>
      <c r="BX148">
        <v>1</v>
      </c>
      <c r="BY148">
        <v>7</v>
      </c>
      <c r="BZ148">
        <v>0</v>
      </c>
      <c r="CA148">
        <v>0</v>
      </c>
      <c r="CB148">
        <v>148.32000732421881</v>
      </c>
      <c r="CC148">
        <v>146.83000183105469</v>
      </c>
      <c r="CD148">
        <v>148.71000671386719</v>
      </c>
      <c r="CE148" s="15">
        <f t="shared" si="31"/>
        <v>-1.0147827246359098E-2</v>
      </c>
      <c r="CF148" s="15">
        <f t="shared" si="32"/>
        <v>1.2642087270090863E-2</v>
      </c>
      <c r="CG148" t="s">
        <v>605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2</v>
      </c>
      <c r="CR148">
        <v>0</v>
      </c>
      <c r="CS148">
        <v>0</v>
      </c>
      <c r="CT148">
        <v>0</v>
      </c>
      <c r="CU148">
        <v>162</v>
      </c>
      <c r="CV148">
        <v>0</v>
      </c>
      <c r="CW148">
        <v>0</v>
      </c>
      <c r="CX148">
        <v>0</v>
      </c>
      <c r="CY148">
        <v>0</v>
      </c>
      <c r="CZ148">
        <v>145.94000244140619</v>
      </c>
      <c r="DA148">
        <v>146.8699951171875</v>
      </c>
      <c r="DB148">
        <v>149.30000305175781</v>
      </c>
      <c r="DC148">
        <v>320</v>
      </c>
      <c r="DD148">
        <v>76</v>
      </c>
      <c r="DE148">
        <v>162</v>
      </c>
      <c r="DF148">
        <v>57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304</v>
      </c>
      <c r="DN148">
        <v>0</v>
      </c>
      <c r="DO148">
        <v>141</v>
      </c>
      <c r="DP148">
        <v>1.8</v>
      </c>
      <c r="DQ148" t="s">
        <v>130</v>
      </c>
      <c r="DR148">
        <v>368862</v>
      </c>
      <c r="DS148">
        <v>371050</v>
      </c>
      <c r="DT148">
        <v>1.4770000000000001</v>
      </c>
      <c r="DU148">
        <v>2.8039999999999998</v>
      </c>
      <c r="DV148">
        <v>1.34</v>
      </c>
      <c r="DW148">
        <v>2.19</v>
      </c>
      <c r="DX148">
        <v>0.1706</v>
      </c>
      <c r="DY148" s="15">
        <f t="shared" si="33"/>
        <v>6.3320807973015203E-3</v>
      </c>
      <c r="DZ148" s="15">
        <f t="shared" si="34"/>
        <v>1.627600726657652E-2</v>
      </c>
      <c r="EA148" s="16">
        <f t="shared" si="35"/>
        <v>149.26045222495691</v>
      </c>
      <c r="EB148" s="17">
        <f t="shared" si="36"/>
        <v>2.260808806387804E-2</v>
      </c>
    </row>
    <row r="149" spans="1:132" hidden="1" x14ac:dyDescent="0.25">
      <c r="A149">
        <v>140</v>
      </c>
      <c r="B149" t="s">
        <v>606</v>
      </c>
      <c r="C149">
        <v>9</v>
      </c>
      <c r="D149">
        <v>0</v>
      </c>
      <c r="E149">
        <v>6</v>
      </c>
      <c r="F149">
        <v>0</v>
      </c>
      <c r="G149" t="s">
        <v>130</v>
      </c>
      <c r="H149" t="s">
        <v>130</v>
      </c>
      <c r="I149">
        <v>6</v>
      </c>
      <c r="J149">
        <v>0</v>
      </c>
      <c r="K149" t="s">
        <v>130</v>
      </c>
      <c r="L149" t="s">
        <v>130</v>
      </c>
      <c r="M149" t="s">
        <v>607</v>
      </c>
      <c r="N149">
        <v>124</v>
      </c>
      <c r="O149">
        <v>28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16</v>
      </c>
      <c r="X149">
        <v>5</v>
      </c>
      <c r="Y149">
        <v>6</v>
      </c>
      <c r="Z149">
        <v>2</v>
      </c>
      <c r="AA149">
        <v>25</v>
      </c>
      <c r="AB149">
        <v>0</v>
      </c>
      <c r="AC149">
        <v>0</v>
      </c>
      <c r="AD149">
        <v>0</v>
      </c>
      <c r="AE149">
        <v>0</v>
      </c>
      <c r="AF149">
        <v>152.86000061035159</v>
      </c>
      <c r="AG149">
        <v>152.75999450683591</v>
      </c>
      <c r="AH149">
        <v>153.99000549316409</v>
      </c>
      <c r="AI149" s="15">
        <f t="shared" si="27"/>
        <v>-6.5466160717364552E-4</v>
      </c>
      <c r="AJ149" s="15">
        <f t="shared" si="28"/>
        <v>7.9876027173905184E-3</v>
      </c>
      <c r="AK149" t="s">
        <v>315</v>
      </c>
      <c r="AL149">
        <v>34</v>
      </c>
      <c r="AM149">
        <v>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32</v>
      </c>
      <c r="AV149">
        <v>13</v>
      </c>
      <c r="AW149">
        <v>22</v>
      </c>
      <c r="AX149">
        <v>26</v>
      </c>
      <c r="AY149">
        <v>78</v>
      </c>
      <c r="AZ149">
        <v>0</v>
      </c>
      <c r="BA149">
        <v>0</v>
      </c>
      <c r="BB149">
        <v>0</v>
      </c>
      <c r="BC149">
        <v>0</v>
      </c>
      <c r="BD149">
        <v>153.6300048828125</v>
      </c>
      <c r="BE149">
        <v>154.42999267578119</v>
      </c>
      <c r="BF149">
        <v>155.63999938964841</v>
      </c>
      <c r="BG149" s="15">
        <f t="shared" si="29"/>
        <v>5.1802618073565343E-3</v>
      </c>
      <c r="BH149" s="15">
        <f t="shared" si="30"/>
        <v>7.7743942342092254E-3</v>
      </c>
      <c r="BI149" t="s">
        <v>608</v>
      </c>
      <c r="BJ149">
        <v>3</v>
      </c>
      <c r="BK149">
        <v>69</v>
      </c>
      <c r="BL149">
        <v>116</v>
      </c>
      <c r="BM149">
        <v>7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1</v>
      </c>
      <c r="BY149">
        <v>1</v>
      </c>
      <c r="BZ149">
        <v>0</v>
      </c>
      <c r="CA149">
        <v>0</v>
      </c>
      <c r="CB149">
        <v>156.2200012207031</v>
      </c>
      <c r="CC149">
        <v>154.24000549316409</v>
      </c>
      <c r="CD149">
        <v>156.8399963378906</v>
      </c>
      <c r="CE149" s="15">
        <f t="shared" si="31"/>
        <v>-1.2837108772190575E-2</v>
      </c>
      <c r="CF149" s="15">
        <f t="shared" si="32"/>
        <v>1.6577345737277205E-2</v>
      </c>
      <c r="CG149" t="s">
        <v>609</v>
      </c>
      <c r="CH149">
        <v>31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66</v>
      </c>
      <c r="CR149">
        <v>24</v>
      </c>
      <c r="CS149">
        <v>12</v>
      </c>
      <c r="CT149">
        <v>16</v>
      </c>
      <c r="CU149">
        <v>62</v>
      </c>
      <c r="CV149">
        <v>0</v>
      </c>
      <c r="CW149">
        <v>0</v>
      </c>
      <c r="CX149">
        <v>0</v>
      </c>
      <c r="CY149">
        <v>0</v>
      </c>
      <c r="CZ149">
        <v>154.52000427246091</v>
      </c>
      <c r="DA149">
        <v>154.08000183105469</v>
      </c>
      <c r="DB149">
        <v>157.2200012207031</v>
      </c>
      <c r="DC149">
        <v>417</v>
      </c>
      <c r="DD149">
        <v>241</v>
      </c>
      <c r="DE149">
        <v>191</v>
      </c>
      <c r="DF149">
        <v>122</v>
      </c>
      <c r="DG149">
        <v>0</v>
      </c>
      <c r="DH149">
        <v>7</v>
      </c>
      <c r="DI149">
        <v>0</v>
      </c>
      <c r="DJ149">
        <v>0</v>
      </c>
      <c r="DK149">
        <v>0</v>
      </c>
      <c r="DL149">
        <v>165</v>
      </c>
      <c r="DN149">
        <v>0</v>
      </c>
      <c r="DO149">
        <v>103</v>
      </c>
      <c r="DP149">
        <v>2.6</v>
      </c>
      <c r="DQ149" t="s">
        <v>135</v>
      </c>
      <c r="DR149">
        <v>976245</v>
      </c>
      <c r="DS149">
        <v>937266</v>
      </c>
      <c r="DV149">
        <v>1.03</v>
      </c>
      <c r="DW149">
        <v>2.96</v>
      </c>
      <c r="DX149">
        <v>0.44269999999999998</v>
      </c>
      <c r="DY149" s="15">
        <f t="shared" si="33"/>
        <v>-2.8556752088351178E-3</v>
      </c>
      <c r="DZ149" s="15">
        <f t="shared" si="34"/>
        <v>1.99720097014916E-2</v>
      </c>
      <c r="EA149" s="16">
        <f t="shared" si="35"/>
        <v>157.15728912243034</v>
      </c>
      <c r="EB149" s="17">
        <f t="shared" si="36"/>
        <v>1.7116334492656482E-2</v>
      </c>
    </row>
    <row r="150" spans="1:132" hidden="1" x14ac:dyDescent="0.25">
      <c r="A150">
        <v>141</v>
      </c>
      <c r="B150" t="s">
        <v>610</v>
      </c>
      <c r="C150">
        <v>9</v>
      </c>
      <c r="D150">
        <v>0</v>
      </c>
      <c r="E150">
        <v>6</v>
      </c>
      <c r="F150">
        <v>0</v>
      </c>
      <c r="G150" t="s">
        <v>130</v>
      </c>
      <c r="H150" t="s">
        <v>130</v>
      </c>
      <c r="I150">
        <v>6</v>
      </c>
      <c r="J150">
        <v>0</v>
      </c>
      <c r="K150" t="s">
        <v>130</v>
      </c>
      <c r="L150" t="s">
        <v>130</v>
      </c>
      <c r="M150" t="s">
        <v>151</v>
      </c>
      <c r="N150">
        <v>25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86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93.940002441406236</v>
      </c>
      <c r="AG150">
        <v>93.959999084472656</v>
      </c>
      <c r="AH150">
        <v>94.199996948242202</v>
      </c>
      <c r="AI150" s="15">
        <f t="shared" si="27"/>
        <v>2.1282080950679738E-4</v>
      </c>
      <c r="AJ150" s="15">
        <f t="shared" si="28"/>
        <v>2.5477481055695694E-3</v>
      </c>
      <c r="AK150" t="s">
        <v>594</v>
      </c>
      <c r="AL150">
        <v>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38</v>
      </c>
      <c r="AV150">
        <v>67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94.059997558593764</v>
      </c>
      <c r="BE150">
        <v>93.989997863769517</v>
      </c>
      <c r="BF150">
        <v>94.059997558593764</v>
      </c>
      <c r="BG150" s="15">
        <f t="shared" si="29"/>
        <v>-7.4475685089070431E-4</v>
      </c>
      <c r="BH150" s="15">
        <f t="shared" si="30"/>
        <v>7.442026009052416E-4</v>
      </c>
      <c r="BI150" t="s">
        <v>327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25</v>
      </c>
      <c r="BT150">
        <v>62</v>
      </c>
      <c r="BU150">
        <v>3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93.860000610351563</v>
      </c>
      <c r="CC150">
        <v>94</v>
      </c>
      <c r="CD150">
        <v>94.029998779296875</v>
      </c>
      <c r="CE150" s="15">
        <f t="shared" si="31"/>
        <v>1.4893552090259332E-3</v>
      </c>
      <c r="CF150" s="15">
        <f t="shared" si="32"/>
        <v>3.1903413470513176E-4</v>
      </c>
      <c r="CG150" t="s">
        <v>228</v>
      </c>
      <c r="CH150">
        <v>89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8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94.349998474121094</v>
      </c>
      <c r="DA150">
        <v>94.349998474121094</v>
      </c>
      <c r="DB150">
        <v>94.400001525878906</v>
      </c>
      <c r="DC150">
        <v>121</v>
      </c>
      <c r="DD150">
        <v>289</v>
      </c>
      <c r="DE150">
        <v>28</v>
      </c>
      <c r="DF150">
        <v>191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N150">
        <v>0</v>
      </c>
      <c r="DO150">
        <v>0</v>
      </c>
      <c r="DP150">
        <v>3</v>
      </c>
      <c r="DQ150" t="s">
        <v>135</v>
      </c>
      <c r="DR150">
        <v>93364</v>
      </c>
      <c r="DS150">
        <v>161133</v>
      </c>
      <c r="DT150">
        <v>2.5680000000000001</v>
      </c>
      <c r="DU150">
        <v>2.9239999999999999</v>
      </c>
      <c r="DV150">
        <v>-23.94</v>
      </c>
      <c r="DW150">
        <v>6.12</v>
      </c>
      <c r="DX150">
        <v>0</v>
      </c>
      <c r="DY150" s="15">
        <f t="shared" si="33"/>
        <v>0</v>
      </c>
      <c r="DZ150" s="15">
        <f t="shared" si="34"/>
        <v>5.2969333633012816E-4</v>
      </c>
      <c r="EA150" s="16">
        <f t="shared" si="35"/>
        <v>94.399975039595589</v>
      </c>
      <c r="EB150" s="17">
        <f t="shared" si="36"/>
        <v>5.2969333633012816E-4</v>
      </c>
    </row>
    <row r="151" spans="1:132" hidden="1" x14ac:dyDescent="0.25">
      <c r="A151">
        <v>142</v>
      </c>
      <c r="B151" t="s">
        <v>611</v>
      </c>
      <c r="C151">
        <v>9</v>
      </c>
      <c r="D151">
        <v>0</v>
      </c>
      <c r="E151">
        <v>6</v>
      </c>
      <c r="F151">
        <v>0</v>
      </c>
      <c r="G151" t="s">
        <v>130</v>
      </c>
      <c r="H151" t="s">
        <v>130</v>
      </c>
      <c r="I151">
        <v>6</v>
      </c>
      <c r="J151">
        <v>0</v>
      </c>
      <c r="K151" t="s">
        <v>130</v>
      </c>
      <c r="L151" t="s">
        <v>130</v>
      </c>
      <c r="M151" t="s">
        <v>445</v>
      </c>
      <c r="N151">
        <v>50</v>
      </c>
      <c r="O151">
        <v>69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9</v>
      </c>
      <c r="X151">
        <v>4</v>
      </c>
      <c r="Y151">
        <v>5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103.9599990844727</v>
      </c>
      <c r="AG151">
        <v>103.0899963378906</v>
      </c>
      <c r="AH151">
        <v>104.15000152587891</v>
      </c>
      <c r="AI151" s="15">
        <f t="shared" si="27"/>
        <v>-8.4392548015090885E-3</v>
      </c>
      <c r="AJ151" s="15">
        <f t="shared" si="28"/>
        <v>1.0177678084094199E-2</v>
      </c>
      <c r="AK151" t="s">
        <v>131</v>
      </c>
      <c r="AL151">
        <v>136</v>
      </c>
      <c r="AM151">
        <v>11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14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104.370002746582</v>
      </c>
      <c r="BE151">
        <v>103.8300018310547</v>
      </c>
      <c r="BF151">
        <v>104.6699981689453</v>
      </c>
      <c r="BG151" s="15">
        <f t="shared" si="29"/>
        <v>-5.2008177405791223E-3</v>
      </c>
      <c r="BH151" s="15">
        <f t="shared" si="30"/>
        <v>8.0251872798811075E-3</v>
      </c>
      <c r="BI151" t="s">
        <v>237</v>
      </c>
      <c r="BJ151">
        <v>59</v>
      </c>
      <c r="BK151">
        <v>95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19</v>
      </c>
      <c r="BT151">
        <v>6</v>
      </c>
      <c r="BU151">
        <v>3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105.5400009155273</v>
      </c>
      <c r="CC151">
        <v>104.98000335693359</v>
      </c>
      <c r="CD151">
        <v>105.9700012207031</v>
      </c>
      <c r="CE151" s="15">
        <f t="shared" si="31"/>
        <v>-5.3343259733924508E-3</v>
      </c>
      <c r="CF151" s="15">
        <f t="shared" si="32"/>
        <v>9.3422464128092297E-3</v>
      </c>
      <c r="CG151" t="s">
        <v>507</v>
      </c>
      <c r="CH151">
        <v>37</v>
      </c>
      <c r="CI151">
        <v>50</v>
      </c>
      <c r="CJ151">
        <v>35</v>
      </c>
      <c r="CK151">
        <v>26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13</v>
      </c>
      <c r="CR151">
        <v>5</v>
      </c>
      <c r="CS151">
        <v>7</v>
      </c>
      <c r="CT151">
        <v>2</v>
      </c>
      <c r="CU151">
        <v>9</v>
      </c>
      <c r="CV151">
        <v>1</v>
      </c>
      <c r="CW151">
        <v>23</v>
      </c>
      <c r="CX151">
        <v>0</v>
      </c>
      <c r="CY151">
        <v>0</v>
      </c>
      <c r="CZ151">
        <v>107.4199981689453</v>
      </c>
      <c r="DA151">
        <v>107.94000244140619</v>
      </c>
      <c r="DB151">
        <v>109.30999755859381</v>
      </c>
      <c r="DC151">
        <v>569</v>
      </c>
      <c r="DD151">
        <v>88</v>
      </c>
      <c r="DE151">
        <v>267</v>
      </c>
      <c r="DF151">
        <v>32</v>
      </c>
      <c r="DG151">
        <v>0</v>
      </c>
      <c r="DH151">
        <v>26</v>
      </c>
      <c r="DI151">
        <v>0</v>
      </c>
      <c r="DJ151">
        <v>0</v>
      </c>
      <c r="DK151">
        <v>0</v>
      </c>
      <c r="DL151">
        <v>10</v>
      </c>
      <c r="DN151">
        <v>0</v>
      </c>
      <c r="DO151">
        <v>1</v>
      </c>
      <c r="DP151">
        <v>2</v>
      </c>
      <c r="DQ151" t="s">
        <v>130</v>
      </c>
      <c r="DR151">
        <v>441885</v>
      </c>
      <c r="DS151">
        <v>221066</v>
      </c>
      <c r="DT151">
        <v>1.383</v>
      </c>
      <c r="DU151">
        <v>1.423</v>
      </c>
      <c r="DV151">
        <v>6.1</v>
      </c>
      <c r="DW151">
        <v>2.37</v>
      </c>
      <c r="DX151">
        <v>5.5122</v>
      </c>
      <c r="DY151" s="15">
        <f t="shared" si="33"/>
        <v>4.8175306716633504E-3</v>
      </c>
      <c r="DZ151" s="15">
        <f t="shared" si="34"/>
        <v>1.2533118175702573E-2</v>
      </c>
      <c r="EA151" s="16">
        <f t="shared" si="35"/>
        <v>109.29282724788996</v>
      </c>
      <c r="EB151" s="17">
        <f t="shared" si="36"/>
        <v>1.7350648847365924E-2</v>
      </c>
    </row>
    <row r="152" spans="1:132" hidden="1" x14ac:dyDescent="0.25">
      <c r="A152">
        <v>143</v>
      </c>
      <c r="B152" t="s">
        <v>612</v>
      </c>
      <c r="C152">
        <v>9</v>
      </c>
      <c r="D152">
        <v>0</v>
      </c>
      <c r="E152">
        <v>6</v>
      </c>
      <c r="F152">
        <v>0</v>
      </c>
      <c r="G152" t="s">
        <v>130</v>
      </c>
      <c r="H152" t="s">
        <v>130</v>
      </c>
      <c r="I152">
        <v>6</v>
      </c>
      <c r="J152">
        <v>0</v>
      </c>
      <c r="K152" t="s">
        <v>130</v>
      </c>
      <c r="L152" t="s">
        <v>130</v>
      </c>
      <c r="M152" t="s">
        <v>613</v>
      </c>
      <c r="N152">
        <v>97</v>
      </c>
      <c r="O152">
        <v>52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27</v>
      </c>
      <c r="X152">
        <v>14</v>
      </c>
      <c r="Y152">
        <v>8</v>
      </c>
      <c r="Z152">
        <v>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1169.339965820312</v>
      </c>
      <c r="AG152">
        <v>1166.9599609375</v>
      </c>
      <c r="AH152">
        <v>1178.2099609375</v>
      </c>
      <c r="AI152" s="15">
        <f t="shared" si="27"/>
        <v>-2.0394914671280073E-3</v>
      </c>
      <c r="AJ152" s="15">
        <f t="shared" si="28"/>
        <v>9.5483830327223185E-3</v>
      </c>
      <c r="AK152" t="s">
        <v>301</v>
      </c>
      <c r="AL152">
        <v>12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57</v>
      </c>
      <c r="AV152">
        <v>50</v>
      </c>
      <c r="AW152">
        <v>14</v>
      </c>
      <c r="AX152">
        <v>14</v>
      </c>
      <c r="AY152">
        <v>54</v>
      </c>
      <c r="AZ152">
        <v>0</v>
      </c>
      <c r="BA152">
        <v>0</v>
      </c>
      <c r="BB152">
        <v>0</v>
      </c>
      <c r="BC152">
        <v>0</v>
      </c>
      <c r="BD152">
        <v>1174.920043945312</v>
      </c>
      <c r="BE152">
        <v>1177.930053710938</v>
      </c>
      <c r="BF152">
        <v>1181.079956054688</v>
      </c>
      <c r="BG152" s="15">
        <f t="shared" si="29"/>
        <v>2.5553382869748509E-3</v>
      </c>
      <c r="BH152" s="15">
        <f t="shared" si="30"/>
        <v>2.6669679115307598E-3</v>
      </c>
      <c r="BI152" t="s">
        <v>445</v>
      </c>
      <c r="BJ152">
        <v>3</v>
      </c>
      <c r="BK152">
        <v>110</v>
      </c>
      <c r="BL152">
        <v>75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1</v>
      </c>
      <c r="BY152">
        <v>1</v>
      </c>
      <c r="BZ152">
        <v>0</v>
      </c>
      <c r="CA152">
        <v>0</v>
      </c>
      <c r="CB152">
        <v>1183.77001953125</v>
      </c>
      <c r="CC152">
        <v>1173.9599609375</v>
      </c>
      <c r="CD152">
        <v>1190.050048828125</v>
      </c>
      <c r="CE152" s="15">
        <f t="shared" si="31"/>
        <v>-8.3563826026196164E-3</v>
      </c>
      <c r="CF152" s="15">
        <f t="shared" si="32"/>
        <v>1.3520513617447771E-2</v>
      </c>
      <c r="CG152" t="s">
        <v>456</v>
      </c>
      <c r="CH152">
        <v>75</v>
      </c>
      <c r="CI152">
        <v>108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</v>
      </c>
      <c r="CR152">
        <v>0</v>
      </c>
      <c r="CS152">
        <v>2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1186.02001953125</v>
      </c>
      <c r="DA152">
        <v>1190.280029296875</v>
      </c>
      <c r="DB152">
        <v>1205</v>
      </c>
      <c r="DC152">
        <v>532</v>
      </c>
      <c r="DD152">
        <v>193</v>
      </c>
      <c r="DE152">
        <v>161</v>
      </c>
      <c r="DF152">
        <v>188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54</v>
      </c>
      <c r="DN152">
        <v>0</v>
      </c>
      <c r="DO152">
        <v>54</v>
      </c>
      <c r="DP152">
        <v>2.1</v>
      </c>
      <c r="DQ152" t="s">
        <v>130</v>
      </c>
      <c r="DR152">
        <v>44378</v>
      </c>
      <c r="DS152">
        <v>41466</v>
      </c>
      <c r="DT152">
        <v>1.655</v>
      </c>
      <c r="DU152">
        <v>3.3889999999999998</v>
      </c>
      <c r="DV152">
        <v>0.65</v>
      </c>
      <c r="DW152">
        <v>1.97</v>
      </c>
      <c r="DX152">
        <v>0</v>
      </c>
      <c r="DY152" s="15">
        <f t="shared" si="33"/>
        <v>3.5789979339075906E-3</v>
      </c>
      <c r="DZ152" s="15">
        <f t="shared" si="34"/>
        <v>1.2215743322095407E-2</v>
      </c>
      <c r="EA152" s="16">
        <f t="shared" si="35"/>
        <v>1204.8201846161819</v>
      </c>
      <c r="EB152" s="17">
        <f t="shared" si="36"/>
        <v>1.5794741256002998E-2</v>
      </c>
    </row>
    <row r="153" spans="1:132" hidden="1" x14ac:dyDescent="0.25">
      <c r="A153">
        <v>144</v>
      </c>
      <c r="B153" t="s">
        <v>614</v>
      </c>
      <c r="C153">
        <v>9</v>
      </c>
      <c r="D153">
        <v>0</v>
      </c>
      <c r="E153">
        <v>6</v>
      </c>
      <c r="F153">
        <v>0</v>
      </c>
      <c r="G153" t="s">
        <v>130</v>
      </c>
      <c r="H153" t="s">
        <v>130</v>
      </c>
      <c r="I153">
        <v>6</v>
      </c>
      <c r="J153">
        <v>0</v>
      </c>
      <c r="K153" t="s">
        <v>130</v>
      </c>
      <c r="L153" t="s">
        <v>130</v>
      </c>
      <c r="M153" t="s">
        <v>543</v>
      </c>
      <c r="N153">
        <v>69</v>
      </c>
      <c r="O153">
        <v>21</v>
      </c>
      <c r="P153">
        <v>6</v>
      </c>
      <c r="Q153">
        <v>0</v>
      </c>
      <c r="R153">
        <v>0</v>
      </c>
      <c r="S153">
        <v>1</v>
      </c>
      <c r="T153">
        <v>6</v>
      </c>
      <c r="U153">
        <v>0</v>
      </c>
      <c r="V153">
        <v>0</v>
      </c>
      <c r="W153">
        <v>41</v>
      </c>
      <c r="X153">
        <v>19</v>
      </c>
      <c r="Y153">
        <v>8</v>
      </c>
      <c r="Z153">
        <v>5</v>
      </c>
      <c r="AA153">
        <v>8</v>
      </c>
      <c r="AB153">
        <v>1</v>
      </c>
      <c r="AC153">
        <v>1</v>
      </c>
      <c r="AD153">
        <v>0</v>
      </c>
      <c r="AE153">
        <v>0</v>
      </c>
      <c r="AF153">
        <v>531.47998046875</v>
      </c>
      <c r="AG153">
        <v>527.6400146484375</v>
      </c>
      <c r="AH153">
        <v>535.530029296875</v>
      </c>
      <c r="AI153" s="15">
        <f t="shared" si="27"/>
        <v>-7.2776243531700313E-3</v>
      </c>
      <c r="AJ153" s="15">
        <f t="shared" si="28"/>
        <v>1.4733094722618412E-2</v>
      </c>
      <c r="AK153" t="s">
        <v>423</v>
      </c>
      <c r="AL153">
        <v>42</v>
      </c>
      <c r="AM153">
        <v>6</v>
      </c>
      <c r="AN153">
        <v>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29</v>
      </c>
      <c r="AV153">
        <v>12</v>
      </c>
      <c r="AW153">
        <v>16</v>
      </c>
      <c r="AX153">
        <v>5</v>
      </c>
      <c r="AY153">
        <v>30</v>
      </c>
      <c r="AZ153">
        <v>1</v>
      </c>
      <c r="BA153">
        <v>0</v>
      </c>
      <c r="BB153">
        <v>0</v>
      </c>
      <c r="BC153">
        <v>0</v>
      </c>
      <c r="BD153">
        <v>534.55999755859375</v>
      </c>
      <c r="BE153">
        <v>529.1300048828125</v>
      </c>
      <c r="BF153">
        <v>536.8699951171875</v>
      </c>
      <c r="BG153" s="15">
        <f t="shared" si="29"/>
        <v>-1.026211446274683E-2</v>
      </c>
      <c r="BH153" s="15">
        <f t="shared" si="30"/>
        <v>1.4416879886694933E-2</v>
      </c>
      <c r="BI153" t="s">
        <v>615</v>
      </c>
      <c r="BJ153">
        <v>26</v>
      </c>
      <c r="BK153">
        <v>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38</v>
      </c>
      <c r="BT153">
        <v>12</v>
      </c>
      <c r="BU153">
        <v>4</v>
      </c>
      <c r="BV153">
        <v>13</v>
      </c>
      <c r="BW153">
        <v>34</v>
      </c>
      <c r="BX153">
        <v>0</v>
      </c>
      <c r="BY153">
        <v>0</v>
      </c>
      <c r="BZ153">
        <v>0</v>
      </c>
      <c r="CA153">
        <v>0</v>
      </c>
      <c r="CB153">
        <v>535.45001220703125</v>
      </c>
      <c r="CC153">
        <v>532.4000244140625</v>
      </c>
      <c r="CD153">
        <v>536.010009765625</v>
      </c>
      <c r="CE153" s="15">
        <f t="shared" si="31"/>
        <v>-5.7287521658651031E-3</v>
      </c>
      <c r="CF153" s="15">
        <f t="shared" si="32"/>
        <v>6.7349215234636661E-3</v>
      </c>
      <c r="CG153" t="s">
        <v>616</v>
      </c>
      <c r="CH153">
        <v>25</v>
      </c>
      <c r="CI153">
        <v>49</v>
      </c>
      <c r="CJ153">
        <v>22</v>
      </c>
      <c r="CK153">
        <v>9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2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539.67999267578125</v>
      </c>
      <c r="DA153">
        <v>541.3699951171875</v>
      </c>
      <c r="DB153">
        <v>544.47998046875</v>
      </c>
      <c r="DC153">
        <v>280</v>
      </c>
      <c r="DD153">
        <v>204</v>
      </c>
      <c r="DE153">
        <v>146</v>
      </c>
      <c r="DF153">
        <v>135</v>
      </c>
      <c r="DG153">
        <v>0</v>
      </c>
      <c r="DH153">
        <v>9</v>
      </c>
      <c r="DI153">
        <v>0</v>
      </c>
      <c r="DJ153">
        <v>0</v>
      </c>
      <c r="DK153">
        <v>0</v>
      </c>
      <c r="DL153">
        <v>72</v>
      </c>
      <c r="DN153">
        <v>0</v>
      </c>
      <c r="DO153">
        <v>38</v>
      </c>
      <c r="DP153">
        <v>2.7</v>
      </c>
      <c r="DQ153" t="s">
        <v>135</v>
      </c>
      <c r="DR153">
        <v>257321</v>
      </c>
      <c r="DS153">
        <v>218066</v>
      </c>
      <c r="DT153">
        <v>4.6509999999999998</v>
      </c>
      <c r="DU153">
        <v>5.7409999999999997</v>
      </c>
      <c r="DV153">
        <v>5.85</v>
      </c>
      <c r="DW153">
        <v>1.94</v>
      </c>
      <c r="DX153">
        <v>0.30570000000000003</v>
      </c>
      <c r="DY153" s="15">
        <f t="shared" si="33"/>
        <v>3.1217142742467896E-3</v>
      </c>
      <c r="DZ153" s="15">
        <f t="shared" si="34"/>
        <v>5.7118451791102753E-3</v>
      </c>
      <c r="EA153" s="16">
        <f t="shared" si="35"/>
        <v>544.46221671391254</v>
      </c>
      <c r="EB153" s="17">
        <f t="shared" si="36"/>
        <v>8.8335594533570649E-3</v>
      </c>
    </row>
    <row r="154" spans="1:132" hidden="1" x14ac:dyDescent="0.25">
      <c r="A154">
        <v>145</v>
      </c>
      <c r="B154" t="s">
        <v>617</v>
      </c>
      <c r="C154">
        <v>9</v>
      </c>
      <c r="D154">
        <v>0</v>
      </c>
      <c r="E154">
        <v>5</v>
      </c>
      <c r="F154">
        <v>1</v>
      </c>
      <c r="G154" t="s">
        <v>130</v>
      </c>
      <c r="H154" t="s">
        <v>130</v>
      </c>
      <c r="I154">
        <v>5</v>
      </c>
      <c r="J154">
        <v>1</v>
      </c>
      <c r="K154" t="s">
        <v>130</v>
      </c>
      <c r="L154" t="s">
        <v>130</v>
      </c>
      <c r="M154" t="s">
        <v>618</v>
      </c>
      <c r="N154">
        <v>28</v>
      </c>
      <c r="O154">
        <v>13</v>
      </c>
      <c r="P154">
        <v>58</v>
      </c>
      <c r="Q154">
        <v>47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7</v>
      </c>
      <c r="Y154">
        <v>4</v>
      </c>
      <c r="Z154">
        <v>2</v>
      </c>
      <c r="AA154">
        <v>17</v>
      </c>
      <c r="AB154">
        <v>1</v>
      </c>
      <c r="AC154">
        <v>30</v>
      </c>
      <c r="AD154">
        <v>0</v>
      </c>
      <c r="AE154">
        <v>0</v>
      </c>
      <c r="AF154">
        <v>341.67999267578119</v>
      </c>
      <c r="AG154">
        <v>336.239990234375</v>
      </c>
      <c r="AH154">
        <v>342.25</v>
      </c>
      <c r="AI154" s="15">
        <f t="shared" si="27"/>
        <v>-1.6178927549974853E-2</v>
      </c>
      <c r="AJ154" s="15">
        <f t="shared" si="28"/>
        <v>1.756029149926952E-2</v>
      </c>
      <c r="AK154" t="s">
        <v>619</v>
      </c>
      <c r="AL154">
        <v>24</v>
      </c>
      <c r="AM154">
        <v>81</v>
      </c>
      <c r="AN154">
        <v>64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1</v>
      </c>
      <c r="AW154">
        <v>1</v>
      </c>
      <c r="AX154">
        <v>1</v>
      </c>
      <c r="AY154">
        <v>0</v>
      </c>
      <c r="AZ154">
        <v>1</v>
      </c>
      <c r="BA154">
        <v>3</v>
      </c>
      <c r="BB154">
        <v>0</v>
      </c>
      <c r="BC154">
        <v>0</v>
      </c>
      <c r="BD154">
        <v>346.04000854492188</v>
      </c>
      <c r="BE154">
        <v>342.5</v>
      </c>
      <c r="BF154">
        <v>346.989990234375</v>
      </c>
      <c r="BG154" s="15">
        <f t="shared" si="29"/>
        <v>-1.0335791372034775E-2</v>
      </c>
      <c r="BH154" s="15">
        <f t="shared" si="30"/>
        <v>1.2939826394825493E-2</v>
      </c>
      <c r="BI154" t="s">
        <v>445</v>
      </c>
      <c r="BJ154">
        <v>56</v>
      </c>
      <c r="BK154">
        <v>4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28</v>
      </c>
      <c r="BT154">
        <v>17</v>
      </c>
      <c r="BU154">
        <v>18</v>
      </c>
      <c r="BV154">
        <v>19</v>
      </c>
      <c r="BW154">
        <v>35</v>
      </c>
      <c r="BX154">
        <v>0</v>
      </c>
      <c r="BY154">
        <v>0</v>
      </c>
      <c r="BZ154">
        <v>0</v>
      </c>
      <c r="CA154">
        <v>0</v>
      </c>
      <c r="CB154">
        <v>348.64999389648438</v>
      </c>
      <c r="CC154">
        <v>347.510009765625</v>
      </c>
      <c r="CD154">
        <v>349.42999267578119</v>
      </c>
      <c r="CE154" s="15">
        <f t="shared" si="31"/>
        <v>-3.2804353797699637E-3</v>
      </c>
      <c r="CF154" s="15">
        <f t="shared" si="32"/>
        <v>5.494613943851312E-3</v>
      </c>
      <c r="CG154" t="s">
        <v>246</v>
      </c>
      <c r="CH154">
        <v>4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3</v>
      </c>
      <c r="CR154">
        <v>3</v>
      </c>
      <c r="CS154">
        <v>3</v>
      </c>
      <c r="CT154">
        <v>13</v>
      </c>
      <c r="CU154">
        <v>156</v>
      </c>
      <c r="CV154">
        <v>0</v>
      </c>
      <c r="CW154">
        <v>0</v>
      </c>
      <c r="CX154">
        <v>0</v>
      </c>
      <c r="CY154">
        <v>0</v>
      </c>
      <c r="CZ154">
        <v>343.489990234375</v>
      </c>
      <c r="DA154">
        <v>341.94000244140619</v>
      </c>
      <c r="DB154">
        <v>350.20999145507813</v>
      </c>
      <c r="DC154">
        <v>379</v>
      </c>
      <c r="DD154">
        <v>128</v>
      </c>
      <c r="DE154">
        <v>315</v>
      </c>
      <c r="DF154">
        <v>24</v>
      </c>
      <c r="DG154">
        <v>0</v>
      </c>
      <c r="DH154">
        <v>47</v>
      </c>
      <c r="DI154">
        <v>0</v>
      </c>
      <c r="DJ154">
        <v>47</v>
      </c>
      <c r="DK154">
        <v>0</v>
      </c>
      <c r="DL154">
        <v>208</v>
      </c>
      <c r="DN154">
        <v>0</v>
      </c>
      <c r="DO154">
        <v>17</v>
      </c>
      <c r="DP154">
        <v>2.4</v>
      </c>
      <c r="DQ154" t="s">
        <v>130</v>
      </c>
      <c r="DR154">
        <v>462796</v>
      </c>
      <c r="DS154">
        <v>381766</v>
      </c>
      <c r="DT154">
        <v>1.5669999999999999</v>
      </c>
      <c r="DU154">
        <v>3.3410000000000002</v>
      </c>
      <c r="DV154">
        <v>3.41</v>
      </c>
      <c r="DW154">
        <v>1.07</v>
      </c>
      <c r="DX154">
        <v>0.19409999</v>
      </c>
      <c r="DY154" s="15">
        <f t="shared" si="33"/>
        <v>-4.5329232669535369E-3</v>
      </c>
      <c r="DZ154" s="15">
        <f t="shared" si="34"/>
        <v>2.3614371992390026E-2</v>
      </c>
      <c r="EA154" s="16">
        <f t="shared" si="35"/>
        <v>350.01470085813634</v>
      </c>
      <c r="EB154" s="17">
        <f t="shared" si="36"/>
        <v>1.908144872543649E-2</v>
      </c>
    </row>
    <row r="155" spans="1:132" s="18" customFormat="1" hidden="1" x14ac:dyDescent="0.25">
      <c r="A155" s="18">
        <v>146</v>
      </c>
      <c r="B155" s="18" t="s">
        <v>620</v>
      </c>
      <c r="C155" s="18">
        <v>9</v>
      </c>
      <c r="D155" s="18">
        <v>0</v>
      </c>
      <c r="E155" s="18">
        <v>6</v>
      </c>
      <c r="F155" s="18">
        <v>0</v>
      </c>
      <c r="G155" s="18" t="s">
        <v>130</v>
      </c>
      <c r="H155" s="18" t="s">
        <v>130</v>
      </c>
      <c r="I155" s="18">
        <v>6</v>
      </c>
      <c r="J155" s="18">
        <v>0</v>
      </c>
      <c r="K155" s="18" t="s">
        <v>130</v>
      </c>
      <c r="L155" s="18" t="s">
        <v>130</v>
      </c>
      <c r="M155" s="18" t="s">
        <v>229</v>
      </c>
      <c r="N155" s="18">
        <v>125</v>
      </c>
      <c r="O155" s="18">
        <v>70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5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61.520000457763672</v>
      </c>
      <c r="AG155" s="18">
        <v>61.060001373291023</v>
      </c>
      <c r="AH155" s="18">
        <v>61.599998474121087</v>
      </c>
      <c r="AI155" s="19">
        <f t="shared" si="27"/>
        <v>-7.5335583708955323E-3</v>
      </c>
      <c r="AJ155" s="19">
        <f t="shared" si="28"/>
        <v>8.7661869189318287E-3</v>
      </c>
      <c r="AK155" s="18" t="s">
        <v>459</v>
      </c>
      <c r="AL155" s="18">
        <v>9</v>
      </c>
      <c r="AM155" s="18">
        <v>20</v>
      </c>
      <c r="AN155" s="18">
        <v>103</v>
      </c>
      <c r="AO155" s="18">
        <v>55</v>
      </c>
      <c r="AP155" s="18">
        <v>5</v>
      </c>
      <c r="AQ155" s="18">
        <v>0</v>
      </c>
      <c r="AR155" s="18">
        <v>0</v>
      </c>
      <c r="AS155" s="18">
        <v>0</v>
      </c>
      <c r="AT155" s="18">
        <v>0</v>
      </c>
      <c r="AU155" s="18">
        <v>8</v>
      </c>
      <c r="AV155" s="18">
        <v>1</v>
      </c>
      <c r="AW155" s="18">
        <v>0</v>
      </c>
      <c r="AX155" s="18">
        <v>0</v>
      </c>
      <c r="AY155" s="18">
        <v>0</v>
      </c>
      <c r="AZ155" s="18">
        <v>1</v>
      </c>
      <c r="BA155" s="18">
        <v>1</v>
      </c>
      <c r="BB155" s="18">
        <v>1</v>
      </c>
      <c r="BC155" s="18">
        <v>1</v>
      </c>
      <c r="BD155" s="18">
        <v>62.979999542236328</v>
      </c>
      <c r="BE155" s="18">
        <v>61.689998626708977</v>
      </c>
      <c r="BF155" s="18">
        <v>63.040000915527337</v>
      </c>
      <c r="BG155" s="19">
        <f t="shared" si="29"/>
        <v>-2.0911021952411568E-2</v>
      </c>
      <c r="BH155" s="19">
        <f t="shared" si="30"/>
        <v>2.1415010615677854E-2</v>
      </c>
      <c r="BI155" s="18" t="s">
        <v>359</v>
      </c>
      <c r="BJ155" s="18">
        <v>170</v>
      </c>
      <c r="BK155" s="18">
        <v>25</v>
      </c>
      <c r="BL155" s="18">
        <v>0</v>
      </c>
      <c r="BM155" s="18">
        <v>0</v>
      </c>
      <c r="BN155" s="18">
        <v>0</v>
      </c>
      <c r="BO155" s="18">
        <v>0</v>
      </c>
      <c r="BP155" s="18">
        <v>0</v>
      </c>
      <c r="BQ155" s="18">
        <v>0</v>
      </c>
      <c r="BR155" s="18">
        <v>0</v>
      </c>
      <c r="BS155" s="18">
        <v>5</v>
      </c>
      <c r="BT155" s="18">
        <v>0</v>
      </c>
      <c r="BU155" s="18">
        <v>0</v>
      </c>
      <c r="BV155" s="18">
        <v>0</v>
      </c>
      <c r="BW155" s="18">
        <v>0</v>
      </c>
      <c r="BX155" s="18">
        <v>0</v>
      </c>
      <c r="BY155" s="18">
        <v>0</v>
      </c>
      <c r="BZ155" s="18">
        <v>0</v>
      </c>
      <c r="CA155" s="18">
        <v>0</v>
      </c>
      <c r="CB155" s="18">
        <v>63.189998626708977</v>
      </c>
      <c r="CC155" s="18">
        <v>62.889999389648438</v>
      </c>
      <c r="CD155" s="18">
        <v>63.340000152587891</v>
      </c>
      <c r="CE155" s="19">
        <f t="shared" si="31"/>
        <v>-4.7702216564167177E-3</v>
      </c>
      <c r="CF155" s="19">
        <f t="shared" si="32"/>
        <v>7.1045273422069011E-3</v>
      </c>
      <c r="CG155" s="18" t="s">
        <v>621</v>
      </c>
      <c r="CH155" s="18">
        <v>3</v>
      </c>
      <c r="CI155" s="18">
        <v>0</v>
      </c>
      <c r="CJ155" s="18">
        <v>0</v>
      </c>
      <c r="CK155" s="18">
        <v>0</v>
      </c>
      <c r="CL155" s="18">
        <v>0</v>
      </c>
      <c r="CM155" s="18">
        <v>0</v>
      </c>
      <c r="CN155" s="18">
        <v>0</v>
      </c>
      <c r="CO155" s="18">
        <v>0</v>
      </c>
      <c r="CP155" s="18">
        <v>0</v>
      </c>
      <c r="CQ155" s="18">
        <v>10</v>
      </c>
      <c r="CR155" s="18">
        <v>7</v>
      </c>
      <c r="CS155" s="18">
        <v>28</v>
      </c>
      <c r="CT155" s="18">
        <v>16</v>
      </c>
      <c r="CU155" s="18">
        <v>133</v>
      </c>
      <c r="CV155" s="18">
        <v>0</v>
      </c>
      <c r="CW155" s="18">
        <v>0</v>
      </c>
      <c r="CX155" s="18">
        <v>0</v>
      </c>
      <c r="CY155" s="18">
        <v>0</v>
      </c>
      <c r="CZ155" s="18">
        <v>62.790000915527337</v>
      </c>
      <c r="DA155" s="18">
        <v>62.819999694824219</v>
      </c>
      <c r="DB155" s="18">
        <v>62.860000610351563</v>
      </c>
      <c r="DC155" s="18">
        <v>580</v>
      </c>
      <c r="DD155" s="18">
        <v>80</v>
      </c>
      <c r="DE155" s="18">
        <v>382</v>
      </c>
      <c r="DF155" s="18">
        <v>14</v>
      </c>
      <c r="DG155" s="18">
        <v>0</v>
      </c>
      <c r="DH155" s="18">
        <v>60</v>
      </c>
      <c r="DI155" s="18">
        <v>0</v>
      </c>
      <c r="DJ155" s="18">
        <v>60</v>
      </c>
      <c r="DK155" s="18">
        <v>1</v>
      </c>
      <c r="DL155" s="18">
        <v>133</v>
      </c>
      <c r="DN155" s="18">
        <v>1</v>
      </c>
      <c r="DO155" s="18">
        <v>0</v>
      </c>
      <c r="DP155" s="18">
        <v>2.4</v>
      </c>
      <c r="DQ155" s="18" t="s">
        <v>130</v>
      </c>
      <c r="DR155" s="18">
        <v>1500467</v>
      </c>
      <c r="DS155" s="18">
        <v>1852533</v>
      </c>
      <c r="DT155" s="18">
        <v>1.2749999999999999</v>
      </c>
      <c r="DU155" s="18">
        <v>1.804</v>
      </c>
      <c r="DV155" s="18">
        <v>1.65</v>
      </c>
      <c r="DW155" s="18">
        <v>3.25</v>
      </c>
      <c r="DX155" s="18">
        <v>0.22530001</v>
      </c>
      <c r="DY155" s="19">
        <f t="shared" si="33"/>
        <v>4.7753548937623513E-4</v>
      </c>
      <c r="DZ155" s="19">
        <f t="shared" si="34"/>
        <v>6.3634927042555134E-4</v>
      </c>
      <c r="EA155" s="20">
        <f t="shared" si="35"/>
        <v>62.859975155798153</v>
      </c>
      <c r="EB155" s="21">
        <f t="shared" si="36"/>
        <v>1.1138847598017865E-3</v>
      </c>
    </row>
    <row r="156" spans="1:132" hidden="1" x14ac:dyDescent="0.25">
      <c r="A156">
        <v>147</v>
      </c>
      <c r="B156" t="s">
        <v>622</v>
      </c>
      <c r="C156">
        <v>10</v>
      </c>
      <c r="D156">
        <v>1</v>
      </c>
      <c r="E156">
        <v>5</v>
      </c>
      <c r="F156">
        <v>1</v>
      </c>
      <c r="G156" t="s">
        <v>130</v>
      </c>
      <c r="H156" t="s">
        <v>130</v>
      </c>
      <c r="I156">
        <v>5</v>
      </c>
      <c r="J156">
        <v>1</v>
      </c>
      <c r="K156" t="s">
        <v>130</v>
      </c>
      <c r="L156" t="s">
        <v>130</v>
      </c>
      <c r="M156" t="s">
        <v>623</v>
      </c>
      <c r="N156">
        <v>14</v>
      </c>
      <c r="O156">
        <v>31</v>
      </c>
      <c r="P156">
        <v>69</v>
      </c>
      <c r="Q156">
        <v>10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23</v>
      </c>
      <c r="X156">
        <v>5</v>
      </c>
      <c r="Y156">
        <v>1</v>
      </c>
      <c r="Z156">
        <v>2</v>
      </c>
      <c r="AA156">
        <v>7</v>
      </c>
      <c r="AB156">
        <v>1</v>
      </c>
      <c r="AC156">
        <v>15</v>
      </c>
      <c r="AD156">
        <v>0</v>
      </c>
      <c r="AE156">
        <v>0</v>
      </c>
      <c r="AF156">
        <v>93.180000305175781</v>
      </c>
      <c r="AG156">
        <v>91.529998779296875</v>
      </c>
      <c r="AH156">
        <v>93.220001220703125</v>
      </c>
      <c r="AI156" s="15">
        <f t="shared" si="27"/>
        <v>-1.8026893345180817E-2</v>
      </c>
      <c r="AJ156" s="15">
        <f t="shared" si="28"/>
        <v>1.8129182785624365E-2</v>
      </c>
      <c r="AK156" t="s">
        <v>624</v>
      </c>
      <c r="AL156">
        <v>101</v>
      </c>
      <c r="AM156">
        <v>48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12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94.069999694824219</v>
      </c>
      <c r="BE156">
        <v>93.300003051757798</v>
      </c>
      <c r="BF156">
        <v>94.209999084472656</v>
      </c>
      <c r="BG156" s="15">
        <f t="shared" si="29"/>
        <v>-8.2529112313025621E-3</v>
      </c>
      <c r="BH156" s="15">
        <f t="shared" si="30"/>
        <v>9.6592298222921702E-3</v>
      </c>
      <c r="BI156" t="s">
        <v>259</v>
      </c>
      <c r="BJ156">
        <v>40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37</v>
      </c>
      <c r="BT156">
        <v>15</v>
      </c>
      <c r="BU156">
        <v>2</v>
      </c>
      <c r="BV156">
        <v>10</v>
      </c>
      <c r="BW156">
        <v>61</v>
      </c>
      <c r="BX156">
        <v>0</v>
      </c>
      <c r="BY156">
        <v>0</v>
      </c>
      <c r="BZ156">
        <v>0</v>
      </c>
      <c r="CA156">
        <v>0</v>
      </c>
      <c r="CB156">
        <v>93.360000610351563</v>
      </c>
      <c r="CC156">
        <v>94.129997253417955</v>
      </c>
      <c r="CD156">
        <v>94.559997558593764</v>
      </c>
      <c r="CE156" s="15">
        <f t="shared" si="31"/>
        <v>8.1801409278000614E-3</v>
      </c>
      <c r="CF156" s="15">
        <f t="shared" si="32"/>
        <v>4.5473806712966747E-3</v>
      </c>
      <c r="CG156" t="s">
        <v>210</v>
      </c>
      <c r="CH156">
        <v>18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28</v>
      </c>
      <c r="CR156">
        <v>18</v>
      </c>
      <c r="CS156">
        <v>18</v>
      </c>
      <c r="CT156">
        <v>22</v>
      </c>
      <c r="CU156">
        <v>58</v>
      </c>
      <c r="CV156">
        <v>0</v>
      </c>
      <c r="CW156">
        <v>0</v>
      </c>
      <c r="CX156">
        <v>0</v>
      </c>
      <c r="CY156">
        <v>0</v>
      </c>
      <c r="CZ156">
        <v>92.569999694824219</v>
      </c>
      <c r="DA156">
        <v>92.790000915527344</v>
      </c>
      <c r="DB156">
        <v>94.029998779296875</v>
      </c>
      <c r="DC156">
        <v>331</v>
      </c>
      <c r="DD156">
        <v>193</v>
      </c>
      <c r="DE156">
        <v>273</v>
      </c>
      <c r="DF156">
        <v>43</v>
      </c>
      <c r="DG156">
        <v>0</v>
      </c>
      <c r="DH156">
        <v>10</v>
      </c>
      <c r="DI156">
        <v>0</v>
      </c>
      <c r="DJ156">
        <v>10</v>
      </c>
      <c r="DK156">
        <v>0</v>
      </c>
      <c r="DL156">
        <v>126</v>
      </c>
      <c r="DN156">
        <v>0</v>
      </c>
      <c r="DO156">
        <v>7</v>
      </c>
      <c r="DP156">
        <v>2.2000000000000002</v>
      </c>
      <c r="DQ156" t="s">
        <v>130</v>
      </c>
      <c r="DR156">
        <v>209423</v>
      </c>
      <c r="DS156">
        <v>253416</v>
      </c>
      <c r="DT156">
        <v>1.677</v>
      </c>
      <c r="DU156">
        <v>1.8029999999999999</v>
      </c>
      <c r="DV156">
        <v>1.87</v>
      </c>
      <c r="DW156">
        <v>3.47</v>
      </c>
      <c r="DX156">
        <v>0.31909999999999999</v>
      </c>
      <c r="DY156" s="15">
        <f t="shared" si="33"/>
        <v>2.3709582771036519E-3</v>
      </c>
      <c r="DZ156" s="15">
        <f t="shared" si="34"/>
        <v>1.3187258107702382E-2</v>
      </c>
      <c r="EA156" s="16">
        <f t="shared" si="35"/>
        <v>94.013646607414344</v>
      </c>
      <c r="EB156" s="17">
        <f t="shared" si="36"/>
        <v>1.5558216384806034E-2</v>
      </c>
    </row>
    <row r="157" spans="1:132" hidden="1" x14ac:dyDescent="0.25">
      <c r="A157">
        <v>148</v>
      </c>
      <c r="B157" t="s">
        <v>625</v>
      </c>
      <c r="C157">
        <v>9</v>
      </c>
      <c r="D157">
        <v>0</v>
      </c>
      <c r="E157">
        <v>6</v>
      </c>
      <c r="F157">
        <v>0</v>
      </c>
      <c r="G157" t="s">
        <v>130</v>
      </c>
      <c r="H157" t="s">
        <v>130</v>
      </c>
      <c r="I157">
        <v>6</v>
      </c>
      <c r="J157">
        <v>0</v>
      </c>
      <c r="K157" t="s">
        <v>130</v>
      </c>
      <c r="L157" t="s">
        <v>130</v>
      </c>
      <c r="M157" t="s">
        <v>178</v>
      </c>
      <c r="N157">
        <v>30</v>
      </c>
      <c r="O157">
        <v>70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6</v>
      </c>
      <c r="X157">
        <v>2</v>
      </c>
      <c r="Y157">
        <v>2</v>
      </c>
      <c r="Z157">
        <v>1</v>
      </c>
      <c r="AA157">
        <v>0</v>
      </c>
      <c r="AB157">
        <v>1</v>
      </c>
      <c r="AC157">
        <v>5</v>
      </c>
      <c r="AD157">
        <v>0</v>
      </c>
      <c r="AE157">
        <v>0</v>
      </c>
      <c r="AF157">
        <v>169.80999755859381</v>
      </c>
      <c r="AG157">
        <v>169.30999755859381</v>
      </c>
      <c r="AH157">
        <v>171.1000061035156</v>
      </c>
      <c r="AI157" s="15">
        <f t="shared" si="27"/>
        <v>-2.953162879982596E-3</v>
      </c>
      <c r="AJ157" s="15">
        <f t="shared" si="28"/>
        <v>1.0461767861298821E-2</v>
      </c>
      <c r="AK157" t="s">
        <v>539</v>
      </c>
      <c r="AL157">
        <v>31</v>
      </c>
      <c r="AM157">
        <v>13</v>
      </c>
      <c r="AN157">
        <v>12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>
        <v>22</v>
      </c>
      <c r="AV157">
        <v>7</v>
      </c>
      <c r="AW157">
        <v>7</v>
      </c>
      <c r="AX157">
        <v>16</v>
      </c>
      <c r="AY157">
        <v>25</v>
      </c>
      <c r="AZ157">
        <v>1</v>
      </c>
      <c r="BA157">
        <v>55</v>
      </c>
      <c r="BB157">
        <v>0</v>
      </c>
      <c r="BC157">
        <v>0</v>
      </c>
      <c r="BD157">
        <v>172.69999694824219</v>
      </c>
      <c r="BE157">
        <v>170.52000427246091</v>
      </c>
      <c r="BF157">
        <v>172.89599609375</v>
      </c>
      <c r="BG157" s="15">
        <f t="shared" si="29"/>
        <v>-1.2784380841898368E-2</v>
      </c>
      <c r="BH157" s="15">
        <f t="shared" si="30"/>
        <v>1.37423183588401E-2</v>
      </c>
      <c r="BI157" t="s">
        <v>191</v>
      </c>
      <c r="BJ157">
        <v>40</v>
      </c>
      <c r="BK157">
        <v>29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6</v>
      </c>
      <c r="BT157">
        <v>5</v>
      </c>
      <c r="BU157">
        <v>4</v>
      </c>
      <c r="BV157">
        <v>6</v>
      </c>
      <c r="BW157">
        <v>50</v>
      </c>
      <c r="BX157">
        <v>0</v>
      </c>
      <c r="BY157">
        <v>0</v>
      </c>
      <c r="BZ157">
        <v>0</v>
      </c>
      <c r="CA157">
        <v>0</v>
      </c>
      <c r="CB157">
        <v>173.80000305175781</v>
      </c>
      <c r="CC157">
        <v>172.69000244140619</v>
      </c>
      <c r="CD157">
        <v>174.05000305175781</v>
      </c>
      <c r="CE157" s="15">
        <f t="shared" si="31"/>
        <v>-6.4277062635877957E-3</v>
      </c>
      <c r="CF157" s="15">
        <f t="shared" si="32"/>
        <v>7.8138499655595606E-3</v>
      </c>
      <c r="CG157" t="s">
        <v>585</v>
      </c>
      <c r="CH157">
        <v>46</v>
      </c>
      <c r="CI157">
        <v>18</v>
      </c>
      <c r="CJ157">
        <v>26</v>
      </c>
      <c r="CK157">
        <v>3</v>
      </c>
      <c r="CL157">
        <v>27</v>
      </c>
      <c r="CM157">
        <v>1</v>
      </c>
      <c r="CN157">
        <v>1</v>
      </c>
      <c r="CO157">
        <v>0</v>
      </c>
      <c r="CP157">
        <v>0</v>
      </c>
      <c r="CQ157">
        <v>12</v>
      </c>
      <c r="CR157">
        <v>3</v>
      </c>
      <c r="CS157">
        <v>2</v>
      </c>
      <c r="CT157">
        <v>5</v>
      </c>
      <c r="CU157">
        <v>1</v>
      </c>
      <c r="CV157">
        <v>2</v>
      </c>
      <c r="CW157">
        <v>11</v>
      </c>
      <c r="CX157">
        <v>1</v>
      </c>
      <c r="CY157">
        <v>11</v>
      </c>
      <c r="CZ157">
        <v>178.00999450683591</v>
      </c>
      <c r="DA157">
        <v>179.25</v>
      </c>
      <c r="DB157">
        <v>181.94500732421881</v>
      </c>
      <c r="DC157">
        <v>320</v>
      </c>
      <c r="DD157">
        <v>106</v>
      </c>
      <c r="DE157">
        <v>158</v>
      </c>
      <c r="DF157">
        <v>63</v>
      </c>
      <c r="DG157">
        <v>0</v>
      </c>
      <c r="DH157">
        <v>30</v>
      </c>
      <c r="DI157">
        <v>0</v>
      </c>
      <c r="DJ157">
        <v>0</v>
      </c>
      <c r="DK157">
        <v>11</v>
      </c>
      <c r="DL157">
        <v>76</v>
      </c>
      <c r="DN157">
        <v>0</v>
      </c>
      <c r="DO157">
        <v>25</v>
      </c>
      <c r="DP157">
        <v>2.2999999999999998</v>
      </c>
      <c r="DQ157" t="s">
        <v>130</v>
      </c>
      <c r="DR157">
        <v>147104</v>
      </c>
      <c r="DS157">
        <v>121500</v>
      </c>
      <c r="DT157">
        <v>0.997</v>
      </c>
      <c r="DU157">
        <v>1.0760000000000001</v>
      </c>
      <c r="DV157">
        <v>2.7</v>
      </c>
      <c r="DW157">
        <v>4.09</v>
      </c>
      <c r="DX157">
        <v>0</v>
      </c>
      <c r="DY157" s="15">
        <f t="shared" si="33"/>
        <v>6.9177433370382069E-3</v>
      </c>
      <c r="DZ157" s="15">
        <f t="shared" si="34"/>
        <v>1.4812208171320784E-2</v>
      </c>
      <c r="EA157" s="16">
        <f t="shared" si="35"/>
        <v>181.90508831470925</v>
      </c>
      <c r="EB157" s="17">
        <f t="shared" si="36"/>
        <v>2.1729951508358991E-2</v>
      </c>
    </row>
    <row r="158" spans="1:132" hidden="1" x14ac:dyDescent="0.25">
      <c r="A158">
        <v>149</v>
      </c>
      <c r="B158" t="s">
        <v>626</v>
      </c>
      <c r="C158">
        <v>9</v>
      </c>
      <c r="D158">
        <v>0</v>
      </c>
      <c r="E158">
        <v>6</v>
      </c>
      <c r="F158">
        <v>0</v>
      </c>
      <c r="G158" t="s">
        <v>130</v>
      </c>
      <c r="H158" t="s">
        <v>130</v>
      </c>
      <c r="I158">
        <v>6</v>
      </c>
      <c r="J158">
        <v>0</v>
      </c>
      <c r="K158" t="s">
        <v>130</v>
      </c>
      <c r="L158" t="s">
        <v>130</v>
      </c>
      <c r="M158" t="s">
        <v>627</v>
      </c>
      <c r="N158">
        <v>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38</v>
      </c>
      <c r="X158">
        <v>105</v>
      </c>
      <c r="Y158">
        <v>30</v>
      </c>
      <c r="Z158">
        <v>9</v>
      </c>
      <c r="AA158">
        <v>8</v>
      </c>
      <c r="AB158">
        <v>0</v>
      </c>
      <c r="AC158">
        <v>0</v>
      </c>
      <c r="AD158">
        <v>0</v>
      </c>
      <c r="AE158">
        <v>0</v>
      </c>
      <c r="AF158">
        <v>120.65000152587891</v>
      </c>
      <c r="AG158">
        <v>121.2900009155273</v>
      </c>
      <c r="AH158">
        <v>121.55999755859381</v>
      </c>
      <c r="AI158" s="15">
        <f t="shared" si="27"/>
        <v>5.2766047062208221E-3</v>
      </c>
      <c r="AJ158" s="15">
        <f t="shared" si="28"/>
        <v>2.2210977993509795E-3</v>
      </c>
      <c r="AK158" t="s">
        <v>237</v>
      </c>
      <c r="AL158">
        <v>161</v>
      </c>
      <c r="AM158">
        <v>19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35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122</v>
      </c>
      <c r="BE158">
        <v>120.90000152587891</v>
      </c>
      <c r="BF158">
        <v>122</v>
      </c>
      <c r="BG158" s="15">
        <f t="shared" si="29"/>
        <v>-9.0984157174360814E-3</v>
      </c>
      <c r="BH158" s="15">
        <f t="shared" si="30"/>
        <v>9.0163809354187885E-3</v>
      </c>
      <c r="BI158" t="s">
        <v>542</v>
      </c>
      <c r="BJ158">
        <v>190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27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121.7900009155273</v>
      </c>
      <c r="CC158">
        <v>121.75</v>
      </c>
      <c r="CD158">
        <v>122.2600021362305</v>
      </c>
      <c r="CE158" s="15">
        <f t="shared" si="31"/>
        <v>-3.2854961418737894E-4</v>
      </c>
      <c r="CF158" s="15">
        <f t="shared" si="32"/>
        <v>4.1714553191501968E-3</v>
      </c>
      <c r="CG158" t="s">
        <v>217</v>
      </c>
      <c r="CH158">
        <v>31</v>
      </c>
      <c r="CI158">
        <v>91</v>
      </c>
      <c r="CJ158">
        <v>24</v>
      </c>
      <c r="CK158">
        <v>44</v>
      </c>
      <c r="CL158">
        <v>5</v>
      </c>
      <c r="CM158">
        <v>0</v>
      </c>
      <c r="CN158">
        <v>0</v>
      </c>
      <c r="CO158">
        <v>0</v>
      </c>
      <c r="CP158">
        <v>0</v>
      </c>
      <c r="CQ158">
        <v>6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123.629997253418</v>
      </c>
      <c r="DA158">
        <v>123.59999847412109</v>
      </c>
      <c r="DB158">
        <v>124.86000061035161</v>
      </c>
      <c r="DC158">
        <v>571</v>
      </c>
      <c r="DD158">
        <v>252</v>
      </c>
      <c r="DE158">
        <v>191</v>
      </c>
      <c r="DF158">
        <v>218</v>
      </c>
      <c r="DG158">
        <v>0</v>
      </c>
      <c r="DH158">
        <v>49</v>
      </c>
      <c r="DI158">
        <v>0</v>
      </c>
      <c r="DJ158">
        <v>0</v>
      </c>
      <c r="DK158">
        <v>0</v>
      </c>
      <c r="DL158">
        <v>8</v>
      </c>
      <c r="DN158">
        <v>0</v>
      </c>
      <c r="DO158">
        <v>8</v>
      </c>
      <c r="DP158">
        <v>1.9</v>
      </c>
      <c r="DQ158" t="s">
        <v>130</v>
      </c>
      <c r="DR158">
        <v>4882973</v>
      </c>
      <c r="DS158">
        <v>4347600</v>
      </c>
      <c r="DT158">
        <v>1.5840000000000001</v>
      </c>
      <c r="DU158">
        <v>2.1019999999999999</v>
      </c>
      <c r="DV158">
        <v>3.02</v>
      </c>
      <c r="DW158">
        <v>1.69</v>
      </c>
      <c r="DX158">
        <v>1.0704</v>
      </c>
      <c r="DY158" s="15">
        <f t="shared" si="33"/>
        <v>-2.4270857335961793E-4</v>
      </c>
      <c r="DZ158" s="15">
        <f t="shared" si="34"/>
        <v>1.0091319318206504E-2</v>
      </c>
      <c r="EA158" s="16">
        <f t="shared" si="35"/>
        <v>124.84728552645329</v>
      </c>
      <c r="EB158" s="17">
        <f t="shared" si="36"/>
        <v>9.8486107448468863E-3</v>
      </c>
    </row>
    <row r="159" spans="1:132" hidden="1" x14ac:dyDescent="0.25">
      <c r="A159">
        <v>150</v>
      </c>
      <c r="B159" t="s">
        <v>628</v>
      </c>
      <c r="C159">
        <v>9</v>
      </c>
      <c r="D159">
        <v>0</v>
      </c>
      <c r="E159">
        <v>6</v>
      </c>
      <c r="F159">
        <v>0</v>
      </c>
      <c r="G159" t="s">
        <v>130</v>
      </c>
      <c r="H159" t="s">
        <v>130</v>
      </c>
      <c r="I159">
        <v>6</v>
      </c>
      <c r="J159">
        <v>0</v>
      </c>
      <c r="K159" t="s">
        <v>130</v>
      </c>
      <c r="L159" t="s">
        <v>130</v>
      </c>
      <c r="M159" t="s">
        <v>365</v>
      </c>
      <c r="N159">
        <v>34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54</v>
      </c>
      <c r="X159">
        <v>28</v>
      </c>
      <c r="Y159">
        <v>27</v>
      </c>
      <c r="Z159">
        <v>13</v>
      </c>
      <c r="AA159">
        <v>41</v>
      </c>
      <c r="AB159">
        <v>0</v>
      </c>
      <c r="AC159">
        <v>0</v>
      </c>
      <c r="AD159">
        <v>0</v>
      </c>
      <c r="AE159">
        <v>0</v>
      </c>
      <c r="AF159">
        <v>61.310001373291023</v>
      </c>
      <c r="AG159">
        <v>61.209999084472663</v>
      </c>
      <c r="AH159">
        <v>61.529998779296882</v>
      </c>
      <c r="AI159" s="15">
        <f t="shared" si="27"/>
        <v>-1.6337573977145414E-3</v>
      </c>
      <c r="AJ159" s="15">
        <f t="shared" si="28"/>
        <v>5.2007102417153117E-3</v>
      </c>
      <c r="AK159" t="s">
        <v>629</v>
      </c>
      <c r="AL159">
        <v>13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12</v>
      </c>
      <c r="AV159">
        <v>21</v>
      </c>
      <c r="AW159">
        <v>56</v>
      </c>
      <c r="AX159">
        <v>42</v>
      </c>
      <c r="AY159">
        <v>59</v>
      </c>
      <c r="AZ159">
        <v>0</v>
      </c>
      <c r="BA159">
        <v>0</v>
      </c>
      <c r="BB159">
        <v>0</v>
      </c>
      <c r="BC159">
        <v>0</v>
      </c>
      <c r="BD159">
        <v>61.919998168945313</v>
      </c>
      <c r="BE159">
        <v>61.819999694824219</v>
      </c>
      <c r="BF159">
        <v>61.950000762939453</v>
      </c>
      <c r="BG159" s="15">
        <f t="shared" si="29"/>
        <v>-1.6175748077440488E-3</v>
      </c>
      <c r="BH159" s="15">
        <f t="shared" si="30"/>
        <v>2.0984837209720997E-3</v>
      </c>
      <c r="BI159" t="s">
        <v>167</v>
      </c>
      <c r="BJ159">
        <v>172</v>
      </c>
      <c r="BK159">
        <v>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34</v>
      </c>
      <c r="BT159">
        <v>8</v>
      </c>
      <c r="BU159">
        <v>3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62.659999847412109</v>
      </c>
      <c r="CC159">
        <v>62.400001525878913</v>
      </c>
      <c r="CD159">
        <v>62.720001220703118</v>
      </c>
      <c r="CE159" s="15">
        <f t="shared" si="31"/>
        <v>-4.1666396662725091E-3</v>
      </c>
      <c r="CF159" s="15">
        <f t="shared" si="32"/>
        <v>5.102035851341391E-3</v>
      </c>
      <c r="CG159" t="s">
        <v>205</v>
      </c>
      <c r="CH159">
        <v>44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73</v>
      </c>
      <c r="CR159">
        <v>31</v>
      </c>
      <c r="CS159">
        <v>23</v>
      </c>
      <c r="CT159">
        <v>19</v>
      </c>
      <c r="CU159">
        <v>28</v>
      </c>
      <c r="CV159">
        <v>0</v>
      </c>
      <c r="CW159">
        <v>0</v>
      </c>
      <c r="CX159">
        <v>0</v>
      </c>
      <c r="CY159">
        <v>0</v>
      </c>
      <c r="CZ159">
        <v>62.049999237060547</v>
      </c>
      <c r="DA159">
        <v>61.939998626708977</v>
      </c>
      <c r="DB159">
        <v>63.060001373291023</v>
      </c>
      <c r="DC159">
        <v>267</v>
      </c>
      <c r="DD159">
        <v>445</v>
      </c>
      <c r="DE159">
        <v>49</v>
      </c>
      <c r="DF159">
        <v>253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128</v>
      </c>
      <c r="DN159">
        <v>0</v>
      </c>
      <c r="DO159">
        <v>100</v>
      </c>
      <c r="DP159">
        <v>2</v>
      </c>
      <c r="DQ159" t="s">
        <v>130</v>
      </c>
      <c r="DR159">
        <v>3406694</v>
      </c>
      <c r="DS159">
        <v>3611550</v>
      </c>
      <c r="DT159">
        <v>0.81799999999999995</v>
      </c>
      <c r="DU159">
        <v>1.069</v>
      </c>
      <c r="DV159">
        <v>2.35</v>
      </c>
      <c r="DW159">
        <v>2.68</v>
      </c>
      <c r="DX159">
        <v>0.32040000000000002</v>
      </c>
      <c r="DY159" s="15">
        <f t="shared" si="33"/>
        <v>-1.7759220663613462E-3</v>
      </c>
      <c r="DZ159" s="15">
        <f t="shared" si="34"/>
        <v>1.7760905838743346E-2</v>
      </c>
      <c r="EA159" s="16">
        <f t="shared" si="35"/>
        <v>63.040109109969848</v>
      </c>
      <c r="EB159" s="17">
        <f t="shared" si="36"/>
        <v>1.5984983772382E-2</v>
      </c>
    </row>
    <row r="160" spans="1:132" hidden="1" x14ac:dyDescent="0.25">
      <c r="A160">
        <v>151</v>
      </c>
      <c r="B160" t="s">
        <v>630</v>
      </c>
      <c r="C160">
        <v>9</v>
      </c>
      <c r="D160">
        <v>0</v>
      </c>
      <c r="E160">
        <v>5</v>
      </c>
      <c r="F160">
        <v>1</v>
      </c>
      <c r="G160" t="s">
        <v>130</v>
      </c>
      <c r="H160" t="s">
        <v>130</v>
      </c>
      <c r="I160">
        <v>5</v>
      </c>
      <c r="J160">
        <v>1</v>
      </c>
      <c r="K160" t="s">
        <v>130</v>
      </c>
      <c r="L160" t="s">
        <v>130</v>
      </c>
      <c r="M160" t="s">
        <v>363</v>
      </c>
      <c r="N160">
        <v>42</v>
      </c>
      <c r="O160">
        <v>36</v>
      </c>
      <c r="P160">
        <v>51</v>
      </c>
      <c r="Q160">
        <v>42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14</v>
      </c>
      <c r="X160">
        <v>8</v>
      </c>
      <c r="Y160">
        <v>9</v>
      </c>
      <c r="Z160">
        <v>2</v>
      </c>
      <c r="AA160">
        <v>4</v>
      </c>
      <c r="AB160">
        <v>1</v>
      </c>
      <c r="AC160">
        <v>23</v>
      </c>
      <c r="AD160">
        <v>0</v>
      </c>
      <c r="AE160">
        <v>0</v>
      </c>
      <c r="AF160">
        <v>14.13000011444092</v>
      </c>
      <c r="AG160">
        <v>13.930000305175779</v>
      </c>
      <c r="AH160">
        <v>14.189999580383301</v>
      </c>
      <c r="AI160" s="15">
        <f t="shared" si="27"/>
        <v>-1.4357487787766132E-2</v>
      </c>
      <c r="AJ160" s="15">
        <f t="shared" si="28"/>
        <v>1.832271197294133E-2</v>
      </c>
      <c r="AK160" t="s">
        <v>336</v>
      </c>
      <c r="AL160">
        <v>40</v>
      </c>
      <c r="AM160">
        <v>6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73</v>
      </c>
      <c r="AV160">
        <v>48</v>
      </c>
      <c r="AW160">
        <v>23</v>
      </c>
      <c r="AX160">
        <v>15</v>
      </c>
      <c r="AY160">
        <v>4</v>
      </c>
      <c r="AZ160">
        <v>0</v>
      </c>
      <c r="BA160">
        <v>0</v>
      </c>
      <c r="BB160">
        <v>0</v>
      </c>
      <c r="BC160">
        <v>0</v>
      </c>
      <c r="BD160">
        <v>14.319999694824221</v>
      </c>
      <c r="BE160">
        <v>14.180000305175779</v>
      </c>
      <c r="BF160">
        <v>14.319999694824221</v>
      </c>
      <c r="BG160" s="15">
        <f t="shared" si="29"/>
        <v>-9.87301739319002E-3</v>
      </c>
      <c r="BH160" s="15">
        <f t="shared" si="30"/>
        <v>9.7764938988820216E-3</v>
      </c>
      <c r="BI160" t="s">
        <v>631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191</v>
      </c>
      <c r="BX160">
        <v>0</v>
      </c>
      <c r="BY160">
        <v>0</v>
      </c>
      <c r="BZ160">
        <v>0</v>
      </c>
      <c r="CA160">
        <v>0</v>
      </c>
      <c r="CB160">
        <v>14.13000011444092</v>
      </c>
      <c r="CC160">
        <v>14.310000419616699</v>
      </c>
      <c r="CD160">
        <v>14.310000419616699</v>
      </c>
      <c r="CE160" s="15">
        <f t="shared" si="31"/>
        <v>1.2578637309404117E-2</v>
      </c>
      <c r="CF160" s="15">
        <f t="shared" si="32"/>
        <v>0</v>
      </c>
      <c r="CG160" t="s">
        <v>632</v>
      </c>
      <c r="CH160">
        <v>79</v>
      </c>
      <c r="CI160">
        <v>16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41</v>
      </c>
      <c r="CR160">
        <v>28</v>
      </c>
      <c r="CS160">
        <v>12</v>
      </c>
      <c r="CT160">
        <v>18</v>
      </c>
      <c r="CU160">
        <v>19</v>
      </c>
      <c r="CV160">
        <v>0</v>
      </c>
      <c r="CW160">
        <v>0</v>
      </c>
      <c r="CX160">
        <v>0</v>
      </c>
      <c r="CY160">
        <v>0</v>
      </c>
      <c r="CZ160">
        <v>13.960000038146971</v>
      </c>
      <c r="DA160">
        <v>13.97000026702881</v>
      </c>
      <c r="DB160">
        <v>14.210000038146971</v>
      </c>
      <c r="DC160">
        <v>312</v>
      </c>
      <c r="DD160">
        <v>292</v>
      </c>
      <c r="DE160">
        <v>217</v>
      </c>
      <c r="DF160">
        <v>192</v>
      </c>
      <c r="DG160">
        <v>0</v>
      </c>
      <c r="DH160">
        <v>42</v>
      </c>
      <c r="DI160">
        <v>0</v>
      </c>
      <c r="DJ160">
        <v>42</v>
      </c>
      <c r="DK160">
        <v>0</v>
      </c>
      <c r="DL160">
        <v>218</v>
      </c>
      <c r="DN160">
        <v>0</v>
      </c>
      <c r="DO160">
        <v>8</v>
      </c>
      <c r="DP160">
        <v>1.8</v>
      </c>
      <c r="DQ160" t="s">
        <v>130</v>
      </c>
      <c r="DR160">
        <v>2357511</v>
      </c>
      <c r="DS160">
        <v>2112383</v>
      </c>
      <c r="DT160">
        <v>0.80900000000000005</v>
      </c>
      <c r="DU160">
        <v>1.1719999999999999</v>
      </c>
      <c r="DV160">
        <v>0.76</v>
      </c>
      <c r="DW160">
        <v>8.19</v>
      </c>
      <c r="DX160">
        <v>0.186</v>
      </c>
      <c r="DY160" s="15">
        <f t="shared" si="33"/>
        <v>7.1583598358559986E-4</v>
      </c>
      <c r="DZ160" s="15">
        <f t="shared" si="34"/>
        <v>1.6889498274023751E-2</v>
      </c>
      <c r="EA160" s="16">
        <f t="shared" si="35"/>
        <v>14.205946562426904</v>
      </c>
      <c r="EB160" s="17">
        <f t="shared" si="36"/>
        <v>1.7605334257609351E-2</v>
      </c>
    </row>
    <row r="161" spans="1:132" hidden="1" x14ac:dyDescent="0.25">
      <c r="A161">
        <v>152</v>
      </c>
      <c r="B161" t="s">
        <v>633</v>
      </c>
      <c r="C161">
        <v>9</v>
      </c>
      <c r="D161">
        <v>0</v>
      </c>
      <c r="E161">
        <v>6</v>
      </c>
      <c r="F161">
        <v>0</v>
      </c>
      <c r="G161" t="s">
        <v>130</v>
      </c>
      <c r="H161" t="s">
        <v>130</v>
      </c>
      <c r="I161">
        <v>6</v>
      </c>
      <c r="J161">
        <v>0</v>
      </c>
      <c r="K161" t="s">
        <v>130</v>
      </c>
      <c r="L161" t="s">
        <v>130</v>
      </c>
      <c r="M161" t="s">
        <v>336</v>
      </c>
      <c r="N161">
        <v>146</v>
      </c>
      <c r="O161">
        <v>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61</v>
      </c>
      <c r="X161">
        <v>14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253.25</v>
      </c>
      <c r="AG161">
        <v>252.77000427246091</v>
      </c>
      <c r="AH161">
        <v>254.13999938964841</v>
      </c>
      <c r="AI161" s="15">
        <f t="shared" si="27"/>
        <v>-1.8989425937647741E-3</v>
      </c>
      <c r="AJ161" s="15">
        <f t="shared" si="28"/>
        <v>5.3907103190278249E-3</v>
      </c>
      <c r="AK161" t="s">
        <v>354</v>
      </c>
      <c r="AL161">
        <v>20</v>
      </c>
      <c r="AM161">
        <v>168</v>
      </c>
      <c r="AN161">
        <v>7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6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255.8500061035156</v>
      </c>
      <c r="BE161">
        <v>252.8699951171875</v>
      </c>
      <c r="BF161">
        <v>255.99000549316409</v>
      </c>
      <c r="BG161" s="15">
        <f t="shared" si="29"/>
        <v>-1.1784755185948681E-2</v>
      </c>
      <c r="BH161" s="15">
        <f t="shared" si="30"/>
        <v>1.2188016364021337E-2</v>
      </c>
      <c r="BI161" t="s">
        <v>627</v>
      </c>
      <c r="BJ161">
        <v>44</v>
      </c>
      <c r="BK161">
        <v>117</v>
      </c>
      <c r="BL161">
        <v>34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4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255.91000366210929</v>
      </c>
      <c r="CC161">
        <v>254.71000671386719</v>
      </c>
      <c r="CD161">
        <v>257.67001342773438</v>
      </c>
      <c r="CE161" s="15">
        <f t="shared" si="31"/>
        <v>-4.7112281285051072E-3</v>
      </c>
      <c r="CF161" s="15">
        <f t="shared" si="32"/>
        <v>1.1487587067236849E-2</v>
      </c>
      <c r="CG161" t="s">
        <v>342</v>
      </c>
      <c r="CH161">
        <v>153</v>
      </c>
      <c r="CI161">
        <v>26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38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258.489990234375</v>
      </c>
      <c r="DA161">
        <v>257.48001098632813</v>
      </c>
      <c r="DB161">
        <v>258.82998657226563</v>
      </c>
      <c r="DC161">
        <v>717</v>
      </c>
      <c r="DD161">
        <v>124</v>
      </c>
      <c r="DE161">
        <v>343</v>
      </c>
      <c r="DF161">
        <v>82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N161">
        <v>0</v>
      </c>
      <c r="DO161">
        <v>0</v>
      </c>
      <c r="DP161">
        <v>1.7</v>
      </c>
      <c r="DQ161" t="s">
        <v>130</v>
      </c>
      <c r="DR161">
        <v>21899926</v>
      </c>
      <c r="DS161">
        <v>26272950</v>
      </c>
      <c r="DT161">
        <v>2.3610000000000002</v>
      </c>
      <c r="DU161">
        <v>2.5779999999999998</v>
      </c>
      <c r="DV161">
        <v>1.72</v>
      </c>
      <c r="DW161">
        <v>1.54</v>
      </c>
      <c r="DX161">
        <v>0.31149998000000001</v>
      </c>
      <c r="DY161" s="15">
        <f t="shared" si="33"/>
        <v>-3.9225540040097595E-3</v>
      </c>
      <c r="DZ161" s="15">
        <f t="shared" si="34"/>
        <v>5.2156846423224712E-3</v>
      </c>
      <c r="EA161" s="16">
        <f t="shared" si="35"/>
        <v>258.82294552533455</v>
      </c>
      <c r="EB161" s="17">
        <f t="shared" si="36"/>
        <v>1.2931306383127117E-3</v>
      </c>
    </row>
    <row r="162" spans="1:132" hidden="1" x14ac:dyDescent="0.25">
      <c r="A162">
        <v>153</v>
      </c>
      <c r="B162" t="s">
        <v>634</v>
      </c>
      <c r="C162">
        <v>9</v>
      </c>
      <c r="D162">
        <v>0</v>
      </c>
      <c r="E162">
        <v>6</v>
      </c>
      <c r="F162">
        <v>0</v>
      </c>
      <c r="G162" t="s">
        <v>130</v>
      </c>
      <c r="H162" t="s">
        <v>130</v>
      </c>
      <c r="I162">
        <v>6</v>
      </c>
      <c r="J162">
        <v>0</v>
      </c>
      <c r="K162" t="s">
        <v>130</v>
      </c>
      <c r="L162" t="s">
        <v>130</v>
      </c>
      <c r="M162" t="s">
        <v>599</v>
      </c>
      <c r="N162">
        <v>36</v>
      </c>
      <c r="O162">
        <v>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44</v>
      </c>
      <c r="X162">
        <v>20</v>
      </c>
      <c r="Y162">
        <v>21</v>
      </c>
      <c r="Z162">
        <v>31</v>
      </c>
      <c r="AA162">
        <v>37</v>
      </c>
      <c r="AB162">
        <v>0</v>
      </c>
      <c r="AC162">
        <v>0</v>
      </c>
      <c r="AD162">
        <v>0</v>
      </c>
      <c r="AE162">
        <v>0</v>
      </c>
      <c r="AF162">
        <v>146.41999816894531</v>
      </c>
      <c r="AG162">
        <v>147.94000244140619</v>
      </c>
      <c r="AH162">
        <v>149.28999328613281</v>
      </c>
      <c r="AI162" s="15">
        <f t="shared" si="27"/>
        <v>1.027446429212342E-2</v>
      </c>
      <c r="AJ162" s="15">
        <f t="shared" si="28"/>
        <v>9.04274168020891E-3</v>
      </c>
      <c r="AK162" t="s">
        <v>635</v>
      </c>
      <c r="AL162">
        <v>123</v>
      </c>
      <c r="AM162">
        <v>41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22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146.8500061035156</v>
      </c>
      <c r="BE162">
        <v>146.42999267578119</v>
      </c>
      <c r="BF162">
        <v>147.6499938964844</v>
      </c>
      <c r="BG162" s="15">
        <f t="shared" si="29"/>
        <v>-2.8683565440337233E-3</v>
      </c>
      <c r="BH162" s="15">
        <f t="shared" si="30"/>
        <v>8.262792218999615E-3</v>
      </c>
      <c r="BI162" t="s">
        <v>636</v>
      </c>
      <c r="BJ162">
        <v>49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86</v>
      </c>
      <c r="BT162">
        <v>34</v>
      </c>
      <c r="BU162">
        <v>15</v>
      </c>
      <c r="BV162">
        <v>10</v>
      </c>
      <c r="BW162">
        <v>7</v>
      </c>
      <c r="BX162">
        <v>0</v>
      </c>
      <c r="BY162">
        <v>0</v>
      </c>
      <c r="BZ162">
        <v>0</v>
      </c>
      <c r="CA162">
        <v>0</v>
      </c>
      <c r="CB162">
        <v>147.30999755859381</v>
      </c>
      <c r="CC162">
        <v>147.17999267578119</v>
      </c>
      <c r="CD162">
        <v>147.75999450683591</v>
      </c>
      <c r="CE162" s="15">
        <f t="shared" si="31"/>
        <v>-8.8330540346603925E-4</v>
      </c>
      <c r="CF162" s="15">
        <f t="shared" si="32"/>
        <v>3.9252967827355656E-3</v>
      </c>
      <c r="CG162" t="s">
        <v>435</v>
      </c>
      <c r="CH162">
        <v>8</v>
      </c>
      <c r="CI162">
        <v>122</v>
      </c>
      <c r="CJ162">
        <v>51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148.5899963378906</v>
      </c>
      <c r="DA162">
        <v>146.99000549316409</v>
      </c>
      <c r="DB162">
        <v>147.9100036621094</v>
      </c>
      <c r="DC162">
        <v>438</v>
      </c>
      <c r="DD162">
        <v>285</v>
      </c>
      <c r="DE162">
        <v>208</v>
      </c>
      <c r="DF162">
        <v>140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44</v>
      </c>
      <c r="DN162">
        <v>0</v>
      </c>
      <c r="DO162">
        <v>37</v>
      </c>
      <c r="DP162">
        <v>2.6</v>
      </c>
      <c r="DQ162" t="s">
        <v>135</v>
      </c>
      <c r="DR162">
        <v>428081</v>
      </c>
      <c r="DS162">
        <v>610583</v>
      </c>
      <c r="DT162">
        <v>3.2000000000000001E-2</v>
      </c>
      <c r="DU162">
        <v>9.4E-2</v>
      </c>
      <c r="DV162">
        <v>8.61</v>
      </c>
      <c r="DW162">
        <v>2.02</v>
      </c>
      <c r="DX162">
        <v>1.8264999</v>
      </c>
      <c r="DY162" s="15">
        <f t="shared" si="33"/>
        <v>-1.0885031532303246E-2</v>
      </c>
      <c r="DZ162" s="15">
        <f t="shared" si="34"/>
        <v>6.2199861143062973E-3</v>
      </c>
      <c r="EA162" s="16">
        <f t="shared" si="35"/>
        <v>147.90428128627337</v>
      </c>
      <c r="EB162" s="17">
        <f t="shared" si="36"/>
        <v>-4.6650454179969492E-3</v>
      </c>
    </row>
    <row r="163" spans="1:132" hidden="1" x14ac:dyDescent="0.25">
      <c r="A163">
        <v>154</v>
      </c>
      <c r="B163" t="s">
        <v>637</v>
      </c>
      <c r="C163">
        <v>10</v>
      </c>
      <c r="D163">
        <v>0</v>
      </c>
      <c r="E163">
        <v>6</v>
      </c>
      <c r="F163">
        <v>0</v>
      </c>
      <c r="G163" t="s">
        <v>130</v>
      </c>
      <c r="H163" t="s">
        <v>130</v>
      </c>
      <c r="I163">
        <v>6</v>
      </c>
      <c r="J163">
        <v>0</v>
      </c>
      <c r="K163" t="s">
        <v>130</v>
      </c>
      <c r="L163" t="s">
        <v>130</v>
      </c>
      <c r="M163" t="s">
        <v>243</v>
      </c>
      <c r="N163">
        <v>46</v>
      </c>
      <c r="O163">
        <v>67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</v>
      </c>
      <c r="X163">
        <v>3</v>
      </c>
      <c r="Y163">
        <v>13</v>
      </c>
      <c r="Z163">
        <v>6</v>
      </c>
      <c r="AA163">
        <v>34</v>
      </c>
      <c r="AB163">
        <v>0</v>
      </c>
      <c r="AC163">
        <v>0</v>
      </c>
      <c r="AD163">
        <v>0</v>
      </c>
      <c r="AE163">
        <v>0</v>
      </c>
      <c r="AF163">
        <v>198.44999694824219</v>
      </c>
      <c r="AG163">
        <v>196.82000732421881</v>
      </c>
      <c r="AH163">
        <v>198.6499938964844</v>
      </c>
      <c r="AI163" s="15">
        <f t="shared" si="27"/>
        <v>-8.2816256649067554E-3</v>
      </c>
      <c r="AJ163" s="15">
        <f t="shared" si="28"/>
        <v>9.2121149181569884E-3</v>
      </c>
      <c r="AK163" t="s">
        <v>638</v>
      </c>
      <c r="AL163">
        <v>46</v>
      </c>
      <c r="AM163">
        <v>39</v>
      </c>
      <c r="AN163">
        <v>56</v>
      </c>
      <c r="AO163">
        <v>5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22</v>
      </c>
      <c r="AV163">
        <v>7</v>
      </c>
      <c r="AW163">
        <v>10</v>
      </c>
      <c r="AX163">
        <v>3</v>
      </c>
      <c r="AY163">
        <v>7</v>
      </c>
      <c r="AZ163">
        <v>1</v>
      </c>
      <c r="BA163">
        <v>27</v>
      </c>
      <c r="BB163">
        <v>0</v>
      </c>
      <c r="BC163">
        <v>0</v>
      </c>
      <c r="BD163">
        <v>202.92999267578119</v>
      </c>
      <c r="BE163">
        <v>199.36000061035159</v>
      </c>
      <c r="BF163">
        <v>202.9700012207031</v>
      </c>
      <c r="BG163" s="15">
        <f t="shared" si="29"/>
        <v>-1.7907263515749783E-2</v>
      </c>
      <c r="BH163" s="15">
        <f t="shared" si="30"/>
        <v>1.7785882586787372E-2</v>
      </c>
      <c r="BI163" t="s">
        <v>423</v>
      </c>
      <c r="BJ163">
        <v>4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3</v>
      </c>
      <c r="BU163">
        <v>4</v>
      </c>
      <c r="BV163">
        <v>11</v>
      </c>
      <c r="BW163">
        <v>155</v>
      </c>
      <c r="BX163">
        <v>0</v>
      </c>
      <c r="BY163">
        <v>0</v>
      </c>
      <c r="BZ163">
        <v>0</v>
      </c>
      <c r="CA163">
        <v>0</v>
      </c>
      <c r="CB163">
        <v>204.11000061035159</v>
      </c>
      <c r="CC163">
        <v>205</v>
      </c>
      <c r="CD163">
        <v>206.19999694824219</v>
      </c>
      <c r="CE163" s="15">
        <f t="shared" si="31"/>
        <v>4.3414604373093191E-3</v>
      </c>
      <c r="CF163" s="15">
        <f t="shared" si="32"/>
        <v>5.8195779146562598E-3</v>
      </c>
      <c r="CG163" t="s">
        <v>565</v>
      </c>
      <c r="CH163">
        <v>32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17</v>
      </c>
      <c r="CR163">
        <v>4</v>
      </c>
      <c r="CS163">
        <v>8</v>
      </c>
      <c r="CT163">
        <v>6</v>
      </c>
      <c r="CU163">
        <v>105</v>
      </c>
      <c r="CV163">
        <v>0</v>
      </c>
      <c r="CW163">
        <v>0</v>
      </c>
      <c r="CX163">
        <v>0</v>
      </c>
      <c r="CY163">
        <v>0</v>
      </c>
      <c r="CZ163">
        <v>202.58999633789071</v>
      </c>
      <c r="DA163">
        <v>201.8999938964844</v>
      </c>
      <c r="DB163">
        <v>205.02000427246091</v>
      </c>
      <c r="DC163">
        <v>296</v>
      </c>
      <c r="DD163">
        <v>127</v>
      </c>
      <c r="DE163">
        <v>259</v>
      </c>
      <c r="DF163">
        <v>74</v>
      </c>
      <c r="DG163">
        <v>0</v>
      </c>
      <c r="DH163">
        <v>5</v>
      </c>
      <c r="DI163">
        <v>0</v>
      </c>
      <c r="DJ163">
        <v>5</v>
      </c>
      <c r="DK163">
        <v>0</v>
      </c>
      <c r="DL163">
        <v>301</v>
      </c>
      <c r="DN163">
        <v>0</v>
      </c>
      <c r="DO163">
        <v>41</v>
      </c>
      <c r="DP163">
        <v>2.5</v>
      </c>
      <c r="DQ163" t="s">
        <v>130</v>
      </c>
      <c r="DR163">
        <v>556502</v>
      </c>
      <c r="DS163">
        <v>470616</v>
      </c>
      <c r="DT163">
        <v>1.286</v>
      </c>
      <c r="DU163">
        <v>2.262</v>
      </c>
      <c r="DV163">
        <v>3.84</v>
      </c>
      <c r="DW163">
        <v>2</v>
      </c>
      <c r="DX163">
        <v>0</v>
      </c>
      <c r="DY163" s="15">
        <f t="shared" si="33"/>
        <v>-3.4175456278620064E-3</v>
      </c>
      <c r="DZ163" s="15">
        <f t="shared" si="34"/>
        <v>1.5218077801960161E-2</v>
      </c>
      <c r="EA163" s="16">
        <f t="shared" si="35"/>
        <v>204.97252371181639</v>
      </c>
      <c r="EB163" s="17">
        <f t="shared" si="36"/>
        <v>1.1800532174098155E-2</v>
      </c>
    </row>
    <row r="164" spans="1:132" hidden="1" x14ac:dyDescent="0.25">
      <c r="A164">
        <v>155</v>
      </c>
      <c r="B164" t="s">
        <v>639</v>
      </c>
      <c r="C164">
        <v>10</v>
      </c>
      <c r="D164">
        <v>0</v>
      </c>
      <c r="E164">
        <v>5</v>
      </c>
      <c r="F164">
        <v>1</v>
      </c>
      <c r="G164" t="s">
        <v>130</v>
      </c>
      <c r="H164" t="s">
        <v>130</v>
      </c>
      <c r="I164">
        <v>5</v>
      </c>
      <c r="J164">
        <v>1</v>
      </c>
      <c r="K164" t="s">
        <v>130</v>
      </c>
      <c r="L164" t="s">
        <v>130</v>
      </c>
      <c r="M164" t="s">
        <v>235</v>
      </c>
      <c r="N164">
        <v>25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11</v>
      </c>
      <c r="X164">
        <v>10</v>
      </c>
      <c r="Y164">
        <v>1</v>
      </c>
      <c r="Z164">
        <v>2</v>
      </c>
      <c r="AA164">
        <v>93</v>
      </c>
      <c r="AB164">
        <v>0</v>
      </c>
      <c r="AC164">
        <v>0</v>
      </c>
      <c r="AD164">
        <v>0</v>
      </c>
      <c r="AE164">
        <v>0</v>
      </c>
      <c r="AF164">
        <v>69.720001220703125</v>
      </c>
      <c r="AG164">
        <v>69.419998168945313</v>
      </c>
      <c r="AH164">
        <v>69.830001831054688</v>
      </c>
      <c r="AI164" s="15">
        <f t="shared" si="27"/>
        <v>-4.3215652502281987E-3</v>
      </c>
      <c r="AJ164" s="15">
        <f t="shared" si="28"/>
        <v>5.8714542654793034E-3</v>
      </c>
      <c r="AK164" t="s">
        <v>294</v>
      </c>
      <c r="AL164">
        <v>20</v>
      </c>
      <c r="AM164">
        <v>17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6</v>
      </c>
      <c r="AW164">
        <v>6</v>
      </c>
      <c r="AX164">
        <v>6</v>
      </c>
      <c r="AY164">
        <v>63</v>
      </c>
      <c r="AZ164">
        <v>0</v>
      </c>
      <c r="BA164">
        <v>0</v>
      </c>
      <c r="BB164">
        <v>0</v>
      </c>
      <c r="BC164">
        <v>0</v>
      </c>
      <c r="BD164">
        <v>69.339996337890625</v>
      </c>
      <c r="BE164">
        <v>69.839996337890625</v>
      </c>
      <c r="BF164">
        <v>70.480003356933594</v>
      </c>
      <c r="BG164" s="15">
        <f t="shared" si="29"/>
        <v>7.1592214521456476E-3</v>
      </c>
      <c r="BH164" s="15">
        <f t="shared" si="30"/>
        <v>9.0806893950013956E-3</v>
      </c>
      <c r="BI164" t="s">
        <v>506</v>
      </c>
      <c r="BJ164">
        <v>18</v>
      </c>
      <c r="BK164">
        <v>11</v>
      </c>
      <c r="BL164">
        <v>17</v>
      </c>
      <c r="BM164">
        <v>34</v>
      </c>
      <c r="BN164">
        <v>34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3</v>
      </c>
      <c r="BU164">
        <v>3</v>
      </c>
      <c r="BV164">
        <v>3</v>
      </c>
      <c r="BW164">
        <v>9</v>
      </c>
      <c r="BX164">
        <v>1</v>
      </c>
      <c r="BY164">
        <v>18</v>
      </c>
      <c r="BZ164">
        <v>1</v>
      </c>
      <c r="CA164">
        <v>18</v>
      </c>
      <c r="CB164">
        <v>70.699996948242188</v>
      </c>
      <c r="CC164">
        <v>69</v>
      </c>
      <c r="CD164">
        <v>70.870002746582031</v>
      </c>
      <c r="CE164" s="15">
        <f t="shared" si="31"/>
        <v>-2.4637636931046147E-2</v>
      </c>
      <c r="CF164" s="15">
        <f t="shared" si="32"/>
        <v>2.6386378920695286E-2</v>
      </c>
      <c r="CG164" t="s">
        <v>640</v>
      </c>
      <c r="CH164">
        <v>0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153</v>
      </c>
      <c r="CV164">
        <v>0</v>
      </c>
      <c r="CW164">
        <v>0</v>
      </c>
      <c r="CX164">
        <v>0</v>
      </c>
      <c r="CY164">
        <v>0</v>
      </c>
      <c r="CZ164">
        <v>68.790000915527344</v>
      </c>
      <c r="DA164">
        <v>68.94000244140625</v>
      </c>
      <c r="DB164">
        <v>70.75</v>
      </c>
      <c r="DC164">
        <v>144</v>
      </c>
      <c r="DD164">
        <v>62</v>
      </c>
      <c r="DE164">
        <v>63</v>
      </c>
      <c r="DF164">
        <v>52</v>
      </c>
      <c r="DG164">
        <v>0</v>
      </c>
      <c r="DH164">
        <v>68</v>
      </c>
      <c r="DI164">
        <v>0</v>
      </c>
      <c r="DJ164">
        <v>0</v>
      </c>
      <c r="DK164">
        <v>18</v>
      </c>
      <c r="DL164">
        <v>318</v>
      </c>
      <c r="DN164">
        <v>0</v>
      </c>
      <c r="DO164">
        <v>156</v>
      </c>
      <c r="DP164">
        <v>3</v>
      </c>
      <c r="DQ164" t="s">
        <v>135</v>
      </c>
      <c r="DR164">
        <v>208851</v>
      </c>
      <c r="DS164">
        <v>247500</v>
      </c>
      <c r="DT164">
        <v>0.151</v>
      </c>
      <c r="DU164">
        <v>0.86099999999999999</v>
      </c>
      <c r="DV164">
        <v>3.46</v>
      </c>
      <c r="DW164">
        <v>9.02</v>
      </c>
      <c r="DX164">
        <v>1.6</v>
      </c>
      <c r="DY164" s="15">
        <f t="shared" si="33"/>
        <v>2.1758271042475741E-3</v>
      </c>
      <c r="DZ164" s="15">
        <f t="shared" si="34"/>
        <v>2.5583004361749095E-2</v>
      </c>
      <c r="EA164" s="16">
        <f t="shared" si="35"/>
        <v>70.70369482456374</v>
      </c>
      <c r="EB164" s="17">
        <f t="shared" si="36"/>
        <v>2.775883146599667E-2</v>
      </c>
    </row>
    <row r="165" spans="1:132" hidden="1" x14ac:dyDescent="0.25">
      <c r="A165">
        <v>156</v>
      </c>
      <c r="B165" t="s">
        <v>641</v>
      </c>
      <c r="C165">
        <v>9</v>
      </c>
      <c r="D165">
        <v>0</v>
      </c>
      <c r="E165">
        <v>6</v>
      </c>
      <c r="F165">
        <v>0</v>
      </c>
      <c r="G165" t="s">
        <v>130</v>
      </c>
      <c r="H165" t="s">
        <v>130</v>
      </c>
      <c r="I165">
        <v>6</v>
      </c>
      <c r="J165">
        <v>0</v>
      </c>
      <c r="K165" t="s">
        <v>130</v>
      </c>
      <c r="L165" t="s">
        <v>130</v>
      </c>
      <c r="M165" t="s">
        <v>533</v>
      </c>
      <c r="N165">
        <v>47</v>
      </c>
      <c r="O165">
        <v>122</v>
      </c>
      <c r="P165">
        <v>25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0</v>
      </c>
      <c r="AE165">
        <v>0</v>
      </c>
      <c r="AF165">
        <v>153.52000427246091</v>
      </c>
      <c r="AG165">
        <v>151.88999938964841</v>
      </c>
      <c r="AH165">
        <v>153.7200012207031</v>
      </c>
      <c r="AI165" s="15">
        <f t="shared" si="27"/>
        <v>-1.0731482581884721E-2</v>
      </c>
      <c r="AJ165" s="15">
        <f t="shared" si="28"/>
        <v>1.1904773721848172E-2</v>
      </c>
      <c r="AK165" t="s">
        <v>642</v>
      </c>
      <c r="AL165">
        <v>53</v>
      </c>
      <c r="AM165">
        <v>117</v>
      </c>
      <c r="AN165">
        <v>11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9</v>
      </c>
      <c r="AV165">
        <v>4</v>
      </c>
      <c r="AW165">
        <v>0</v>
      </c>
      <c r="AX165">
        <v>0</v>
      </c>
      <c r="AY165">
        <v>0</v>
      </c>
      <c r="AZ165">
        <v>1</v>
      </c>
      <c r="BA165">
        <v>4</v>
      </c>
      <c r="BB165">
        <v>0</v>
      </c>
      <c r="BC165">
        <v>0</v>
      </c>
      <c r="BD165">
        <v>156.1000061035156</v>
      </c>
      <c r="BE165">
        <v>154.21000671386719</v>
      </c>
      <c r="BF165">
        <v>156.36000061035159</v>
      </c>
      <c r="BG165" s="15">
        <f t="shared" si="29"/>
        <v>-1.2256010034130016E-2</v>
      </c>
      <c r="BH165" s="15">
        <f t="shared" si="30"/>
        <v>1.3750280686185112E-2</v>
      </c>
      <c r="BI165" t="s">
        <v>198</v>
      </c>
      <c r="BJ165">
        <v>88</v>
      </c>
      <c r="BK165">
        <v>5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55</v>
      </c>
      <c r="BT165">
        <v>30</v>
      </c>
      <c r="BU165">
        <v>26</v>
      </c>
      <c r="BV165">
        <v>4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156.0899963378906</v>
      </c>
      <c r="CC165">
        <v>156.3800048828125</v>
      </c>
      <c r="CD165">
        <v>157.24000549316409</v>
      </c>
      <c r="CE165" s="15">
        <f t="shared" si="31"/>
        <v>1.8545116758323932E-3</v>
      </c>
      <c r="CF165" s="15">
        <f t="shared" si="32"/>
        <v>5.4693499129201406E-3</v>
      </c>
      <c r="CG165" t="s">
        <v>419</v>
      </c>
      <c r="CH165">
        <v>60</v>
      </c>
      <c r="CI165">
        <v>117</v>
      </c>
      <c r="CJ165">
        <v>6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9</v>
      </c>
      <c r="CR165">
        <v>3</v>
      </c>
      <c r="CS165">
        <v>2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0</v>
      </c>
      <c r="CZ165">
        <v>157.92999267578119</v>
      </c>
      <c r="DA165">
        <v>156.91999816894531</v>
      </c>
      <c r="DB165">
        <v>158.7200012207031</v>
      </c>
      <c r="DC165">
        <v>651</v>
      </c>
      <c r="DD165">
        <v>145</v>
      </c>
      <c r="DE165">
        <v>375</v>
      </c>
      <c r="DF165">
        <v>16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N165">
        <v>0</v>
      </c>
      <c r="DO165">
        <v>0</v>
      </c>
      <c r="DP165">
        <v>2.2999999999999998</v>
      </c>
      <c r="DQ165" t="s">
        <v>130</v>
      </c>
      <c r="DR165">
        <v>514004</v>
      </c>
      <c r="DS165">
        <v>635583</v>
      </c>
      <c r="DT165">
        <v>0.67600000000000005</v>
      </c>
      <c r="DU165">
        <v>1.556</v>
      </c>
      <c r="DV165">
        <v>3.37</v>
      </c>
      <c r="DW165">
        <v>2.5299999999999998</v>
      </c>
      <c r="DX165">
        <v>0.34699999999999998</v>
      </c>
      <c r="DY165" s="15">
        <f t="shared" si="33"/>
        <v>-6.4363657826995713E-3</v>
      </c>
      <c r="DZ165" s="15">
        <f t="shared" si="34"/>
        <v>1.1340744946535364E-2</v>
      </c>
      <c r="EA165" s="16">
        <f t="shared" si="35"/>
        <v>158.69958784519011</v>
      </c>
      <c r="EB165" s="17">
        <f t="shared" si="36"/>
        <v>4.9043791638357925E-3</v>
      </c>
    </row>
    <row r="166" spans="1:132" hidden="1" x14ac:dyDescent="0.25">
      <c r="A166">
        <v>157</v>
      </c>
      <c r="B166" t="s">
        <v>643</v>
      </c>
      <c r="C166">
        <v>9</v>
      </c>
      <c r="D166">
        <v>0</v>
      </c>
      <c r="E166">
        <v>5</v>
      </c>
      <c r="F166">
        <v>1</v>
      </c>
      <c r="G166" t="s">
        <v>130</v>
      </c>
      <c r="H166" t="s">
        <v>130</v>
      </c>
      <c r="I166">
        <v>5</v>
      </c>
      <c r="J166">
        <v>1</v>
      </c>
      <c r="K166" t="s">
        <v>130</v>
      </c>
      <c r="L166" t="s">
        <v>130</v>
      </c>
      <c r="M166" t="s">
        <v>436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</v>
      </c>
      <c r="X166">
        <v>36</v>
      </c>
      <c r="Y166">
        <v>12</v>
      </c>
      <c r="Z166">
        <v>5</v>
      </c>
      <c r="AA166">
        <v>127</v>
      </c>
      <c r="AB166">
        <v>0</v>
      </c>
      <c r="AC166">
        <v>0</v>
      </c>
      <c r="AD166">
        <v>0</v>
      </c>
      <c r="AE166">
        <v>0</v>
      </c>
      <c r="AF166">
        <v>43.779998779296882</v>
      </c>
      <c r="AG166">
        <v>43.799999237060547</v>
      </c>
      <c r="AH166">
        <v>43.959999084472663</v>
      </c>
      <c r="AI166" s="15">
        <f t="shared" si="27"/>
        <v>4.5663146374541608E-4</v>
      </c>
      <c r="AJ166" s="15">
        <f t="shared" si="28"/>
        <v>3.6396690342205273E-3</v>
      </c>
      <c r="AK166" t="s">
        <v>442</v>
      </c>
      <c r="AL166">
        <v>100</v>
      </c>
      <c r="AM166">
        <v>8</v>
      </c>
      <c r="AN166">
        <v>4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22</v>
      </c>
      <c r="AV166">
        <v>24</v>
      </c>
      <c r="AW166">
        <v>6</v>
      </c>
      <c r="AX166">
        <v>0</v>
      </c>
      <c r="AY166">
        <v>2</v>
      </c>
      <c r="AZ166">
        <v>1</v>
      </c>
      <c r="BA166">
        <v>32</v>
      </c>
      <c r="BB166">
        <v>0</v>
      </c>
      <c r="BC166">
        <v>0</v>
      </c>
      <c r="BD166">
        <v>44.349998474121087</v>
      </c>
      <c r="BE166">
        <v>43.790000915527337</v>
      </c>
      <c r="BF166">
        <v>44.509998321533203</v>
      </c>
      <c r="BG166" s="15">
        <f t="shared" si="29"/>
        <v>-1.278825181287413E-2</v>
      </c>
      <c r="BH166" s="15">
        <f t="shared" si="30"/>
        <v>1.6176082524306579E-2</v>
      </c>
      <c r="BI166" t="s">
        <v>441</v>
      </c>
      <c r="BJ166">
        <v>97</v>
      </c>
      <c r="BK166">
        <v>48</v>
      </c>
      <c r="BL166">
        <v>8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15</v>
      </c>
      <c r="BT166">
        <v>7</v>
      </c>
      <c r="BU166">
        <v>0</v>
      </c>
      <c r="BV166">
        <v>0</v>
      </c>
      <c r="BW166">
        <v>0</v>
      </c>
      <c r="BX166">
        <v>1</v>
      </c>
      <c r="BY166">
        <v>7</v>
      </c>
      <c r="BZ166">
        <v>0</v>
      </c>
      <c r="CA166">
        <v>0</v>
      </c>
      <c r="CB166">
        <v>44.75</v>
      </c>
      <c r="CC166">
        <v>44.150001525878913</v>
      </c>
      <c r="CD166">
        <v>44.840000152587891</v>
      </c>
      <c r="CE166" s="15">
        <f t="shared" si="31"/>
        <v>-1.3589998944153914E-2</v>
      </c>
      <c r="CF166" s="15">
        <f t="shared" si="32"/>
        <v>1.5388015708317382E-2</v>
      </c>
      <c r="CG166" t="s">
        <v>644</v>
      </c>
      <c r="CH166">
        <v>0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1</v>
      </c>
      <c r="CS166">
        <v>0</v>
      </c>
      <c r="CT166">
        <v>2</v>
      </c>
      <c r="CU166">
        <v>176</v>
      </c>
      <c r="CV166">
        <v>0</v>
      </c>
      <c r="CW166">
        <v>0</v>
      </c>
      <c r="CX166">
        <v>0</v>
      </c>
      <c r="CY166">
        <v>0</v>
      </c>
      <c r="CZ166">
        <v>44.069999694824219</v>
      </c>
      <c r="DA166">
        <v>44.139999389648438</v>
      </c>
      <c r="DB166">
        <v>44.639999389648438</v>
      </c>
      <c r="DC166">
        <v>270</v>
      </c>
      <c r="DD166">
        <v>136</v>
      </c>
      <c r="DE166">
        <v>115</v>
      </c>
      <c r="DF166">
        <v>110</v>
      </c>
      <c r="DG166">
        <v>0</v>
      </c>
      <c r="DH166">
        <v>2</v>
      </c>
      <c r="DI166">
        <v>0</v>
      </c>
      <c r="DJ166">
        <v>1</v>
      </c>
      <c r="DK166">
        <v>0</v>
      </c>
      <c r="DL166">
        <v>305</v>
      </c>
      <c r="DN166">
        <v>0</v>
      </c>
      <c r="DO166">
        <v>129</v>
      </c>
      <c r="DP166">
        <v>2.8</v>
      </c>
      <c r="DQ166" t="s">
        <v>135</v>
      </c>
      <c r="DR166">
        <v>353963</v>
      </c>
      <c r="DS166">
        <v>454900</v>
      </c>
      <c r="DT166">
        <v>1.5369999999999999</v>
      </c>
      <c r="DU166">
        <v>2.2250000000000001</v>
      </c>
      <c r="DV166">
        <v>9.73</v>
      </c>
      <c r="DW166">
        <v>6.36</v>
      </c>
      <c r="DX166">
        <v>0.95409999999999995</v>
      </c>
      <c r="DY166" s="15">
        <f t="shared" si="33"/>
        <v>1.5858562707781187E-3</v>
      </c>
      <c r="DZ166" s="15">
        <f t="shared" si="34"/>
        <v>1.1200716999022697E-2</v>
      </c>
      <c r="EA166" s="16">
        <f t="shared" si="35"/>
        <v>44.634399031148924</v>
      </c>
      <c r="EB166" s="17">
        <f t="shared" si="36"/>
        <v>1.2786573269800816E-2</v>
      </c>
    </row>
    <row r="167" spans="1:132" hidden="1" x14ac:dyDescent="0.25">
      <c r="A167">
        <v>158</v>
      </c>
      <c r="B167" t="s">
        <v>645</v>
      </c>
      <c r="C167">
        <v>9</v>
      </c>
      <c r="D167">
        <v>1</v>
      </c>
      <c r="E167">
        <v>5</v>
      </c>
      <c r="F167">
        <v>1</v>
      </c>
      <c r="G167" t="s">
        <v>130</v>
      </c>
      <c r="H167" t="s">
        <v>130</v>
      </c>
      <c r="I167">
        <v>5</v>
      </c>
      <c r="J167">
        <v>1</v>
      </c>
      <c r="K167" t="s">
        <v>130</v>
      </c>
      <c r="L167" t="s">
        <v>130</v>
      </c>
      <c r="M167" t="s">
        <v>400</v>
      </c>
      <c r="N167">
        <v>58</v>
      </c>
      <c r="O167">
        <v>27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31</v>
      </c>
      <c r="X167">
        <v>8</v>
      </c>
      <c r="Y167">
        <v>10</v>
      </c>
      <c r="Z167">
        <v>11</v>
      </c>
      <c r="AA167">
        <v>54</v>
      </c>
      <c r="AB167">
        <v>0</v>
      </c>
      <c r="AC167">
        <v>0</v>
      </c>
      <c r="AD167">
        <v>0</v>
      </c>
      <c r="AE167">
        <v>0</v>
      </c>
      <c r="AF167">
        <v>14.52999973297119</v>
      </c>
      <c r="AG167">
        <v>14.47000026702881</v>
      </c>
      <c r="AH167">
        <v>14.60499954223633</v>
      </c>
      <c r="AI167" s="15">
        <f t="shared" si="27"/>
        <v>-4.1464730362923419E-3</v>
      </c>
      <c r="AJ167" s="15">
        <f t="shared" si="28"/>
        <v>9.2433604545562043E-3</v>
      </c>
      <c r="AK167" t="s">
        <v>158</v>
      </c>
      <c r="AL167">
        <v>126</v>
      </c>
      <c r="AM167">
        <v>36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17</v>
      </c>
      <c r="AV167">
        <v>12</v>
      </c>
      <c r="AW167">
        <v>6</v>
      </c>
      <c r="AX167">
        <v>3</v>
      </c>
      <c r="AY167">
        <v>8</v>
      </c>
      <c r="AZ167">
        <v>0</v>
      </c>
      <c r="BA167">
        <v>0</v>
      </c>
      <c r="BB167">
        <v>0</v>
      </c>
      <c r="BC167">
        <v>0</v>
      </c>
      <c r="BD167">
        <v>14.64000034332275</v>
      </c>
      <c r="BE167">
        <v>14.590000152587891</v>
      </c>
      <c r="BF167">
        <v>14.69999980926514</v>
      </c>
      <c r="BG167" s="15">
        <f t="shared" si="29"/>
        <v>-3.4270178349511404E-3</v>
      </c>
      <c r="BH167" s="15">
        <f t="shared" si="30"/>
        <v>7.4829699390824844E-3</v>
      </c>
      <c r="BI167" t="s">
        <v>646</v>
      </c>
      <c r="BJ167">
        <v>11</v>
      </c>
      <c r="BK167">
        <v>55</v>
      </c>
      <c r="BL167">
        <v>85</v>
      </c>
      <c r="BM167">
        <v>43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1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0</v>
      </c>
      <c r="CA167">
        <v>0</v>
      </c>
      <c r="CB167">
        <v>14.85000038146973</v>
      </c>
      <c r="CC167">
        <v>14.69999980926514</v>
      </c>
      <c r="CD167">
        <v>14.989999771118161</v>
      </c>
      <c r="CE167" s="15">
        <f t="shared" si="31"/>
        <v>-1.0204120690535445E-2</v>
      </c>
      <c r="CF167" s="15">
        <f t="shared" si="32"/>
        <v>1.9346228571115454E-2</v>
      </c>
      <c r="CG167" t="s">
        <v>647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195</v>
      </c>
      <c r="CV167">
        <v>0</v>
      </c>
      <c r="CW167">
        <v>0</v>
      </c>
      <c r="CX167">
        <v>0</v>
      </c>
      <c r="CY167">
        <v>0</v>
      </c>
      <c r="CZ167">
        <v>14.52999973297119</v>
      </c>
      <c r="DA167">
        <v>14.55000019073486</v>
      </c>
      <c r="DB167">
        <v>14.86999988555908</v>
      </c>
      <c r="DC167">
        <v>441</v>
      </c>
      <c r="DD167">
        <v>101</v>
      </c>
      <c r="DE167">
        <v>247</v>
      </c>
      <c r="DF167">
        <v>98</v>
      </c>
      <c r="DG167">
        <v>0</v>
      </c>
      <c r="DH167">
        <v>43</v>
      </c>
      <c r="DI167">
        <v>0</v>
      </c>
      <c r="DJ167">
        <v>0</v>
      </c>
      <c r="DK167">
        <v>0</v>
      </c>
      <c r="DL167">
        <v>257</v>
      </c>
      <c r="DN167">
        <v>0</v>
      </c>
      <c r="DO167">
        <v>62</v>
      </c>
      <c r="DP167">
        <v>1.8</v>
      </c>
      <c r="DQ167" t="s">
        <v>130</v>
      </c>
      <c r="DR167">
        <v>1817536</v>
      </c>
      <c r="DS167">
        <v>1561500</v>
      </c>
      <c r="DT167">
        <v>11.742000000000001</v>
      </c>
      <c r="DU167">
        <v>12.106999999999999</v>
      </c>
      <c r="DV167">
        <v>0.55000000000000004</v>
      </c>
      <c r="DW167">
        <v>3.93</v>
      </c>
      <c r="DX167">
        <v>0.3019</v>
      </c>
      <c r="DY167" s="15">
        <f t="shared" si="33"/>
        <v>1.3746018901364954E-3</v>
      </c>
      <c r="DZ167" s="15">
        <f t="shared" si="34"/>
        <v>2.1519818243911804E-2</v>
      </c>
      <c r="EA167" s="16">
        <f t="shared" si="35"/>
        <v>14.863113550288356</v>
      </c>
      <c r="EB167" s="17">
        <f t="shared" si="36"/>
        <v>2.2894420134048299E-2</v>
      </c>
    </row>
    <row r="168" spans="1:132" hidden="1" x14ac:dyDescent="0.25">
      <c r="A168">
        <v>159</v>
      </c>
      <c r="B168" t="s">
        <v>648</v>
      </c>
      <c r="C168">
        <v>9</v>
      </c>
      <c r="D168">
        <v>0</v>
      </c>
      <c r="E168">
        <v>6</v>
      </c>
      <c r="F168">
        <v>0</v>
      </c>
      <c r="G168" t="s">
        <v>130</v>
      </c>
      <c r="H168" t="s">
        <v>130</v>
      </c>
      <c r="I168">
        <v>6</v>
      </c>
      <c r="J168">
        <v>0</v>
      </c>
      <c r="K168" t="s">
        <v>130</v>
      </c>
      <c r="L168" t="s">
        <v>130</v>
      </c>
      <c r="M168" t="s">
        <v>649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195</v>
      </c>
      <c r="AB168">
        <v>0</v>
      </c>
      <c r="AC168">
        <v>0</v>
      </c>
      <c r="AD168">
        <v>0</v>
      </c>
      <c r="AE168">
        <v>0</v>
      </c>
      <c r="AF168">
        <v>39.279998779296882</v>
      </c>
      <c r="AG168">
        <v>39.770000457763672</v>
      </c>
      <c r="AH168">
        <v>39.799999237060547</v>
      </c>
      <c r="AI168" s="15">
        <f t="shared" si="27"/>
        <v>1.2320886920461072E-2</v>
      </c>
      <c r="AJ168" s="15">
        <f t="shared" si="28"/>
        <v>7.537381877369409E-4</v>
      </c>
      <c r="AK168" t="s">
        <v>266</v>
      </c>
      <c r="AL168">
        <v>29</v>
      </c>
      <c r="AM168">
        <v>22</v>
      </c>
      <c r="AN168">
        <v>47</v>
      </c>
      <c r="AO168">
        <v>85</v>
      </c>
      <c r="AP168">
        <v>3</v>
      </c>
      <c r="AQ168">
        <v>0</v>
      </c>
      <c r="AR168">
        <v>0</v>
      </c>
      <c r="AS168">
        <v>0</v>
      </c>
      <c r="AT168">
        <v>0</v>
      </c>
      <c r="AU168">
        <v>4</v>
      </c>
      <c r="AV168">
        <v>5</v>
      </c>
      <c r="AW168">
        <v>1</v>
      </c>
      <c r="AX168">
        <v>2</v>
      </c>
      <c r="AY168">
        <v>3</v>
      </c>
      <c r="AZ168">
        <v>1</v>
      </c>
      <c r="BA168">
        <v>11</v>
      </c>
      <c r="BB168">
        <v>1</v>
      </c>
      <c r="BC168">
        <v>0</v>
      </c>
      <c r="BD168">
        <v>39.639999389648438</v>
      </c>
      <c r="BE168">
        <v>38.919998168945313</v>
      </c>
      <c r="BF168">
        <v>39.720001220703118</v>
      </c>
      <c r="BG168" s="15">
        <f t="shared" si="29"/>
        <v>-1.8499518360142631E-2</v>
      </c>
      <c r="BH168" s="15">
        <f t="shared" si="30"/>
        <v>2.0141063121136615E-2</v>
      </c>
      <c r="BI168" t="s">
        <v>650</v>
      </c>
      <c r="BJ168">
        <v>19</v>
      </c>
      <c r="BK168">
        <v>28</v>
      </c>
      <c r="BL168">
        <v>14</v>
      </c>
      <c r="BM168">
        <v>28</v>
      </c>
      <c r="BN168">
        <v>95</v>
      </c>
      <c r="BO168">
        <v>0</v>
      </c>
      <c r="BP168">
        <v>0</v>
      </c>
      <c r="BQ168">
        <v>0</v>
      </c>
      <c r="BR168">
        <v>0</v>
      </c>
      <c r="BS168">
        <v>13</v>
      </c>
      <c r="BT168">
        <v>2</v>
      </c>
      <c r="BU168">
        <v>4</v>
      </c>
      <c r="BV168">
        <v>1</v>
      </c>
      <c r="BW168">
        <v>0</v>
      </c>
      <c r="BX168">
        <v>1</v>
      </c>
      <c r="BY168">
        <v>7</v>
      </c>
      <c r="BZ168">
        <v>1</v>
      </c>
      <c r="CA168">
        <v>7</v>
      </c>
      <c r="CB168">
        <v>40.549999237060547</v>
      </c>
      <c r="CC168">
        <v>39.659999847412109</v>
      </c>
      <c r="CD168">
        <v>40.680000305175781</v>
      </c>
      <c r="CE168" s="15">
        <f t="shared" si="31"/>
        <v>-2.2440731040661133E-2</v>
      </c>
      <c r="CF168" s="15">
        <f t="shared" si="32"/>
        <v>2.5073757377378825E-2</v>
      </c>
      <c r="CG168" t="s">
        <v>607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3</v>
      </c>
      <c r="CR168">
        <v>10</v>
      </c>
      <c r="CS168">
        <v>21</v>
      </c>
      <c r="CT168">
        <v>20</v>
      </c>
      <c r="CU168">
        <v>139</v>
      </c>
      <c r="CV168">
        <v>0</v>
      </c>
      <c r="CW168">
        <v>0</v>
      </c>
      <c r="CX168">
        <v>0</v>
      </c>
      <c r="CY168">
        <v>0</v>
      </c>
      <c r="CZ168">
        <v>40.200000762939453</v>
      </c>
      <c r="DA168">
        <v>40.279998779296882</v>
      </c>
      <c r="DB168">
        <v>41.810001373291023</v>
      </c>
      <c r="DC168">
        <v>274</v>
      </c>
      <c r="DD168">
        <v>86</v>
      </c>
      <c r="DE168">
        <v>184</v>
      </c>
      <c r="DF168">
        <v>12</v>
      </c>
      <c r="DG168">
        <v>0</v>
      </c>
      <c r="DH168">
        <v>211</v>
      </c>
      <c r="DI168">
        <v>0</v>
      </c>
      <c r="DJ168">
        <v>88</v>
      </c>
      <c r="DK168">
        <v>7</v>
      </c>
      <c r="DL168">
        <v>337</v>
      </c>
      <c r="DN168">
        <v>0</v>
      </c>
      <c r="DO168">
        <v>198</v>
      </c>
      <c r="DP168">
        <v>1.7</v>
      </c>
      <c r="DQ168" t="s">
        <v>130</v>
      </c>
      <c r="DR168">
        <v>919086</v>
      </c>
      <c r="DS168">
        <v>1368233</v>
      </c>
      <c r="DT168">
        <v>0.69799999999999995</v>
      </c>
      <c r="DU168">
        <v>1.1870000000000001</v>
      </c>
      <c r="DV168">
        <v>3.68</v>
      </c>
      <c r="DW168">
        <v>8.4499999999999993</v>
      </c>
      <c r="DX168">
        <v>0</v>
      </c>
      <c r="DY168" s="15">
        <f t="shared" si="33"/>
        <v>1.9860481326168244E-3</v>
      </c>
      <c r="DZ168" s="15">
        <f t="shared" si="34"/>
        <v>3.6594177080595203E-2</v>
      </c>
      <c r="EA168" s="16">
        <f t="shared" si="35"/>
        <v>41.754012187432629</v>
      </c>
      <c r="EB168" s="17">
        <f t="shared" si="36"/>
        <v>3.8580225213212027E-2</v>
      </c>
    </row>
    <row r="169" spans="1:132" hidden="1" x14ac:dyDescent="0.25">
      <c r="A169">
        <v>160</v>
      </c>
      <c r="B169" t="s">
        <v>651</v>
      </c>
      <c r="C169">
        <v>9</v>
      </c>
      <c r="D169">
        <v>0</v>
      </c>
      <c r="E169">
        <v>6</v>
      </c>
      <c r="F169">
        <v>0</v>
      </c>
      <c r="G169" t="s">
        <v>130</v>
      </c>
      <c r="H169" t="s">
        <v>130</v>
      </c>
      <c r="I169">
        <v>6</v>
      </c>
      <c r="J169">
        <v>0</v>
      </c>
      <c r="K169" t="s">
        <v>130</v>
      </c>
      <c r="L169" t="s">
        <v>130</v>
      </c>
      <c r="M169" t="s">
        <v>652</v>
      </c>
      <c r="N169">
        <v>31</v>
      </c>
      <c r="O169">
        <v>5</v>
      </c>
      <c r="P169">
        <v>42</v>
      </c>
      <c r="Q169">
        <v>11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22</v>
      </c>
      <c r="X169">
        <v>6</v>
      </c>
      <c r="Y169">
        <v>5</v>
      </c>
      <c r="Z169">
        <v>5</v>
      </c>
      <c r="AA169">
        <v>4</v>
      </c>
      <c r="AB169">
        <v>1</v>
      </c>
      <c r="AC169">
        <v>20</v>
      </c>
      <c r="AD169">
        <v>0</v>
      </c>
      <c r="AE169">
        <v>0</v>
      </c>
      <c r="AF169">
        <v>90.690002441406236</v>
      </c>
      <c r="AG169">
        <v>89.410003662109375</v>
      </c>
      <c r="AH169">
        <v>90.989997863769517</v>
      </c>
      <c r="AI169" s="15">
        <f t="shared" si="27"/>
        <v>-1.4316057788501091E-2</v>
      </c>
      <c r="AJ169" s="15">
        <f t="shared" si="28"/>
        <v>1.7364482237110401E-2</v>
      </c>
      <c r="AK169" t="s">
        <v>653</v>
      </c>
      <c r="AL169">
        <v>5</v>
      </c>
      <c r="AM169">
        <v>73</v>
      </c>
      <c r="AN169">
        <v>51</v>
      </c>
      <c r="AO169">
        <v>4</v>
      </c>
      <c r="AP169">
        <v>2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1</v>
      </c>
      <c r="AW169">
        <v>2</v>
      </c>
      <c r="AX169">
        <v>1</v>
      </c>
      <c r="AY169">
        <v>3</v>
      </c>
      <c r="AZ169">
        <v>1</v>
      </c>
      <c r="BA169">
        <v>7</v>
      </c>
      <c r="BB169">
        <v>1</v>
      </c>
      <c r="BC169">
        <v>0</v>
      </c>
      <c r="BD169">
        <v>92.550003051757798</v>
      </c>
      <c r="BE169">
        <v>90.879997253417955</v>
      </c>
      <c r="BF169">
        <v>92.980003356933594</v>
      </c>
      <c r="BG169" s="15">
        <f t="shared" si="29"/>
        <v>-1.8375944639204222E-2</v>
      </c>
      <c r="BH169" s="15">
        <f t="shared" si="30"/>
        <v>2.2585567086442104E-2</v>
      </c>
      <c r="BI169" t="s">
        <v>394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5</v>
      </c>
      <c r="BT169">
        <v>6</v>
      </c>
      <c r="BU169">
        <v>9</v>
      </c>
      <c r="BV169">
        <v>14</v>
      </c>
      <c r="BW169">
        <v>79</v>
      </c>
      <c r="BX169">
        <v>0</v>
      </c>
      <c r="BY169">
        <v>0</v>
      </c>
      <c r="BZ169">
        <v>0</v>
      </c>
      <c r="CA169">
        <v>0</v>
      </c>
      <c r="CB169">
        <v>91.260002136230483</v>
      </c>
      <c r="CC169">
        <v>92.400001525878906</v>
      </c>
      <c r="CD169">
        <v>92.410003662109375</v>
      </c>
      <c r="CE169" s="15">
        <f t="shared" si="31"/>
        <v>1.2337655528383729E-2</v>
      </c>
      <c r="CF169" s="15">
        <f t="shared" si="32"/>
        <v>1.082365094047244E-4</v>
      </c>
      <c r="CG169" t="s">
        <v>148</v>
      </c>
      <c r="CH169">
        <v>9</v>
      </c>
      <c r="CI169">
        <v>27</v>
      </c>
      <c r="CJ169">
        <v>24</v>
      </c>
      <c r="CK169">
        <v>15</v>
      </c>
      <c r="CL169">
        <v>26</v>
      </c>
      <c r="CM169">
        <v>0</v>
      </c>
      <c r="CN169">
        <v>0</v>
      </c>
      <c r="CO169">
        <v>0</v>
      </c>
      <c r="CP169">
        <v>0</v>
      </c>
      <c r="CQ169">
        <v>1</v>
      </c>
      <c r="CR169">
        <v>0</v>
      </c>
      <c r="CS169">
        <v>0</v>
      </c>
      <c r="CT169">
        <v>0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93.290000915527344</v>
      </c>
      <c r="DA169">
        <v>93.139999389648438</v>
      </c>
      <c r="DB169">
        <v>94.610000610351563</v>
      </c>
      <c r="DC169">
        <v>298</v>
      </c>
      <c r="DD169">
        <v>79</v>
      </c>
      <c r="DE169">
        <v>222</v>
      </c>
      <c r="DF169">
        <v>44</v>
      </c>
      <c r="DG169">
        <v>0</v>
      </c>
      <c r="DH169">
        <v>58</v>
      </c>
      <c r="DI169">
        <v>0</v>
      </c>
      <c r="DJ169">
        <v>17</v>
      </c>
      <c r="DK169">
        <v>1</v>
      </c>
      <c r="DL169">
        <v>87</v>
      </c>
      <c r="DN169">
        <v>0</v>
      </c>
      <c r="DO169">
        <v>7</v>
      </c>
      <c r="DP169">
        <v>2.2999999999999998</v>
      </c>
      <c r="DQ169" t="s">
        <v>130</v>
      </c>
      <c r="DR169">
        <v>169367</v>
      </c>
      <c r="DS169">
        <v>162716</v>
      </c>
      <c r="DT169">
        <v>9.59</v>
      </c>
      <c r="DU169">
        <v>12.087</v>
      </c>
      <c r="DV169">
        <v>7.15</v>
      </c>
      <c r="DW169">
        <v>6.34</v>
      </c>
      <c r="DX169">
        <v>0</v>
      </c>
      <c r="DY169" s="15">
        <f t="shared" si="33"/>
        <v>-1.6104952422362206E-3</v>
      </c>
      <c r="DZ169" s="15">
        <f t="shared" si="34"/>
        <v>1.5537482414330395E-2</v>
      </c>
      <c r="EA169" s="16">
        <f t="shared" si="35"/>
        <v>94.587160492235839</v>
      </c>
      <c r="EB169" s="17">
        <f t="shared" si="36"/>
        <v>1.3926987172094174E-2</v>
      </c>
    </row>
    <row r="170" spans="1:132" hidden="1" x14ac:dyDescent="0.25">
      <c r="A170">
        <v>161</v>
      </c>
      <c r="B170" t="s">
        <v>654</v>
      </c>
      <c r="C170">
        <v>10</v>
      </c>
      <c r="D170">
        <v>0</v>
      </c>
      <c r="E170">
        <v>6</v>
      </c>
      <c r="F170">
        <v>0</v>
      </c>
      <c r="G170" t="s">
        <v>130</v>
      </c>
      <c r="H170" t="s">
        <v>130</v>
      </c>
      <c r="I170">
        <v>6</v>
      </c>
      <c r="J170">
        <v>0</v>
      </c>
      <c r="K170" t="s">
        <v>130</v>
      </c>
      <c r="L170" t="s">
        <v>130</v>
      </c>
      <c r="M170" t="s">
        <v>512</v>
      </c>
      <c r="N170">
        <v>3</v>
      </c>
      <c r="O170">
        <v>1</v>
      </c>
      <c r="P170">
        <v>2</v>
      </c>
      <c r="Q170">
        <v>0</v>
      </c>
      <c r="R170">
        <v>0</v>
      </c>
      <c r="S170">
        <v>1</v>
      </c>
      <c r="T170">
        <v>2</v>
      </c>
      <c r="U170">
        <v>0</v>
      </c>
      <c r="V170">
        <v>0</v>
      </c>
      <c r="W170">
        <v>0</v>
      </c>
      <c r="X170">
        <v>3</v>
      </c>
      <c r="Y170">
        <v>0</v>
      </c>
      <c r="Z170">
        <v>0</v>
      </c>
      <c r="AA170">
        <v>190</v>
      </c>
      <c r="AB170">
        <v>1</v>
      </c>
      <c r="AC170">
        <v>0</v>
      </c>
      <c r="AD170">
        <v>0</v>
      </c>
      <c r="AE170">
        <v>0</v>
      </c>
      <c r="AF170">
        <v>73.680000305175781</v>
      </c>
      <c r="AG170">
        <v>74.139999389648438</v>
      </c>
      <c r="AH170">
        <v>75.139999389648438</v>
      </c>
      <c r="AI170" s="15">
        <f t="shared" si="27"/>
        <v>6.204465717015939E-3</v>
      </c>
      <c r="AJ170" s="15">
        <f t="shared" si="28"/>
        <v>1.3308490925244332E-2</v>
      </c>
      <c r="AK170" t="s">
        <v>397</v>
      </c>
      <c r="AL170">
        <v>108</v>
      </c>
      <c r="AM170">
        <v>9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49</v>
      </c>
      <c r="AV170">
        <v>20</v>
      </c>
      <c r="AW170">
        <v>13</v>
      </c>
      <c r="AX170">
        <v>10</v>
      </c>
      <c r="AY170">
        <v>12</v>
      </c>
      <c r="AZ170">
        <v>0</v>
      </c>
      <c r="BA170">
        <v>0</v>
      </c>
      <c r="BB170">
        <v>0</v>
      </c>
      <c r="BC170">
        <v>0</v>
      </c>
      <c r="BD170">
        <v>73.879997253417969</v>
      </c>
      <c r="BE170">
        <v>73.629997253417969</v>
      </c>
      <c r="BF170">
        <v>74.110000610351563</v>
      </c>
      <c r="BG170" s="15">
        <f t="shared" si="29"/>
        <v>-3.3953552808043685E-3</v>
      </c>
      <c r="BH170" s="15">
        <f t="shared" si="30"/>
        <v>6.4769039668115536E-3</v>
      </c>
      <c r="BI170" t="s">
        <v>272</v>
      </c>
      <c r="BJ170">
        <v>19</v>
      </c>
      <c r="BK170">
        <v>6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51</v>
      </c>
      <c r="BT170">
        <v>58</v>
      </c>
      <c r="BU170">
        <v>40</v>
      </c>
      <c r="BV170">
        <v>19</v>
      </c>
      <c r="BW170">
        <v>10</v>
      </c>
      <c r="BX170">
        <v>0</v>
      </c>
      <c r="BY170">
        <v>0</v>
      </c>
      <c r="BZ170">
        <v>0</v>
      </c>
      <c r="CA170">
        <v>0</v>
      </c>
      <c r="CB170">
        <v>74.199996948242188</v>
      </c>
      <c r="CC170">
        <v>73.970001220703125</v>
      </c>
      <c r="CD170">
        <v>74.569999694824219</v>
      </c>
      <c r="CE170" s="15">
        <f t="shared" si="31"/>
        <v>-3.1093108522848301E-3</v>
      </c>
      <c r="CF170" s="15">
        <f t="shared" si="32"/>
        <v>8.0461107224966133E-3</v>
      </c>
      <c r="CG170" t="s">
        <v>199</v>
      </c>
      <c r="CH170">
        <v>5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17</v>
      </c>
      <c r="CR170">
        <v>10</v>
      </c>
      <c r="CS170">
        <v>2</v>
      </c>
      <c r="CT170">
        <v>19</v>
      </c>
      <c r="CU170">
        <v>144</v>
      </c>
      <c r="CV170">
        <v>0</v>
      </c>
      <c r="CW170">
        <v>0</v>
      </c>
      <c r="CX170">
        <v>0</v>
      </c>
      <c r="CY170">
        <v>0</v>
      </c>
      <c r="CZ170">
        <v>74.480003356933594</v>
      </c>
      <c r="DA170">
        <v>74.589996337890625</v>
      </c>
      <c r="DB170">
        <v>76.620002746582031</v>
      </c>
      <c r="DC170">
        <v>153</v>
      </c>
      <c r="DD170">
        <v>311</v>
      </c>
      <c r="DE170">
        <v>123</v>
      </c>
      <c r="DF170">
        <v>95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356</v>
      </c>
      <c r="DN170">
        <v>0</v>
      </c>
      <c r="DO170">
        <v>202</v>
      </c>
      <c r="DP170">
        <v>2.5</v>
      </c>
      <c r="DQ170" t="s">
        <v>130</v>
      </c>
      <c r="DR170">
        <v>1219330</v>
      </c>
      <c r="DS170">
        <v>1543383</v>
      </c>
      <c r="DT170">
        <v>1.5409999999999999</v>
      </c>
      <c r="DU170">
        <v>1.677</v>
      </c>
      <c r="DV170">
        <v>2.29</v>
      </c>
      <c r="DW170">
        <v>4.97</v>
      </c>
      <c r="DX170">
        <v>0.72730004999999998</v>
      </c>
      <c r="DY170" s="15">
        <f t="shared" si="33"/>
        <v>1.4746344866242156E-3</v>
      </c>
      <c r="DZ170" s="15">
        <f t="shared" si="34"/>
        <v>2.6494470581077678E-2</v>
      </c>
      <c r="EA170" s="16">
        <f t="shared" si="35"/>
        <v>76.56621880150756</v>
      </c>
      <c r="EB170" s="17">
        <f t="shared" si="36"/>
        <v>2.7969105067701894E-2</v>
      </c>
    </row>
    <row r="171" spans="1:132" hidden="1" x14ac:dyDescent="0.25">
      <c r="A171">
        <v>162</v>
      </c>
      <c r="B171" t="s">
        <v>655</v>
      </c>
      <c r="C171">
        <v>9</v>
      </c>
      <c r="D171">
        <v>0</v>
      </c>
      <c r="E171">
        <v>6</v>
      </c>
      <c r="F171">
        <v>0</v>
      </c>
      <c r="G171" t="s">
        <v>130</v>
      </c>
      <c r="H171" t="s">
        <v>130</v>
      </c>
      <c r="I171">
        <v>6</v>
      </c>
      <c r="J171">
        <v>0</v>
      </c>
      <c r="K171" t="s">
        <v>130</v>
      </c>
      <c r="L171" t="s">
        <v>130</v>
      </c>
      <c r="M171" t="s">
        <v>407</v>
      </c>
      <c r="N171">
        <v>59</v>
      </c>
      <c r="O171">
        <v>98</v>
      </c>
      <c r="P171">
        <v>20</v>
      </c>
      <c r="Q171">
        <v>0</v>
      </c>
      <c r="R171">
        <v>0</v>
      </c>
      <c r="S171">
        <v>1</v>
      </c>
      <c r="T171">
        <v>2</v>
      </c>
      <c r="U171">
        <v>0</v>
      </c>
      <c r="V171">
        <v>0</v>
      </c>
      <c r="W171">
        <v>3</v>
      </c>
      <c r="X171">
        <v>0</v>
      </c>
      <c r="Y171">
        <v>5</v>
      </c>
      <c r="Z171">
        <v>1</v>
      </c>
      <c r="AA171">
        <v>0</v>
      </c>
      <c r="AB171">
        <v>1</v>
      </c>
      <c r="AC171">
        <v>6</v>
      </c>
      <c r="AD171">
        <v>0</v>
      </c>
      <c r="AE171">
        <v>0</v>
      </c>
      <c r="AF171">
        <v>64.620002746582031</v>
      </c>
      <c r="AG171">
        <v>64.040000915527344</v>
      </c>
      <c r="AH171">
        <v>64.819999694824219</v>
      </c>
      <c r="AI171" s="15">
        <f t="shared" si="27"/>
        <v>-9.0568679382085904E-3</v>
      </c>
      <c r="AJ171" s="15">
        <f t="shared" si="28"/>
        <v>1.2033304272896506E-2</v>
      </c>
      <c r="AK171" t="s">
        <v>656</v>
      </c>
      <c r="AL171">
        <v>65</v>
      </c>
      <c r="AM171">
        <v>51</v>
      </c>
      <c r="AN171">
        <v>3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4</v>
      </c>
      <c r="AW171">
        <v>4</v>
      </c>
      <c r="AX171">
        <v>6</v>
      </c>
      <c r="AY171">
        <v>25</v>
      </c>
      <c r="AZ171">
        <v>1</v>
      </c>
      <c r="BA171">
        <v>39</v>
      </c>
      <c r="BB171">
        <v>0</v>
      </c>
      <c r="BC171">
        <v>0</v>
      </c>
      <c r="BD171">
        <v>65.319999694824219</v>
      </c>
      <c r="BE171">
        <v>64.620002746582031</v>
      </c>
      <c r="BF171">
        <v>65.5</v>
      </c>
      <c r="BG171" s="15">
        <f t="shared" si="29"/>
        <v>-1.0832511892445051E-2</v>
      </c>
      <c r="BH171" s="15">
        <f t="shared" si="30"/>
        <v>1.3435072571266748E-2</v>
      </c>
      <c r="BI171" t="s">
        <v>375</v>
      </c>
      <c r="BJ171">
        <v>9</v>
      </c>
      <c r="BK171">
        <v>13</v>
      </c>
      <c r="BL171">
        <v>51</v>
      </c>
      <c r="BM171">
        <v>80</v>
      </c>
      <c r="BN171">
        <v>20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0</v>
      </c>
      <c r="BW171">
        <v>1</v>
      </c>
      <c r="BX171">
        <v>1</v>
      </c>
      <c r="BY171">
        <v>5</v>
      </c>
      <c r="BZ171">
        <v>1</v>
      </c>
      <c r="CA171">
        <v>5</v>
      </c>
      <c r="CB171">
        <v>66.099998474121094</v>
      </c>
      <c r="CC171">
        <v>64.959999084472656</v>
      </c>
      <c r="CD171">
        <v>66.419998168945313</v>
      </c>
      <c r="CE171" s="15">
        <f t="shared" si="31"/>
        <v>-1.7549251935271792E-2</v>
      </c>
      <c r="CF171" s="15">
        <f t="shared" si="32"/>
        <v>2.1981317746486817E-2</v>
      </c>
      <c r="CG171" t="s">
        <v>342</v>
      </c>
      <c r="CH171">
        <v>48</v>
      </c>
      <c r="CI171">
        <v>66</v>
      </c>
      <c r="CJ171">
        <v>12</v>
      </c>
      <c r="CK171">
        <v>0</v>
      </c>
      <c r="CL171">
        <v>0</v>
      </c>
      <c r="CM171">
        <v>1</v>
      </c>
      <c r="CN171">
        <v>10</v>
      </c>
      <c r="CO171">
        <v>0</v>
      </c>
      <c r="CP171">
        <v>0</v>
      </c>
      <c r="CQ171">
        <v>12</v>
      </c>
      <c r="CR171">
        <v>4</v>
      </c>
      <c r="CS171">
        <v>15</v>
      </c>
      <c r="CT171">
        <v>1</v>
      </c>
      <c r="CU171">
        <v>7</v>
      </c>
      <c r="CV171">
        <v>1</v>
      </c>
      <c r="CW171">
        <v>0</v>
      </c>
      <c r="CX171">
        <v>0</v>
      </c>
      <c r="CY171">
        <v>0</v>
      </c>
      <c r="CZ171">
        <v>66.769996643066406</v>
      </c>
      <c r="DA171">
        <v>66.910003662109375</v>
      </c>
      <c r="DB171">
        <v>68.389999389648438</v>
      </c>
      <c r="DC171">
        <v>575</v>
      </c>
      <c r="DD171">
        <v>65</v>
      </c>
      <c r="DE171">
        <v>296</v>
      </c>
      <c r="DF171">
        <v>27</v>
      </c>
      <c r="DG171">
        <v>0</v>
      </c>
      <c r="DH171">
        <v>100</v>
      </c>
      <c r="DI171">
        <v>0</v>
      </c>
      <c r="DJ171">
        <v>0</v>
      </c>
      <c r="DK171">
        <v>5</v>
      </c>
      <c r="DL171">
        <v>33</v>
      </c>
      <c r="DN171">
        <v>0</v>
      </c>
      <c r="DO171">
        <v>25</v>
      </c>
      <c r="DP171">
        <v>2.8</v>
      </c>
      <c r="DQ171" t="s">
        <v>135</v>
      </c>
      <c r="DR171">
        <v>494953</v>
      </c>
      <c r="DS171">
        <v>568050</v>
      </c>
      <c r="DT171">
        <v>2.4140000000000001</v>
      </c>
      <c r="DU171">
        <v>2.5459999999999998</v>
      </c>
      <c r="DV171">
        <v>-7.64</v>
      </c>
      <c r="DW171">
        <v>8.91</v>
      </c>
      <c r="DX171">
        <v>0</v>
      </c>
      <c r="DY171" s="15">
        <f t="shared" si="33"/>
        <v>2.0924676637292805E-3</v>
      </c>
      <c r="DZ171" s="15">
        <f t="shared" si="34"/>
        <v>2.1640528450758811E-2</v>
      </c>
      <c r="EA171" s="16">
        <f t="shared" si="35"/>
        <v>68.357971499999636</v>
      </c>
      <c r="EB171" s="17">
        <f t="shared" si="36"/>
        <v>2.3732996114488092E-2</v>
      </c>
    </row>
    <row r="172" spans="1:132" hidden="1" x14ac:dyDescent="0.25">
      <c r="A172">
        <v>163</v>
      </c>
      <c r="B172" t="s">
        <v>657</v>
      </c>
      <c r="C172">
        <v>9</v>
      </c>
      <c r="D172">
        <v>0</v>
      </c>
      <c r="E172">
        <v>6</v>
      </c>
      <c r="F172">
        <v>0</v>
      </c>
      <c r="G172" t="s">
        <v>130</v>
      </c>
      <c r="H172" t="s">
        <v>130</v>
      </c>
      <c r="I172">
        <v>6</v>
      </c>
      <c r="J172">
        <v>0</v>
      </c>
      <c r="K172" t="s">
        <v>130</v>
      </c>
      <c r="L172" t="s">
        <v>130</v>
      </c>
      <c r="M172" t="s">
        <v>658</v>
      </c>
      <c r="N172">
        <v>17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15</v>
      </c>
      <c r="X172">
        <v>12</v>
      </c>
      <c r="Y172">
        <v>9</v>
      </c>
      <c r="Z172">
        <v>26</v>
      </c>
      <c r="AA172">
        <v>121</v>
      </c>
      <c r="AB172">
        <v>0</v>
      </c>
      <c r="AC172">
        <v>0</v>
      </c>
      <c r="AD172">
        <v>0</v>
      </c>
      <c r="AE172">
        <v>0</v>
      </c>
      <c r="AF172">
        <v>61.799999237060547</v>
      </c>
      <c r="AG172">
        <v>62.330001831054688</v>
      </c>
      <c r="AH172">
        <v>62.849998474121087</v>
      </c>
      <c r="AI172" s="15">
        <f t="shared" si="27"/>
        <v>8.5031698768549546E-3</v>
      </c>
      <c r="AJ172" s="15">
        <f t="shared" si="28"/>
        <v>8.2736142512479516E-3</v>
      </c>
      <c r="AK172" t="s">
        <v>548</v>
      </c>
      <c r="AL172">
        <v>21</v>
      </c>
      <c r="AM172">
        <v>122</v>
      </c>
      <c r="AN172">
        <v>52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61.509998321533203</v>
      </c>
      <c r="BE172">
        <v>60.919998168945313</v>
      </c>
      <c r="BF172">
        <v>61.790000915527337</v>
      </c>
      <c r="BG172" s="15">
        <f t="shared" si="29"/>
        <v>-9.6848353631213691E-3</v>
      </c>
      <c r="BH172" s="15">
        <f t="shared" si="30"/>
        <v>1.4079992453332357E-2</v>
      </c>
      <c r="BI172" t="s">
        <v>659</v>
      </c>
      <c r="BJ172">
        <v>5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6</v>
      </c>
      <c r="BT172">
        <v>2</v>
      </c>
      <c r="BU172">
        <v>2</v>
      </c>
      <c r="BV172">
        <v>1</v>
      </c>
      <c r="BW172">
        <v>183</v>
      </c>
      <c r="BX172">
        <v>0</v>
      </c>
      <c r="BY172">
        <v>0</v>
      </c>
      <c r="BZ172">
        <v>0</v>
      </c>
      <c r="CA172">
        <v>0</v>
      </c>
      <c r="CB172">
        <v>60.610000610351563</v>
      </c>
      <c r="CC172">
        <v>61.25</v>
      </c>
      <c r="CD172">
        <v>61.369998931884773</v>
      </c>
      <c r="CE172" s="15">
        <f t="shared" si="31"/>
        <v>1.0448969626913218E-2</v>
      </c>
      <c r="CF172" s="15">
        <f t="shared" si="32"/>
        <v>1.9553354077447294E-3</v>
      </c>
      <c r="CG172" t="s">
        <v>660</v>
      </c>
      <c r="CH172">
        <v>2</v>
      </c>
      <c r="CI172">
        <v>7</v>
      </c>
      <c r="CJ172">
        <v>36</v>
      </c>
      <c r="CK172">
        <v>87</v>
      </c>
      <c r="CL172">
        <v>63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62.25</v>
      </c>
      <c r="DA172">
        <v>62.380001068115227</v>
      </c>
      <c r="DB172">
        <v>62.659999847412109</v>
      </c>
      <c r="DC172">
        <v>352</v>
      </c>
      <c r="DD172">
        <v>77</v>
      </c>
      <c r="DE172">
        <v>215</v>
      </c>
      <c r="DF172">
        <v>65</v>
      </c>
      <c r="DG172">
        <v>0</v>
      </c>
      <c r="DH172">
        <v>150</v>
      </c>
      <c r="DI172">
        <v>0</v>
      </c>
      <c r="DJ172">
        <v>0</v>
      </c>
      <c r="DK172">
        <v>0</v>
      </c>
      <c r="DL172">
        <v>304</v>
      </c>
      <c r="DN172">
        <v>0</v>
      </c>
      <c r="DO172">
        <v>121</v>
      </c>
      <c r="DP172">
        <v>2</v>
      </c>
      <c r="DQ172" t="s">
        <v>130</v>
      </c>
      <c r="DR172">
        <v>5909446</v>
      </c>
      <c r="DS172">
        <v>5877816</v>
      </c>
      <c r="DT172">
        <v>1.8640000000000001</v>
      </c>
      <c r="DU172">
        <v>2.524</v>
      </c>
      <c r="DV172">
        <v>-13.65</v>
      </c>
      <c r="DW172">
        <v>1.37</v>
      </c>
      <c r="DX172">
        <v>0.31419999999999998</v>
      </c>
      <c r="DY172" s="15">
        <f t="shared" si="33"/>
        <v>2.0840183694975645E-3</v>
      </c>
      <c r="DZ172" s="15">
        <f t="shared" si="34"/>
        <v>4.4685410146620974E-3</v>
      </c>
      <c r="EA172" s="16">
        <f t="shared" si="35"/>
        <v>62.658748661382766</v>
      </c>
      <c r="EB172" s="17">
        <f t="shared" si="36"/>
        <v>6.5525593841596619E-3</v>
      </c>
    </row>
    <row r="173" spans="1:132" hidden="1" x14ac:dyDescent="0.25">
      <c r="A173">
        <v>164</v>
      </c>
      <c r="B173" t="s">
        <v>661</v>
      </c>
      <c r="C173">
        <v>9</v>
      </c>
      <c r="D173">
        <v>1</v>
      </c>
      <c r="E173">
        <v>5</v>
      </c>
      <c r="F173">
        <v>1</v>
      </c>
      <c r="G173" t="s">
        <v>130</v>
      </c>
      <c r="H173" t="s">
        <v>130</v>
      </c>
      <c r="I173">
        <v>6</v>
      </c>
      <c r="J173">
        <v>0</v>
      </c>
      <c r="K173" t="s">
        <v>130</v>
      </c>
      <c r="L173" t="s">
        <v>130</v>
      </c>
      <c r="M173" t="s">
        <v>417</v>
      </c>
      <c r="N173">
        <v>54</v>
      </c>
      <c r="O173">
        <v>27</v>
      </c>
      <c r="P173">
        <v>41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8</v>
      </c>
      <c r="Y173">
        <v>3</v>
      </c>
      <c r="Z173">
        <v>2</v>
      </c>
      <c r="AA173">
        <v>51</v>
      </c>
      <c r="AB173">
        <v>1</v>
      </c>
      <c r="AC173">
        <v>64</v>
      </c>
      <c r="AD173">
        <v>0</v>
      </c>
      <c r="AE173">
        <v>0</v>
      </c>
      <c r="AF173">
        <v>147.75999450683591</v>
      </c>
      <c r="AG173">
        <v>146.17999267578119</v>
      </c>
      <c r="AH173">
        <v>148.3399963378906</v>
      </c>
      <c r="AI173" s="15">
        <f t="shared" si="27"/>
        <v>-1.0808605214251754E-2</v>
      </c>
      <c r="AJ173" s="15">
        <f t="shared" si="28"/>
        <v>1.4561168366145294E-2</v>
      </c>
      <c r="AK173" t="s">
        <v>358</v>
      </c>
      <c r="AL173">
        <v>20</v>
      </c>
      <c r="AM173">
        <v>12</v>
      </c>
      <c r="AN173">
        <v>22</v>
      </c>
      <c r="AO173">
        <v>44</v>
      </c>
      <c r="AP173">
        <v>82</v>
      </c>
      <c r="AQ173">
        <v>1</v>
      </c>
      <c r="AR173">
        <v>2</v>
      </c>
      <c r="AS173">
        <v>0</v>
      </c>
      <c r="AT173">
        <v>0</v>
      </c>
      <c r="AU173">
        <v>11</v>
      </c>
      <c r="AV173">
        <v>1</v>
      </c>
      <c r="AW173">
        <v>0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1</v>
      </c>
      <c r="BD173">
        <v>150.53999328613281</v>
      </c>
      <c r="BE173">
        <v>147.07000732421881</v>
      </c>
      <c r="BF173">
        <v>151.13999938964841</v>
      </c>
      <c r="BG173" s="15">
        <f t="shared" si="29"/>
        <v>-2.3594110213541741E-2</v>
      </c>
      <c r="BH173" s="15">
        <f t="shared" si="30"/>
        <v>2.6928623010887498E-2</v>
      </c>
      <c r="BI173" t="s">
        <v>191</v>
      </c>
      <c r="BJ173">
        <v>53</v>
      </c>
      <c r="BK173">
        <v>88</v>
      </c>
      <c r="BL173">
        <v>8</v>
      </c>
      <c r="BM173">
        <v>0</v>
      </c>
      <c r="BN173">
        <v>0</v>
      </c>
      <c r="BO173">
        <v>1</v>
      </c>
      <c r="BP173">
        <v>8</v>
      </c>
      <c r="BQ173">
        <v>0</v>
      </c>
      <c r="BR173">
        <v>0</v>
      </c>
      <c r="BS173">
        <v>15</v>
      </c>
      <c r="BT173">
        <v>10</v>
      </c>
      <c r="BU173">
        <v>2</v>
      </c>
      <c r="BV173">
        <v>1</v>
      </c>
      <c r="BW173">
        <v>10</v>
      </c>
      <c r="BX173">
        <v>1</v>
      </c>
      <c r="BY173">
        <v>20</v>
      </c>
      <c r="BZ173">
        <v>0</v>
      </c>
      <c r="CA173">
        <v>0</v>
      </c>
      <c r="CB173">
        <v>151.5</v>
      </c>
      <c r="CC173">
        <v>151.78999328613281</v>
      </c>
      <c r="CD173">
        <v>153.75</v>
      </c>
      <c r="CE173" s="15">
        <f t="shared" si="31"/>
        <v>1.9104901440120114E-3</v>
      </c>
      <c r="CF173" s="15">
        <f t="shared" si="32"/>
        <v>1.2748011147103666E-2</v>
      </c>
      <c r="CG173" t="s">
        <v>662</v>
      </c>
      <c r="CH173">
        <v>3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</v>
      </c>
      <c r="CR173">
        <v>1</v>
      </c>
      <c r="CS173">
        <v>0</v>
      </c>
      <c r="CT173">
        <v>0</v>
      </c>
      <c r="CU173">
        <v>175</v>
      </c>
      <c r="CV173">
        <v>0</v>
      </c>
      <c r="CW173">
        <v>0</v>
      </c>
      <c r="CX173">
        <v>0</v>
      </c>
      <c r="CY173">
        <v>0</v>
      </c>
      <c r="CZ173">
        <v>148.1499938964844</v>
      </c>
      <c r="DA173">
        <v>148.16999816894531</v>
      </c>
      <c r="DB173">
        <v>150.75</v>
      </c>
      <c r="DC173">
        <v>372</v>
      </c>
      <c r="DD173">
        <v>61</v>
      </c>
      <c r="DE173">
        <v>220</v>
      </c>
      <c r="DF173">
        <v>30</v>
      </c>
      <c r="DG173">
        <v>0</v>
      </c>
      <c r="DH173">
        <v>126</v>
      </c>
      <c r="DI173">
        <v>0</v>
      </c>
      <c r="DJ173">
        <v>126</v>
      </c>
      <c r="DK173">
        <v>1</v>
      </c>
      <c r="DL173">
        <v>236</v>
      </c>
      <c r="DN173">
        <v>1</v>
      </c>
      <c r="DO173">
        <v>51</v>
      </c>
      <c r="DP173">
        <v>1.6</v>
      </c>
      <c r="DQ173" t="s">
        <v>130</v>
      </c>
      <c r="DR173">
        <v>468040</v>
      </c>
      <c r="DS173">
        <v>551166</v>
      </c>
      <c r="DT173">
        <v>1.4470000000000001</v>
      </c>
      <c r="DU173">
        <v>1.655</v>
      </c>
      <c r="DV173">
        <v>0.17</v>
      </c>
      <c r="DW173">
        <v>3.32</v>
      </c>
      <c r="DX173">
        <v>0.129</v>
      </c>
      <c r="DY173" s="15">
        <f t="shared" si="33"/>
        <v>1.3500892696305389E-4</v>
      </c>
      <c r="DZ173" s="15">
        <f t="shared" si="34"/>
        <v>1.7114440006996245E-2</v>
      </c>
      <c r="EA173" s="16">
        <f t="shared" si="35"/>
        <v>150.70584471344446</v>
      </c>
      <c r="EB173" s="17">
        <f t="shared" si="36"/>
        <v>1.7249448933959299E-2</v>
      </c>
    </row>
    <row r="174" spans="1:132" hidden="1" x14ac:dyDescent="0.25">
      <c r="A174">
        <v>165</v>
      </c>
      <c r="B174" t="s">
        <v>663</v>
      </c>
      <c r="C174">
        <v>9</v>
      </c>
      <c r="D174">
        <v>0</v>
      </c>
      <c r="E174">
        <v>6</v>
      </c>
      <c r="F174">
        <v>0</v>
      </c>
      <c r="G174" t="s">
        <v>130</v>
      </c>
      <c r="H174" t="s">
        <v>130</v>
      </c>
      <c r="I174">
        <v>6</v>
      </c>
      <c r="J174">
        <v>0</v>
      </c>
      <c r="K174" t="s">
        <v>130</v>
      </c>
      <c r="L174" t="s">
        <v>130</v>
      </c>
      <c r="M174" t="s">
        <v>396</v>
      </c>
      <c r="N174">
        <v>170</v>
      </c>
      <c r="O174">
        <v>14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32</v>
      </c>
      <c r="X174">
        <v>2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77.760002136230469</v>
      </c>
      <c r="AG174">
        <v>77.699996948242188</v>
      </c>
      <c r="AH174">
        <v>78.410003662109375</v>
      </c>
      <c r="AI174" s="15">
        <f t="shared" si="27"/>
        <v>-7.7226757200832274E-4</v>
      </c>
      <c r="AJ174" s="15">
        <f t="shared" si="28"/>
        <v>9.0550526808645948E-3</v>
      </c>
      <c r="AK174" t="s">
        <v>437</v>
      </c>
      <c r="AL174">
        <v>62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82</v>
      </c>
      <c r="AV174">
        <v>64</v>
      </c>
      <c r="AW174">
        <v>15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77.94000244140625</v>
      </c>
      <c r="BE174">
        <v>77.900001525878906</v>
      </c>
      <c r="BF174">
        <v>78.180000305175781</v>
      </c>
      <c r="BG174" s="15">
        <f t="shared" si="29"/>
        <v>-5.1349056153804362E-4</v>
      </c>
      <c r="BH174" s="15">
        <f t="shared" si="30"/>
        <v>3.5814630110501122E-3</v>
      </c>
      <c r="BI174" t="s">
        <v>157</v>
      </c>
      <c r="BJ174">
        <v>138</v>
      </c>
      <c r="BK174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31</v>
      </c>
      <c r="BT174">
        <v>7</v>
      </c>
      <c r="BU174">
        <v>6</v>
      </c>
      <c r="BV174">
        <v>8</v>
      </c>
      <c r="BW174">
        <v>15</v>
      </c>
      <c r="BX174">
        <v>0</v>
      </c>
      <c r="BY174">
        <v>0</v>
      </c>
      <c r="BZ174">
        <v>0</v>
      </c>
      <c r="CA174">
        <v>0</v>
      </c>
      <c r="CB174">
        <v>77.639999389648438</v>
      </c>
      <c r="CC174">
        <v>77.779998779296875</v>
      </c>
      <c r="CD174">
        <v>78.290000915527344</v>
      </c>
      <c r="CE174" s="15">
        <f t="shared" si="31"/>
        <v>1.7999407539937007E-3</v>
      </c>
      <c r="CF174" s="15">
        <f t="shared" si="32"/>
        <v>6.5142691310062784E-3</v>
      </c>
      <c r="CG174" t="s">
        <v>264</v>
      </c>
      <c r="CH174">
        <v>2</v>
      </c>
      <c r="CI174">
        <v>10</v>
      </c>
      <c r="CJ174">
        <v>5</v>
      </c>
      <c r="CK174">
        <v>62</v>
      </c>
      <c r="CL174">
        <v>116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79.040000915527344</v>
      </c>
      <c r="DA174">
        <v>78.540000915527344</v>
      </c>
      <c r="DB174">
        <v>79.230003356933594</v>
      </c>
      <c r="DC174">
        <v>466</v>
      </c>
      <c r="DD174">
        <v>249</v>
      </c>
      <c r="DE174">
        <v>246</v>
      </c>
      <c r="DF174">
        <v>196</v>
      </c>
      <c r="DG174">
        <v>0</v>
      </c>
      <c r="DH174">
        <v>178</v>
      </c>
      <c r="DI174">
        <v>0</v>
      </c>
      <c r="DJ174">
        <v>0</v>
      </c>
      <c r="DK174">
        <v>0</v>
      </c>
      <c r="DL174">
        <v>15</v>
      </c>
      <c r="DN174">
        <v>0</v>
      </c>
      <c r="DO174">
        <v>0</v>
      </c>
      <c r="DP174">
        <v>2</v>
      </c>
      <c r="DQ174" t="s">
        <v>130</v>
      </c>
      <c r="DR174">
        <v>6319042</v>
      </c>
      <c r="DS174">
        <v>6522816</v>
      </c>
      <c r="DT174">
        <v>0.26200000000000001</v>
      </c>
      <c r="DU174">
        <v>0.47399999999999998</v>
      </c>
      <c r="DV174">
        <v>3.34</v>
      </c>
      <c r="DW174">
        <v>1.96</v>
      </c>
      <c r="DX174">
        <v>0.94589995999999998</v>
      </c>
      <c r="DY174" s="15">
        <f t="shared" si="33"/>
        <v>-6.366182762561623E-3</v>
      </c>
      <c r="DZ174" s="15">
        <f t="shared" si="34"/>
        <v>8.7088528609264859E-3</v>
      </c>
      <c r="EA174" s="16">
        <f t="shared" si="35"/>
        <v>79.223994227197707</v>
      </c>
      <c r="EB174" s="17">
        <f t="shared" si="36"/>
        <v>2.342670098364863E-3</v>
      </c>
    </row>
    <row r="175" spans="1:132" hidden="1" x14ac:dyDescent="0.25">
      <c r="A175">
        <v>166</v>
      </c>
      <c r="B175" t="s">
        <v>664</v>
      </c>
      <c r="C175">
        <v>9</v>
      </c>
      <c r="D175">
        <v>0</v>
      </c>
      <c r="E175">
        <v>6</v>
      </c>
      <c r="F175">
        <v>0</v>
      </c>
      <c r="G175" t="s">
        <v>130</v>
      </c>
      <c r="H175" t="s">
        <v>130</v>
      </c>
      <c r="I175">
        <v>6</v>
      </c>
      <c r="J175">
        <v>0</v>
      </c>
      <c r="K175" t="s">
        <v>130</v>
      </c>
      <c r="L175" t="s">
        <v>130</v>
      </c>
      <c r="M175" t="s">
        <v>191</v>
      </c>
      <c r="N175">
        <v>10</v>
      </c>
      <c r="O175">
        <v>105</v>
      </c>
      <c r="P175">
        <v>80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336.1199951171875</v>
      </c>
      <c r="AG175">
        <v>332.97000122070313</v>
      </c>
      <c r="AH175">
        <v>337.35000610351563</v>
      </c>
      <c r="AI175" s="15">
        <f t="shared" si="27"/>
        <v>-9.46029337458687E-3</v>
      </c>
      <c r="AJ175" s="15">
        <f t="shared" si="28"/>
        <v>1.2983562482783872E-2</v>
      </c>
      <c r="AK175" t="s">
        <v>212</v>
      </c>
      <c r="AL175">
        <v>108</v>
      </c>
      <c r="AM175">
        <v>74</v>
      </c>
      <c r="AN175">
        <v>7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339.95001220703119</v>
      </c>
      <c r="BE175">
        <v>336.73001098632813</v>
      </c>
      <c r="BF175">
        <v>340.64999389648438</v>
      </c>
      <c r="BG175" s="15">
        <f t="shared" si="29"/>
        <v>-9.562560851856583E-3</v>
      </c>
      <c r="BH175" s="15">
        <f t="shared" si="30"/>
        <v>1.1507362337858873E-2</v>
      </c>
      <c r="BI175" t="s">
        <v>404</v>
      </c>
      <c r="BJ175">
        <v>87</v>
      </c>
      <c r="BK175">
        <v>6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91</v>
      </c>
      <c r="BT175">
        <v>18</v>
      </c>
      <c r="BU175">
        <v>4</v>
      </c>
      <c r="BV175">
        <v>6</v>
      </c>
      <c r="BW175">
        <v>6</v>
      </c>
      <c r="BX175">
        <v>0</v>
      </c>
      <c r="BY175">
        <v>0</v>
      </c>
      <c r="BZ175">
        <v>0</v>
      </c>
      <c r="CA175">
        <v>0</v>
      </c>
      <c r="CB175">
        <v>340.69000244140619</v>
      </c>
      <c r="CC175">
        <v>340</v>
      </c>
      <c r="CD175">
        <v>342.91000366210938</v>
      </c>
      <c r="CE175" s="15">
        <f t="shared" si="31"/>
        <v>-2.029418945312278E-3</v>
      </c>
      <c r="CF175" s="15">
        <f t="shared" si="32"/>
        <v>8.4862023009885101E-3</v>
      </c>
      <c r="CG175" t="s">
        <v>260</v>
      </c>
      <c r="CH175">
        <v>93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118</v>
      </c>
      <c r="CR175">
        <v>28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338.6099853515625</v>
      </c>
      <c r="DA175">
        <v>339.239990234375</v>
      </c>
      <c r="DB175">
        <v>343.3900146484375</v>
      </c>
      <c r="DC175">
        <v>570</v>
      </c>
      <c r="DD175">
        <v>277</v>
      </c>
      <c r="DE175">
        <v>384</v>
      </c>
      <c r="DF175">
        <v>12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6</v>
      </c>
      <c r="DN175">
        <v>0</v>
      </c>
      <c r="DO175">
        <v>0</v>
      </c>
      <c r="DP175">
        <v>2</v>
      </c>
      <c r="DQ175" t="s">
        <v>130</v>
      </c>
      <c r="DR175">
        <v>781134</v>
      </c>
      <c r="DS175">
        <v>933800</v>
      </c>
      <c r="DT175">
        <v>1.288</v>
      </c>
      <c r="DU175">
        <v>1.6020000000000001</v>
      </c>
      <c r="DV175">
        <v>2.57</v>
      </c>
      <c r="DW175">
        <v>3.45</v>
      </c>
      <c r="DX175">
        <v>0.29799998</v>
      </c>
      <c r="DY175" s="15">
        <f t="shared" si="33"/>
        <v>1.8571067708651467E-3</v>
      </c>
      <c r="DZ175" s="15">
        <f t="shared" si="34"/>
        <v>1.2085454547393515E-2</v>
      </c>
      <c r="EA175" s="16">
        <f t="shared" si="35"/>
        <v>343.33985971701077</v>
      </c>
      <c r="EB175" s="17">
        <f t="shared" si="36"/>
        <v>1.3942561318258662E-2</v>
      </c>
    </row>
    <row r="176" spans="1:132" hidden="1" x14ac:dyDescent="0.25">
      <c r="A176">
        <v>167</v>
      </c>
      <c r="B176" t="s">
        <v>665</v>
      </c>
      <c r="C176">
        <v>10</v>
      </c>
      <c r="D176">
        <v>0</v>
      </c>
      <c r="E176">
        <v>6</v>
      </c>
      <c r="F176">
        <v>0</v>
      </c>
      <c r="G176" t="s">
        <v>130</v>
      </c>
      <c r="H176" t="s">
        <v>130</v>
      </c>
      <c r="I176">
        <v>6</v>
      </c>
      <c r="J176">
        <v>0</v>
      </c>
      <c r="K176" t="s">
        <v>130</v>
      </c>
      <c r="L176" t="s">
        <v>130</v>
      </c>
      <c r="M176" t="s">
        <v>137</v>
      </c>
      <c r="N176">
        <v>35</v>
      </c>
      <c r="O176">
        <v>29</v>
      </c>
      <c r="P176">
        <v>12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22</v>
      </c>
      <c r="X176">
        <v>5</v>
      </c>
      <c r="Y176">
        <v>11</v>
      </c>
      <c r="Z176">
        <v>8</v>
      </c>
      <c r="AA176">
        <v>4</v>
      </c>
      <c r="AB176">
        <v>1</v>
      </c>
      <c r="AC176">
        <v>28</v>
      </c>
      <c r="AD176">
        <v>0</v>
      </c>
      <c r="AE176">
        <v>0</v>
      </c>
      <c r="AF176">
        <v>66.220001220703125</v>
      </c>
      <c r="AG176">
        <v>65.779998779296875</v>
      </c>
      <c r="AH176">
        <v>66.660003662109375</v>
      </c>
      <c r="AI176" s="15">
        <f t="shared" si="27"/>
        <v>-6.6890004495521183E-3</v>
      </c>
      <c r="AJ176" s="15">
        <f t="shared" si="28"/>
        <v>1.3201392656278954E-2</v>
      </c>
      <c r="AK176" t="s">
        <v>305</v>
      </c>
      <c r="AL176">
        <v>0</v>
      </c>
      <c r="AM176">
        <v>3</v>
      </c>
      <c r="AN176">
        <v>162</v>
      </c>
      <c r="AO176">
        <v>16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1</v>
      </c>
      <c r="BB176">
        <v>0</v>
      </c>
      <c r="BC176">
        <v>0</v>
      </c>
      <c r="BD176">
        <v>66.970001220703125</v>
      </c>
      <c r="BE176">
        <v>66.050003051757813</v>
      </c>
      <c r="BF176">
        <v>67.239997863769531</v>
      </c>
      <c r="BG176" s="15">
        <f t="shared" si="29"/>
        <v>-1.3928813420710728E-2</v>
      </c>
      <c r="BH176" s="15">
        <f t="shared" si="30"/>
        <v>1.7697722335189403E-2</v>
      </c>
      <c r="BI176" t="s">
        <v>656</v>
      </c>
      <c r="BJ176">
        <v>61</v>
      </c>
      <c r="BK176">
        <v>74</v>
      </c>
      <c r="BL176">
        <v>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7</v>
      </c>
      <c r="BT176">
        <v>4</v>
      </c>
      <c r="BU176">
        <v>3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67.69000244140625</v>
      </c>
      <c r="CC176">
        <v>67.19000244140625</v>
      </c>
      <c r="CD176">
        <v>67.959999084472656</v>
      </c>
      <c r="CE176" s="15">
        <f t="shared" si="31"/>
        <v>-7.4415832985872399E-3</v>
      </c>
      <c r="CF176" s="15">
        <f t="shared" si="32"/>
        <v>1.1330144988809021E-2</v>
      </c>
      <c r="CG176" t="s">
        <v>172</v>
      </c>
      <c r="CH176">
        <v>28</v>
      </c>
      <c r="CI176">
        <v>73</v>
      </c>
      <c r="CJ176">
        <v>37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4</v>
      </c>
      <c r="CR176">
        <v>0</v>
      </c>
      <c r="CS176">
        <v>1</v>
      </c>
      <c r="CT176">
        <v>1</v>
      </c>
      <c r="CU176">
        <v>6</v>
      </c>
      <c r="CV176">
        <v>1</v>
      </c>
      <c r="CW176">
        <v>8</v>
      </c>
      <c r="CX176">
        <v>0</v>
      </c>
      <c r="CY176">
        <v>0</v>
      </c>
      <c r="CZ176">
        <v>67.349998474121094</v>
      </c>
      <c r="DA176">
        <v>67.089996337890625</v>
      </c>
      <c r="DB176">
        <v>67.94000244140625</v>
      </c>
      <c r="DC176">
        <v>533</v>
      </c>
      <c r="DD176">
        <v>66</v>
      </c>
      <c r="DE176">
        <v>257</v>
      </c>
      <c r="DF176">
        <v>46</v>
      </c>
      <c r="DG176">
        <v>0</v>
      </c>
      <c r="DH176">
        <v>16</v>
      </c>
      <c r="DI176">
        <v>0</v>
      </c>
      <c r="DJ176">
        <v>16</v>
      </c>
      <c r="DK176">
        <v>0</v>
      </c>
      <c r="DL176">
        <v>11</v>
      </c>
      <c r="DN176">
        <v>0</v>
      </c>
      <c r="DO176">
        <v>5</v>
      </c>
      <c r="DP176">
        <v>2.2000000000000002</v>
      </c>
      <c r="DQ176" t="s">
        <v>130</v>
      </c>
      <c r="DR176">
        <v>251921</v>
      </c>
      <c r="DS176">
        <v>242016</v>
      </c>
      <c r="DT176">
        <v>0.373</v>
      </c>
      <c r="DU176">
        <v>0.66200000000000003</v>
      </c>
      <c r="DV176">
        <v>3.97</v>
      </c>
      <c r="DW176">
        <v>2.59</v>
      </c>
      <c r="DX176">
        <v>0.7843</v>
      </c>
      <c r="DY176" s="15">
        <f t="shared" si="33"/>
        <v>-3.8754233182693998E-3</v>
      </c>
      <c r="DZ176" s="15">
        <f t="shared" si="34"/>
        <v>1.251112853945946E-2</v>
      </c>
      <c r="EA176" s="16">
        <f t="shared" si="35"/>
        <v>67.929367905785838</v>
      </c>
      <c r="EB176" s="17">
        <f t="shared" si="36"/>
        <v>8.6357052211900598E-3</v>
      </c>
    </row>
    <row r="177" spans="1:132" hidden="1" x14ac:dyDescent="0.25">
      <c r="A177">
        <v>168</v>
      </c>
      <c r="B177" t="s">
        <v>666</v>
      </c>
      <c r="C177">
        <v>9</v>
      </c>
      <c r="D177">
        <v>0</v>
      </c>
      <c r="E177">
        <v>6</v>
      </c>
      <c r="F177">
        <v>0</v>
      </c>
      <c r="G177" t="s">
        <v>130</v>
      </c>
      <c r="H177" t="s">
        <v>130</v>
      </c>
      <c r="I177">
        <v>6</v>
      </c>
      <c r="J177">
        <v>0</v>
      </c>
      <c r="K177" t="s">
        <v>130</v>
      </c>
      <c r="L177" t="s">
        <v>130</v>
      </c>
      <c r="M177" t="s">
        <v>652</v>
      </c>
      <c r="N177">
        <v>6</v>
      </c>
      <c r="O177">
        <v>18</v>
      </c>
      <c r="P177">
        <v>5</v>
      </c>
      <c r="Q177">
        <v>19</v>
      </c>
      <c r="R177">
        <v>128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67.510002136230469</v>
      </c>
      <c r="AG177">
        <v>65.900001525878906</v>
      </c>
      <c r="AH177">
        <v>67.900001525878906</v>
      </c>
      <c r="AI177" s="15">
        <f t="shared" si="27"/>
        <v>-2.4430964690028256E-2</v>
      </c>
      <c r="AJ177" s="15">
        <f t="shared" si="28"/>
        <v>2.9455080339545137E-2</v>
      </c>
      <c r="AK177" t="s">
        <v>507</v>
      </c>
      <c r="AL177">
        <v>33</v>
      </c>
      <c r="AM177">
        <v>91</v>
      </c>
      <c r="AN177">
        <v>13</v>
      </c>
      <c r="AO177">
        <v>12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3</v>
      </c>
      <c r="AW177">
        <v>1</v>
      </c>
      <c r="AX177">
        <v>0</v>
      </c>
      <c r="AY177">
        <v>2</v>
      </c>
      <c r="AZ177">
        <v>1</v>
      </c>
      <c r="BA177">
        <v>6</v>
      </c>
      <c r="BB177">
        <v>0</v>
      </c>
      <c r="BC177">
        <v>0</v>
      </c>
      <c r="BD177">
        <v>68.709999084472656</v>
      </c>
      <c r="BE177">
        <v>67.739997863769531</v>
      </c>
      <c r="BF177">
        <v>68.900001525878906</v>
      </c>
      <c r="BG177" s="15">
        <f t="shared" si="29"/>
        <v>-1.4319475218376398E-2</v>
      </c>
      <c r="BH177" s="15">
        <f t="shared" si="30"/>
        <v>1.6836046972708352E-2</v>
      </c>
      <c r="BI177" t="s">
        <v>432</v>
      </c>
      <c r="BJ177">
        <v>106</v>
      </c>
      <c r="BK177">
        <v>15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44</v>
      </c>
      <c r="BT177">
        <v>10</v>
      </c>
      <c r="BU177">
        <v>11</v>
      </c>
      <c r="BV177">
        <v>3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68.430000305175781</v>
      </c>
      <c r="CC177">
        <v>68.19000244140625</v>
      </c>
      <c r="CD177">
        <v>68.639999389648438</v>
      </c>
      <c r="CE177" s="15">
        <f t="shared" si="31"/>
        <v>-3.5195461970507491E-3</v>
      </c>
      <c r="CF177" s="15">
        <f t="shared" si="32"/>
        <v>6.5558996538984671E-3</v>
      </c>
      <c r="CG177" t="s">
        <v>230</v>
      </c>
      <c r="CH177">
        <v>20</v>
      </c>
      <c r="CI177">
        <v>49</v>
      </c>
      <c r="CJ177">
        <v>6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7</v>
      </c>
      <c r="CR177">
        <v>15</v>
      </c>
      <c r="CS177">
        <v>26</v>
      </c>
      <c r="CT177">
        <v>18</v>
      </c>
      <c r="CU177">
        <v>28</v>
      </c>
      <c r="CV177">
        <v>1</v>
      </c>
      <c r="CW177">
        <v>0</v>
      </c>
      <c r="CX177">
        <v>0</v>
      </c>
      <c r="CY177">
        <v>0</v>
      </c>
      <c r="CZ177">
        <v>68.489997863769531</v>
      </c>
      <c r="DA177">
        <v>68.519996643066406</v>
      </c>
      <c r="DB177">
        <v>69.540000915527344</v>
      </c>
      <c r="DC177">
        <v>393</v>
      </c>
      <c r="DD177">
        <v>139</v>
      </c>
      <c r="DE177">
        <v>197</v>
      </c>
      <c r="DF177">
        <v>5</v>
      </c>
      <c r="DG177">
        <v>0</v>
      </c>
      <c r="DH177">
        <v>159</v>
      </c>
      <c r="DI177">
        <v>0</v>
      </c>
      <c r="DJ177">
        <v>159</v>
      </c>
      <c r="DK177">
        <v>0</v>
      </c>
      <c r="DL177">
        <v>31</v>
      </c>
      <c r="DN177">
        <v>0</v>
      </c>
      <c r="DO177">
        <v>2</v>
      </c>
      <c r="DP177">
        <v>2.6</v>
      </c>
      <c r="DQ177" t="s">
        <v>135</v>
      </c>
      <c r="DR177">
        <v>279682</v>
      </c>
      <c r="DS177">
        <v>487283</v>
      </c>
      <c r="DT177">
        <v>1.4790000000000001</v>
      </c>
      <c r="DU177">
        <v>1.8680000000000001</v>
      </c>
      <c r="DV177">
        <v>1.47</v>
      </c>
      <c r="DW177">
        <v>4.66</v>
      </c>
      <c r="DX177">
        <v>0</v>
      </c>
      <c r="DY177" s="15">
        <f t="shared" si="33"/>
        <v>4.3781057744562979E-4</v>
      </c>
      <c r="DZ177" s="15">
        <f t="shared" si="34"/>
        <v>1.4667878329480799E-2</v>
      </c>
      <c r="EA177" s="16">
        <f t="shared" si="35"/>
        <v>69.52503961696334</v>
      </c>
      <c r="EB177" s="17">
        <f t="shared" si="36"/>
        <v>1.5105688906926429E-2</v>
      </c>
    </row>
    <row r="178" spans="1:132" hidden="1" x14ac:dyDescent="0.25">
      <c r="A178">
        <v>169</v>
      </c>
      <c r="B178" t="s">
        <v>667</v>
      </c>
      <c r="C178">
        <v>10</v>
      </c>
      <c r="D178">
        <v>0</v>
      </c>
      <c r="E178">
        <v>5</v>
      </c>
      <c r="F178">
        <v>1</v>
      </c>
      <c r="G178" t="s">
        <v>130</v>
      </c>
      <c r="H178" t="s">
        <v>130</v>
      </c>
      <c r="I178">
        <v>5</v>
      </c>
      <c r="J178">
        <v>1</v>
      </c>
      <c r="K178" t="s">
        <v>130</v>
      </c>
      <c r="L178" t="s">
        <v>130</v>
      </c>
      <c r="M178" t="s">
        <v>532</v>
      </c>
      <c r="N178">
        <v>62</v>
      </c>
      <c r="O178">
        <v>7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38</v>
      </c>
      <c r="X178">
        <v>21</v>
      </c>
      <c r="Y178">
        <v>9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4748.490234375</v>
      </c>
      <c r="AG178">
        <v>4768.85009765625</v>
      </c>
      <c r="AH178">
        <v>4799.990234375</v>
      </c>
      <c r="AI178" s="15">
        <f t="shared" si="27"/>
        <v>4.2693443627545014E-3</v>
      </c>
      <c r="AJ178" s="15">
        <f t="shared" si="28"/>
        <v>6.4875416820102672E-3</v>
      </c>
      <c r="AK178" t="s">
        <v>668</v>
      </c>
      <c r="AL178">
        <v>7</v>
      </c>
      <c r="AM178">
        <v>16</v>
      </c>
      <c r="AN178">
        <v>8</v>
      </c>
      <c r="AO178">
        <v>18</v>
      </c>
      <c r="AP178">
        <v>74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4902.1298828125</v>
      </c>
      <c r="BE178">
        <v>4776.68994140625</v>
      </c>
      <c r="BF178">
        <v>4922.68994140625</v>
      </c>
      <c r="BG178" s="15">
        <f t="shared" si="29"/>
        <v>-2.6260850703095917E-2</v>
      </c>
      <c r="BH178" s="15">
        <f t="shared" si="30"/>
        <v>2.9658581332118739E-2</v>
      </c>
      <c r="BI178" t="s">
        <v>532</v>
      </c>
      <c r="BJ178">
        <v>24</v>
      </c>
      <c r="BK178">
        <v>24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4</v>
      </c>
      <c r="BT178">
        <v>6</v>
      </c>
      <c r="BU178">
        <v>2</v>
      </c>
      <c r="BV178">
        <v>9</v>
      </c>
      <c r="BW178">
        <v>58</v>
      </c>
      <c r="BX178">
        <v>0</v>
      </c>
      <c r="BY178">
        <v>0</v>
      </c>
      <c r="BZ178">
        <v>0</v>
      </c>
      <c r="CA178">
        <v>0</v>
      </c>
      <c r="CB178">
        <v>4873.72998046875</v>
      </c>
      <c r="CC178">
        <v>4900.2998046875</v>
      </c>
      <c r="CD178">
        <v>4944.97998046875</v>
      </c>
      <c r="CE178" s="15">
        <f t="shared" si="31"/>
        <v>5.4220813578250704E-3</v>
      </c>
      <c r="CF178" s="15">
        <f t="shared" si="32"/>
        <v>9.0354614088882235E-3</v>
      </c>
      <c r="CG178" t="s">
        <v>213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13</v>
      </c>
      <c r="CS178">
        <v>9</v>
      </c>
      <c r="CT178">
        <v>18</v>
      </c>
      <c r="CU178">
        <v>60</v>
      </c>
      <c r="CV178">
        <v>0</v>
      </c>
      <c r="CW178">
        <v>0</v>
      </c>
      <c r="CX178">
        <v>0</v>
      </c>
      <c r="CY178">
        <v>0</v>
      </c>
      <c r="CZ178">
        <v>4821.02001953125</v>
      </c>
      <c r="DA178">
        <v>4784</v>
      </c>
      <c r="DB178">
        <v>4859.72021484375</v>
      </c>
      <c r="DC178">
        <v>167</v>
      </c>
      <c r="DD178">
        <v>130</v>
      </c>
      <c r="DE178">
        <v>118</v>
      </c>
      <c r="DF178">
        <v>69</v>
      </c>
      <c r="DG178">
        <v>0</v>
      </c>
      <c r="DH178">
        <v>92</v>
      </c>
      <c r="DI178">
        <v>0</v>
      </c>
      <c r="DJ178">
        <v>92</v>
      </c>
      <c r="DK178">
        <v>1</v>
      </c>
      <c r="DL178">
        <v>119</v>
      </c>
      <c r="DN178">
        <v>1</v>
      </c>
      <c r="DO178">
        <v>1</v>
      </c>
      <c r="DP178">
        <v>2.7</v>
      </c>
      <c r="DQ178" t="s">
        <v>135</v>
      </c>
      <c r="DR178">
        <v>16306</v>
      </c>
      <c r="DS178">
        <v>16983</v>
      </c>
      <c r="DT178">
        <v>3.488</v>
      </c>
      <c r="DU178">
        <v>6.2110000000000003</v>
      </c>
      <c r="DV178">
        <v>2.91</v>
      </c>
      <c r="DW178">
        <v>1.41</v>
      </c>
      <c r="DX178">
        <v>0</v>
      </c>
      <c r="DY178" s="15">
        <f t="shared" si="33"/>
        <v>-7.7382983970004648E-3</v>
      </c>
      <c r="DZ178" s="15">
        <f t="shared" si="34"/>
        <v>1.5581188112942512E-2</v>
      </c>
      <c r="EA178" s="16">
        <f t="shared" si="35"/>
        <v>4858.5404039323166</v>
      </c>
      <c r="EB178" s="17">
        <f t="shared" si="36"/>
        <v>7.8428897159420474E-3</v>
      </c>
    </row>
    <row r="179" spans="1:132" hidden="1" x14ac:dyDescent="0.25">
      <c r="A179">
        <v>170</v>
      </c>
      <c r="B179" t="s">
        <v>669</v>
      </c>
      <c r="C179">
        <v>9</v>
      </c>
      <c r="D179">
        <v>0</v>
      </c>
      <c r="E179">
        <v>6</v>
      </c>
      <c r="F179">
        <v>0</v>
      </c>
      <c r="G179" t="s">
        <v>130</v>
      </c>
      <c r="H179" t="s">
        <v>130</v>
      </c>
      <c r="I179">
        <v>6</v>
      </c>
      <c r="J179">
        <v>0</v>
      </c>
      <c r="K179" t="s">
        <v>130</v>
      </c>
      <c r="L179" t="s">
        <v>130</v>
      </c>
      <c r="M179" t="s">
        <v>137</v>
      </c>
      <c r="N179">
        <v>36</v>
      </c>
      <c r="O179">
        <v>98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15</v>
      </c>
      <c r="X179">
        <v>16</v>
      </c>
      <c r="Y179">
        <v>11</v>
      </c>
      <c r="Z179">
        <v>4</v>
      </c>
      <c r="AA179">
        <v>11</v>
      </c>
      <c r="AB179">
        <v>0</v>
      </c>
      <c r="AC179">
        <v>0</v>
      </c>
      <c r="AD179">
        <v>0</v>
      </c>
      <c r="AE179">
        <v>0</v>
      </c>
      <c r="AF179">
        <v>244.97999572753901</v>
      </c>
      <c r="AG179">
        <v>244.22999572753901</v>
      </c>
      <c r="AH179">
        <v>246.24000549316409</v>
      </c>
      <c r="AI179" s="15">
        <f t="shared" si="27"/>
        <v>-3.0708758675026537E-3</v>
      </c>
      <c r="AJ179" s="15">
        <f t="shared" si="28"/>
        <v>8.1628075080630857E-3</v>
      </c>
      <c r="AK179" t="s">
        <v>649</v>
      </c>
      <c r="AL179">
        <v>8</v>
      </c>
      <c r="AM179">
        <v>144</v>
      </c>
      <c r="AN179">
        <v>39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249.2799987792969</v>
      </c>
      <c r="BE179">
        <v>247.71000671386719</v>
      </c>
      <c r="BF179">
        <v>251.11000061035159</v>
      </c>
      <c r="BG179" s="15">
        <f t="shared" si="29"/>
        <v>-6.3380243949662241E-3</v>
      </c>
      <c r="BH179" s="15">
        <f t="shared" si="30"/>
        <v>1.353985858078266E-2</v>
      </c>
      <c r="BI179" t="s">
        <v>276</v>
      </c>
      <c r="BJ179">
        <v>98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78</v>
      </c>
      <c r="BT179">
        <v>8</v>
      </c>
      <c r="BU179">
        <v>4</v>
      </c>
      <c r="BV179">
        <v>5</v>
      </c>
      <c r="BW179">
        <v>17</v>
      </c>
      <c r="BX179">
        <v>0</v>
      </c>
      <c r="BY179">
        <v>0</v>
      </c>
      <c r="BZ179">
        <v>0</v>
      </c>
      <c r="CA179">
        <v>0</v>
      </c>
      <c r="CB179">
        <v>249.02000427246091</v>
      </c>
      <c r="CC179">
        <v>249.28999328613281</v>
      </c>
      <c r="CD179">
        <v>250.49000549316409</v>
      </c>
      <c r="CE179" s="15">
        <f t="shared" si="31"/>
        <v>1.0830318943528816E-3</v>
      </c>
      <c r="CF179" s="15">
        <f t="shared" si="32"/>
        <v>4.7906590311604935E-3</v>
      </c>
      <c r="CG179" t="s">
        <v>670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</v>
      </c>
      <c r="CT179">
        <v>45</v>
      </c>
      <c r="CU179">
        <v>139</v>
      </c>
      <c r="CV179">
        <v>0</v>
      </c>
      <c r="CW179">
        <v>0</v>
      </c>
      <c r="CX179">
        <v>0</v>
      </c>
      <c r="CY179">
        <v>0</v>
      </c>
      <c r="CZ179">
        <v>248.33000183105469</v>
      </c>
      <c r="DA179">
        <v>248.96000671386719</v>
      </c>
      <c r="DB179">
        <v>249.52000427246091</v>
      </c>
      <c r="DC179">
        <v>423</v>
      </c>
      <c r="DD179">
        <v>190</v>
      </c>
      <c r="DE179">
        <v>325</v>
      </c>
      <c r="DF179">
        <v>49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167</v>
      </c>
      <c r="DN179">
        <v>0</v>
      </c>
      <c r="DO179">
        <v>11</v>
      </c>
      <c r="DP179">
        <v>2.4</v>
      </c>
      <c r="DQ179" t="s">
        <v>130</v>
      </c>
      <c r="DR179">
        <v>652457</v>
      </c>
      <c r="DS179">
        <v>583383</v>
      </c>
      <c r="DT179">
        <v>3.1779999999999999</v>
      </c>
      <c r="DU179">
        <v>3.3319999999999999</v>
      </c>
      <c r="DV179">
        <v>2</v>
      </c>
      <c r="DW179">
        <v>2.6</v>
      </c>
      <c r="DX179">
        <v>0.1062</v>
      </c>
      <c r="DY179" s="15">
        <f t="shared" si="33"/>
        <v>2.5305465368844482E-3</v>
      </c>
      <c r="DZ179" s="15">
        <f t="shared" si="34"/>
        <v>2.2442992505812276E-3</v>
      </c>
      <c r="EA179" s="16">
        <f t="shared" si="35"/>
        <v>249.51874747035981</v>
      </c>
      <c r="EB179" s="17">
        <f t="shared" si="36"/>
        <v>4.7748457874656758E-3</v>
      </c>
    </row>
    <row r="180" spans="1:132" hidden="1" x14ac:dyDescent="0.25">
      <c r="A180">
        <v>171</v>
      </c>
      <c r="B180" t="s">
        <v>671</v>
      </c>
      <c r="C180">
        <v>9</v>
      </c>
      <c r="D180">
        <v>0</v>
      </c>
      <c r="E180">
        <v>6</v>
      </c>
      <c r="F180">
        <v>0</v>
      </c>
      <c r="G180" t="s">
        <v>130</v>
      </c>
      <c r="H180" t="s">
        <v>130</v>
      </c>
      <c r="I180">
        <v>6</v>
      </c>
      <c r="J180">
        <v>0</v>
      </c>
      <c r="K180" t="s">
        <v>130</v>
      </c>
      <c r="L180" t="s">
        <v>130</v>
      </c>
      <c r="M180" t="s">
        <v>172</v>
      </c>
      <c r="N180">
        <v>136</v>
      </c>
      <c r="O180">
        <v>48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10</v>
      </c>
      <c r="X180">
        <v>4</v>
      </c>
      <c r="Y180">
        <v>2</v>
      </c>
      <c r="Z180">
        <v>3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77.25</v>
      </c>
      <c r="AG180">
        <v>77.129997253417969</v>
      </c>
      <c r="AH180">
        <v>77.800003051757813</v>
      </c>
      <c r="AI180" s="15">
        <f t="shared" si="27"/>
        <v>-1.5558505232113884E-3</v>
      </c>
      <c r="AJ180" s="15">
        <f t="shared" si="28"/>
        <v>8.6118993837842606E-3</v>
      </c>
      <c r="AK180" t="s">
        <v>302</v>
      </c>
      <c r="AL180">
        <v>66</v>
      </c>
      <c r="AM180">
        <v>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90</v>
      </c>
      <c r="AV180">
        <v>36</v>
      </c>
      <c r="AW180">
        <v>19</v>
      </c>
      <c r="AX180">
        <v>6</v>
      </c>
      <c r="AY180">
        <v>2</v>
      </c>
      <c r="AZ180">
        <v>0</v>
      </c>
      <c r="BA180">
        <v>0</v>
      </c>
      <c r="BB180">
        <v>0</v>
      </c>
      <c r="BC180">
        <v>0</v>
      </c>
      <c r="BD180">
        <v>77.660003662109375</v>
      </c>
      <c r="BE180">
        <v>77.519996643066406</v>
      </c>
      <c r="BF180">
        <v>78.150001525878906</v>
      </c>
      <c r="BG180" s="15">
        <f t="shared" si="29"/>
        <v>-1.8060761752560772E-3</v>
      </c>
      <c r="BH180" s="15">
        <f t="shared" si="30"/>
        <v>8.0614826680953655E-3</v>
      </c>
      <c r="BI180" t="s">
        <v>593</v>
      </c>
      <c r="BJ180">
        <v>45</v>
      </c>
      <c r="BK180">
        <v>80</v>
      </c>
      <c r="BL180">
        <v>63</v>
      </c>
      <c r="BM180">
        <v>7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5</v>
      </c>
      <c r="BT180">
        <v>1</v>
      </c>
      <c r="BU180">
        <v>1</v>
      </c>
      <c r="BV180">
        <v>0</v>
      </c>
      <c r="BW180">
        <v>0</v>
      </c>
      <c r="BX180">
        <v>1</v>
      </c>
      <c r="BY180">
        <v>2</v>
      </c>
      <c r="BZ180">
        <v>0</v>
      </c>
      <c r="CA180">
        <v>0</v>
      </c>
      <c r="CB180">
        <v>79.279998779296875</v>
      </c>
      <c r="CC180">
        <v>78.110000610351563</v>
      </c>
      <c r="CD180">
        <v>79.400001525878906</v>
      </c>
      <c r="CE180" s="15">
        <f t="shared" si="31"/>
        <v>-1.4978852385135744E-2</v>
      </c>
      <c r="CF180" s="15">
        <f t="shared" si="32"/>
        <v>1.6246862603735535E-2</v>
      </c>
      <c r="CG180" t="s">
        <v>672</v>
      </c>
      <c r="CH180">
        <v>58</v>
      </c>
      <c r="CI180">
        <v>14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25</v>
      </c>
      <c r="CR180">
        <v>13</v>
      </c>
      <c r="CS180">
        <v>16</v>
      </c>
      <c r="CT180">
        <v>16</v>
      </c>
      <c r="CU180">
        <v>71</v>
      </c>
      <c r="CV180">
        <v>0</v>
      </c>
      <c r="CW180">
        <v>0</v>
      </c>
      <c r="CX180">
        <v>0</v>
      </c>
      <c r="CY180">
        <v>0</v>
      </c>
      <c r="CZ180">
        <v>78.589996337890625</v>
      </c>
      <c r="DA180">
        <v>78.889999389648438</v>
      </c>
      <c r="DB180">
        <v>79.879997253417969</v>
      </c>
      <c r="DC180">
        <v>526</v>
      </c>
      <c r="DD180">
        <v>247</v>
      </c>
      <c r="DE180">
        <v>259</v>
      </c>
      <c r="DF180">
        <v>170</v>
      </c>
      <c r="DG180">
        <v>0</v>
      </c>
      <c r="DH180">
        <v>7</v>
      </c>
      <c r="DI180">
        <v>0</v>
      </c>
      <c r="DJ180">
        <v>0</v>
      </c>
      <c r="DK180">
        <v>0</v>
      </c>
      <c r="DL180">
        <v>74</v>
      </c>
      <c r="DN180">
        <v>0</v>
      </c>
      <c r="DO180">
        <v>3</v>
      </c>
      <c r="DP180">
        <v>2.8</v>
      </c>
      <c r="DQ180" t="s">
        <v>135</v>
      </c>
      <c r="DR180">
        <v>2462842</v>
      </c>
      <c r="DS180">
        <v>1710583</v>
      </c>
      <c r="DT180">
        <v>0.86399999999999999</v>
      </c>
      <c r="DU180">
        <v>1.004</v>
      </c>
      <c r="DV180">
        <v>1.36</v>
      </c>
      <c r="DW180">
        <v>4.45</v>
      </c>
      <c r="DX180">
        <v>0.59499999999999997</v>
      </c>
      <c r="DY180" s="15">
        <f t="shared" si="33"/>
        <v>3.802802054491794E-3</v>
      </c>
      <c r="DZ180" s="15">
        <f t="shared" si="34"/>
        <v>1.2393564068721497E-2</v>
      </c>
      <c r="EA180" s="16">
        <f t="shared" si="35"/>
        <v>79.867727651465444</v>
      </c>
      <c r="EB180" s="17">
        <f t="shared" si="36"/>
        <v>1.619636612321329E-2</v>
      </c>
    </row>
    <row r="181" spans="1:132" hidden="1" x14ac:dyDescent="0.25">
      <c r="A181">
        <v>172</v>
      </c>
      <c r="B181" t="s">
        <v>673</v>
      </c>
      <c r="C181">
        <v>10</v>
      </c>
      <c r="D181">
        <v>0</v>
      </c>
      <c r="E181">
        <v>6</v>
      </c>
      <c r="F181">
        <v>0</v>
      </c>
      <c r="G181" t="s">
        <v>130</v>
      </c>
      <c r="H181" t="s">
        <v>130</v>
      </c>
      <c r="I181">
        <v>6</v>
      </c>
      <c r="J181">
        <v>0</v>
      </c>
      <c r="K181" t="s">
        <v>130</v>
      </c>
      <c r="L181" t="s">
        <v>130</v>
      </c>
      <c r="M181" t="s">
        <v>631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195</v>
      </c>
      <c r="AB181">
        <v>0</v>
      </c>
      <c r="AC181">
        <v>0</v>
      </c>
      <c r="AD181">
        <v>0</v>
      </c>
      <c r="AE181">
        <v>0</v>
      </c>
      <c r="AF181">
        <v>50.459999084472663</v>
      </c>
      <c r="AG181">
        <v>50.799999237060547</v>
      </c>
      <c r="AH181">
        <v>50.799999237060547</v>
      </c>
      <c r="AI181" s="15">
        <f t="shared" si="27"/>
        <v>6.6929164900427773E-3</v>
      </c>
      <c r="AJ181" s="15">
        <f t="shared" si="28"/>
        <v>0</v>
      </c>
      <c r="AK181" t="s">
        <v>674</v>
      </c>
      <c r="AL181">
        <v>8</v>
      </c>
      <c r="AM181">
        <v>70</v>
      </c>
      <c r="AN181">
        <v>93</v>
      </c>
      <c r="AO181">
        <v>24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50.919998168945313</v>
      </c>
      <c r="BE181">
        <v>50.130001068115227</v>
      </c>
      <c r="BF181">
        <v>51.110000610351563</v>
      </c>
      <c r="BG181" s="15">
        <f t="shared" si="29"/>
        <v>-1.5758968362212133E-2</v>
      </c>
      <c r="BH181" s="15">
        <f t="shared" si="30"/>
        <v>1.917432069131797E-2</v>
      </c>
      <c r="BI181" t="s">
        <v>675</v>
      </c>
      <c r="BJ181">
        <v>29</v>
      </c>
      <c r="BK181">
        <v>4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57</v>
      </c>
      <c r="BT181">
        <v>31</v>
      </c>
      <c r="BU181">
        <v>50</v>
      </c>
      <c r="BV181">
        <v>28</v>
      </c>
      <c r="BW181">
        <v>16</v>
      </c>
      <c r="BX181">
        <v>0</v>
      </c>
      <c r="BY181">
        <v>0</v>
      </c>
      <c r="BZ181">
        <v>0</v>
      </c>
      <c r="CA181">
        <v>0</v>
      </c>
      <c r="CB181">
        <v>50.909999847412109</v>
      </c>
      <c r="CC181">
        <v>51.099998474121087</v>
      </c>
      <c r="CD181">
        <v>51.490001678466797</v>
      </c>
      <c r="CE181" s="15">
        <f t="shared" si="31"/>
        <v>3.7181728450579321E-3</v>
      </c>
      <c r="CF181" s="15">
        <f t="shared" si="32"/>
        <v>7.5743482546595242E-3</v>
      </c>
      <c r="CG181" t="s">
        <v>173</v>
      </c>
      <c r="CH181">
        <v>126</v>
      </c>
      <c r="CI181">
        <v>40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11</v>
      </c>
      <c r="CR181">
        <v>1</v>
      </c>
      <c r="CS181">
        <v>0</v>
      </c>
      <c r="CT181">
        <v>1</v>
      </c>
      <c r="CU181">
        <v>27</v>
      </c>
      <c r="CV181">
        <v>1</v>
      </c>
      <c r="CW181">
        <v>0</v>
      </c>
      <c r="CX181">
        <v>0</v>
      </c>
      <c r="CY181">
        <v>0</v>
      </c>
      <c r="CZ181">
        <v>51.090000152587891</v>
      </c>
      <c r="DA181">
        <v>51.450000762939453</v>
      </c>
      <c r="DB181">
        <v>52.380001068115227</v>
      </c>
      <c r="DC181">
        <v>395</v>
      </c>
      <c r="DD181">
        <v>180</v>
      </c>
      <c r="DE181">
        <v>195</v>
      </c>
      <c r="DF181">
        <v>1</v>
      </c>
      <c r="DG181">
        <v>0</v>
      </c>
      <c r="DH181">
        <v>24</v>
      </c>
      <c r="DI181">
        <v>0</v>
      </c>
      <c r="DJ181">
        <v>24</v>
      </c>
      <c r="DK181">
        <v>0</v>
      </c>
      <c r="DL181">
        <v>238</v>
      </c>
      <c r="DN181">
        <v>0</v>
      </c>
      <c r="DO181">
        <v>195</v>
      </c>
      <c r="DP181">
        <v>2.8</v>
      </c>
      <c r="DQ181" t="s">
        <v>135</v>
      </c>
      <c r="DR181">
        <v>2621186</v>
      </c>
      <c r="DS181">
        <v>2538250</v>
      </c>
      <c r="DT181">
        <v>1.0069999999999999</v>
      </c>
      <c r="DU181">
        <v>1.391</v>
      </c>
      <c r="DV181">
        <v>-9.7200000000000006</v>
      </c>
      <c r="DW181">
        <v>1.97</v>
      </c>
      <c r="DX181">
        <v>2.6337999999999999</v>
      </c>
      <c r="DY181" s="15">
        <f t="shared" si="33"/>
        <v>6.9970963073509029E-3</v>
      </c>
      <c r="DZ181" s="15">
        <f t="shared" si="34"/>
        <v>1.7754873734469712E-2</v>
      </c>
      <c r="EA181" s="16">
        <f t="shared" si="35"/>
        <v>52.363489030123816</v>
      </c>
      <c r="EB181" s="17">
        <f t="shared" si="36"/>
        <v>2.4751970041820615E-2</v>
      </c>
    </row>
    <row r="182" spans="1:132" hidden="1" x14ac:dyDescent="0.25">
      <c r="A182">
        <v>173</v>
      </c>
      <c r="B182" t="s">
        <v>676</v>
      </c>
      <c r="C182">
        <v>9</v>
      </c>
      <c r="D182">
        <v>0</v>
      </c>
      <c r="E182">
        <v>5</v>
      </c>
      <c r="F182">
        <v>1</v>
      </c>
      <c r="G182" t="s">
        <v>130</v>
      </c>
      <c r="H182" t="s">
        <v>130</v>
      </c>
      <c r="I182">
        <v>5</v>
      </c>
      <c r="J182">
        <v>1</v>
      </c>
      <c r="K182" t="s">
        <v>130</v>
      </c>
      <c r="L182" t="s">
        <v>130</v>
      </c>
      <c r="M182" t="s">
        <v>329</v>
      </c>
      <c r="N182">
        <v>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3</v>
      </c>
      <c r="Z182">
        <v>10</v>
      </c>
      <c r="AA182">
        <v>126</v>
      </c>
      <c r="AB182">
        <v>0</v>
      </c>
      <c r="AC182">
        <v>0</v>
      </c>
      <c r="AD182">
        <v>0</v>
      </c>
      <c r="AE182">
        <v>0</v>
      </c>
      <c r="AF182">
        <v>71.510002136230469</v>
      </c>
      <c r="AG182">
        <v>72.110000610351563</v>
      </c>
      <c r="AH182">
        <v>72.279998779296875</v>
      </c>
      <c r="AI182" s="15">
        <f t="shared" si="27"/>
        <v>8.3206000421939263E-3</v>
      </c>
      <c r="AJ182" s="15">
        <f t="shared" si="28"/>
        <v>2.3519392891026003E-3</v>
      </c>
      <c r="AK182" t="s">
        <v>677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6</v>
      </c>
      <c r="AV182">
        <v>2</v>
      </c>
      <c r="AW182">
        <v>8</v>
      </c>
      <c r="AX182">
        <v>8</v>
      </c>
      <c r="AY182">
        <v>105</v>
      </c>
      <c r="AZ182">
        <v>0</v>
      </c>
      <c r="BA182">
        <v>0</v>
      </c>
      <c r="BB182">
        <v>0</v>
      </c>
      <c r="BC182">
        <v>0</v>
      </c>
      <c r="BD182">
        <v>70.69000244140625</v>
      </c>
      <c r="BE182">
        <v>71.120002746582031</v>
      </c>
      <c r="BF182">
        <v>71.209999084472656</v>
      </c>
      <c r="BG182" s="15">
        <f t="shared" si="29"/>
        <v>6.0461232925985708E-3</v>
      </c>
      <c r="BH182" s="15">
        <f t="shared" si="30"/>
        <v>1.2638160237000706E-3</v>
      </c>
      <c r="BI182" t="s">
        <v>629</v>
      </c>
      <c r="BJ182">
        <v>16</v>
      </c>
      <c r="BK182">
        <v>18</v>
      </c>
      <c r="BL182">
        <v>51</v>
      </c>
      <c r="BM182">
        <v>39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6</v>
      </c>
      <c r="BT182">
        <v>4</v>
      </c>
      <c r="BU182">
        <v>3</v>
      </c>
      <c r="BV182">
        <v>1</v>
      </c>
      <c r="BW182">
        <v>12</v>
      </c>
      <c r="BX182">
        <v>1</v>
      </c>
      <c r="BY182">
        <v>20</v>
      </c>
      <c r="BZ182">
        <v>0</v>
      </c>
      <c r="CA182">
        <v>0</v>
      </c>
      <c r="CB182">
        <v>71.389999389648438</v>
      </c>
      <c r="CC182">
        <v>70.169998168945313</v>
      </c>
      <c r="CD182">
        <v>71.470001220703125</v>
      </c>
      <c r="CE182" s="15">
        <f t="shared" si="31"/>
        <v>-1.7386365291983896E-2</v>
      </c>
      <c r="CF182" s="15">
        <f t="shared" si="32"/>
        <v>1.8189492508099092E-2</v>
      </c>
      <c r="CG182" t="s">
        <v>678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</v>
      </c>
      <c r="CU182">
        <v>151</v>
      </c>
      <c r="CV182">
        <v>0</v>
      </c>
      <c r="CW182">
        <v>0</v>
      </c>
      <c r="CX182">
        <v>0</v>
      </c>
      <c r="CY182">
        <v>0</v>
      </c>
      <c r="CZ182">
        <v>69.989997863769531</v>
      </c>
      <c r="DA182">
        <v>70</v>
      </c>
      <c r="DB182">
        <v>71.139999389648438</v>
      </c>
      <c r="DC182">
        <v>129</v>
      </c>
      <c r="DD182">
        <v>53</v>
      </c>
      <c r="DE182">
        <v>4</v>
      </c>
      <c r="DF182">
        <v>37</v>
      </c>
      <c r="DG182">
        <v>0</v>
      </c>
      <c r="DH182">
        <v>39</v>
      </c>
      <c r="DI182">
        <v>0</v>
      </c>
      <c r="DJ182">
        <v>0</v>
      </c>
      <c r="DK182">
        <v>0</v>
      </c>
      <c r="DL182">
        <v>394</v>
      </c>
      <c r="DN182">
        <v>0</v>
      </c>
      <c r="DO182">
        <v>231</v>
      </c>
      <c r="DP182">
        <v>1.8</v>
      </c>
      <c r="DQ182" t="s">
        <v>130</v>
      </c>
      <c r="DR182">
        <v>369428</v>
      </c>
      <c r="DS182">
        <v>275800</v>
      </c>
      <c r="DT182">
        <v>4.3550000000000004</v>
      </c>
      <c r="DU182">
        <v>6.093</v>
      </c>
      <c r="DV182">
        <v>1.85</v>
      </c>
      <c r="DW182">
        <v>3.05</v>
      </c>
      <c r="DX182">
        <v>0</v>
      </c>
      <c r="DY182" s="15">
        <f t="shared" si="33"/>
        <v>1.4288766043524248E-4</v>
      </c>
      <c r="DZ182" s="15">
        <f t="shared" si="34"/>
        <v>1.6024731507297663E-2</v>
      </c>
      <c r="EA182" s="16">
        <f t="shared" si="35"/>
        <v>71.121731205510841</v>
      </c>
      <c r="EB182" s="17">
        <f t="shared" si="36"/>
        <v>1.6167619167732905E-2</v>
      </c>
    </row>
    <row r="183" spans="1:132" hidden="1" x14ac:dyDescent="0.25">
      <c r="A183">
        <v>174</v>
      </c>
      <c r="B183" t="s">
        <v>679</v>
      </c>
      <c r="C183">
        <v>9</v>
      </c>
      <c r="D183">
        <v>1</v>
      </c>
      <c r="E183">
        <v>6</v>
      </c>
      <c r="F183">
        <v>0</v>
      </c>
      <c r="G183" t="s">
        <v>130</v>
      </c>
      <c r="H183" t="s">
        <v>130</v>
      </c>
      <c r="I183">
        <v>6</v>
      </c>
      <c r="J183">
        <v>0</v>
      </c>
      <c r="K183" t="s">
        <v>130</v>
      </c>
      <c r="L183" t="s">
        <v>130</v>
      </c>
      <c r="M183" t="s">
        <v>607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</v>
      </c>
      <c r="Z183">
        <v>1</v>
      </c>
      <c r="AA183">
        <v>167</v>
      </c>
      <c r="AB183">
        <v>0</v>
      </c>
      <c r="AC183">
        <v>0</v>
      </c>
      <c r="AD183">
        <v>0</v>
      </c>
      <c r="AE183">
        <v>0</v>
      </c>
      <c r="AF183">
        <v>508.22000122070313</v>
      </c>
      <c r="AG183">
        <v>515.22998046875</v>
      </c>
      <c r="AH183">
        <v>515.22998046875</v>
      </c>
      <c r="AI183" s="15">
        <f t="shared" si="27"/>
        <v>1.3605534448265733E-2</v>
      </c>
      <c r="AJ183" s="15">
        <f t="shared" si="28"/>
        <v>0</v>
      </c>
      <c r="AK183" t="s">
        <v>348</v>
      </c>
      <c r="AL183">
        <v>55</v>
      </c>
      <c r="AM183">
        <v>43</v>
      </c>
      <c r="AN183">
        <v>68</v>
      </c>
      <c r="AO183">
        <v>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7</v>
      </c>
      <c r="AV183">
        <v>5</v>
      </c>
      <c r="AW183">
        <v>3</v>
      </c>
      <c r="AX183">
        <v>1</v>
      </c>
      <c r="AY183">
        <v>0</v>
      </c>
      <c r="AZ183">
        <v>1</v>
      </c>
      <c r="BA183">
        <v>9</v>
      </c>
      <c r="BB183">
        <v>0</v>
      </c>
      <c r="BC183">
        <v>0</v>
      </c>
      <c r="BD183">
        <v>516.71002197265625</v>
      </c>
      <c r="BE183">
        <v>508.92001342773438</v>
      </c>
      <c r="BF183">
        <v>517.47998046875</v>
      </c>
      <c r="BG183" s="15">
        <f t="shared" si="29"/>
        <v>-1.5306940853934581E-2</v>
      </c>
      <c r="BH183" s="15">
        <f t="shared" si="30"/>
        <v>1.6541639027777943E-2</v>
      </c>
      <c r="BI183" t="s">
        <v>309</v>
      </c>
      <c r="BJ183">
        <v>28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40</v>
      </c>
      <c r="BT183">
        <v>36</v>
      </c>
      <c r="BU183">
        <v>32</v>
      </c>
      <c r="BV183">
        <v>17</v>
      </c>
      <c r="BW183">
        <v>42</v>
      </c>
      <c r="BX183">
        <v>0</v>
      </c>
      <c r="BY183">
        <v>0</v>
      </c>
      <c r="BZ183">
        <v>0</v>
      </c>
      <c r="CA183">
        <v>0</v>
      </c>
      <c r="CB183">
        <v>519.57000732421875</v>
      </c>
      <c r="CC183">
        <v>519.16998291015625</v>
      </c>
      <c r="CD183">
        <v>521.27001953125</v>
      </c>
      <c r="CE183" s="15">
        <f t="shared" si="31"/>
        <v>-7.7050759333241459E-4</v>
      </c>
      <c r="CF183" s="15">
        <f t="shared" si="32"/>
        <v>4.0286925056273182E-3</v>
      </c>
      <c r="CG183" t="s">
        <v>257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8</v>
      </c>
      <c r="CU183">
        <v>182</v>
      </c>
      <c r="CV183">
        <v>0</v>
      </c>
      <c r="CW183">
        <v>0</v>
      </c>
      <c r="CX183">
        <v>0</v>
      </c>
      <c r="CY183">
        <v>0</v>
      </c>
      <c r="CZ183">
        <v>515.3900146484375</v>
      </c>
      <c r="DA183">
        <v>516.09002685546875</v>
      </c>
      <c r="DB183">
        <v>519.02001953125</v>
      </c>
      <c r="DC183">
        <v>200</v>
      </c>
      <c r="DD183">
        <v>155</v>
      </c>
      <c r="DE183">
        <v>171</v>
      </c>
      <c r="DF183">
        <v>21</v>
      </c>
      <c r="DG183">
        <v>0</v>
      </c>
      <c r="DH183">
        <v>5</v>
      </c>
      <c r="DI183">
        <v>0</v>
      </c>
      <c r="DJ183">
        <v>5</v>
      </c>
      <c r="DK183">
        <v>0</v>
      </c>
      <c r="DL183">
        <v>391</v>
      </c>
      <c r="DN183">
        <v>0</v>
      </c>
      <c r="DO183">
        <v>167</v>
      </c>
      <c r="DP183">
        <v>2.1</v>
      </c>
      <c r="DQ183" t="s">
        <v>130</v>
      </c>
      <c r="DR183">
        <v>361104</v>
      </c>
      <c r="DS183">
        <v>434983</v>
      </c>
      <c r="DT183">
        <v>0.151</v>
      </c>
      <c r="DU183">
        <v>0.85499999999999998</v>
      </c>
      <c r="DV183">
        <v>2.02</v>
      </c>
      <c r="DW183">
        <v>1.84</v>
      </c>
      <c r="DX183">
        <v>0</v>
      </c>
      <c r="DY183" s="15">
        <f t="shared" si="33"/>
        <v>1.35637615649431E-3</v>
      </c>
      <c r="DZ183" s="15">
        <f t="shared" si="34"/>
        <v>5.6452401940630947E-3</v>
      </c>
      <c r="EA183" s="16">
        <f t="shared" si="35"/>
        <v>519.00347901882833</v>
      </c>
      <c r="EB183" s="17">
        <f t="shared" si="36"/>
        <v>7.0016163505574047E-3</v>
      </c>
    </row>
    <row r="184" spans="1:132" hidden="1" x14ac:dyDescent="0.25">
      <c r="A184">
        <v>175</v>
      </c>
      <c r="B184" t="s">
        <v>680</v>
      </c>
      <c r="C184">
        <v>9</v>
      </c>
      <c r="D184">
        <v>0</v>
      </c>
      <c r="E184">
        <v>6</v>
      </c>
      <c r="F184">
        <v>0</v>
      </c>
      <c r="G184" t="s">
        <v>130</v>
      </c>
      <c r="H184" t="s">
        <v>130</v>
      </c>
      <c r="I184">
        <v>6</v>
      </c>
      <c r="J184">
        <v>0</v>
      </c>
      <c r="K184" t="s">
        <v>130</v>
      </c>
      <c r="L184" t="s">
        <v>130</v>
      </c>
      <c r="M184" t="s">
        <v>681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194</v>
      </c>
      <c r="AB184">
        <v>0</v>
      </c>
      <c r="AC184">
        <v>0</v>
      </c>
      <c r="AD184">
        <v>0</v>
      </c>
      <c r="AE184">
        <v>0</v>
      </c>
      <c r="AF184">
        <v>94.669998168945327</v>
      </c>
      <c r="AG184">
        <v>96.580001831054673</v>
      </c>
      <c r="AH184">
        <v>96.580001831054673</v>
      </c>
      <c r="AI184" s="15">
        <f t="shared" si="27"/>
        <v>1.9776388754376706E-2</v>
      </c>
      <c r="AJ184" s="15">
        <f t="shared" si="28"/>
        <v>0</v>
      </c>
      <c r="AK184" t="s">
        <v>650</v>
      </c>
      <c r="AL184">
        <v>11</v>
      </c>
      <c r="AM184">
        <v>43</v>
      </c>
      <c r="AN184">
        <v>72</v>
      </c>
      <c r="AO184">
        <v>32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</v>
      </c>
      <c r="AV184">
        <v>4</v>
      </c>
      <c r="AW184">
        <v>16</v>
      </c>
      <c r="AX184">
        <v>7</v>
      </c>
      <c r="AY184">
        <v>8</v>
      </c>
      <c r="AZ184">
        <v>1</v>
      </c>
      <c r="BA184">
        <v>35</v>
      </c>
      <c r="BB184">
        <v>0</v>
      </c>
      <c r="BC184">
        <v>0</v>
      </c>
      <c r="BD184">
        <v>96.849998474121094</v>
      </c>
      <c r="BE184">
        <v>95.019996643066406</v>
      </c>
      <c r="BF184">
        <v>96.919998168945327</v>
      </c>
      <c r="BG184" s="15">
        <f t="shared" si="29"/>
        <v>-1.9259123297266756E-2</v>
      </c>
      <c r="BH184" s="15">
        <f t="shared" si="30"/>
        <v>1.9603813059993591E-2</v>
      </c>
      <c r="BI184" t="s">
        <v>137</v>
      </c>
      <c r="BJ184">
        <v>90</v>
      </c>
      <c r="BK184">
        <v>61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26</v>
      </c>
      <c r="BT184">
        <v>8</v>
      </c>
      <c r="BU184">
        <v>4</v>
      </c>
      <c r="BV184">
        <v>5</v>
      </c>
      <c r="BW184">
        <v>19</v>
      </c>
      <c r="BX184">
        <v>0</v>
      </c>
      <c r="BY184">
        <v>0</v>
      </c>
      <c r="BZ184">
        <v>0</v>
      </c>
      <c r="CA184">
        <v>0</v>
      </c>
      <c r="CB184">
        <v>97.480003356933594</v>
      </c>
      <c r="CC184">
        <v>97</v>
      </c>
      <c r="CD184">
        <v>97.809997558593764</v>
      </c>
      <c r="CE184" s="15">
        <f t="shared" si="31"/>
        <v>-4.9484882158101762E-3</v>
      </c>
      <c r="CF184" s="15">
        <f t="shared" si="32"/>
        <v>8.2813370699506006E-3</v>
      </c>
      <c r="CG184" t="s">
        <v>682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2</v>
      </c>
      <c r="CT184">
        <v>0</v>
      </c>
      <c r="CU184">
        <v>181</v>
      </c>
      <c r="CV184">
        <v>0</v>
      </c>
      <c r="CW184">
        <v>0</v>
      </c>
      <c r="CX184">
        <v>0</v>
      </c>
      <c r="CY184">
        <v>0</v>
      </c>
      <c r="CZ184">
        <v>96.779998779296875</v>
      </c>
      <c r="DA184">
        <v>97.019996643066406</v>
      </c>
      <c r="DB184">
        <v>97.5</v>
      </c>
      <c r="DC184">
        <v>309</v>
      </c>
      <c r="DD184">
        <v>77</v>
      </c>
      <c r="DE184">
        <v>158</v>
      </c>
      <c r="DF184">
        <v>32</v>
      </c>
      <c r="DG184">
        <v>0</v>
      </c>
      <c r="DH184">
        <v>32</v>
      </c>
      <c r="DI184">
        <v>0</v>
      </c>
      <c r="DJ184">
        <v>32</v>
      </c>
      <c r="DK184">
        <v>0</v>
      </c>
      <c r="DL184">
        <v>402</v>
      </c>
      <c r="DN184">
        <v>0</v>
      </c>
      <c r="DO184">
        <v>202</v>
      </c>
      <c r="DP184">
        <v>2.4</v>
      </c>
      <c r="DQ184" t="s">
        <v>130</v>
      </c>
      <c r="DR184">
        <v>347584</v>
      </c>
      <c r="DS184">
        <v>754850</v>
      </c>
      <c r="DT184">
        <v>1.1359999999999999</v>
      </c>
      <c r="DU184">
        <v>1.81</v>
      </c>
      <c r="DV184">
        <v>1.61</v>
      </c>
      <c r="DW184">
        <v>2.19</v>
      </c>
      <c r="DY184" s="15">
        <f t="shared" si="33"/>
        <v>2.4736948265673409E-3</v>
      </c>
      <c r="DZ184" s="15">
        <f t="shared" si="34"/>
        <v>4.9231113531650328E-3</v>
      </c>
      <c r="EA184" s="16">
        <f t="shared" si="35"/>
        <v>97.497636890023927</v>
      </c>
      <c r="EB184" s="17">
        <f t="shared" si="36"/>
        <v>7.3968061797323736E-3</v>
      </c>
    </row>
    <row r="185" spans="1:132" hidden="1" x14ac:dyDescent="0.25">
      <c r="A185">
        <v>176</v>
      </c>
      <c r="B185" t="s">
        <v>683</v>
      </c>
      <c r="C185">
        <v>10</v>
      </c>
      <c r="D185">
        <v>0</v>
      </c>
      <c r="E185">
        <v>5</v>
      </c>
      <c r="F185">
        <v>1</v>
      </c>
      <c r="G185" t="s">
        <v>130</v>
      </c>
      <c r="H185" t="s">
        <v>130</v>
      </c>
      <c r="I185">
        <v>5</v>
      </c>
      <c r="J185">
        <v>1</v>
      </c>
      <c r="K185" t="s">
        <v>130</v>
      </c>
      <c r="L185" t="s">
        <v>130</v>
      </c>
      <c r="M185" t="s">
        <v>577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1</v>
      </c>
      <c r="Y185">
        <v>15</v>
      </c>
      <c r="Z185">
        <v>22</v>
      </c>
      <c r="AA185">
        <v>140</v>
      </c>
      <c r="AB185">
        <v>0</v>
      </c>
      <c r="AC185">
        <v>0</v>
      </c>
      <c r="AD185">
        <v>0</v>
      </c>
      <c r="AE185">
        <v>0</v>
      </c>
      <c r="AF185">
        <v>136.24000549316409</v>
      </c>
      <c r="AG185">
        <v>137.2200012207031</v>
      </c>
      <c r="AH185">
        <v>137.6499938964844</v>
      </c>
      <c r="AI185" s="15">
        <f t="shared" si="27"/>
        <v>7.1417848624180102E-3</v>
      </c>
      <c r="AJ185" s="15">
        <f t="shared" si="28"/>
        <v>3.1238118041957419E-3</v>
      </c>
      <c r="AK185" t="s">
        <v>371</v>
      </c>
      <c r="AL185">
        <v>20</v>
      </c>
      <c r="AM185">
        <v>6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22</v>
      </c>
      <c r="AV185">
        <v>20</v>
      </c>
      <c r="AW185">
        <v>18</v>
      </c>
      <c r="AX185">
        <v>21</v>
      </c>
      <c r="AY185">
        <v>85</v>
      </c>
      <c r="AZ185">
        <v>0</v>
      </c>
      <c r="BA185">
        <v>0</v>
      </c>
      <c r="BB185">
        <v>0</v>
      </c>
      <c r="BC185">
        <v>0</v>
      </c>
      <c r="BD185">
        <v>137.8399963378906</v>
      </c>
      <c r="BE185">
        <v>137</v>
      </c>
      <c r="BF185">
        <v>137.92999267578119</v>
      </c>
      <c r="BG185" s="15">
        <f t="shared" si="29"/>
        <v>-6.1313601305883481E-3</v>
      </c>
      <c r="BH185" s="15">
        <f t="shared" si="30"/>
        <v>6.7424978261779733E-3</v>
      </c>
      <c r="BI185" t="s">
        <v>674</v>
      </c>
      <c r="BJ185">
        <v>84</v>
      </c>
      <c r="BK185">
        <v>97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139.1000061035156</v>
      </c>
      <c r="CC185">
        <v>138.00999450683591</v>
      </c>
      <c r="CD185">
        <v>139.33000183105469</v>
      </c>
      <c r="CE185" s="15">
        <f t="shared" si="31"/>
        <v>-7.8980627495475186E-3</v>
      </c>
      <c r="CF185" s="15">
        <f t="shared" si="32"/>
        <v>9.4739633020270997E-3</v>
      </c>
      <c r="CG185" t="s">
        <v>586</v>
      </c>
      <c r="CH185">
        <v>4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3</v>
      </c>
      <c r="CR185">
        <v>0</v>
      </c>
      <c r="CS185">
        <v>1</v>
      </c>
      <c r="CT185">
        <v>2</v>
      </c>
      <c r="CU185">
        <v>165</v>
      </c>
      <c r="CV185">
        <v>0</v>
      </c>
      <c r="CW185">
        <v>0</v>
      </c>
      <c r="CX185">
        <v>0</v>
      </c>
      <c r="CY185">
        <v>0</v>
      </c>
      <c r="CZ185">
        <v>137.32000732421881</v>
      </c>
      <c r="DA185">
        <v>136.94000244140619</v>
      </c>
      <c r="DB185">
        <v>137.6600036621094</v>
      </c>
      <c r="DC185">
        <v>221</v>
      </c>
      <c r="DD185">
        <v>131</v>
      </c>
      <c r="DE185">
        <v>36</v>
      </c>
      <c r="DF185">
        <v>124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390</v>
      </c>
      <c r="DN185">
        <v>0</v>
      </c>
      <c r="DO185">
        <v>225</v>
      </c>
      <c r="DP185">
        <v>2.8</v>
      </c>
      <c r="DQ185" t="s">
        <v>135</v>
      </c>
      <c r="DR185">
        <v>328578</v>
      </c>
      <c r="DS185">
        <v>606266</v>
      </c>
      <c r="DT185">
        <v>2.4500000000000002</v>
      </c>
      <c r="DU185">
        <v>3.5139999999999998</v>
      </c>
      <c r="DV185">
        <v>3.29</v>
      </c>
      <c r="DW185">
        <v>2.0699999999999998</v>
      </c>
      <c r="DX185">
        <v>0.69629996999999999</v>
      </c>
      <c r="DY185" s="15">
        <f t="shared" si="33"/>
        <v>-2.7749735361308758E-3</v>
      </c>
      <c r="DZ185" s="15">
        <f t="shared" si="34"/>
        <v>5.2302862236621728E-3</v>
      </c>
      <c r="EA185" s="16">
        <f t="shared" si="35"/>
        <v>137.65623784964373</v>
      </c>
      <c r="EB185" s="17">
        <f t="shared" si="36"/>
        <v>2.4553126875312969E-3</v>
      </c>
    </row>
    <row r="186" spans="1:132" hidden="1" x14ac:dyDescent="0.25">
      <c r="A186">
        <v>177</v>
      </c>
      <c r="B186" t="s">
        <v>684</v>
      </c>
      <c r="C186">
        <v>9</v>
      </c>
      <c r="D186">
        <v>0</v>
      </c>
      <c r="E186">
        <v>6</v>
      </c>
      <c r="F186">
        <v>0</v>
      </c>
      <c r="G186" t="s">
        <v>130</v>
      </c>
      <c r="H186" t="s">
        <v>130</v>
      </c>
      <c r="I186">
        <v>6</v>
      </c>
      <c r="J186">
        <v>0</v>
      </c>
      <c r="K186" t="s">
        <v>130</v>
      </c>
      <c r="L186" t="s">
        <v>130</v>
      </c>
      <c r="M186" t="s">
        <v>259</v>
      </c>
      <c r="N186">
        <v>10</v>
      </c>
      <c r="O186">
        <v>8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</v>
      </c>
      <c r="X186">
        <v>10</v>
      </c>
      <c r="Y186">
        <v>4</v>
      </c>
      <c r="Z186">
        <v>10</v>
      </c>
      <c r="AA186">
        <v>135</v>
      </c>
      <c r="AB186">
        <v>0</v>
      </c>
      <c r="AC186">
        <v>0</v>
      </c>
      <c r="AD186">
        <v>0</v>
      </c>
      <c r="AE186">
        <v>0</v>
      </c>
      <c r="AF186">
        <v>92.879997253417955</v>
      </c>
      <c r="AG186">
        <v>93.620002746582045</v>
      </c>
      <c r="AH186">
        <v>94.480003356933594</v>
      </c>
      <c r="AI186" s="15">
        <f t="shared" si="27"/>
        <v>7.9043523975019792E-3</v>
      </c>
      <c r="AJ186" s="15">
        <f t="shared" si="28"/>
        <v>9.1024616828448979E-3</v>
      </c>
      <c r="AK186" t="s">
        <v>685</v>
      </c>
      <c r="AL186">
        <v>9</v>
      </c>
      <c r="AM186">
        <v>13</v>
      </c>
      <c r="AN186">
        <v>9</v>
      </c>
      <c r="AO186">
        <v>58</v>
      </c>
      <c r="AP186">
        <v>89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95.699996948242202</v>
      </c>
      <c r="BE186">
        <v>92.980003356933594</v>
      </c>
      <c r="BF186">
        <v>95.730003356933594</v>
      </c>
      <c r="BG186" s="15">
        <f t="shared" si="29"/>
        <v>-2.9253532943713134E-2</v>
      </c>
      <c r="BH186" s="15">
        <f t="shared" si="30"/>
        <v>2.8726625964343722E-2</v>
      </c>
      <c r="BI186" t="s">
        <v>678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181</v>
      </c>
      <c r="BX186">
        <v>0</v>
      </c>
      <c r="BY186">
        <v>0</v>
      </c>
      <c r="BZ186">
        <v>0</v>
      </c>
      <c r="CA186">
        <v>0</v>
      </c>
      <c r="CB186">
        <v>93.819999694824219</v>
      </c>
      <c r="CC186">
        <v>95.699996948242202</v>
      </c>
      <c r="CD186">
        <v>95.699996948242202</v>
      </c>
      <c r="CE186" s="15">
        <f t="shared" si="31"/>
        <v>1.9644695019528036E-2</v>
      </c>
      <c r="CF186" s="15">
        <f t="shared" si="32"/>
        <v>0</v>
      </c>
      <c r="CG186" t="s">
        <v>686</v>
      </c>
      <c r="CH186">
        <v>21</v>
      </c>
      <c r="CI186">
        <v>20</v>
      </c>
      <c r="CJ186">
        <v>33</v>
      </c>
      <c r="CK186">
        <v>45</v>
      </c>
      <c r="CL186">
        <v>31</v>
      </c>
      <c r="CM186">
        <v>0</v>
      </c>
      <c r="CN186">
        <v>0</v>
      </c>
      <c r="CO186">
        <v>0</v>
      </c>
      <c r="CP186">
        <v>0</v>
      </c>
      <c r="CQ186">
        <v>2</v>
      </c>
      <c r="CR186">
        <v>0</v>
      </c>
      <c r="CS186">
        <v>0</v>
      </c>
      <c r="CT186">
        <v>1</v>
      </c>
      <c r="CU186">
        <v>28</v>
      </c>
      <c r="CV186">
        <v>1</v>
      </c>
      <c r="CW186">
        <v>29</v>
      </c>
      <c r="CX186">
        <v>1</v>
      </c>
      <c r="CY186">
        <v>29</v>
      </c>
      <c r="CZ186">
        <v>95.599998474121094</v>
      </c>
      <c r="DA186">
        <v>95.629997253417969</v>
      </c>
      <c r="DB186">
        <v>95.879997253417969</v>
      </c>
      <c r="DC186">
        <v>226</v>
      </c>
      <c r="DD186">
        <v>36</v>
      </c>
      <c r="DE186">
        <v>107</v>
      </c>
      <c r="DF186">
        <v>32</v>
      </c>
      <c r="DG186">
        <v>0</v>
      </c>
      <c r="DH186">
        <v>223</v>
      </c>
      <c r="DI186">
        <v>0</v>
      </c>
      <c r="DJ186">
        <v>147</v>
      </c>
      <c r="DK186">
        <v>30</v>
      </c>
      <c r="DL186">
        <v>345</v>
      </c>
      <c r="DN186">
        <v>1</v>
      </c>
      <c r="DO186">
        <v>136</v>
      </c>
      <c r="DP186">
        <v>1.8</v>
      </c>
      <c r="DQ186" t="s">
        <v>130</v>
      </c>
      <c r="DR186">
        <v>417735</v>
      </c>
      <c r="DS186">
        <v>468700</v>
      </c>
      <c r="DT186">
        <v>0.76700000000000002</v>
      </c>
      <c r="DU186">
        <v>1.0609999999999999</v>
      </c>
      <c r="DV186">
        <v>2.59</v>
      </c>
      <c r="DW186">
        <v>5.27</v>
      </c>
      <c r="DX186">
        <v>0.70309997000000002</v>
      </c>
      <c r="DY186" s="15">
        <f t="shared" si="33"/>
        <v>3.1369633126077101E-4</v>
      </c>
      <c r="DZ186" s="15">
        <f t="shared" si="34"/>
        <v>2.6074260237954894E-3</v>
      </c>
      <c r="EA186" s="16">
        <f t="shared" si="35"/>
        <v>95.879345396912015</v>
      </c>
      <c r="EB186" s="17">
        <f t="shared" si="36"/>
        <v>2.9211223550562604E-3</v>
      </c>
    </row>
    <row r="187" spans="1:132" hidden="1" x14ac:dyDescent="0.25">
      <c r="A187">
        <v>178</v>
      </c>
      <c r="B187" t="s">
        <v>687</v>
      </c>
      <c r="C187">
        <v>9</v>
      </c>
      <c r="D187">
        <v>0</v>
      </c>
      <c r="E187">
        <v>6</v>
      </c>
      <c r="F187">
        <v>0</v>
      </c>
      <c r="G187" t="s">
        <v>130</v>
      </c>
      <c r="H187" t="s">
        <v>130</v>
      </c>
      <c r="I187">
        <v>6</v>
      </c>
      <c r="J187">
        <v>0</v>
      </c>
      <c r="K187" t="s">
        <v>130</v>
      </c>
      <c r="L187" t="s">
        <v>130</v>
      </c>
      <c r="M187" t="s">
        <v>688</v>
      </c>
      <c r="N187">
        <v>50</v>
      </c>
      <c r="O187">
        <v>51</v>
      </c>
      <c r="P187">
        <v>11</v>
      </c>
      <c r="Q187">
        <v>2</v>
      </c>
      <c r="R187">
        <v>10</v>
      </c>
      <c r="S187">
        <v>1</v>
      </c>
      <c r="T187">
        <v>23</v>
      </c>
      <c r="U187">
        <v>1</v>
      </c>
      <c r="V187">
        <v>10</v>
      </c>
      <c r="W187">
        <v>16</v>
      </c>
      <c r="X187">
        <v>5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189.07000732421881</v>
      </c>
      <c r="AG187">
        <v>188.25999450683599</v>
      </c>
      <c r="AH187">
        <v>193.9700012207031</v>
      </c>
      <c r="AI187" s="15">
        <f t="shared" si="27"/>
        <v>-4.3026284979170715E-3</v>
      </c>
      <c r="AJ187" s="15">
        <f t="shared" si="28"/>
        <v>2.9437576315577418E-2</v>
      </c>
      <c r="AK187" t="s">
        <v>366</v>
      </c>
      <c r="AL187">
        <v>7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5</v>
      </c>
      <c r="AV187">
        <v>8</v>
      </c>
      <c r="AW187">
        <v>20</v>
      </c>
      <c r="AX187">
        <v>32</v>
      </c>
      <c r="AY187">
        <v>4</v>
      </c>
      <c r="AZ187">
        <v>0</v>
      </c>
      <c r="BA187">
        <v>0</v>
      </c>
      <c r="BB187">
        <v>0</v>
      </c>
      <c r="BC187">
        <v>0</v>
      </c>
      <c r="BD187">
        <v>188.7200012207031</v>
      </c>
      <c r="BE187">
        <v>188.44000244140619</v>
      </c>
      <c r="BF187">
        <v>188.8999938964844</v>
      </c>
      <c r="BG187" s="15">
        <f t="shared" si="29"/>
        <v>-1.4858776038488841E-3</v>
      </c>
      <c r="BH187" s="15">
        <f t="shared" si="30"/>
        <v>2.4351057169980095E-3</v>
      </c>
      <c r="BI187" t="s">
        <v>233</v>
      </c>
      <c r="BJ187">
        <v>9</v>
      </c>
      <c r="BK187">
        <v>30</v>
      </c>
      <c r="BL187">
        <v>23</v>
      </c>
      <c r="BM187">
        <v>61</v>
      </c>
      <c r="BN187">
        <v>10</v>
      </c>
      <c r="BO187">
        <v>0</v>
      </c>
      <c r="BP187">
        <v>0</v>
      </c>
      <c r="BQ187">
        <v>0</v>
      </c>
      <c r="BR187">
        <v>0</v>
      </c>
      <c r="BS187">
        <v>2</v>
      </c>
      <c r="BT187">
        <v>1</v>
      </c>
      <c r="BU187">
        <v>2</v>
      </c>
      <c r="BV187">
        <v>0</v>
      </c>
      <c r="BW187">
        <v>13</v>
      </c>
      <c r="BX187">
        <v>1</v>
      </c>
      <c r="BY187">
        <v>16</v>
      </c>
      <c r="BZ187">
        <v>1</v>
      </c>
      <c r="CA187">
        <v>16</v>
      </c>
      <c r="CB187">
        <v>191.32000732421881</v>
      </c>
      <c r="CC187">
        <v>187.8800048828125</v>
      </c>
      <c r="CD187">
        <v>191.94999694824219</v>
      </c>
      <c r="CE187" s="15">
        <f t="shared" si="31"/>
        <v>-1.8309571811816694E-2</v>
      </c>
      <c r="CF187" s="15">
        <f t="shared" si="32"/>
        <v>2.1203397395870405E-2</v>
      </c>
      <c r="CG187" t="s">
        <v>223</v>
      </c>
      <c r="CH187">
        <v>20</v>
      </c>
      <c r="CI187">
        <v>9</v>
      </c>
      <c r="CJ187">
        <v>12</v>
      </c>
      <c r="CK187">
        <v>11</v>
      </c>
      <c r="CL187">
        <v>5</v>
      </c>
      <c r="CM187">
        <v>1</v>
      </c>
      <c r="CN187">
        <v>28</v>
      </c>
      <c r="CO187">
        <v>1</v>
      </c>
      <c r="CP187">
        <v>5</v>
      </c>
      <c r="CQ187">
        <v>20</v>
      </c>
      <c r="CR187">
        <v>8</v>
      </c>
      <c r="CS187">
        <v>8</v>
      </c>
      <c r="CT187">
        <v>16</v>
      </c>
      <c r="CU187">
        <v>48</v>
      </c>
      <c r="CV187">
        <v>1</v>
      </c>
      <c r="CW187">
        <v>1</v>
      </c>
      <c r="CX187">
        <v>1</v>
      </c>
      <c r="CY187">
        <v>1</v>
      </c>
      <c r="CZ187">
        <v>193.44999694824219</v>
      </c>
      <c r="DA187">
        <v>194.49000549316409</v>
      </c>
      <c r="DB187">
        <v>199.32000732421881</v>
      </c>
      <c r="DC187">
        <v>296</v>
      </c>
      <c r="DD187">
        <v>144</v>
      </c>
      <c r="DE187">
        <v>121</v>
      </c>
      <c r="DF187">
        <v>87</v>
      </c>
      <c r="DG187">
        <v>15</v>
      </c>
      <c r="DH187">
        <v>99</v>
      </c>
      <c r="DI187">
        <v>10</v>
      </c>
      <c r="DJ187">
        <v>12</v>
      </c>
      <c r="DK187">
        <v>17</v>
      </c>
      <c r="DL187">
        <v>65</v>
      </c>
      <c r="DN187">
        <v>0</v>
      </c>
      <c r="DO187">
        <v>4</v>
      </c>
      <c r="DP187">
        <v>2.2000000000000002</v>
      </c>
      <c r="DQ187" t="s">
        <v>130</v>
      </c>
      <c r="DR187">
        <v>176198</v>
      </c>
      <c r="DS187">
        <v>326550</v>
      </c>
      <c r="DT187">
        <v>0.105</v>
      </c>
      <c r="DU187">
        <v>1.099</v>
      </c>
      <c r="DV187">
        <v>4.71</v>
      </c>
      <c r="DW187">
        <v>2.5099999999999998</v>
      </c>
      <c r="DX187">
        <v>0</v>
      </c>
      <c r="DY187" s="15">
        <f t="shared" si="33"/>
        <v>5.3473624121957997E-3</v>
      </c>
      <c r="DZ187" s="15">
        <f t="shared" si="34"/>
        <v>2.423239842249314E-2</v>
      </c>
      <c r="EA187" s="16">
        <f t="shared" si="35"/>
        <v>199.20296479546732</v>
      </c>
      <c r="EB187" s="17">
        <f t="shared" si="36"/>
        <v>2.957976083468894E-2</v>
      </c>
    </row>
    <row r="188" spans="1:132" hidden="1" x14ac:dyDescent="0.25">
      <c r="A188">
        <v>179</v>
      </c>
      <c r="B188" t="s">
        <v>689</v>
      </c>
      <c r="C188">
        <v>10</v>
      </c>
      <c r="D188">
        <v>0</v>
      </c>
      <c r="E188">
        <v>6</v>
      </c>
      <c r="F188">
        <v>0</v>
      </c>
      <c r="G188" t="s">
        <v>130</v>
      </c>
      <c r="H188" t="s">
        <v>130</v>
      </c>
      <c r="I188">
        <v>6</v>
      </c>
      <c r="J188">
        <v>0</v>
      </c>
      <c r="K188" t="s">
        <v>130</v>
      </c>
      <c r="L188" t="s">
        <v>130</v>
      </c>
      <c r="M188" t="s">
        <v>690</v>
      </c>
      <c r="N188">
        <v>0</v>
      </c>
      <c r="O188">
        <v>4</v>
      </c>
      <c r="P188">
        <v>0</v>
      </c>
      <c r="Q188">
        <v>1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157</v>
      </c>
      <c r="AB188">
        <v>0</v>
      </c>
      <c r="AC188">
        <v>0</v>
      </c>
      <c r="AD188">
        <v>0</v>
      </c>
      <c r="AE188">
        <v>0</v>
      </c>
      <c r="AF188">
        <v>61.209999084472663</v>
      </c>
      <c r="AG188">
        <v>62.560001373291023</v>
      </c>
      <c r="AH188">
        <v>63.529998779296882</v>
      </c>
      <c r="AI188" s="15">
        <f t="shared" si="27"/>
        <v>2.1579319999739055E-2</v>
      </c>
      <c r="AJ188" s="15">
        <f t="shared" si="28"/>
        <v>1.5268336607019761E-2</v>
      </c>
      <c r="AK188" t="s">
        <v>691</v>
      </c>
      <c r="AL188">
        <v>0</v>
      </c>
      <c r="AM188">
        <v>0</v>
      </c>
      <c r="AN188">
        <v>0</v>
      </c>
      <c r="AO188">
        <v>0</v>
      </c>
      <c r="AP188">
        <v>58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62.830001831054688</v>
      </c>
      <c r="BE188">
        <v>60.909999847412109</v>
      </c>
      <c r="BF188">
        <v>62.919998168945313</v>
      </c>
      <c r="BG188" s="15">
        <f t="shared" si="29"/>
        <v>-3.1521950229066675E-2</v>
      </c>
      <c r="BH188" s="15">
        <f t="shared" si="30"/>
        <v>3.1945301653318436E-2</v>
      </c>
      <c r="BI188" t="s">
        <v>319</v>
      </c>
      <c r="BJ188">
        <v>1</v>
      </c>
      <c r="BK188">
        <v>7</v>
      </c>
      <c r="BL188">
        <v>53</v>
      </c>
      <c r="BM188">
        <v>69</v>
      </c>
      <c r="BN188">
        <v>4</v>
      </c>
      <c r="BO188">
        <v>0</v>
      </c>
      <c r="BP188">
        <v>0</v>
      </c>
      <c r="BQ188">
        <v>0</v>
      </c>
      <c r="BR188">
        <v>0</v>
      </c>
      <c r="BS188">
        <v>4</v>
      </c>
      <c r="BT188">
        <v>1</v>
      </c>
      <c r="BU188">
        <v>0</v>
      </c>
      <c r="BV188">
        <v>2</v>
      </c>
      <c r="BW188">
        <v>1</v>
      </c>
      <c r="BX188">
        <v>1</v>
      </c>
      <c r="BY188">
        <v>4</v>
      </c>
      <c r="BZ188">
        <v>1</v>
      </c>
      <c r="CA188">
        <v>4</v>
      </c>
      <c r="CB188">
        <v>63.490001678466797</v>
      </c>
      <c r="CC188">
        <v>62.5</v>
      </c>
      <c r="CD188">
        <v>63.790000915527337</v>
      </c>
      <c r="CE188" s="15">
        <f t="shared" si="31"/>
        <v>-1.5840026855468814E-2</v>
      </c>
      <c r="CF188" s="15">
        <f t="shared" si="32"/>
        <v>2.0222619486016224E-2</v>
      </c>
      <c r="CG188" t="s">
        <v>151</v>
      </c>
      <c r="CH188">
        <v>12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7</v>
      </c>
      <c r="CR188">
        <v>8</v>
      </c>
      <c r="CS188">
        <v>9</v>
      </c>
      <c r="CT188">
        <v>4</v>
      </c>
      <c r="CU188">
        <v>100</v>
      </c>
      <c r="CV188">
        <v>0</v>
      </c>
      <c r="CW188">
        <v>0</v>
      </c>
      <c r="CX188">
        <v>0</v>
      </c>
      <c r="CY188">
        <v>0</v>
      </c>
      <c r="CZ188">
        <v>63.560001373291023</v>
      </c>
      <c r="DA188">
        <v>63.919998168945313</v>
      </c>
      <c r="DB188">
        <v>64.510002136230469</v>
      </c>
      <c r="DC188">
        <v>147</v>
      </c>
      <c r="DD188">
        <v>36</v>
      </c>
      <c r="DE188">
        <v>5</v>
      </c>
      <c r="DF188">
        <v>1</v>
      </c>
      <c r="DG188">
        <v>0</v>
      </c>
      <c r="DH188">
        <v>132</v>
      </c>
      <c r="DI188">
        <v>0</v>
      </c>
      <c r="DJ188">
        <v>59</v>
      </c>
      <c r="DK188">
        <v>4</v>
      </c>
      <c r="DL188">
        <v>258</v>
      </c>
      <c r="DN188">
        <v>0</v>
      </c>
      <c r="DO188">
        <v>157</v>
      </c>
      <c r="DP188">
        <v>1.7</v>
      </c>
      <c r="DQ188" t="s">
        <v>130</v>
      </c>
      <c r="DR188">
        <v>282307</v>
      </c>
      <c r="DS188">
        <v>247175</v>
      </c>
      <c r="DT188">
        <v>1.6779999999999999</v>
      </c>
      <c r="DU188">
        <v>1.758</v>
      </c>
      <c r="DV188">
        <v>1.49</v>
      </c>
      <c r="DW188">
        <v>7.38</v>
      </c>
      <c r="DX188">
        <v>0</v>
      </c>
      <c r="DY188" s="15">
        <f t="shared" si="33"/>
        <v>5.6319900808318168E-3</v>
      </c>
      <c r="DZ188" s="15">
        <f t="shared" si="34"/>
        <v>9.1459300534388888E-3</v>
      </c>
      <c r="EA188" s="16">
        <f t="shared" si="35"/>
        <v>64.504606001214427</v>
      </c>
      <c r="EB188" s="17">
        <f t="shared" si="36"/>
        <v>1.4777920134270706E-2</v>
      </c>
    </row>
    <row r="189" spans="1:132" hidden="1" x14ac:dyDescent="0.25">
      <c r="A189">
        <v>180</v>
      </c>
      <c r="B189" t="s">
        <v>692</v>
      </c>
      <c r="C189">
        <v>9</v>
      </c>
      <c r="D189">
        <v>0</v>
      </c>
      <c r="E189">
        <v>5</v>
      </c>
      <c r="F189">
        <v>1</v>
      </c>
      <c r="G189" t="s">
        <v>130</v>
      </c>
      <c r="H189" t="s">
        <v>693</v>
      </c>
      <c r="I189">
        <v>6</v>
      </c>
      <c r="J189">
        <v>0</v>
      </c>
      <c r="K189" t="s">
        <v>130</v>
      </c>
      <c r="L189" t="s">
        <v>130</v>
      </c>
      <c r="M189" t="s">
        <v>225</v>
      </c>
      <c r="N189">
        <v>137</v>
      </c>
      <c r="O189">
        <v>21</v>
      </c>
      <c r="P189">
        <v>4</v>
      </c>
      <c r="Q189">
        <v>0</v>
      </c>
      <c r="R189">
        <v>0</v>
      </c>
      <c r="S189">
        <v>1</v>
      </c>
      <c r="T189">
        <v>4</v>
      </c>
      <c r="U189">
        <v>0</v>
      </c>
      <c r="V189">
        <v>0</v>
      </c>
      <c r="W189">
        <v>13</v>
      </c>
      <c r="X189">
        <v>8</v>
      </c>
      <c r="Y189">
        <v>2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131.55999755859381</v>
      </c>
      <c r="AG189">
        <v>131.36000061035159</v>
      </c>
      <c r="AH189">
        <v>132.80999755859381</v>
      </c>
      <c r="AI189" s="15">
        <f t="shared" si="27"/>
        <v>-1.5225102566454041E-3</v>
      </c>
      <c r="AJ189" s="15">
        <f t="shared" si="28"/>
        <v>1.0917829793668177E-2</v>
      </c>
      <c r="AK189" t="s">
        <v>694</v>
      </c>
      <c r="AL189">
        <v>32</v>
      </c>
      <c r="AM189">
        <v>19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13</v>
      </c>
      <c r="AV189">
        <v>9</v>
      </c>
      <c r="AW189">
        <v>10</v>
      </c>
      <c r="AX189">
        <v>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133.38999938964841</v>
      </c>
      <c r="BE189">
        <v>132.38999938964841</v>
      </c>
      <c r="BF189">
        <v>133.66999816894531</v>
      </c>
      <c r="BG189" s="15">
        <f t="shared" si="29"/>
        <v>-7.5534406270130194E-3</v>
      </c>
      <c r="BH189" s="15">
        <f t="shared" si="30"/>
        <v>9.5758120508022682E-3</v>
      </c>
      <c r="BI189" t="s">
        <v>532</v>
      </c>
      <c r="BJ189">
        <v>2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8</v>
      </c>
      <c r="BT189">
        <v>22</v>
      </c>
      <c r="BU189">
        <v>43</v>
      </c>
      <c r="BV189">
        <v>59</v>
      </c>
      <c r="BW189">
        <v>53</v>
      </c>
      <c r="BX189">
        <v>0</v>
      </c>
      <c r="BY189">
        <v>0</v>
      </c>
      <c r="BZ189">
        <v>0</v>
      </c>
      <c r="CA189">
        <v>0</v>
      </c>
      <c r="CB189">
        <v>132.6199951171875</v>
      </c>
      <c r="CC189">
        <v>133.17999267578119</v>
      </c>
      <c r="CD189">
        <v>133.3800048828125</v>
      </c>
      <c r="CE189" s="15">
        <f t="shared" si="31"/>
        <v>4.2048174605098243E-3</v>
      </c>
      <c r="CF189" s="15">
        <f t="shared" si="32"/>
        <v>1.4995666494916904E-3</v>
      </c>
      <c r="CG189" t="s">
        <v>453</v>
      </c>
      <c r="CH189">
        <v>44</v>
      </c>
      <c r="CI189">
        <v>89</v>
      </c>
      <c r="CJ189">
        <v>51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8</v>
      </c>
      <c r="CR189">
        <v>0</v>
      </c>
      <c r="CS189">
        <v>1</v>
      </c>
      <c r="CT189">
        <v>0</v>
      </c>
      <c r="CU189">
        <v>1</v>
      </c>
      <c r="CV189">
        <v>1</v>
      </c>
      <c r="CW189">
        <v>2</v>
      </c>
      <c r="CX189">
        <v>0</v>
      </c>
      <c r="CY189">
        <v>0</v>
      </c>
      <c r="CZ189">
        <v>135.3500061035156</v>
      </c>
      <c r="DA189">
        <v>135.7799987792969</v>
      </c>
      <c r="DB189">
        <v>136.30999755859381</v>
      </c>
      <c r="DC189">
        <v>400</v>
      </c>
      <c r="DD189">
        <v>203</v>
      </c>
      <c r="DE189">
        <v>213</v>
      </c>
      <c r="DF189">
        <v>62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54</v>
      </c>
      <c r="DN189">
        <v>0</v>
      </c>
      <c r="DO189">
        <v>0</v>
      </c>
      <c r="DP189">
        <v>2.2000000000000002</v>
      </c>
      <c r="DQ189" t="s">
        <v>130</v>
      </c>
      <c r="DR189">
        <v>813713</v>
      </c>
      <c r="DS189">
        <v>640100</v>
      </c>
      <c r="DT189">
        <v>0.94199999999999995</v>
      </c>
      <c r="DU189">
        <v>1.355</v>
      </c>
      <c r="DV189">
        <v>0.83</v>
      </c>
      <c r="DW189">
        <v>3.6</v>
      </c>
      <c r="DX189">
        <v>4.3099999999999999E-2</v>
      </c>
      <c r="DY189" s="15">
        <f t="shared" si="33"/>
        <v>3.1668336989768564E-3</v>
      </c>
      <c r="DZ189" s="15">
        <f t="shared" si="34"/>
        <v>3.8881871380642696E-3</v>
      </c>
      <c r="EA189" s="16">
        <f t="shared" si="35"/>
        <v>136.30793682415694</v>
      </c>
      <c r="EB189" s="17">
        <f t="shared" si="36"/>
        <v>7.055020837041126E-3</v>
      </c>
    </row>
    <row r="190" spans="1:132" s="18" customFormat="1" hidden="1" x14ac:dyDescent="0.25">
      <c r="A190" s="18">
        <v>181</v>
      </c>
      <c r="B190" s="18" t="s">
        <v>695</v>
      </c>
      <c r="C190" s="18">
        <v>9</v>
      </c>
      <c r="D190" s="18">
        <v>0</v>
      </c>
      <c r="E190" s="18">
        <v>6</v>
      </c>
      <c r="F190" s="18">
        <v>0</v>
      </c>
      <c r="G190" s="18" t="s">
        <v>130</v>
      </c>
      <c r="H190" s="18" t="s">
        <v>130</v>
      </c>
      <c r="I190" s="18">
        <v>6</v>
      </c>
      <c r="J190" s="18">
        <v>0</v>
      </c>
      <c r="K190" s="18" t="s">
        <v>130</v>
      </c>
      <c r="L190" s="18" t="s">
        <v>130</v>
      </c>
      <c r="M190" s="18" t="s">
        <v>696</v>
      </c>
      <c r="N190" s="18">
        <v>8</v>
      </c>
      <c r="O190" s="18">
        <v>15</v>
      </c>
      <c r="P190" s="18">
        <v>35</v>
      </c>
      <c r="Q190" s="18">
        <v>45</v>
      </c>
      <c r="R190" s="18">
        <v>5</v>
      </c>
      <c r="S190" s="18">
        <v>0</v>
      </c>
      <c r="T190" s="18">
        <v>0</v>
      </c>
      <c r="U190" s="18">
        <v>0</v>
      </c>
      <c r="V190" s="18">
        <v>0</v>
      </c>
      <c r="W190" s="18">
        <v>5</v>
      </c>
      <c r="X190" s="18">
        <v>2</v>
      </c>
      <c r="Y190" s="18">
        <v>0</v>
      </c>
      <c r="Z190" s="18">
        <v>0</v>
      </c>
      <c r="AA190" s="18">
        <v>4</v>
      </c>
      <c r="AB190" s="18">
        <v>1</v>
      </c>
      <c r="AC190" s="18">
        <v>6</v>
      </c>
      <c r="AD190" s="18">
        <v>1</v>
      </c>
      <c r="AE190" s="18">
        <v>0</v>
      </c>
      <c r="AF190" s="18">
        <v>35.689998626708977</v>
      </c>
      <c r="AG190" s="18">
        <v>35</v>
      </c>
      <c r="AH190" s="18">
        <v>35.75</v>
      </c>
      <c r="AI190" s="19">
        <f t="shared" si="27"/>
        <v>-1.9714246477399389E-2</v>
      </c>
      <c r="AJ190" s="19">
        <f t="shared" si="28"/>
        <v>2.0979020979020935E-2</v>
      </c>
      <c r="AK190" s="18" t="s">
        <v>283</v>
      </c>
      <c r="AL190" s="18">
        <v>15</v>
      </c>
      <c r="AM190" s="18">
        <v>12</v>
      </c>
      <c r="AN190" s="18">
        <v>12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5</v>
      </c>
      <c r="AV190" s="18">
        <v>2</v>
      </c>
      <c r="AW190" s="18">
        <v>4</v>
      </c>
      <c r="AX190" s="18">
        <v>2</v>
      </c>
      <c r="AY190" s="18">
        <v>7</v>
      </c>
      <c r="AZ190" s="18">
        <v>1</v>
      </c>
      <c r="BA190" s="18">
        <v>15</v>
      </c>
      <c r="BB190" s="18">
        <v>0</v>
      </c>
      <c r="BC190" s="18">
        <v>0</v>
      </c>
      <c r="BD190" s="18">
        <v>36.270000457763672</v>
      </c>
      <c r="BE190" s="18">
        <v>35.790000915527337</v>
      </c>
      <c r="BF190" s="18">
        <v>36.290000915527337</v>
      </c>
      <c r="BG190" s="19">
        <f t="shared" si="29"/>
        <v>-1.3411554343606857E-2</v>
      </c>
      <c r="BH190" s="19">
        <f t="shared" si="30"/>
        <v>1.3777899900412116E-2</v>
      </c>
      <c r="BI190" s="18" t="s">
        <v>697</v>
      </c>
      <c r="BJ190" s="18">
        <v>1</v>
      </c>
      <c r="BK190" s="18">
        <v>0</v>
      </c>
      <c r="BL190" s="18">
        <v>0</v>
      </c>
      <c r="BM190" s="18">
        <v>0</v>
      </c>
      <c r="BN190" s="18">
        <v>0</v>
      </c>
      <c r="BO190" s="18">
        <v>0</v>
      </c>
      <c r="BP190" s="18">
        <v>0</v>
      </c>
      <c r="BQ190" s="18">
        <v>0</v>
      </c>
      <c r="BR190" s="18">
        <v>0</v>
      </c>
      <c r="BS190" s="18">
        <v>0</v>
      </c>
      <c r="BT190" s="18">
        <v>0</v>
      </c>
      <c r="BU190" s="18">
        <v>5</v>
      </c>
      <c r="BV190" s="18">
        <v>9</v>
      </c>
      <c r="BW190" s="18">
        <v>86</v>
      </c>
      <c r="BX190" s="18">
        <v>0</v>
      </c>
      <c r="BY190" s="18">
        <v>0</v>
      </c>
      <c r="BZ190" s="18">
        <v>0</v>
      </c>
      <c r="CA190" s="18">
        <v>0</v>
      </c>
      <c r="CB190" s="18">
        <v>36.270000457763672</v>
      </c>
      <c r="CC190" s="18">
        <v>36.479999542236328</v>
      </c>
      <c r="CD190" s="18">
        <v>36.490001678466797</v>
      </c>
      <c r="CE190" s="19">
        <f t="shared" si="31"/>
        <v>5.7565539229110785E-3</v>
      </c>
      <c r="CF190" s="19">
        <f t="shared" si="32"/>
        <v>2.7410621459000861E-4</v>
      </c>
      <c r="CG190" s="18" t="s">
        <v>698</v>
      </c>
      <c r="CH190" s="18">
        <v>35</v>
      </c>
      <c r="CI190" s="18">
        <v>6</v>
      </c>
      <c r="CJ190" s="18">
        <v>8</v>
      </c>
      <c r="CK190" s="18">
        <v>5</v>
      </c>
      <c r="CL190" s="18">
        <v>5</v>
      </c>
      <c r="CM190" s="18">
        <v>0</v>
      </c>
      <c r="CN190" s="18">
        <v>0</v>
      </c>
      <c r="CO190" s="18">
        <v>0</v>
      </c>
      <c r="CP190" s="18">
        <v>0</v>
      </c>
      <c r="CQ190" s="18">
        <v>10</v>
      </c>
      <c r="CR190" s="18">
        <v>12</v>
      </c>
      <c r="CS190" s="18">
        <v>16</v>
      </c>
      <c r="CT190" s="18">
        <v>14</v>
      </c>
      <c r="CU190" s="18">
        <v>23</v>
      </c>
      <c r="CV190" s="18">
        <v>1</v>
      </c>
      <c r="CW190" s="18">
        <v>65</v>
      </c>
      <c r="CX190" s="18">
        <v>1</v>
      </c>
      <c r="CY190" s="18">
        <v>65</v>
      </c>
      <c r="CZ190" s="18">
        <v>37.450000762939453</v>
      </c>
      <c r="DA190" s="18">
        <v>37</v>
      </c>
      <c r="DB190" s="18">
        <v>37.2239990234375</v>
      </c>
      <c r="DC190" s="18">
        <v>197</v>
      </c>
      <c r="DD190" s="18">
        <v>86</v>
      </c>
      <c r="DE190" s="18">
        <v>142</v>
      </c>
      <c r="DF190" s="18">
        <v>20</v>
      </c>
      <c r="DG190" s="18">
        <v>0</v>
      </c>
      <c r="DH190" s="18">
        <v>60</v>
      </c>
      <c r="DI190" s="18">
        <v>0</v>
      </c>
      <c r="DJ190" s="18">
        <v>50</v>
      </c>
      <c r="DK190" s="18">
        <v>65</v>
      </c>
      <c r="DL190" s="18">
        <v>120</v>
      </c>
      <c r="DN190" s="18">
        <v>0</v>
      </c>
      <c r="DO190" s="18">
        <v>11</v>
      </c>
      <c r="DP190" s="18">
        <v>1.3</v>
      </c>
      <c r="DQ190" s="18" t="s">
        <v>155</v>
      </c>
      <c r="DR190" s="18">
        <v>370311</v>
      </c>
      <c r="DS190" s="18">
        <v>202900</v>
      </c>
      <c r="DT190" s="18">
        <v>1.3480000000000001</v>
      </c>
      <c r="DU190" s="18">
        <v>2.3969999999999998</v>
      </c>
      <c r="DV190" s="18">
        <v>1.05</v>
      </c>
      <c r="DW190" s="18">
        <v>14.11</v>
      </c>
      <c r="DX190" s="18">
        <v>0</v>
      </c>
      <c r="DY190" s="19">
        <f t="shared" si="33"/>
        <v>-1.2162182782147424E-2</v>
      </c>
      <c r="DZ190" s="19">
        <f t="shared" si="34"/>
        <v>6.0175969620153147E-3</v>
      </c>
      <c r="EA190" s="20">
        <f t="shared" si="35"/>
        <v>37.222651087594564</v>
      </c>
      <c r="EB190" s="21">
        <f t="shared" si="36"/>
        <v>-6.1445858201321091E-3</v>
      </c>
    </row>
    <row r="191" spans="1:132" hidden="1" x14ac:dyDescent="0.25">
      <c r="A191">
        <v>182</v>
      </c>
      <c r="B191" t="s">
        <v>699</v>
      </c>
      <c r="C191">
        <v>9</v>
      </c>
      <c r="D191">
        <v>0</v>
      </c>
      <c r="E191">
        <v>5</v>
      </c>
      <c r="F191">
        <v>1</v>
      </c>
      <c r="G191" t="s">
        <v>130</v>
      </c>
      <c r="H191" t="s">
        <v>130</v>
      </c>
      <c r="I191">
        <v>5</v>
      </c>
      <c r="J191">
        <v>1</v>
      </c>
      <c r="K191" t="s">
        <v>130</v>
      </c>
      <c r="L191" t="s">
        <v>130</v>
      </c>
      <c r="M191" t="s">
        <v>419</v>
      </c>
      <c r="N191">
        <v>28</v>
      </c>
      <c r="O191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25</v>
      </c>
      <c r="X191">
        <v>12</v>
      </c>
      <c r="Y191">
        <v>17</v>
      </c>
      <c r="Z191">
        <v>14</v>
      </c>
      <c r="AA191">
        <v>79</v>
      </c>
      <c r="AB191">
        <v>0</v>
      </c>
      <c r="AC191">
        <v>0</v>
      </c>
      <c r="AD191">
        <v>0</v>
      </c>
      <c r="AE191">
        <v>0</v>
      </c>
      <c r="AF191">
        <v>25.690000534057621</v>
      </c>
      <c r="AG191">
        <v>25.510000228881839</v>
      </c>
      <c r="AH191">
        <v>25.70000076293945</v>
      </c>
      <c r="AI191" s="15">
        <f t="shared" si="27"/>
        <v>-7.0560683481291075E-3</v>
      </c>
      <c r="AJ191" s="15">
        <f t="shared" si="28"/>
        <v>7.3930166699294197E-3</v>
      </c>
      <c r="AK191" t="s">
        <v>535</v>
      </c>
      <c r="AL191">
        <v>0</v>
      </c>
      <c r="AM191">
        <v>14</v>
      </c>
      <c r="AN191">
        <v>56</v>
      </c>
      <c r="AO191">
        <v>12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26.159999847412109</v>
      </c>
      <c r="BE191">
        <v>25.760000228881839</v>
      </c>
      <c r="BF191">
        <v>26.29000091552734</v>
      </c>
      <c r="BG191" s="15">
        <f t="shared" si="29"/>
        <v>-1.5527935363983225E-2</v>
      </c>
      <c r="BH191" s="15">
        <f t="shared" si="30"/>
        <v>2.0159781977507341E-2</v>
      </c>
      <c r="BI191" t="s">
        <v>315</v>
      </c>
      <c r="BJ191">
        <v>10</v>
      </c>
      <c r="BK191">
        <v>33</v>
      </c>
      <c r="BL191">
        <v>36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2</v>
      </c>
      <c r="BU191">
        <v>1</v>
      </c>
      <c r="BV191">
        <v>1</v>
      </c>
      <c r="BW191">
        <v>5</v>
      </c>
      <c r="BX191">
        <v>1</v>
      </c>
      <c r="BY191">
        <v>9</v>
      </c>
      <c r="BZ191">
        <v>0</v>
      </c>
      <c r="CA191">
        <v>0</v>
      </c>
      <c r="CB191">
        <v>26.29000091552734</v>
      </c>
      <c r="CC191">
        <v>25.979999542236332</v>
      </c>
      <c r="CD191">
        <v>26.319999694824219</v>
      </c>
      <c r="CE191" s="15">
        <f t="shared" si="31"/>
        <v>-1.1932308651007917E-2</v>
      </c>
      <c r="CF191" s="15">
        <f t="shared" si="32"/>
        <v>1.2917939077892404E-2</v>
      </c>
      <c r="CG191" t="s">
        <v>700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102</v>
      </c>
      <c r="CV191">
        <v>0</v>
      </c>
      <c r="CW191">
        <v>0</v>
      </c>
      <c r="CX191">
        <v>0</v>
      </c>
      <c r="CY191">
        <v>0</v>
      </c>
      <c r="CZ191">
        <v>25.819999694824219</v>
      </c>
      <c r="DA191">
        <v>25.940000534057621</v>
      </c>
      <c r="DB191">
        <v>26.180000305175781</v>
      </c>
      <c r="DC191">
        <v>194</v>
      </c>
      <c r="DD191">
        <v>73</v>
      </c>
      <c r="DE191">
        <v>115</v>
      </c>
      <c r="DF191">
        <v>68</v>
      </c>
      <c r="DG191">
        <v>0</v>
      </c>
      <c r="DH191">
        <v>14</v>
      </c>
      <c r="DI191">
        <v>0</v>
      </c>
      <c r="DJ191">
        <v>14</v>
      </c>
      <c r="DK191">
        <v>0</v>
      </c>
      <c r="DL191">
        <v>186</v>
      </c>
      <c r="DN191">
        <v>0</v>
      </c>
      <c r="DO191">
        <v>79</v>
      </c>
      <c r="DP191">
        <v>2.4</v>
      </c>
      <c r="DQ191" t="s">
        <v>130</v>
      </c>
      <c r="DR191">
        <v>139738</v>
      </c>
      <c r="DS191">
        <v>306125</v>
      </c>
      <c r="DT191">
        <v>2.452</v>
      </c>
      <c r="DU191">
        <v>3.3340000000000001</v>
      </c>
      <c r="DV191">
        <v>6.34</v>
      </c>
      <c r="DW191">
        <v>3.27</v>
      </c>
      <c r="DX191">
        <v>0</v>
      </c>
      <c r="DY191" s="15">
        <f t="shared" si="33"/>
        <v>4.6260923964072109E-3</v>
      </c>
      <c r="DZ191" s="15">
        <f t="shared" si="34"/>
        <v>9.1672944354669328E-3</v>
      </c>
      <c r="EA191" s="16">
        <f t="shared" si="35"/>
        <v>26.177800156609496</v>
      </c>
      <c r="EB191" s="17">
        <f t="shared" si="36"/>
        <v>1.3793386831874144E-2</v>
      </c>
    </row>
    <row r="192" spans="1:132" s="18" customFormat="1" hidden="1" x14ac:dyDescent="0.25">
      <c r="A192" s="18">
        <v>183</v>
      </c>
      <c r="B192" s="18" t="s">
        <v>701</v>
      </c>
      <c r="C192" s="18">
        <v>10</v>
      </c>
      <c r="D192" s="18">
        <v>0</v>
      </c>
      <c r="E192" s="18">
        <v>6</v>
      </c>
      <c r="F192" s="18">
        <v>0</v>
      </c>
      <c r="G192" s="18" t="s">
        <v>130</v>
      </c>
      <c r="H192" s="18" t="s">
        <v>130</v>
      </c>
      <c r="I192" s="18">
        <v>6</v>
      </c>
      <c r="J192" s="18">
        <v>0</v>
      </c>
      <c r="K192" s="18" t="s">
        <v>130</v>
      </c>
      <c r="L192" s="18" t="s">
        <v>130</v>
      </c>
      <c r="M192" s="18" t="s">
        <v>310</v>
      </c>
      <c r="N192" s="18">
        <v>16</v>
      </c>
      <c r="O192" s="18">
        <v>166</v>
      </c>
      <c r="P192" s="18">
        <v>8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18">
        <v>0</v>
      </c>
      <c r="W192" s="18">
        <v>4</v>
      </c>
      <c r="X192" s="18">
        <v>2</v>
      </c>
      <c r="Y192" s="18">
        <v>0</v>
      </c>
      <c r="Z192" s="18">
        <v>0</v>
      </c>
      <c r="AA192" s="18">
        <v>0</v>
      </c>
      <c r="AB192" s="18">
        <v>1</v>
      </c>
      <c r="AC192" s="18">
        <v>2</v>
      </c>
      <c r="AD192" s="18">
        <v>0</v>
      </c>
      <c r="AE192" s="18">
        <v>0</v>
      </c>
      <c r="AF192" s="18">
        <v>89.44000244140625</v>
      </c>
      <c r="AG192" s="18">
        <v>88.519996643066406</v>
      </c>
      <c r="AH192" s="18">
        <v>89.660003662109375</v>
      </c>
      <c r="AI192" s="19">
        <f t="shared" si="27"/>
        <v>-1.039319739300848E-2</v>
      </c>
      <c r="AJ192" s="19">
        <f t="shared" si="28"/>
        <v>1.2714777743476069E-2</v>
      </c>
      <c r="AK192" s="18" t="s">
        <v>533</v>
      </c>
      <c r="AL192" s="18">
        <v>0</v>
      </c>
      <c r="AM192" s="18">
        <v>55</v>
      </c>
      <c r="AN192" s="18">
        <v>27</v>
      </c>
      <c r="AO192" s="18">
        <v>5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8">
        <v>0</v>
      </c>
      <c r="BB192" s="18">
        <v>0</v>
      </c>
      <c r="BC192" s="18">
        <v>0</v>
      </c>
      <c r="BD192" s="18">
        <v>91.069999694824219</v>
      </c>
      <c r="BE192" s="18">
        <v>89.699996948242188</v>
      </c>
      <c r="BF192" s="18">
        <v>91.110000610351563</v>
      </c>
      <c r="BG192" s="19">
        <f t="shared" si="29"/>
        <v>-1.5273163803701584E-2</v>
      </c>
      <c r="BH192" s="19">
        <f t="shared" si="30"/>
        <v>1.5475838576047285E-2</v>
      </c>
      <c r="BI192" s="18" t="s">
        <v>173</v>
      </c>
      <c r="BJ192" s="18">
        <v>105</v>
      </c>
      <c r="BK192" s="18">
        <v>10</v>
      </c>
      <c r="BL192" s="18">
        <v>0</v>
      </c>
      <c r="BM192" s="18">
        <v>0</v>
      </c>
      <c r="BN192" s="18">
        <v>0</v>
      </c>
      <c r="BO192" s="18">
        <v>0</v>
      </c>
      <c r="BP192" s="18">
        <v>0</v>
      </c>
      <c r="BQ192" s="18">
        <v>0</v>
      </c>
      <c r="BR192" s="18">
        <v>0</v>
      </c>
      <c r="BS192" s="18">
        <v>103</v>
      </c>
      <c r="BT192" s="18">
        <v>5</v>
      </c>
      <c r="BU192" s="18">
        <v>3</v>
      </c>
      <c r="BV192" s="18">
        <v>0</v>
      </c>
      <c r="BW192" s="18">
        <v>0</v>
      </c>
      <c r="BX192" s="18">
        <v>0</v>
      </c>
      <c r="BY192" s="18">
        <v>0</v>
      </c>
      <c r="BZ192" s="18">
        <v>0</v>
      </c>
      <c r="CA192" s="18">
        <v>0</v>
      </c>
      <c r="CB192" s="18">
        <v>91.389999389648438</v>
      </c>
      <c r="CC192" s="18">
        <v>91.150001525878906</v>
      </c>
      <c r="CD192" s="18">
        <v>91.75</v>
      </c>
      <c r="CE192" s="19">
        <f t="shared" si="31"/>
        <v>-2.6329990098945544E-3</v>
      </c>
      <c r="CF192" s="19">
        <f t="shared" si="32"/>
        <v>6.5394929059520157E-3</v>
      </c>
      <c r="CG192" s="18" t="s">
        <v>536</v>
      </c>
      <c r="CH192" s="18">
        <v>42</v>
      </c>
      <c r="CI192" s="18">
        <v>151</v>
      </c>
      <c r="CJ192" s="18">
        <v>0</v>
      </c>
      <c r="CK192" s="18">
        <v>0</v>
      </c>
      <c r="CL192" s="18">
        <v>0</v>
      </c>
      <c r="CM192" s="18">
        <v>0</v>
      </c>
      <c r="CN192" s="18">
        <v>0</v>
      </c>
      <c r="CO192" s="18">
        <v>0</v>
      </c>
      <c r="CP192" s="18">
        <v>0</v>
      </c>
      <c r="CQ192" s="18">
        <v>10</v>
      </c>
      <c r="CR192" s="18">
        <v>0</v>
      </c>
      <c r="CS192" s="18">
        <v>0</v>
      </c>
      <c r="CT192" s="18">
        <v>0</v>
      </c>
      <c r="CU192" s="18">
        <v>0</v>
      </c>
      <c r="CV192" s="18">
        <v>0</v>
      </c>
      <c r="CW192" s="18">
        <v>0</v>
      </c>
      <c r="CX192" s="18">
        <v>0</v>
      </c>
      <c r="CY192" s="18">
        <v>0</v>
      </c>
      <c r="CZ192" s="18">
        <v>90.779998779296875</v>
      </c>
      <c r="DA192" s="18">
        <v>90.730003356933594</v>
      </c>
      <c r="DB192" s="18">
        <v>91.290000915527344</v>
      </c>
      <c r="DC192" s="18">
        <v>585</v>
      </c>
      <c r="DD192" s="18">
        <v>127</v>
      </c>
      <c r="DE192" s="18">
        <v>277</v>
      </c>
      <c r="DF192" s="18">
        <v>6</v>
      </c>
      <c r="DG192" s="18">
        <v>0</v>
      </c>
      <c r="DH192" s="18">
        <v>5</v>
      </c>
      <c r="DI192" s="18">
        <v>0</v>
      </c>
      <c r="DJ192" s="18">
        <v>5</v>
      </c>
      <c r="DK192" s="18">
        <v>0</v>
      </c>
      <c r="DL192" s="18">
        <v>0</v>
      </c>
      <c r="DN192" s="18">
        <v>0</v>
      </c>
      <c r="DO192" s="18">
        <v>0</v>
      </c>
      <c r="DP192" s="18">
        <v>2.1</v>
      </c>
      <c r="DQ192" s="18" t="s">
        <v>130</v>
      </c>
      <c r="DR192" s="18">
        <v>5639682</v>
      </c>
      <c r="DS192" s="18">
        <v>4414125</v>
      </c>
      <c r="DT192" s="18">
        <v>0.56299999999999994</v>
      </c>
      <c r="DU192" s="18">
        <v>1.0960000000000001</v>
      </c>
      <c r="DV192" s="18">
        <v>1.39</v>
      </c>
      <c r="DW192" s="18">
        <v>2.04</v>
      </c>
      <c r="DX192" s="18">
        <v>0.91859999999999997</v>
      </c>
      <c r="DY192" s="19">
        <f t="shared" si="33"/>
        <v>-5.5103516492338578E-4</v>
      </c>
      <c r="DZ192" s="19">
        <f t="shared" si="34"/>
        <v>6.134270489403626E-3</v>
      </c>
      <c r="EA192" s="20">
        <f t="shared" si="35"/>
        <v>91.286565739029527</v>
      </c>
      <c r="EB192" s="21">
        <f t="shared" si="36"/>
        <v>5.5832353244802402E-3</v>
      </c>
    </row>
    <row r="193" spans="1:132" hidden="1" x14ac:dyDescent="0.25">
      <c r="A193">
        <v>184</v>
      </c>
      <c r="B193" t="s">
        <v>702</v>
      </c>
      <c r="C193">
        <v>9</v>
      </c>
      <c r="D193">
        <v>0</v>
      </c>
      <c r="E193">
        <v>6</v>
      </c>
      <c r="F193">
        <v>0</v>
      </c>
      <c r="G193" t="s">
        <v>130</v>
      </c>
      <c r="H193" t="s">
        <v>130</v>
      </c>
      <c r="I193">
        <v>6</v>
      </c>
      <c r="J193">
        <v>0</v>
      </c>
      <c r="K193" t="s">
        <v>130</v>
      </c>
      <c r="L193" t="s">
        <v>130</v>
      </c>
      <c r="M193" t="s">
        <v>387</v>
      </c>
      <c r="N193">
        <v>130</v>
      </c>
      <c r="O193">
        <v>15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13</v>
      </c>
      <c r="X193">
        <v>10</v>
      </c>
      <c r="Y193">
        <v>3</v>
      </c>
      <c r="Z193">
        <v>5</v>
      </c>
      <c r="AA193">
        <v>13</v>
      </c>
      <c r="AB193">
        <v>0</v>
      </c>
      <c r="AC193">
        <v>0</v>
      </c>
      <c r="AD193">
        <v>0</v>
      </c>
      <c r="AE193">
        <v>0</v>
      </c>
      <c r="AF193">
        <v>137.7799987792969</v>
      </c>
      <c r="AG193">
        <v>137.72999572753909</v>
      </c>
      <c r="AH193">
        <v>138.57000732421881</v>
      </c>
      <c r="AI193" s="15">
        <f t="shared" si="27"/>
        <v>-3.6305128373581574E-4</v>
      </c>
      <c r="AJ193" s="15">
        <f t="shared" si="28"/>
        <v>6.0620015319353682E-3</v>
      </c>
      <c r="AK193" t="s">
        <v>131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</v>
      </c>
      <c r="AV193">
        <v>33</v>
      </c>
      <c r="AW193">
        <v>30</v>
      </c>
      <c r="AX193">
        <v>16</v>
      </c>
      <c r="AY193">
        <v>4</v>
      </c>
      <c r="AZ193">
        <v>0</v>
      </c>
      <c r="BA193">
        <v>0</v>
      </c>
      <c r="BB193">
        <v>0</v>
      </c>
      <c r="BC193">
        <v>0</v>
      </c>
      <c r="BD193">
        <v>138.32000732421881</v>
      </c>
      <c r="BE193">
        <v>138.5</v>
      </c>
      <c r="BF193">
        <v>138.92999267578119</v>
      </c>
      <c r="BG193" s="15">
        <f t="shared" si="29"/>
        <v>1.2995861067234271E-3</v>
      </c>
      <c r="BH193" s="15">
        <f t="shared" si="30"/>
        <v>3.0950312995744467E-3</v>
      </c>
      <c r="BI193" t="s">
        <v>554</v>
      </c>
      <c r="BJ193">
        <v>22</v>
      </c>
      <c r="BK193">
        <v>44</v>
      </c>
      <c r="BL193">
        <v>58</v>
      </c>
      <c r="BM193">
        <v>62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6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141.42999267578119</v>
      </c>
      <c r="CC193">
        <v>139.4100036621094</v>
      </c>
      <c r="CD193">
        <v>142.1300048828125</v>
      </c>
      <c r="CE193" s="15">
        <f t="shared" si="31"/>
        <v>-1.4489555703388834E-2</v>
      </c>
      <c r="CF193" s="15">
        <f t="shared" si="32"/>
        <v>1.913741734509733E-2</v>
      </c>
      <c r="CG193" t="s">
        <v>305</v>
      </c>
      <c r="CH193">
        <v>59</v>
      </c>
      <c r="CI193">
        <v>13</v>
      </c>
      <c r="CJ193">
        <v>19</v>
      </c>
      <c r="CK193">
        <v>47</v>
      </c>
      <c r="CL193">
        <v>11</v>
      </c>
      <c r="CM193">
        <v>0</v>
      </c>
      <c r="CN193">
        <v>0</v>
      </c>
      <c r="CO193">
        <v>0</v>
      </c>
      <c r="CP193">
        <v>0</v>
      </c>
      <c r="CQ193">
        <v>20</v>
      </c>
      <c r="CR193">
        <v>11</v>
      </c>
      <c r="CS193">
        <v>4</v>
      </c>
      <c r="CT193">
        <v>1</v>
      </c>
      <c r="CU193">
        <v>20</v>
      </c>
      <c r="CV193">
        <v>1</v>
      </c>
      <c r="CW193">
        <v>36</v>
      </c>
      <c r="CX193">
        <v>1</v>
      </c>
      <c r="CY193">
        <v>36</v>
      </c>
      <c r="CZ193">
        <v>143.0299987792969</v>
      </c>
      <c r="DA193">
        <v>143.75999450683591</v>
      </c>
      <c r="DB193">
        <v>147.5299987792969</v>
      </c>
      <c r="DC193">
        <v>469</v>
      </c>
      <c r="DD193">
        <v>155</v>
      </c>
      <c r="DE193">
        <v>145</v>
      </c>
      <c r="DF193">
        <v>113</v>
      </c>
      <c r="DG193">
        <v>0</v>
      </c>
      <c r="DH193">
        <v>120</v>
      </c>
      <c r="DI193">
        <v>0</v>
      </c>
      <c r="DJ193">
        <v>0</v>
      </c>
      <c r="DK193">
        <v>36</v>
      </c>
      <c r="DL193">
        <v>38</v>
      </c>
      <c r="DN193">
        <v>0</v>
      </c>
      <c r="DO193">
        <v>17</v>
      </c>
      <c r="DP193">
        <v>2</v>
      </c>
      <c r="DQ193" t="s">
        <v>130</v>
      </c>
      <c r="DR193">
        <v>752457</v>
      </c>
      <c r="DS193">
        <v>538000</v>
      </c>
      <c r="DT193">
        <v>0.47399999999999998</v>
      </c>
      <c r="DU193">
        <v>1.1679999999999999</v>
      </c>
      <c r="DV193">
        <v>1.02</v>
      </c>
      <c r="DW193">
        <v>1.64</v>
      </c>
      <c r="DX193">
        <v>1.2462001</v>
      </c>
      <c r="DY193" s="15">
        <f t="shared" si="33"/>
        <v>5.0778780984461758E-3</v>
      </c>
      <c r="DZ193" s="15">
        <f t="shared" si="34"/>
        <v>2.5554153756219278E-2</v>
      </c>
      <c r="EA193" s="16">
        <f t="shared" si="35"/>
        <v>147.43365951045683</v>
      </c>
      <c r="EB193" s="17">
        <f t="shared" si="36"/>
        <v>3.0632031854665454E-2</v>
      </c>
    </row>
    <row r="194" spans="1:132" hidden="1" x14ac:dyDescent="0.25">
      <c r="A194">
        <v>185</v>
      </c>
      <c r="B194" t="s">
        <v>703</v>
      </c>
      <c r="C194">
        <v>9</v>
      </c>
      <c r="D194">
        <v>0</v>
      </c>
      <c r="E194">
        <v>6</v>
      </c>
      <c r="F194">
        <v>0</v>
      </c>
      <c r="G194" t="s">
        <v>130</v>
      </c>
      <c r="H194" t="s">
        <v>130</v>
      </c>
      <c r="I194">
        <v>6</v>
      </c>
      <c r="J194">
        <v>0</v>
      </c>
      <c r="K194" t="s">
        <v>130</v>
      </c>
      <c r="L194" t="s">
        <v>130</v>
      </c>
      <c r="M194" t="s">
        <v>363</v>
      </c>
      <c r="N194">
        <v>48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27</v>
      </c>
      <c r="X194">
        <v>10</v>
      </c>
      <c r="Y194">
        <v>15</v>
      </c>
      <c r="Z194">
        <v>15</v>
      </c>
      <c r="AA194">
        <v>18</v>
      </c>
      <c r="AB194">
        <v>0</v>
      </c>
      <c r="AC194">
        <v>0</v>
      </c>
      <c r="AD194">
        <v>0</v>
      </c>
      <c r="AE194">
        <v>0</v>
      </c>
      <c r="AF194">
        <v>360.760009765625</v>
      </c>
      <c r="AG194">
        <v>358.60000610351563</v>
      </c>
      <c r="AH194">
        <v>361.07000732421881</v>
      </c>
      <c r="AI194" s="15">
        <f t="shared" si="27"/>
        <v>-6.0234345380514309E-3</v>
      </c>
      <c r="AJ194" s="15">
        <f t="shared" si="28"/>
        <v>6.8407820383853402E-3</v>
      </c>
      <c r="AK194" t="s">
        <v>585</v>
      </c>
      <c r="AL194">
        <v>0</v>
      </c>
      <c r="AM194">
        <v>0</v>
      </c>
      <c r="AN194">
        <v>2</v>
      </c>
      <c r="AO194">
        <v>45</v>
      </c>
      <c r="AP194">
        <v>16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369.489990234375</v>
      </c>
      <c r="BE194">
        <v>361.8800048828125</v>
      </c>
      <c r="BF194">
        <v>370.45001220703131</v>
      </c>
      <c r="BG194" s="15">
        <f t="shared" si="29"/>
        <v>-2.1029029647622766E-2</v>
      </c>
      <c r="BH194" s="15">
        <f t="shared" si="30"/>
        <v>2.3134045193199615E-2</v>
      </c>
      <c r="BI194" t="s">
        <v>195</v>
      </c>
      <c r="BJ194">
        <v>52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33</v>
      </c>
      <c r="BT194">
        <v>24</v>
      </c>
      <c r="BU194">
        <v>14</v>
      </c>
      <c r="BV194">
        <v>8</v>
      </c>
      <c r="BW194">
        <v>5</v>
      </c>
      <c r="BX194">
        <v>0</v>
      </c>
      <c r="BY194">
        <v>0</v>
      </c>
      <c r="BZ194">
        <v>0</v>
      </c>
      <c r="CA194">
        <v>0</v>
      </c>
      <c r="CB194">
        <v>371.17999267578131</v>
      </c>
      <c r="CC194">
        <v>370.42001342773438</v>
      </c>
      <c r="CD194">
        <v>371.8800048828125</v>
      </c>
      <c r="CE194" s="15">
        <f t="shared" si="31"/>
        <v>-2.0516689717013925E-3</v>
      </c>
      <c r="CF194" s="15">
        <f t="shared" si="32"/>
        <v>3.9259746044646437E-3</v>
      </c>
      <c r="CG194" t="s">
        <v>274</v>
      </c>
      <c r="CH194">
        <v>15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21</v>
      </c>
      <c r="CR194">
        <v>25</v>
      </c>
      <c r="CS194">
        <v>26</v>
      </c>
      <c r="CT194">
        <v>26</v>
      </c>
      <c r="CU194">
        <v>31</v>
      </c>
      <c r="CV194">
        <v>0</v>
      </c>
      <c r="CW194">
        <v>0</v>
      </c>
      <c r="CX194">
        <v>0</v>
      </c>
      <c r="CY194">
        <v>0</v>
      </c>
      <c r="CZ194">
        <v>370.45001220703131</v>
      </c>
      <c r="DA194">
        <v>369.97000122070313</v>
      </c>
      <c r="DB194">
        <v>372.29000854492188</v>
      </c>
      <c r="DC194">
        <v>165</v>
      </c>
      <c r="DD194">
        <v>244</v>
      </c>
      <c r="DE194">
        <v>98</v>
      </c>
      <c r="DF194">
        <v>67</v>
      </c>
      <c r="DG194">
        <v>0</v>
      </c>
      <c r="DH194">
        <v>61</v>
      </c>
      <c r="DI194">
        <v>0</v>
      </c>
      <c r="DJ194">
        <v>61</v>
      </c>
      <c r="DK194">
        <v>0</v>
      </c>
      <c r="DL194">
        <v>54</v>
      </c>
      <c r="DN194">
        <v>0</v>
      </c>
      <c r="DO194">
        <v>18</v>
      </c>
      <c r="DP194">
        <v>2.2999999999999998</v>
      </c>
      <c r="DQ194" t="s">
        <v>130</v>
      </c>
      <c r="DR194">
        <v>224467</v>
      </c>
      <c r="DS194">
        <v>248400</v>
      </c>
      <c r="DT194">
        <v>0.67</v>
      </c>
      <c r="DU194">
        <v>2.3220000000000001</v>
      </c>
      <c r="DV194">
        <v>2.09</v>
      </c>
      <c r="DW194">
        <v>2.41</v>
      </c>
      <c r="DX194">
        <v>0.25530002000000002</v>
      </c>
      <c r="DY194" s="15">
        <f t="shared" si="33"/>
        <v>-1.2974321829997137E-3</v>
      </c>
      <c r="DZ194" s="15">
        <f t="shared" si="34"/>
        <v>6.231720623624537E-3</v>
      </c>
      <c r="EA194" s="16">
        <f t="shared" si="35"/>
        <v>372.2755509074326</v>
      </c>
      <c r="EB194" s="17">
        <f t="shared" si="36"/>
        <v>4.9342884406248233E-3</v>
      </c>
    </row>
    <row r="195" spans="1:132" hidden="1" x14ac:dyDescent="0.25">
      <c r="A195">
        <v>186</v>
      </c>
      <c r="B195" t="s">
        <v>704</v>
      </c>
      <c r="C195">
        <v>9</v>
      </c>
      <c r="D195">
        <v>0</v>
      </c>
      <c r="E195">
        <v>6</v>
      </c>
      <c r="F195">
        <v>0</v>
      </c>
      <c r="G195" t="s">
        <v>130</v>
      </c>
      <c r="H195" t="s">
        <v>130</v>
      </c>
      <c r="I195">
        <v>6</v>
      </c>
      <c r="J195">
        <v>0</v>
      </c>
      <c r="K195" t="s">
        <v>130</v>
      </c>
      <c r="L195" t="s">
        <v>130</v>
      </c>
      <c r="M195" t="s">
        <v>705</v>
      </c>
      <c r="N195">
        <v>25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58</v>
      </c>
      <c r="X195">
        <v>28</v>
      </c>
      <c r="Y195">
        <v>45</v>
      </c>
      <c r="Z195">
        <v>32</v>
      </c>
      <c r="AA195">
        <v>19</v>
      </c>
      <c r="AB195">
        <v>0</v>
      </c>
      <c r="AC195">
        <v>0</v>
      </c>
      <c r="AD195">
        <v>0</v>
      </c>
      <c r="AE195">
        <v>0</v>
      </c>
      <c r="AF195">
        <v>61.409999847412109</v>
      </c>
      <c r="AG195">
        <v>61.560001373291023</v>
      </c>
      <c r="AH195">
        <v>61.75</v>
      </c>
      <c r="AI195" s="15">
        <f t="shared" si="27"/>
        <v>2.4366719059885078E-3</v>
      </c>
      <c r="AJ195" s="15">
        <f t="shared" si="28"/>
        <v>3.0769008373923157E-3</v>
      </c>
      <c r="AK195" t="s">
        <v>441</v>
      </c>
      <c r="AL195">
        <v>33</v>
      </c>
      <c r="AM195">
        <v>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27</v>
      </c>
      <c r="AV195">
        <v>53</v>
      </c>
      <c r="AW195">
        <v>50</v>
      </c>
      <c r="AX195">
        <v>28</v>
      </c>
      <c r="AY195">
        <v>6</v>
      </c>
      <c r="AZ195">
        <v>0</v>
      </c>
      <c r="BA195">
        <v>0</v>
      </c>
      <c r="BB195">
        <v>0</v>
      </c>
      <c r="BC195">
        <v>0</v>
      </c>
      <c r="BD195">
        <v>61.959999084472663</v>
      </c>
      <c r="BE195">
        <v>61.810001373291023</v>
      </c>
      <c r="BF195">
        <v>62.25</v>
      </c>
      <c r="BG195" s="15">
        <f t="shared" si="29"/>
        <v>-2.4267546974436893E-3</v>
      </c>
      <c r="BH195" s="15">
        <f t="shared" si="30"/>
        <v>7.0682510314694635E-3</v>
      </c>
      <c r="BI195" t="s">
        <v>316</v>
      </c>
      <c r="BJ195">
        <v>13</v>
      </c>
      <c r="BK195">
        <v>47</v>
      </c>
      <c r="BL195">
        <v>132</v>
      </c>
      <c r="BM195">
        <v>3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1</v>
      </c>
      <c r="BY195">
        <v>1</v>
      </c>
      <c r="BZ195">
        <v>0</v>
      </c>
      <c r="CA195">
        <v>0</v>
      </c>
      <c r="CB195">
        <v>62.880001068115227</v>
      </c>
      <c r="CC195">
        <v>62.049999237060547</v>
      </c>
      <c r="CD195">
        <v>63.029998779296882</v>
      </c>
      <c r="CE195" s="15">
        <f t="shared" si="31"/>
        <v>-1.3376339101692558E-2</v>
      </c>
      <c r="CF195" s="15">
        <f t="shared" si="32"/>
        <v>1.5548144712295819E-2</v>
      </c>
      <c r="CG195" t="s">
        <v>706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195</v>
      </c>
      <c r="CV195">
        <v>0</v>
      </c>
      <c r="CW195">
        <v>0</v>
      </c>
      <c r="CX195">
        <v>0</v>
      </c>
      <c r="CY195">
        <v>0</v>
      </c>
      <c r="CZ195">
        <v>62.220001220703118</v>
      </c>
      <c r="DA195">
        <v>61.959999084472663</v>
      </c>
      <c r="DB195">
        <v>63.400001525878913</v>
      </c>
      <c r="DC195">
        <v>260</v>
      </c>
      <c r="DD195">
        <v>322</v>
      </c>
      <c r="DE195">
        <v>65</v>
      </c>
      <c r="DF195">
        <v>321</v>
      </c>
      <c r="DG195">
        <v>0</v>
      </c>
      <c r="DH195">
        <v>3</v>
      </c>
      <c r="DI195">
        <v>0</v>
      </c>
      <c r="DJ195">
        <v>0</v>
      </c>
      <c r="DK195">
        <v>0</v>
      </c>
      <c r="DL195">
        <v>220</v>
      </c>
      <c r="DN195">
        <v>0</v>
      </c>
      <c r="DO195">
        <v>25</v>
      </c>
      <c r="DP195">
        <v>2.7</v>
      </c>
      <c r="DQ195" t="s">
        <v>135</v>
      </c>
      <c r="DR195">
        <v>737928</v>
      </c>
      <c r="DS195">
        <v>1183483</v>
      </c>
      <c r="DT195">
        <v>1.698</v>
      </c>
      <c r="DU195">
        <v>2.2709999999999999</v>
      </c>
      <c r="DV195">
        <v>1.04</v>
      </c>
      <c r="DW195">
        <v>2.65</v>
      </c>
      <c r="DX195">
        <v>0.44359999999999999</v>
      </c>
      <c r="DY195" s="15">
        <f t="shared" si="33"/>
        <v>-4.1962901883840775E-3</v>
      </c>
      <c r="DZ195" s="15">
        <f t="shared" si="34"/>
        <v>2.2712971715283969E-2</v>
      </c>
      <c r="EA195" s="16">
        <f t="shared" si="35"/>
        <v>63.367294791157313</v>
      </c>
      <c r="EB195" s="17">
        <f t="shared" si="36"/>
        <v>1.8516681526899892E-2</v>
      </c>
    </row>
    <row r="196" spans="1:132" hidden="1" x14ac:dyDescent="0.25">
      <c r="A196">
        <v>187</v>
      </c>
      <c r="B196" t="s">
        <v>707</v>
      </c>
      <c r="C196">
        <v>9</v>
      </c>
      <c r="D196">
        <v>0</v>
      </c>
      <c r="E196">
        <v>6</v>
      </c>
      <c r="F196">
        <v>0</v>
      </c>
      <c r="G196" t="s">
        <v>130</v>
      </c>
      <c r="H196" t="s">
        <v>130</v>
      </c>
      <c r="I196">
        <v>6</v>
      </c>
      <c r="J196">
        <v>0</v>
      </c>
      <c r="K196" t="s">
        <v>130</v>
      </c>
      <c r="L196" t="s">
        <v>130</v>
      </c>
      <c r="M196" t="s">
        <v>488</v>
      </c>
      <c r="N196">
        <v>3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</v>
      </c>
      <c r="X196">
        <v>1</v>
      </c>
      <c r="Y196">
        <v>20</v>
      </c>
      <c r="Z196">
        <v>18</v>
      </c>
      <c r="AA196">
        <v>153</v>
      </c>
      <c r="AB196">
        <v>0</v>
      </c>
      <c r="AC196">
        <v>0</v>
      </c>
      <c r="AD196">
        <v>0</v>
      </c>
      <c r="AE196">
        <v>0</v>
      </c>
      <c r="AF196">
        <v>94.980003356933594</v>
      </c>
      <c r="AG196">
        <v>95.690002441406236</v>
      </c>
      <c r="AH196">
        <v>96.169998168945327</v>
      </c>
      <c r="AI196" s="15">
        <f t="shared" si="27"/>
        <v>7.4197833248818013E-3</v>
      </c>
      <c r="AJ196" s="15">
        <f t="shared" si="28"/>
        <v>4.9911171537704302E-3</v>
      </c>
      <c r="AK196" t="s">
        <v>208</v>
      </c>
      <c r="AL196">
        <v>111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85</v>
      </c>
      <c r="AV196">
        <v>18</v>
      </c>
      <c r="AW196">
        <v>16</v>
      </c>
      <c r="AX196">
        <v>4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95.680000305175781</v>
      </c>
      <c r="BE196">
        <v>95.550003051757798</v>
      </c>
      <c r="BF196">
        <v>95.970001220703125</v>
      </c>
      <c r="BG196" s="15">
        <f t="shared" si="29"/>
        <v>-1.36051542926241E-3</v>
      </c>
      <c r="BH196" s="15">
        <f t="shared" si="30"/>
        <v>4.376348479765646E-3</v>
      </c>
      <c r="BI196" t="s">
        <v>369</v>
      </c>
      <c r="BJ196">
        <v>153</v>
      </c>
      <c r="BK196">
        <v>22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23</v>
      </c>
      <c r="BT196">
        <v>8</v>
      </c>
      <c r="BU196">
        <v>4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96.430000305175781</v>
      </c>
      <c r="CC196">
        <v>95.800003051757798</v>
      </c>
      <c r="CD196">
        <v>96.470001220703125</v>
      </c>
      <c r="CE196" s="15">
        <f t="shared" si="31"/>
        <v>-6.5761715380907582E-3</v>
      </c>
      <c r="CF196" s="15">
        <f t="shared" si="32"/>
        <v>6.9451452313399331E-3</v>
      </c>
      <c r="CG196" t="s">
        <v>405</v>
      </c>
      <c r="CH196">
        <v>6</v>
      </c>
      <c r="CI196">
        <v>22</v>
      </c>
      <c r="CJ196">
        <v>144</v>
      </c>
      <c r="CK196">
        <v>23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1</v>
      </c>
      <c r="CW196">
        <v>1</v>
      </c>
      <c r="CX196">
        <v>0</v>
      </c>
      <c r="CY196">
        <v>0</v>
      </c>
      <c r="CZ196">
        <v>97.290000915527344</v>
      </c>
      <c r="DA196">
        <v>97.209999084472656</v>
      </c>
      <c r="DB196">
        <v>97.650001525878906</v>
      </c>
      <c r="DC196">
        <v>485</v>
      </c>
      <c r="DD196">
        <v>200</v>
      </c>
      <c r="DE196">
        <v>115</v>
      </c>
      <c r="DF196">
        <v>164</v>
      </c>
      <c r="DG196">
        <v>0</v>
      </c>
      <c r="DH196">
        <v>23</v>
      </c>
      <c r="DI196">
        <v>0</v>
      </c>
      <c r="DJ196">
        <v>0</v>
      </c>
      <c r="DK196">
        <v>0</v>
      </c>
      <c r="DL196">
        <v>153</v>
      </c>
      <c r="DN196">
        <v>0</v>
      </c>
      <c r="DO196">
        <v>153</v>
      </c>
      <c r="DP196">
        <v>2.6</v>
      </c>
      <c r="DQ196" t="s">
        <v>135</v>
      </c>
      <c r="DR196">
        <v>3404034</v>
      </c>
      <c r="DS196">
        <v>2303116</v>
      </c>
      <c r="DT196">
        <v>0.437</v>
      </c>
      <c r="DU196">
        <v>0.58699999999999997</v>
      </c>
      <c r="DV196">
        <v>-1.69</v>
      </c>
      <c r="DW196">
        <v>2.13</v>
      </c>
      <c r="DX196">
        <v>0.50719999999999998</v>
      </c>
      <c r="DY196" s="15">
        <f t="shared" si="33"/>
        <v>-8.2297944458531447E-4</v>
      </c>
      <c r="DZ196" s="15">
        <f t="shared" si="34"/>
        <v>4.5059133080468383E-3</v>
      </c>
      <c r="EA196" s="16">
        <f t="shared" si="35"/>
        <v>97.648018913022597</v>
      </c>
      <c r="EB196" s="17">
        <f t="shared" si="36"/>
        <v>3.6829338634615238E-3</v>
      </c>
    </row>
    <row r="197" spans="1:132" hidden="1" x14ac:dyDescent="0.25">
      <c r="A197">
        <v>188</v>
      </c>
      <c r="B197" t="s">
        <v>708</v>
      </c>
      <c r="C197">
        <v>9</v>
      </c>
      <c r="D197">
        <v>0</v>
      </c>
      <c r="E197">
        <v>6</v>
      </c>
      <c r="F197">
        <v>0</v>
      </c>
      <c r="G197" t="s">
        <v>130</v>
      </c>
      <c r="H197" t="s">
        <v>130</v>
      </c>
      <c r="I197">
        <v>6</v>
      </c>
      <c r="J197">
        <v>0</v>
      </c>
      <c r="K197" t="s">
        <v>130</v>
      </c>
      <c r="L197" t="s">
        <v>130</v>
      </c>
      <c r="M197" t="s">
        <v>266</v>
      </c>
      <c r="N197">
        <v>101</v>
      </c>
      <c r="O197">
        <v>34</v>
      </c>
      <c r="P197">
        <v>4</v>
      </c>
      <c r="Q197">
        <v>0</v>
      </c>
      <c r="R197">
        <v>0</v>
      </c>
      <c r="S197">
        <v>1</v>
      </c>
      <c r="T197">
        <v>4</v>
      </c>
      <c r="U197">
        <v>0</v>
      </c>
      <c r="V197">
        <v>0</v>
      </c>
      <c r="W197">
        <v>17</v>
      </c>
      <c r="X197">
        <v>10</v>
      </c>
      <c r="Y197">
        <v>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131.6000061035156</v>
      </c>
      <c r="AG197">
        <v>131.1300048828125</v>
      </c>
      <c r="AH197">
        <v>132.69000244140619</v>
      </c>
      <c r="AI197" s="15">
        <f t="shared" si="27"/>
        <v>-3.5842385663229503E-3</v>
      </c>
      <c r="AJ197" s="15">
        <f t="shared" si="28"/>
        <v>1.1756707588294502E-2</v>
      </c>
      <c r="AK197" t="s">
        <v>327</v>
      </c>
      <c r="AL197">
        <v>3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</v>
      </c>
      <c r="AV197">
        <v>5</v>
      </c>
      <c r="AW197">
        <v>7</v>
      </c>
      <c r="AX197">
        <v>11</v>
      </c>
      <c r="AY197">
        <v>138</v>
      </c>
      <c r="AZ197">
        <v>0</v>
      </c>
      <c r="BA197">
        <v>0</v>
      </c>
      <c r="BB197">
        <v>0</v>
      </c>
      <c r="BC197">
        <v>0</v>
      </c>
      <c r="BD197">
        <v>131.33000183105469</v>
      </c>
      <c r="BE197">
        <v>131.6300048828125</v>
      </c>
      <c r="BF197">
        <v>132.32000732421881</v>
      </c>
      <c r="BG197" s="15">
        <f t="shared" si="29"/>
        <v>2.2791388029264059E-3</v>
      </c>
      <c r="BH197" s="15">
        <f t="shared" si="30"/>
        <v>5.2146493592282184E-3</v>
      </c>
      <c r="BI197" t="s">
        <v>174</v>
      </c>
      <c r="BJ197">
        <v>21</v>
      </c>
      <c r="BK197">
        <v>72</v>
      </c>
      <c r="BL197">
        <v>65</v>
      </c>
      <c r="BM197">
        <v>12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2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131.72999572753909</v>
      </c>
      <c r="CC197">
        <v>130.8800048828125</v>
      </c>
      <c r="CD197">
        <v>133.13999938964841</v>
      </c>
      <c r="CE197" s="15">
        <f t="shared" si="31"/>
        <v>-6.4944285835537574E-3</v>
      </c>
      <c r="CF197" s="15">
        <f t="shared" si="32"/>
        <v>1.6974572008384925E-2</v>
      </c>
      <c r="CG197" t="s">
        <v>709</v>
      </c>
      <c r="CH197">
        <v>0</v>
      </c>
      <c r="CI197">
        <v>4</v>
      </c>
      <c r="CJ197">
        <v>82</v>
      </c>
      <c r="CK197">
        <v>36</v>
      </c>
      <c r="CL197">
        <v>53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134.77000427246091</v>
      </c>
      <c r="DA197">
        <v>136.67999267578119</v>
      </c>
      <c r="DB197">
        <v>139.78999328613281</v>
      </c>
      <c r="DC197">
        <v>435</v>
      </c>
      <c r="DD197">
        <v>57</v>
      </c>
      <c r="DE197">
        <v>143</v>
      </c>
      <c r="DF197">
        <v>55</v>
      </c>
      <c r="DG197">
        <v>0</v>
      </c>
      <c r="DH197">
        <v>101</v>
      </c>
      <c r="DI197">
        <v>0</v>
      </c>
      <c r="DJ197">
        <v>0</v>
      </c>
      <c r="DK197">
        <v>0</v>
      </c>
      <c r="DL197">
        <v>138</v>
      </c>
      <c r="DN197">
        <v>0</v>
      </c>
      <c r="DO197">
        <v>138</v>
      </c>
      <c r="DP197">
        <v>1.7</v>
      </c>
      <c r="DQ197" t="s">
        <v>130</v>
      </c>
      <c r="DR197">
        <v>365115</v>
      </c>
      <c r="DS197">
        <v>370266</v>
      </c>
      <c r="DT197">
        <v>1.347</v>
      </c>
      <c r="DU197">
        <v>1.456</v>
      </c>
      <c r="DV197">
        <v>2.74</v>
      </c>
      <c r="DW197">
        <v>4.75</v>
      </c>
      <c r="DX197">
        <v>0</v>
      </c>
      <c r="DY197" s="15">
        <f t="shared" si="33"/>
        <v>1.3974162318335592E-2</v>
      </c>
      <c r="DZ197" s="15">
        <f t="shared" si="34"/>
        <v>2.2247662634805598E-2</v>
      </c>
      <c r="EA197" s="16">
        <f t="shared" si="35"/>
        <v>139.72080304175967</v>
      </c>
      <c r="EB197" s="17">
        <f t="shared" si="36"/>
        <v>3.6221824953141191E-2</v>
      </c>
    </row>
    <row r="198" spans="1:132" hidden="1" x14ac:dyDescent="0.25">
      <c r="A198">
        <v>189</v>
      </c>
      <c r="B198" t="s">
        <v>710</v>
      </c>
      <c r="C198">
        <v>9</v>
      </c>
      <c r="D198">
        <v>0</v>
      </c>
      <c r="E198">
        <v>6</v>
      </c>
      <c r="F198">
        <v>0</v>
      </c>
      <c r="G198" t="s">
        <v>130</v>
      </c>
      <c r="H198" t="s">
        <v>130</v>
      </c>
      <c r="I198">
        <v>6</v>
      </c>
      <c r="J198">
        <v>0</v>
      </c>
      <c r="K198" t="s">
        <v>130</v>
      </c>
      <c r="L198" t="s">
        <v>130</v>
      </c>
      <c r="M198" t="s">
        <v>410</v>
      </c>
      <c r="N198">
        <v>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9</v>
      </c>
      <c r="X198">
        <v>31</v>
      </c>
      <c r="Y198">
        <v>48</v>
      </c>
      <c r="Z198">
        <v>37</v>
      </c>
      <c r="AA198">
        <v>70</v>
      </c>
      <c r="AB198">
        <v>0</v>
      </c>
      <c r="AC198">
        <v>0</v>
      </c>
      <c r="AD198">
        <v>0</v>
      </c>
      <c r="AE198">
        <v>0</v>
      </c>
      <c r="AF198">
        <v>92.970001220703125</v>
      </c>
      <c r="AG198">
        <v>93.199996948242202</v>
      </c>
      <c r="AH198">
        <v>93.339996337890625</v>
      </c>
      <c r="AI198" s="15">
        <f t="shared" si="27"/>
        <v>2.4677653977478453E-3</v>
      </c>
      <c r="AJ198" s="15">
        <f t="shared" si="28"/>
        <v>1.4998863846279464E-3</v>
      </c>
      <c r="AK198" t="s">
        <v>316</v>
      </c>
      <c r="AL198">
        <v>159</v>
      </c>
      <c r="AM198">
        <v>7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32</v>
      </c>
      <c r="AV198">
        <v>6</v>
      </c>
      <c r="AW198">
        <v>9</v>
      </c>
      <c r="AX198">
        <v>3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94.349998474121094</v>
      </c>
      <c r="BE198">
        <v>93.889999389648438</v>
      </c>
      <c r="BF198">
        <v>94.419998168945327</v>
      </c>
      <c r="BG198" s="15">
        <f t="shared" si="29"/>
        <v>-4.8993405843325011E-3</v>
      </c>
      <c r="BH198" s="15">
        <f t="shared" si="30"/>
        <v>5.6132047190741163E-3</v>
      </c>
      <c r="BI198" t="s">
        <v>619</v>
      </c>
      <c r="BJ198">
        <v>103</v>
      </c>
      <c r="BK198">
        <v>86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15</v>
      </c>
      <c r="BT198">
        <v>1</v>
      </c>
      <c r="BU198">
        <v>1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95.559997558593764</v>
      </c>
      <c r="CC198">
        <v>95</v>
      </c>
      <c r="CD198">
        <v>95.75</v>
      </c>
      <c r="CE198" s="15">
        <f t="shared" si="31"/>
        <v>-5.8947111430922572E-3</v>
      </c>
      <c r="CF198" s="15">
        <f t="shared" si="32"/>
        <v>7.8328981723237989E-3</v>
      </c>
      <c r="CG198" t="s">
        <v>351</v>
      </c>
      <c r="CH198">
        <v>111</v>
      </c>
      <c r="CI198">
        <v>56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6</v>
      </c>
      <c r="CR198">
        <v>0</v>
      </c>
      <c r="CS198">
        <v>3</v>
      </c>
      <c r="CT198">
        <v>2</v>
      </c>
      <c r="CU198">
        <v>20</v>
      </c>
      <c r="CV198">
        <v>0</v>
      </c>
      <c r="CW198">
        <v>0</v>
      </c>
      <c r="CX198">
        <v>0</v>
      </c>
      <c r="CY198">
        <v>0</v>
      </c>
      <c r="CZ198">
        <v>95.279998779296875</v>
      </c>
      <c r="DA198">
        <v>95.480003356933594</v>
      </c>
      <c r="DB198">
        <v>97.849998474121094</v>
      </c>
      <c r="DC198">
        <v>525</v>
      </c>
      <c r="DD198">
        <v>203</v>
      </c>
      <c r="DE198">
        <v>169</v>
      </c>
      <c r="DF198">
        <v>175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91</v>
      </c>
      <c r="DN198">
        <v>0</v>
      </c>
      <c r="DO198">
        <v>70</v>
      </c>
      <c r="DP198">
        <v>2.9</v>
      </c>
      <c r="DQ198" t="s">
        <v>135</v>
      </c>
      <c r="DR198">
        <v>2706578</v>
      </c>
      <c r="DS198">
        <v>1792533</v>
      </c>
      <c r="DT198">
        <v>0.42499999999999999</v>
      </c>
      <c r="DU198">
        <v>0.63</v>
      </c>
      <c r="DV198">
        <v>1.26</v>
      </c>
      <c r="DW198">
        <v>1.67</v>
      </c>
      <c r="DY198" s="15">
        <f t="shared" si="33"/>
        <v>2.0947273837961244E-3</v>
      </c>
      <c r="DZ198" s="15">
        <f t="shared" si="34"/>
        <v>2.4220696516559559E-2</v>
      </c>
      <c r="EA198" s="16">
        <f t="shared" si="35"/>
        <v>97.792595541641973</v>
      </c>
      <c r="EB198" s="17">
        <f t="shared" si="36"/>
        <v>2.6315423900355683E-2</v>
      </c>
    </row>
    <row r="199" spans="1:132" hidden="1" x14ac:dyDescent="0.25">
      <c r="A199">
        <v>190</v>
      </c>
      <c r="B199" t="s">
        <v>711</v>
      </c>
      <c r="C199">
        <v>10</v>
      </c>
      <c r="D199">
        <v>0</v>
      </c>
      <c r="E199">
        <v>6</v>
      </c>
      <c r="F199">
        <v>0</v>
      </c>
      <c r="G199" t="s">
        <v>130</v>
      </c>
      <c r="H199" t="s">
        <v>130</v>
      </c>
      <c r="I199">
        <v>5</v>
      </c>
      <c r="J199">
        <v>1</v>
      </c>
      <c r="K199" t="s">
        <v>130</v>
      </c>
      <c r="L199" t="s">
        <v>130</v>
      </c>
      <c r="M199" t="s">
        <v>712</v>
      </c>
      <c r="N199">
        <v>7</v>
      </c>
      <c r="O199">
        <v>22</v>
      </c>
      <c r="P199">
        <v>27</v>
      </c>
      <c r="Q199">
        <v>82</v>
      </c>
      <c r="R199">
        <v>27</v>
      </c>
      <c r="S199">
        <v>0</v>
      </c>
      <c r="T199">
        <v>0</v>
      </c>
      <c r="U199">
        <v>0</v>
      </c>
      <c r="V199">
        <v>0</v>
      </c>
      <c r="W199">
        <v>6</v>
      </c>
      <c r="X199">
        <v>2</v>
      </c>
      <c r="Y199">
        <v>1</v>
      </c>
      <c r="Z199">
        <v>1</v>
      </c>
      <c r="AA199">
        <v>20</v>
      </c>
      <c r="AB199">
        <v>1</v>
      </c>
      <c r="AC199">
        <v>24</v>
      </c>
      <c r="AD199">
        <v>1</v>
      </c>
      <c r="AE199">
        <v>24</v>
      </c>
      <c r="AF199">
        <v>104.55999755859381</v>
      </c>
      <c r="AG199">
        <v>102.48000335693359</v>
      </c>
      <c r="AH199">
        <v>104.7399978637695</v>
      </c>
      <c r="AI199" s="15">
        <f t="shared" si="27"/>
        <v>-2.0296586002399808E-2</v>
      </c>
      <c r="AJ199" s="15">
        <f t="shared" si="28"/>
        <v>2.1577186871584386E-2</v>
      </c>
      <c r="AK199" t="s">
        <v>713</v>
      </c>
      <c r="AL199">
        <v>2</v>
      </c>
      <c r="AM199">
        <v>24</v>
      </c>
      <c r="AN199">
        <v>19</v>
      </c>
      <c r="AO199">
        <v>3</v>
      </c>
      <c r="AP199">
        <v>146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110.5</v>
      </c>
      <c r="BE199">
        <v>105.09999847412109</v>
      </c>
      <c r="BF199">
        <v>110.63999938964839</v>
      </c>
      <c r="BG199" s="15">
        <f t="shared" si="29"/>
        <v>-5.1379653703882422E-2</v>
      </c>
      <c r="BH199" s="15">
        <f t="shared" si="30"/>
        <v>5.0072315130956446E-2</v>
      </c>
      <c r="BI199" t="s">
        <v>714</v>
      </c>
      <c r="BJ199">
        <v>5</v>
      </c>
      <c r="BK199">
        <v>5</v>
      </c>
      <c r="BL199">
        <v>11</v>
      </c>
      <c r="BM199">
        <v>22</v>
      </c>
      <c r="BN199">
        <v>152</v>
      </c>
      <c r="BO199">
        <v>0</v>
      </c>
      <c r="BP199">
        <v>0</v>
      </c>
      <c r="BQ199">
        <v>0</v>
      </c>
      <c r="BR199">
        <v>0</v>
      </c>
      <c r="BS199">
        <v>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113.09999847412109</v>
      </c>
      <c r="CC199">
        <v>110.120002746582</v>
      </c>
      <c r="CD199">
        <v>114.1800003051758</v>
      </c>
      <c r="CE199" s="15">
        <f t="shared" si="31"/>
        <v>-2.7061348104003624E-2</v>
      </c>
      <c r="CF199" s="15">
        <f t="shared" si="32"/>
        <v>3.5557869572100165E-2</v>
      </c>
      <c r="CG199" t="s">
        <v>715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195</v>
      </c>
      <c r="CV199">
        <v>0</v>
      </c>
      <c r="CW199">
        <v>0</v>
      </c>
      <c r="CX199">
        <v>0</v>
      </c>
      <c r="CY199">
        <v>0</v>
      </c>
      <c r="CZ199">
        <v>108.2900009155273</v>
      </c>
      <c r="DA199">
        <v>107.8000030517578</v>
      </c>
      <c r="DB199">
        <v>109.98000335693359</v>
      </c>
      <c r="DC199">
        <v>230</v>
      </c>
      <c r="DD199">
        <v>12</v>
      </c>
      <c r="DE199">
        <v>186</v>
      </c>
      <c r="DF199">
        <v>10</v>
      </c>
      <c r="DG199">
        <v>0</v>
      </c>
      <c r="DH199">
        <v>432</v>
      </c>
      <c r="DI199">
        <v>0</v>
      </c>
      <c r="DJ199">
        <v>258</v>
      </c>
      <c r="DK199">
        <v>25</v>
      </c>
      <c r="DL199">
        <v>216</v>
      </c>
      <c r="DN199">
        <v>25</v>
      </c>
      <c r="DO199">
        <v>21</v>
      </c>
      <c r="DP199">
        <v>2.4</v>
      </c>
      <c r="DQ199" t="s">
        <v>130</v>
      </c>
      <c r="DR199">
        <v>1937284</v>
      </c>
      <c r="DS199">
        <v>1157200</v>
      </c>
      <c r="DT199">
        <v>0.89800000000000002</v>
      </c>
      <c r="DU199">
        <v>1.5269999999999999</v>
      </c>
      <c r="DV199">
        <v>-3.53</v>
      </c>
      <c r="DW199">
        <v>1.74</v>
      </c>
      <c r="DX199">
        <v>1.34000005E-2</v>
      </c>
      <c r="DY199" s="15">
        <f t="shared" si="33"/>
        <v>-4.5454346001663204E-3</v>
      </c>
      <c r="DZ199" s="15">
        <f t="shared" si="34"/>
        <v>1.9821787949039549E-2</v>
      </c>
      <c r="EA199" s="16">
        <f t="shared" si="35"/>
        <v>109.93679185315555</v>
      </c>
      <c r="EB199" s="17">
        <f t="shared" si="36"/>
        <v>1.5276353348873228E-2</v>
      </c>
    </row>
    <row r="200" spans="1:132" hidden="1" x14ac:dyDescent="0.25">
      <c r="A200">
        <v>191</v>
      </c>
      <c r="B200" t="s">
        <v>716</v>
      </c>
      <c r="C200">
        <v>10</v>
      </c>
      <c r="D200">
        <v>0</v>
      </c>
      <c r="E200">
        <v>5</v>
      </c>
      <c r="F200">
        <v>1</v>
      </c>
      <c r="G200" t="s">
        <v>130</v>
      </c>
      <c r="H200" t="s">
        <v>130</v>
      </c>
      <c r="I200">
        <v>5</v>
      </c>
      <c r="J200">
        <v>1</v>
      </c>
      <c r="K200" t="s">
        <v>130</v>
      </c>
      <c r="L200" t="s">
        <v>130</v>
      </c>
      <c r="M200" t="s">
        <v>133</v>
      </c>
      <c r="N200">
        <v>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</v>
      </c>
      <c r="X200">
        <v>0</v>
      </c>
      <c r="Y200">
        <v>1</v>
      </c>
      <c r="Z200">
        <v>3</v>
      </c>
      <c r="AA200">
        <v>187</v>
      </c>
      <c r="AB200">
        <v>0</v>
      </c>
      <c r="AC200">
        <v>0</v>
      </c>
      <c r="AD200">
        <v>0</v>
      </c>
      <c r="AE200">
        <v>0</v>
      </c>
      <c r="AF200">
        <v>193.52000427246091</v>
      </c>
      <c r="AG200">
        <v>196.2200012207031</v>
      </c>
      <c r="AH200">
        <v>197.02000427246091</v>
      </c>
      <c r="AI200" s="15">
        <f t="shared" si="27"/>
        <v>1.3760049594563561E-2</v>
      </c>
      <c r="AJ200" s="15">
        <f t="shared" si="28"/>
        <v>4.0605168734616504E-3</v>
      </c>
      <c r="AK200" t="s">
        <v>607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33</v>
      </c>
      <c r="AY200">
        <v>151</v>
      </c>
      <c r="AZ200">
        <v>0</v>
      </c>
      <c r="BA200">
        <v>0</v>
      </c>
      <c r="BB200">
        <v>0</v>
      </c>
      <c r="BC200">
        <v>0</v>
      </c>
      <c r="BD200">
        <v>191.86000061035159</v>
      </c>
      <c r="BE200">
        <v>192.30000305175781</v>
      </c>
      <c r="BF200">
        <v>192.30000305175781</v>
      </c>
      <c r="BG200" s="15">
        <f t="shared" si="29"/>
        <v>2.2881041831693816E-3</v>
      </c>
      <c r="BH200" s="15">
        <f t="shared" si="30"/>
        <v>0</v>
      </c>
      <c r="BI200" t="s">
        <v>243</v>
      </c>
      <c r="BJ200">
        <v>113</v>
      </c>
      <c r="BK200">
        <v>7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39</v>
      </c>
      <c r="BT200">
        <v>18</v>
      </c>
      <c r="BU200">
        <v>12</v>
      </c>
      <c r="BV200">
        <v>5</v>
      </c>
      <c r="BW200">
        <v>17</v>
      </c>
      <c r="BX200">
        <v>0</v>
      </c>
      <c r="BY200">
        <v>0</v>
      </c>
      <c r="BZ200">
        <v>0</v>
      </c>
      <c r="CA200">
        <v>0</v>
      </c>
      <c r="CB200">
        <v>192.55999755859369</v>
      </c>
      <c r="CC200">
        <v>191.50999450683599</v>
      </c>
      <c r="CD200">
        <v>192.75999450683599</v>
      </c>
      <c r="CE200" s="15">
        <f t="shared" si="31"/>
        <v>-5.4827585080434726E-3</v>
      </c>
      <c r="CF200" s="15">
        <f t="shared" si="32"/>
        <v>6.4847480578013039E-3</v>
      </c>
      <c r="CG200" t="s">
        <v>477</v>
      </c>
      <c r="CH200">
        <v>5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</v>
      </c>
      <c r="CR200">
        <v>1</v>
      </c>
      <c r="CS200">
        <v>3</v>
      </c>
      <c r="CT200">
        <v>0</v>
      </c>
      <c r="CU200">
        <v>184</v>
      </c>
      <c r="CV200">
        <v>0</v>
      </c>
      <c r="CW200">
        <v>0</v>
      </c>
      <c r="CX200">
        <v>0</v>
      </c>
      <c r="CY200">
        <v>0</v>
      </c>
      <c r="CZ200">
        <v>192.41999816894531</v>
      </c>
      <c r="DA200">
        <v>190.78999328613281</v>
      </c>
      <c r="DB200">
        <v>194.69000244140619</v>
      </c>
      <c r="DC200">
        <v>130</v>
      </c>
      <c r="DD200">
        <v>129</v>
      </c>
      <c r="DE200">
        <v>5</v>
      </c>
      <c r="DF200">
        <v>49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539</v>
      </c>
      <c r="DN200">
        <v>0</v>
      </c>
      <c r="DO200">
        <v>338</v>
      </c>
      <c r="DP200">
        <v>2.2000000000000002</v>
      </c>
      <c r="DQ200" t="s">
        <v>130</v>
      </c>
      <c r="DR200">
        <v>821263</v>
      </c>
      <c r="DS200">
        <v>996566</v>
      </c>
      <c r="DT200">
        <v>2.8570000000000002</v>
      </c>
      <c r="DU200">
        <v>3.7829999999999999</v>
      </c>
      <c r="DV200">
        <v>1.1299999999999999</v>
      </c>
      <c r="DW200">
        <v>2.3199999999999998</v>
      </c>
      <c r="DX200">
        <v>0</v>
      </c>
      <c r="DY200" s="15">
        <f t="shared" si="33"/>
        <v>-8.5434506010382272E-3</v>
      </c>
      <c r="DZ200" s="15">
        <f t="shared" si="34"/>
        <v>2.0031892271649254E-2</v>
      </c>
      <c r="EA200" s="16">
        <f t="shared" si="35"/>
        <v>194.6118778781493</v>
      </c>
      <c r="EB200" s="17">
        <f t="shared" si="36"/>
        <v>1.1488441670611027E-2</v>
      </c>
    </row>
    <row r="201" spans="1:132" hidden="1" x14ac:dyDescent="0.25">
      <c r="A201">
        <v>192</v>
      </c>
      <c r="B201" t="s">
        <v>717</v>
      </c>
      <c r="C201">
        <v>10</v>
      </c>
      <c r="D201">
        <v>0</v>
      </c>
      <c r="E201">
        <v>5</v>
      </c>
      <c r="F201">
        <v>1</v>
      </c>
      <c r="G201" t="s">
        <v>130</v>
      </c>
      <c r="H201" t="s">
        <v>130</v>
      </c>
      <c r="I201">
        <v>5</v>
      </c>
      <c r="J201">
        <v>1</v>
      </c>
      <c r="K201" t="s">
        <v>130</v>
      </c>
      <c r="L201" t="s">
        <v>130</v>
      </c>
      <c r="M201" t="s">
        <v>388</v>
      </c>
      <c r="N201">
        <v>34</v>
      </c>
      <c r="O201">
        <v>95</v>
      </c>
      <c r="P201">
        <v>33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23</v>
      </c>
      <c r="X201">
        <v>5</v>
      </c>
      <c r="Y201">
        <v>1</v>
      </c>
      <c r="Z201">
        <v>3</v>
      </c>
      <c r="AA201">
        <v>20</v>
      </c>
      <c r="AB201">
        <v>1</v>
      </c>
      <c r="AC201">
        <v>29</v>
      </c>
      <c r="AD201">
        <v>0</v>
      </c>
      <c r="AE201">
        <v>0</v>
      </c>
      <c r="AF201">
        <v>123.5800018310547</v>
      </c>
      <c r="AG201">
        <v>122.7399978637695</v>
      </c>
      <c r="AH201">
        <v>124.34999847412109</v>
      </c>
      <c r="AI201" s="15">
        <f t="shared" si="27"/>
        <v>-6.8437671655945387E-3</v>
      </c>
      <c r="AJ201" s="15">
        <f t="shared" si="28"/>
        <v>1.294733116290836E-2</v>
      </c>
      <c r="AK201" t="s">
        <v>718</v>
      </c>
      <c r="AL201">
        <v>19</v>
      </c>
      <c r="AM201">
        <v>29</v>
      </c>
      <c r="AN201">
        <v>57</v>
      </c>
      <c r="AO201">
        <v>67</v>
      </c>
      <c r="AP201">
        <v>23</v>
      </c>
      <c r="AQ201">
        <v>0</v>
      </c>
      <c r="AR201">
        <v>0</v>
      </c>
      <c r="AS201">
        <v>0</v>
      </c>
      <c r="AT201">
        <v>0</v>
      </c>
      <c r="AU201">
        <v>6</v>
      </c>
      <c r="AV201">
        <v>0</v>
      </c>
      <c r="AW201">
        <v>0</v>
      </c>
      <c r="AX201">
        <v>0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127.5400009155273</v>
      </c>
      <c r="BE201">
        <v>124.7399978637695</v>
      </c>
      <c r="BF201">
        <v>127.75</v>
      </c>
      <c r="BG201" s="15">
        <f t="shared" si="29"/>
        <v>-2.2446713962715581E-2</v>
      </c>
      <c r="BH201" s="15">
        <f t="shared" si="30"/>
        <v>2.3561660557577246E-2</v>
      </c>
      <c r="BI201" t="s">
        <v>615</v>
      </c>
      <c r="BJ201">
        <v>48</v>
      </c>
      <c r="BK201">
        <v>98</v>
      </c>
      <c r="BL201">
        <v>38</v>
      </c>
      <c r="BM201">
        <v>9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7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127.7600021362305</v>
      </c>
      <c r="CC201">
        <v>127</v>
      </c>
      <c r="CD201">
        <v>129.1199951171875</v>
      </c>
      <c r="CE201" s="15">
        <f t="shared" si="31"/>
        <v>-5.9842687892164292E-3</v>
      </c>
      <c r="CF201" s="15">
        <f t="shared" si="32"/>
        <v>1.6418797996882062E-2</v>
      </c>
      <c r="CG201" t="s">
        <v>719</v>
      </c>
      <c r="CH201">
        <v>2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189</v>
      </c>
      <c r="CV201">
        <v>0</v>
      </c>
      <c r="CW201">
        <v>0</v>
      </c>
      <c r="CX201">
        <v>0</v>
      </c>
      <c r="CY201">
        <v>0</v>
      </c>
      <c r="CZ201">
        <v>124.51999664306641</v>
      </c>
      <c r="DA201">
        <v>124.4199981689453</v>
      </c>
      <c r="DB201">
        <v>127.5899963378906</v>
      </c>
      <c r="DC201">
        <v>529</v>
      </c>
      <c r="DD201">
        <v>46</v>
      </c>
      <c r="DE201">
        <v>334</v>
      </c>
      <c r="DF201">
        <v>38</v>
      </c>
      <c r="DG201">
        <v>0</v>
      </c>
      <c r="DH201">
        <v>99</v>
      </c>
      <c r="DI201">
        <v>0</v>
      </c>
      <c r="DJ201">
        <v>90</v>
      </c>
      <c r="DK201">
        <v>1</v>
      </c>
      <c r="DL201">
        <v>210</v>
      </c>
      <c r="DN201">
        <v>1</v>
      </c>
      <c r="DO201">
        <v>21</v>
      </c>
      <c r="DP201">
        <v>2.5</v>
      </c>
      <c r="DQ201" t="s">
        <v>130</v>
      </c>
      <c r="DR201">
        <v>781207</v>
      </c>
      <c r="DS201">
        <v>728200</v>
      </c>
      <c r="DT201">
        <v>1.968</v>
      </c>
      <c r="DU201">
        <v>2.5499999999999998</v>
      </c>
      <c r="DV201">
        <v>43.24</v>
      </c>
      <c r="DW201">
        <v>1.79</v>
      </c>
      <c r="DY201" s="15">
        <f t="shared" si="33"/>
        <v>-8.037170518626624E-4</v>
      </c>
      <c r="DZ201" s="15">
        <f t="shared" si="34"/>
        <v>2.4845193666675369E-2</v>
      </c>
      <c r="EA201" s="16">
        <f t="shared" si="35"/>
        <v>127.51123711946013</v>
      </c>
      <c r="EB201" s="17">
        <f t="shared" si="36"/>
        <v>2.4041476614812707E-2</v>
      </c>
    </row>
    <row r="202" spans="1:132" hidden="1" x14ac:dyDescent="0.25">
      <c r="A202">
        <v>193</v>
      </c>
      <c r="B202" t="s">
        <v>720</v>
      </c>
      <c r="C202">
        <v>9</v>
      </c>
      <c r="D202">
        <v>0</v>
      </c>
      <c r="E202">
        <v>6</v>
      </c>
      <c r="F202">
        <v>0</v>
      </c>
      <c r="G202" t="s">
        <v>130</v>
      </c>
      <c r="H202" t="s">
        <v>130</v>
      </c>
      <c r="I202">
        <v>6</v>
      </c>
      <c r="J202">
        <v>0</v>
      </c>
      <c r="K202" t="s">
        <v>130</v>
      </c>
      <c r="L202" t="s">
        <v>130</v>
      </c>
      <c r="M202" t="s">
        <v>721</v>
      </c>
      <c r="N202">
        <v>57</v>
      </c>
      <c r="O202">
        <v>30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45</v>
      </c>
      <c r="X202">
        <v>9</v>
      </c>
      <c r="Y202">
        <v>0</v>
      </c>
      <c r="Z202">
        <v>0</v>
      </c>
      <c r="AA202">
        <v>2</v>
      </c>
      <c r="AB202">
        <v>0</v>
      </c>
      <c r="AC202">
        <v>0</v>
      </c>
      <c r="AD202">
        <v>0</v>
      </c>
      <c r="AE202">
        <v>0</v>
      </c>
      <c r="AF202">
        <v>78.730003356933594</v>
      </c>
      <c r="AG202">
        <v>78.230003356933594</v>
      </c>
      <c r="AH202">
        <v>78.930000305175781</v>
      </c>
      <c r="AI202" s="15">
        <f t="shared" ref="AI202:AI265" si="37">100%-(AF202/AG202)</f>
        <v>-6.391409670771564E-3</v>
      </c>
      <c r="AJ202" s="15">
        <f t="shared" ref="AJ202:AJ265" si="38">100%-(AG202/AH202)</f>
        <v>8.8685790641798157E-3</v>
      </c>
      <c r="AK202" t="s">
        <v>343</v>
      </c>
      <c r="AL202">
        <v>6</v>
      </c>
      <c r="AM202">
        <v>36</v>
      </c>
      <c r="AN202">
        <v>81</v>
      </c>
      <c r="AO202">
        <v>36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2</v>
      </c>
      <c r="AX202">
        <v>0</v>
      </c>
      <c r="AY202">
        <v>4</v>
      </c>
      <c r="AZ202">
        <v>1</v>
      </c>
      <c r="BA202">
        <v>7</v>
      </c>
      <c r="BB202">
        <v>1</v>
      </c>
      <c r="BC202">
        <v>0</v>
      </c>
      <c r="BD202">
        <v>79.290000915527344</v>
      </c>
      <c r="BE202">
        <v>78.260002136230469</v>
      </c>
      <c r="BF202">
        <v>79.884002685546875</v>
      </c>
      <c r="BG202" s="15">
        <f t="shared" ref="BG202:BG265" si="39">100%-(BD202/BE202)</f>
        <v>-1.3161241390000411E-2</v>
      </c>
      <c r="BH202" s="15">
        <f t="shared" ref="BH202:BH265" si="40">100%-(BE202/BF202)</f>
        <v>2.0329483935714543E-2</v>
      </c>
      <c r="BI202" t="s">
        <v>722</v>
      </c>
      <c r="BJ202">
        <v>12</v>
      </c>
      <c r="BK202">
        <v>16</v>
      </c>
      <c r="BL202">
        <v>8</v>
      </c>
      <c r="BM202">
        <v>6</v>
      </c>
      <c r="BN202">
        <v>120</v>
      </c>
      <c r="BO202">
        <v>0</v>
      </c>
      <c r="BP202">
        <v>0</v>
      </c>
      <c r="BQ202">
        <v>0</v>
      </c>
      <c r="BR202">
        <v>0</v>
      </c>
      <c r="BS202">
        <v>4</v>
      </c>
      <c r="BT202">
        <v>1</v>
      </c>
      <c r="BU202">
        <v>1</v>
      </c>
      <c r="BV202">
        <v>0</v>
      </c>
      <c r="BW202">
        <v>10</v>
      </c>
      <c r="BX202">
        <v>1</v>
      </c>
      <c r="BY202">
        <v>12</v>
      </c>
      <c r="BZ202">
        <v>1</v>
      </c>
      <c r="CA202">
        <v>12</v>
      </c>
      <c r="CB202">
        <v>81.099998474121094</v>
      </c>
      <c r="CC202">
        <v>78.669998168945313</v>
      </c>
      <c r="CD202">
        <v>81.480003356933594</v>
      </c>
      <c r="CE202" s="15">
        <f t="shared" ref="CE202:CE265" si="41">100%-(CB202/CC202)</f>
        <v>-3.0888526270933747E-2</v>
      </c>
      <c r="CF202" s="15">
        <f t="shared" ref="CF202:CF265" si="42">100%-(CC202/CD202)</f>
        <v>3.4487052923631967E-2</v>
      </c>
      <c r="CG202" t="s">
        <v>324</v>
      </c>
      <c r="CH202">
        <v>18</v>
      </c>
      <c r="CI202">
        <v>101</v>
      </c>
      <c r="CJ202">
        <v>45</v>
      </c>
      <c r="CK202">
        <v>8</v>
      </c>
      <c r="CL202">
        <v>8</v>
      </c>
      <c r="CM202">
        <v>1</v>
      </c>
      <c r="CN202">
        <v>1</v>
      </c>
      <c r="CO202">
        <v>0</v>
      </c>
      <c r="CP202">
        <v>0</v>
      </c>
      <c r="CQ202">
        <v>5</v>
      </c>
      <c r="CR202">
        <v>1</v>
      </c>
      <c r="CS202">
        <v>1</v>
      </c>
      <c r="CT202">
        <v>1</v>
      </c>
      <c r="CU202">
        <v>2</v>
      </c>
      <c r="CV202">
        <v>2</v>
      </c>
      <c r="CW202">
        <v>5</v>
      </c>
      <c r="CX202">
        <v>1</v>
      </c>
      <c r="CY202">
        <v>5</v>
      </c>
      <c r="CZ202">
        <v>82.720001220703125</v>
      </c>
      <c r="DA202">
        <v>83.300003051757813</v>
      </c>
      <c r="DB202">
        <v>85.230003356933594</v>
      </c>
      <c r="DC202">
        <v>460</v>
      </c>
      <c r="DD202">
        <v>72</v>
      </c>
      <c r="DE202">
        <v>246</v>
      </c>
      <c r="DF202">
        <v>58</v>
      </c>
      <c r="DG202">
        <v>0</v>
      </c>
      <c r="DH202">
        <v>180</v>
      </c>
      <c r="DI202">
        <v>0</v>
      </c>
      <c r="DJ202">
        <v>38</v>
      </c>
      <c r="DK202">
        <v>17</v>
      </c>
      <c r="DL202">
        <v>18</v>
      </c>
      <c r="DN202">
        <v>0</v>
      </c>
      <c r="DO202">
        <v>6</v>
      </c>
      <c r="DP202">
        <v>1.8</v>
      </c>
      <c r="DQ202" t="s">
        <v>130</v>
      </c>
      <c r="DR202">
        <v>544885</v>
      </c>
      <c r="DS202">
        <v>459633</v>
      </c>
      <c r="DT202">
        <v>1.202</v>
      </c>
      <c r="DU202">
        <v>1.3380000000000001</v>
      </c>
      <c r="DV202">
        <v>138.66</v>
      </c>
      <c r="DW202">
        <v>5.36</v>
      </c>
      <c r="DX202">
        <v>0</v>
      </c>
      <c r="DY202" s="15">
        <f t="shared" ref="DY202:DY265" si="43">100%-(CZ202/DA202)</f>
        <v>6.9628068404068433E-3</v>
      </c>
      <c r="DZ202" s="15">
        <f t="shared" ref="DZ202:DZ265" si="44">100%-(DA202/DB202)</f>
        <v>2.2644611394571412E-2</v>
      </c>
      <c r="EA202" s="16">
        <f t="shared" ref="EA202:EA265" si="45">(DA202*DZ202)+DA202</f>
        <v>85.186299250031482</v>
      </c>
      <c r="EB202" s="17">
        <f t="shared" ref="EB202:EB265" si="46">DY202+DZ202</f>
        <v>2.9607418234978256E-2</v>
      </c>
    </row>
    <row r="203" spans="1:132" hidden="1" x14ac:dyDescent="0.25">
      <c r="A203">
        <v>194</v>
      </c>
      <c r="B203" t="s">
        <v>723</v>
      </c>
      <c r="C203">
        <v>10</v>
      </c>
      <c r="D203">
        <v>1</v>
      </c>
      <c r="E203">
        <v>5</v>
      </c>
      <c r="F203">
        <v>1</v>
      </c>
      <c r="G203" t="s">
        <v>130</v>
      </c>
      <c r="H203" t="s">
        <v>130</v>
      </c>
      <c r="I203">
        <v>5</v>
      </c>
      <c r="J203">
        <v>1</v>
      </c>
      <c r="K203" t="s">
        <v>130</v>
      </c>
      <c r="L203" t="s">
        <v>130</v>
      </c>
      <c r="M203" t="s">
        <v>242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</v>
      </c>
      <c r="Z203">
        <v>8</v>
      </c>
      <c r="AA203">
        <v>180</v>
      </c>
      <c r="AB203">
        <v>0</v>
      </c>
      <c r="AC203">
        <v>0</v>
      </c>
      <c r="AD203">
        <v>0</v>
      </c>
      <c r="AE203">
        <v>0</v>
      </c>
      <c r="AF203">
        <v>125.870002746582</v>
      </c>
      <c r="AG203">
        <v>126.7799987792969</v>
      </c>
      <c r="AH203">
        <v>127.25</v>
      </c>
      <c r="AI203" s="15">
        <f t="shared" si="37"/>
        <v>7.1777570711216709E-3</v>
      </c>
      <c r="AJ203" s="15">
        <f t="shared" si="38"/>
        <v>3.6935262923623036E-3</v>
      </c>
      <c r="AK203" t="s">
        <v>266</v>
      </c>
      <c r="AL203">
        <v>4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X203">
        <v>2</v>
      </c>
      <c r="AY203">
        <v>187</v>
      </c>
      <c r="AZ203">
        <v>0</v>
      </c>
      <c r="BA203">
        <v>0</v>
      </c>
      <c r="BB203">
        <v>0</v>
      </c>
      <c r="BC203">
        <v>0</v>
      </c>
      <c r="BD203">
        <v>127.0299987792969</v>
      </c>
      <c r="BE203">
        <v>127.4599990844727</v>
      </c>
      <c r="BF203">
        <v>127.9100036621094</v>
      </c>
      <c r="BG203" s="15">
        <f t="shared" si="39"/>
        <v>3.37360982476409E-3</v>
      </c>
      <c r="BH203" s="15">
        <f t="shared" si="40"/>
        <v>3.5181343503472018E-3</v>
      </c>
      <c r="BI203" t="s">
        <v>266</v>
      </c>
      <c r="BJ203">
        <v>118</v>
      </c>
      <c r="BK203">
        <v>7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76</v>
      </c>
      <c r="BT203">
        <v>9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128.19999694824219</v>
      </c>
      <c r="CC203">
        <v>127.65000152587891</v>
      </c>
      <c r="CD203">
        <v>128.42999267578119</v>
      </c>
      <c r="CE203" s="15">
        <f t="shared" si="41"/>
        <v>-4.308620570222077E-3</v>
      </c>
      <c r="CF203" s="15">
        <f t="shared" si="42"/>
        <v>6.0732787852083581E-3</v>
      </c>
      <c r="CG203" t="s">
        <v>706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0</v>
      </c>
      <c r="CS203">
        <v>2</v>
      </c>
      <c r="CT203">
        <v>1</v>
      </c>
      <c r="CU203">
        <v>174</v>
      </c>
      <c r="CV203">
        <v>0</v>
      </c>
      <c r="CW203">
        <v>0</v>
      </c>
      <c r="CX203">
        <v>0</v>
      </c>
      <c r="CY203">
        <v>0</v>
      </c>
      <c r="CZ203">
        <v>126.86000061035161</v>
      </c>
      <c r="DA203">
        <v>127.3000030517578</v>
      </c>
      <c r="DB203">
        <v>131</v>
      </c>
      <c r="DC203">
        <v>131</v>
      </c>
      <c r="DD203">
        <v>103</v>
      </c>
      <c r="DE203">
        <v>6</v>
      </c>
      <c r="DF203">
        <v>14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541</v>
      </c>
      <c r="DN203">
        <v>0</v>
      </c>
      <c r="DO203">
        <v>367</v>
      </c>
      <c r="DP203">
        <v>2</v>
      </c>
      <c r="DQ203" t="s">
        <v>130</v>
      </c>
      <c r="DR203">
        <v>526716</v>
      </c>
      <c r="DS203">
        <v>804333</v>
      </c>
      <c r="DT203">
        <v>2.9279999999999999</v>
      </c>
      <c r="DU203">
        <v>2.9449999999999998</v>
      </c>
      <c r="DV203">
        <v>0.79</v>
      </c>
      <c r="DW203">
        <v>1.95</v>
      </c>
      <c r="DX203">
        <v>0.24309998999999999</v>
      </c>
      <c r="DY203" s="15">
        <f t="shared" si="43"/>
        <v>3.4564212950356499E-3</v>
      </c>
      <c r="DZ203" s="15">
        <f t="shared" si="44"/>
        <v>2.8244251513299234E-2</v>
      </c>
      <c r="EA203" s="16">
        <f t="shared" si="45"/>
        <v>130.89549635559541</v>
      </c>
      <c r="EB203" s="17">
        <f t="shared" si="46"/>
        <v>3.1700672808334884E-2</v>
      </c>
    </row>
    <row r="204" spans="1:132" hidden="1" x14ac:dyDescent="0.25">
      <c r="A204">
        <v>195</v>
      </c>
      <c r="B204" t="s">
        <v>724</v>
      </c>
      <c r="C204">
        <v>9</v>
      </c>
      <c r="D204">
        <v>0</v>
      </c>
      <c r="E204">
        <v>6</v>
      </c>
      <c r="F204">
        <v>0</v>
      </c>
      <c r="G204" t="s">
        <v>130</v>
      </c>
      <c r="H204" t="s">
        <v>130</v>
      </c>
      <c r="I204">
        <v>6</v>
      </c>
      <c r="J204">
        <v>0</v>
      </c>
      <c r="K204" t="s">
        <v>130</v>
      </c>
      <c r="L204" t="s">
        <v>130</v>
      </c>
      <c r="M204" t="s">
        <v>725</v>
      </c>
      <c r="N204">
        <v>4</v>
      </c>
      <c r="O204">
        <v>36</v>
      </c>
      <c r="P204">
        <v>15</v>
      </c>
      <c r="Q204">
        <v>42</v>
      </c>
      <c r="R204">
        <v>93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34.299999237060547</v>
      </c>
      <c r="AG204">
        <v>33.340000152587891</v>
      </c>
      <c r="AH204">
        <v>34.369998931884773</v>
      </c>
      <c r="AI204" s="15">
        <f t="shared" si="37"/>
        <v>-2.8794213559658388E-2</v>
      </c>
      <c r="AJ204" s="15">
        <f t="shared" si="38"/>
        <v>2.9967960759561207E-2</v>
      </c>
      <c r="AK204" t="s">
        <v>223</v>
      </c>
      <c r="AL204">
        <v>78</v>
      </c>
      <c r="AM204">
        <v>36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</v>
      </c>
      <c r="AW204">
        <v>6</v>
      </c>
      <c r="AX204">
        <v>14</v>
      </c>
      <c r="AY204">
        <v>4</v>
      </c>
      <c r="AZ204">
        <v>0</v>
      </c>
      <c r="BA204">
        <v>0</v>
      </c>
      <c r="BB204">
        <v>0</v>
      </c>
      <c r="BC204">
        <v>0</v>
      </c>
      <c r="BD204">
        <v>34.680000305175781</v>
      </c>
      <c r="BE204">
        <v>34.400001525878913</v>
      </c>
      <c r="BF204">
        <v>34.720001220703118</v>
      </c>
      <c r="BG204" s="15">
        <f t="shared" si="39"/>
        <v>-8.1394990371215226E-3</v>
      </c>
      <c r="BH204" s="15">
        <f t="shared" si="40"/>
        <v>9.216580748084513E-3</v>
      </c>
      <c r="BI204" t="s">
        <v>726</v>
      </c>
      <c r="BJ204">
        <v>102</v>
      </c>
      <c r="BK204">
        <v>9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21</v>
      </c>
      <c r="BT204">
        <v>29</v>
      </c>
      <c r="BU204">
        <v>17</v>
      </c>
      <c r="BV204">
        <v>9</v>
      </c>
      <c r="BW204">
        <v>2</v>
      </c>
      <c r="BX204">
        <v>0</v>
      </c>
      <c r="BY204">
        <v>0</v>
      </c>
      <c r="BZ204">
        <v>0</v>
      </c>
      <c r="CA204">
        <v>0</v>
      </c>
      <c r="CB204">
        <v>34.959999084472663</v>
      </c>
      <c r="CC204">
        <v>34.759998321533203</v>
      </c>
      <c r="CD204">
        <v>34.990001678466797</v>
      </c>
      <c r="CE204" s="15">
        <f t="shared" si="41"/>
        <v>-5.7537621575649567E-3</v>
      </c>
      <c r="CF204" s="15">
        <f t="shared" si="42"/>
        <v>6.5734022835197692E-3</v>
      </c>
      <c r="CG204" t="s">
        <v>727</v>
      </c>
      <c r="CH204">
        <v>122</v>
      </c>
      <c r="CI204">
        <v>25</v>
      </c>
      <c r="CJ204">
        <v>20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</v>
      </c>
      <c r="CR204">
        <v>6</v>
      </c>
      <c r="CS204">
        <v>3</v>
      </c>
      <c r="CT204">
        <v>3</v>
      </c>
      <c r="CU204">
        <v>0</v>
      </c>
      <c r="CV204">
        <v>1</v>
      </c>
      <c r="CW204">
        <v>12</v>
      </c>
      <c r="CX204">
        <v>0</v>
      </c>
      <c r="CY204">
        <v>0</v>
      </c>
      <c r="CZ204">
        <v>35.340000152587891</v>
      </c>
      <c r="DA204">
        <v>35.209999084472663</v>
      </c>
      <c r="DB204">
        <v>35.650001525878913</v>
      </c>
      <c r="DC204">
        <v>489</v>
      </c>
      <c r="DD204">
        <v>138</v>
      </c>
      <c r="DE204">
        <v>211</v>
      </c>
      <c r="DF204">
        <v>48</v>
      </c>
      <c r="DG204">
        <v>0</v>
      </c>
      <c r="DH204">
        <v>135</v>
      </c>
      <c r="DI204">
        <v>0</v>
      </c>
      <c r="DJ204">
        <v>135</v>
      </c>
      <c r="DK204">
        <v>0</v>
      </c>
      <c r="DL204">
        <v>6</v>
      </c>
      <c r="DN204">
        <v>0</v>
      </c>
      <c r="DO204">
        <v>4</v>
      </c>
      <c r="DP204">
        <v>3.2</v>
      </c>
      <c r="DQ204" t="s">
        <v>135</v>
      </c>
      <c r="DR204">
        <v>420031</v>
      </c>
      <c r="DS204">
        <v>411950</v>
      </c>
      <c r="DT204">
        <v>1.466</v>
      </c>
      <c r="DU204">
        <v>1.8720000000000001</v>
      </c>
      <c r="DV204">
        <v>16.510000000000002</v>
      </c>
      <c r="DW204">
        <v>4.01</v>
      </c>
      <c r="DX204">
        <v>4</v>
      </c>
      <c r="DY204" s="15">
        <f t="shared" si="43"/>
        <v>-3.6921633483528726E-3</v>
      </c>
      <c r="DZ204" s="15">
        <f t="shared" si="44"/>
        <v>1.2342283943153398E-2</v>
      </c>
      <c r="EA204" s="16">
        <f t="shared" si="45"/>
        <v>35.644570890811394</v>
      </c>
      <c r="EB204" s="17">
        <f t="shared" si="46"/>
        <v>8.6501205948005255E-3</v>
      </c>
    </row>
    <row r="205" spans="1:132" hidden="1" x14ac:dyDescent="0.25">
      <c r="A205">
        <v>196</v>
      </c>
      <c r="B205" t="s">
        <v>728</v>
      </c>
      <c r="C205">
        <v>9</v>
      </c>
      <c r="D205">
        <v>0</v>
      </c>
      <c r="E205">
        <v>6</v>
      </c>
      <c r="F205">
        <v>0</v>
      </c>
      <c r="G205" t="s">
        <v>130</v>
      </c>
      <c r="H205" t="s">
        <v>130</v>
      </c>
      <c r="I205">
        <v>6</v>
      </c>
      <c r="J205">
        <v>0</v>
      </c>
      <c r="K205" t="s">
        <v>130</v>
      </c>
      <c r="L205" t="s">
        <v>130</v>
      </c>
      <c r="M205" t="s">
        <v>318</v>
      </c>
      <c r="N205">
        <v>26</v>
      </c>
      <c r="O205">
        <v>61</v>
      </c>
      <c r="P205">
        <v>9</v>
      </c>
      <c r="Q205">
        <v>1</v>
      </c>
      <c r="R205">
        <v>0</v>
      </c>
      <c r="S205">
        <v>2</v>
      </c>
      <c r="T205">
        <v>10</v>
      </c>
      <c r="U205">
        <v>0</v>
      </c>
      <c r="V205">
        <v>0</v>
      </c>
      <c r="W205">
        <v>24</v>
      </c>
      <c r="X205">
        <v>24</v>
      </c>
      <c r="Y205">
        <v>7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0</v>
      </c>
      <c r="AF205">
        <v>204.16000366210929</v>
      </c>
      <c r="AG205">
        <v>204.17999267578119</v>
      </c>
      <c r="AH205">
        <v>207.3699951171875</v>
      </c>
      <c r="AI205" s="15">
        <f t="shared" si="37"/>
        <v>9.7898983195898737E-5</v>
      </c>
      <c r="AJ205" s="15">
        <f t="shared" si="38"/>
        <v>1.538314373592764E-2</v>
      </c>
      <c r="AK205" t="s">
        <v>567</v>
      </c>
      <c r="AL205">
        <v>9</v>
      </c>
      <c r="AM205">
        <v>17</v>
      </c>
      <c r="AN205">
        <v>25</v>
      </c>
      <c r="AO205">
        <v>60</v>
      </c>
      <c r="AP205">
        <v>21</v>
      </c>
      <c r="AQ205">
        <v>0</v>
      </c>
      <c r="AR205">
        <v>0</v>
      </c>
      <c r="AS205">
        <v>0</v>
      </c>
      <c r="AT205">
        <v>0</v>
      </c>
      <c r="AU205">
        <v>2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206.1000061035156</v>
      </c>
      <c r="BE205">
        <v>202.00999450683599</v>
      </c>
      <c r="BF205">
        <v>206.7799987792969</v>
      </c>
      <c r="BG205" s="15">
        <f t="shared" si="39"/>
        <v>-2.0246580406402703E-2</v>
      </c>
      <c r="BH205" s="15">
        <f t="shared" si="40"/>
        <v>2.3068015768546779E-2</v>
      </c>
      <c r="BI205" t="s">
        <v>396</v>
      </c>
      <c r="BJ205">
        <v>67</v>
      </c>
      <c r="BK205">
        <v>22</v>
      </c>
      <c r="BL205">
        <v>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17</v>
      </c>
      <c r="BT205">
        <v>7</v>
      </c>
      <c r="BU205">
        <v>7</v>
      </c>
      <c r="BV205">
        <v>4</v>
      </c>
      <c r="BW205">
        <v>26</v>
      </c>
      <c r="BX205">
        <v>1</v>
      </c>
      <c r="BY205">
        <v>0</v>
      </c>
      <c r="BZ205">
        <v>0</v>
      </c>
      <c r="CA205">
        <v>0</v>
      </c>
      <c r="CB205">
        <v>207.02000427246091</v>
      </c>
      <c r="CC205">
        <v>205.3500061035156</v>
      </c>
      <c r="CD205">
        <v>207.53999328613281</v>
      </c>
      <c r="CE205" s="15">
        <f t="shared" si="41"/>
        <v>-8.1324476226383169E-3</v>
      </c>
      <c r="CF205" s="15">
        <f t="shared" si="42"/>
        <v>1.0552121294510775E-2</v>
      </c>
      <c r="CG205" t="s">
        <v>355</v>
      </c>
      <c r="CH205">
        <v>12</v>
      </c>
      <c r="CI205">
        <v>63</v>
      </c>
      <c r="CJ205">
        <v>36</v>
      </c>
      <c r="CK205">
        <v>29</v>
      </c>
      <c r="CL205">
        <v>4</v>
      </c>
      <c r="CM205">
        <v>0</v>
      </c>
      <c r="CN205">
        <v>0</v>
      </c>
      <c r="CO205">
        <v>0</v>
      </c>
      <c r="CP205">
        <v>0</v>
      </c>
      <c r="CQ205">
        <v>4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212.86000061035159</v>
      </c>
      <c r="DA205">
        <v>212.83000183105469</v>
      </c>
      <c r="DB205">
        <v>213.3999938964844</v>
      </c>
      <c r="DC205">
        <v>440</v>
      </c>
      <c r="DD205">
        <v>98</v>
      </c>
      <c r="DE205">
        <v>208</v>
      </c>
      <c r="DF205">
        <v>59</v>
      </c>
      <c r="DG205">
        <v>0</v>
      </c>
      <c r="DH205">
        <v>115</v>
      </c>
      <c r="DI205">
        <v>0</v>
      </c>
      <c r="DJ205">
        <v>82</v>
      </c>
      <c r="DK205">
        <v>1</v>
      </c>
      <c r="DL205">
        <v>27</v>
      </c>
      <c r="DN205">
        <v>1</v>
      </c>
      <c r="DO205">
        <v>1</v>
      </c>
      <c r="DP205">
        <v>1.7</v>
      </c>
      <c r="DQ205" t="s">
        <v>130</v>
      </c>
      <c r="DR205">
        <v>214866</v>
      </c>
      <c r="DS205">
        <v>261833</v>
      </c>
      <c r="DT205">
        <v>2.4729999999999999</v>
      </c>
      <c r="DU205">
        <v>2.8290000000000002</v>
      </c>
      <c r="DV205">
        <v>3.32</v>
      </c>
      <c r="DW205">
        <v>3.13</v>
      </c>
      <c r="DX205">
        <v>0</v>
      </c>
      <c r="DY205" s="15">
        <f t="shared" si="43"/>
        <v>-1.4095183498019637E-4</v>
      </c>
      <c r="DZ205" s="15">
        <f t="shared" si="44"/>
        <v>2.6710031946214352E-3</v>
      </c>
      <c r="EA205" s="16">
        <f t="shared" si="45"/>
        <v>213.39847144585673</v>
      </c>
      <c r="EB205" s="17">
        <f t="shared" si="46"/>
        <v>2.5300513596412388E-3</v>
      </c>
    </row>
    <row r="206" spans="1:132" hidden="1" x14ac:dyDescent="0.25">
      <c r="A206">
        <v>197</v>
      </c>
      <c r="B206" t="s">
        <v>729</v>
      </c>
      <c r="C206">
        <v>9</v>
      </c>
      <c r="D206">
        <v>0</v>
      </c>
      <c r="E206">
        <v>6</v>
      </c>
      <c r="F206">
        <v>0</v>
      </c>
      <c r="G206" t="s">
        <v>130</v>
      </c>
      <c r="H206" t="s">
        <v>130</v>
      </c>
      <c r="I206">
        <v>6</v>
      </c>
      <c r="J206">
        <v>0</v>
      </c>
      <c r="K206" t="s">
        <v>130</v>
      </c>
      <c r="L206" t="s">
        <v>130</v>
      </c>
      <c r="M206" t="s">
        <v>422</v>
      </c>
      <c r="N206">
        <v>156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58</v>
      </c>
      <c r="X206">
        <v>2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102.34999847412109</v>
      </c>
      <c r="AG206">
        <v>102.13999938964839</v>
      </c>
      <c r="AH206">
        <v>102.4700012207031</v>
      </c>
      <c r="AI206" s="15">
        <f t="shared" si="37"/>
        <v>-2.0559926153080887E-3</v>
      </c>
      <c r="AJ206" s="15">
        <f t="shared" si="38"/>
        <v>3.2204725980624627E-3</v>
      </c>
      <c r="AK206" t="s">
        <v>371</v>
      </c>
      <c r="AL206">
        <v>10</v>
      </c>
      <c r="AM206">
        <v>169</v>
      </c>
      <c r="AN206">
        <v>14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103.5500030517578</v>
      </c>
      <c r="BE206">
        <v>102.4700012207031</v>
      </c>
      <c r="BF206">
        <v>103.63999938964839</v>
      </c>
      <c r="BG206" s="15">
        <f t="shared" si="39"/>
        <v>-1.0539687890981586E-2</v>
      </c>
      <c r="BH206" s="15">
        <f t="shared" si="40"/>
        <v>1.1289059975256643E-2</v>
      </c>
      <c r="BI206" t="s">
        <v>307</v>
      </c>
      <c r="BJ206">
        <v>15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10</v>
      </c>
      <c r="BT206">
        <v>5</v>
      </c>
      <c r="BU206">
        <v>5</v>
      </c>
      <c r="BV206">
        <v>16</v>
      </c>
      <c r="BW206">
        <v>154</v>
      </c>
      <c r="BX206">
        <v>0</v>
      </c>
      <c r="BY206">
        <v>0</v>
      </c>
      <c r="BZ206">
        <v>0</v>
      </c>
      <c r="CA206">
        <v>0</v>
      </c>
      <c r="CB206">
        <v>103.2900009155273</v>
      </c>
      <c r="CC206">
        <v>103.9499969482422</v>
      </c>
      <c r="CD206">
        <v>104.3300018310547</v>
      </c>
      <c r="CE206" s="15">
        <f t="shared" si="41"/>
        <v>6.3491683702839863E-3</v>
      </c>
      <c r="CF206" s="15">
        <f t="shared" si="42"/>
        <v>3.6423356287087483E-3</v>
      </c>
      <c r="CG206" t="s">
        <v>359</v>
      </c>
      <c r="CH206">
        <v>16</v>
      </c>
      <c r="CI206">
        <v>65</v>
      </c>
      <c r="CJ206">
        <v>114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103.629997253418</v>
      </c>
      <c r="DA206">
        <v>103.5</v>
      </c>
      <c r="DB206">
        <v>103.7900009155273</v>
      </c>
      <c r="DC206">
        <v>559</v>
      </c>
      <c r="DD206">
        <v>103</v>
      </c>
      <c r="DE206">
        <v>349</v>
      </c>
      <c r="DF206">
        <v>62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154</v>
      </c>
      <c r="DN206">
        <v>0</v>
      </c>
      <c r="DO206">
        <v>0</v>
      </c>
      <c r="DP206">
        <v>2.2000000000000002</v>
      </c>
      <c r="DQ206" t="s">
        <v>130</v>
      </c>
      <c r="DR206">
        <v>1263295</v>
      </c>
      <c r="DS206">
        <v>979500</v>
      </c>
      <c r="DT206">
        <v>0.59899999999999998</v>
      </c>
      <c r="DU206">
        <v>0.66700000000000004</v>
      </c>
      <c r="DV206">
        <v>3.38</v>
      </c>
      <c r="DW206">
        <v>1.22</v>
      </c>
      <c r="DX206">
        <v>0.54969999999999997</v>
      </c>
      <c r="DY206" s="15">
        <f t="shared" si="43"/>
        <v>-1.2560121103188937E-3</v>
      </c>
      <c r="DZ206" s="15">
        <f t="shared" si="44"/>
        <v>2.7941122744890023E-3</v>
      </c>
      <c r="EA206" s="16">
        <f t="shared" si="45"/>
        <v>103.78919062040961</v>
      </c>
      <c r="EB206" s="17">
        <f t="shared" si="46"/>
        <v>1.5381001641701086E-3</v>
      </c>
    </row>
    <row r="207" spans="1:132" hidden="1" x14ac:dyDescent="0.25">
      <c r="A207">
        <v>198</v>
      </c>
      <c r="B207" t="s">
        <v>730</v>
      </c>
      <c r="C207">
        <v>9</v>
      </c>
      <c r="D207">
        <v>0</v>
      </c>
      <c r="E207">
        <v>6</v>
      </c>
      <c r="F207">
        <v>0</v>
      </c>
      <c r="G207" t="s">
        <v>130</v>
      </c>
      <c r="H207" t="s">
        <v>130</v>
      </c>
      <c r="I207">
        <v>6</v>
      </c>
      <c r="J207">
        <v>0</v>
      </c>
      <c r="K207" t="s">
        <v>130</v>
      </c>
      <c r="L207" t="s">
        <v>130</v>
      </c>
      <c r="M207" t="s">
        <v>189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</v>
      </c>
      <c r="X207">
        <v>3</v>
      </c>
      <c r="Y207">
        <v>1</v>
      </c>
      <c r="Z207">
        <v>8</v>
      </c>
      <c r="AA207">
        <v>172</v>
      </c>
      <c r="AB207">
        <v>0</v>
      </c>
      <c r="AC207">
        <v>0</v>
      </c>
      <c r="AD207">
        <v>0</v>
      </c>
      <c r="AE207">
        <v>0</v>
      </c>
      <c r="AF207">
        <v>197.24000549316409</v>
      </c>
      <c r="AG207">
        <v>198.61000061035159</v>
      </c>
      <c r="AH207">
        <v>198.80999755859369</v>
      </c>
      <c r="AI207" s="15">
        <f t="shared" si="37"/>
        <v>6.8979160816542429E-3</v>
      </c>
      <c r="AJ207" s="15">
        <f t="shared" si="38"/>
        <v>1.0059702766364031E-3</v>
      </c>
      <c r="AK207" t="s">
        <v>163</v>
      </c>
      <c r="AL207">
        <v>103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41</v>
      </c>
      <c r="AV207">
        <v>34</v>
      </c>
      <c r="AW207">
        <v>3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199.16000366210929</v>
      </c>
      <c r="BE207">
        <v>198.08999633789071</v>
      </c>
      <c r="BF207">
        <v>199.16999816894531</v>
      </c>
      <c r="BG207" s="15">
        <f t="shared" si="39"/>
        <v>-5.4016222121253676E-3</v>
      </c>
      <c r="BH207" s="15">
        <f t="shared" si="40"/>
        <v>5.422512632341836E-3</v>
      </c>
      <c r="BI207" t="s">
        <v>442</v>
      </c>
      <c r="BJ207">
        <v>0</v>
      </c>
      <c r="BK207">
        <v>7</v>
      </c>
      <c r="BL207">
        <v>141</v>
      </c>
      <c r="BM207">
        <v>32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201.74000549316409</v>
      </c>
      <c r="CC207">
        <v>198.4700012207031</v>
      </c>
      <c r="CD207">
        <v>201.83999633789071</v>
      </c>
      <c r="CE207" s="15">
        <f t="shared" si="41"/>
        <v>-1.6476063144800879E-2</v>
      </c>
      <c r="CF207" s="15">
        <f t="shared" si="42"/>
        <v>1.6696369294151525E-2</v>
      </c>
      <c r="CG207" t="s">
        <v>731</v>
      </c>
      <c r="CH207">
        <v>2</v>
      </c>
      <c r="CI207">
        <v>75</v>
      </c>
      <c r="CJ207">
        <v>72</v>
      </c>
      <c r="CK207">
        <v>43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0</v>
      </c>
      <c r="CV207">
        <v>1</v>
      </c>
      <c r="CW207">
        <v>1</v>
      </c>
      <c r="CX207">
        <v>1</v>
      </c>
      <c r="CY207">
        <v>0</v>
      </c>
      <c r="CZ207">
        <v>205.44999694824219</v>
      </c>
      <c r="DA207">
        <v>205.08000183105469</v>
      </c>
      <c r="DB207">
        <v>208.92999267578119</v>
      </c>
      <c r="DC207">
        <v>478</v>
      </c>
      <c r="DD207">
        <v>93</v>
      </c>
      <c r="DE207">
        <v>106</v>
      </c>
      <c r="DF207">
        <v>92</v>
      </c>
      <c r="DG207">
        <v>0</v>
      </c>
      <c r="DH207">
        <v>76</v>
      </c>
      <c r="DI207">
        <v>0</v>
      </c>
      <c r="DJ207">
        <v>0</v>
      </c>
      <c r="DK207">
        <v>0</v>
      </c>
      <c r="DL207">
        <v>172</v>
      </c>
      <c r="DN207">
        <v>0</v>
      </c>
      <c r="DO207">
        <v>172</v>
      </c>
      <c r="DP207">
        <v>2.6</v>
      </c>
      <c r="DQ207" t="s">
        <v>135</v>
      </c>
      <c r="DR207">
        <v>657796</v>
      </c>
      <c r="DS207">
        <v>535116</v>
      </c>
      <c r="DT207">
        <v>1.3420000000000001</v>
      </c>
      <c r="DU207">
        <v>2.5139999999999998</v>
      </c>
      <c r="DV207">
        <v>1.6</v>
      </c>
      <c r="DW207">
        <v>1.39</v>
      </c>
      <c r="DX207">
        <v>0.32569998999999999</v>
      </c>
      <c r="DY207" s="15">
        <f t="shared" si="43"/>
        <v>-1.8041501554710848E-3</v>
      </c>
      <c r="DZ207" s="15">
        <f t="shared" si="44"/>
        <v>1.8427181255402325E-2</v>
      </c>
      <c r="EA207" s="16">
        <f t="shared" si="45"/>
        <v>208.85904819665376</v>
      </c>
      <c r="EB207" s="17">
        <f t="shared" si="46"/>
        <v>1.662303109993124E-2</v>
      </c>
    </row>
    <row r="208" spans="1:132" hidden="1" x14ac:dyDescent="0.25">
      <c r="A208">
        <v>199</v>
      </c>
      <c r="B208" t="s">
        <v>732</v>
      </c>
      <c r="C208">
        <v>9</v>
      </c>
      <c r="D208">
        <v>0</v>
      </c>
      <c r="E208">
        <v>6</v>
      </c>
      <c r="F208">
        <v>0</v>
      </c>
      <c r="G208" t="s">
        <v>130</v>
      </c>
      <c r="H208" t="s">
        <v>130</v>
      </c>
      <c r="I208">
        <v>6</v>
      </c>
      <c r="J208">
        <v>0</v>
      </c>
      <c r="K208" t="s">
        <v>130</v>
      </c>
      <c r="L208" t="s">
        <v>130</v>
      </c>
      <c r="M208" t="s">
        <v>278</v>
      </c>
      <c r="N208">
        <v>83</v>
      </c>
      <c r="O208">
        <v>73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13</v>
      </c>
      <c r="X208">
        <v>6</v>
      </c>
      <c r="Y208">
        <v>6</v>
      </c>
      <c r="Z208">
        <v>4</v>
      </c>
      <c r="AA208">
        <v>15</v>
      </c>
      <c r="AB208">
        <v>1</v>
      </c>
      <c r="AC208">
        <v>0</v>
      </c>
      <c r="AD208">
        <v>0</v>
      </c>
      <c r="AE208">
        <v>0</v>
      </c>
      <c r="AF208">
        <v>80.239997863769531</v>
      </c>
      <c r="AG208">
        <v>79.720001220703125</v>
      </c>
      <c r="AH208">
        <v>80.540000915527344</v>
      </c>
      <c r="AI208" s="15">
        <f t="shared" si="37"/>
        <v>-6.5227876957352215E-3</v>
      </c>
      <c r="AJ208" s="15">
        <f t="shared" si="38"/>
        <v>1.0181272479550363E-2</v>
      </c>
      <c r="AK208" t="s">
        <v>233</v>
      </c>
      <c r="AL208">
        <v>77</v>
      </c>
      <c r="AM208">
        <v>101</v>
      </c>
      <c r="AN208">
        <v>11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7</v>
      </c>
      <c r="AV208">
        <v>2</v>
      </c>
      <c r="AW208">
        <v>0</v>
      </c>
      <c r="AX208">
        <v>0</v>
      </c>
      <c r="AY208">
        <v>0</v>
      </c>
      <c r="AZ208">
        <v>1</v>
      </c>
      <c r="BA208">
        <v>2</v>
      </c>
      <c r="BB208">
        <v>0</v>
      </c>
      <c r="BC208">
        <v>0</v>
      </c>
      <c r="BD208">
        <v>81.349998474121094</v>
      </c>
      <c r="BE208">
        <v>80.669998168945313</v>
      </c>
      <c r="BF208">
        <v>81.580001831054688</v>
      </c>
      <c r="BG208" s="15">
        <f t="shared" si="39"/>
        <v>-8.4294077179929428E-3</v>
      </c>
      <c r="BH208" s="15">
        <f t="shared" si="40"/>
        <v>1.1154739417558734E-2</v>
      </c>
      <c r="BI208" t="s">
        <v>181</v>
      </c>
      <c r="BJ208">
        <v>34</v>
      </c>
      <c r="BK208">
        <v>110</v>
      </c>
      <c r="BL208">
        <v>40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81.849998474121094</v>
      </c>
      <c r="CC208">
        <v>81.019996643066406</v>
      </c>
      <c r="CD208">
        <v>81.970001220703125</v>
      </c>
      <c r="CE208" s="15">
        <f t="shared" si="41"/>
        <v>-1.024440712718433E-2</v>
      </c>
      <c r="CF208" s="15">
        <f t="shared" si="42"/>
        <v>1.1589661626072778E-2</v>
      </c>
      <c r="CG208" t="s">
        <v>513</v>
      </c>
      <c r="CH208">
        <v>101</v>
      </c>
      <c r="CI208">
        <v>43</v>
      </c>
      <c r="CJ208">
        <v>32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24</v>
      </c>
      <c r="CR208">
        <v>2</v>
      </c>
      <c r="CS208">
        <v>3</v>
      </c>
      <c r="CT208">
        <v>1</v>
      </c>
      <c r="CU208">
        <v>1</v>
      </c>
      <c r="CV208">
        <v>1</v>
      </c>
      <c r="CW208">
        <v>7</v>
      </c>
      <c r="CX208">
        <v>0</v>
      </c>
      <c r="CY208">
        <v>0</v>
      </c>
      <c r="CZ208">
        <v>82.569999694824219</v>
      </c>
      <c r="DA208">
        <v>82.550003051757813</v>
      </c>
      <c r="DB208">
        <v>83.870002746582031</v>
      </c>
      <c r="DC208">
        <v>706</v>
      </c>
      <c r="DD208">
        <v>69</v>
      </c>
      <c r="DE208">
        <v>346</v>
      </c>
      <c r="DF208">
        <v>38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16</v>
      </c>
      <c r="DN208">
        <v>0</v>
      </c>
      <c r="DO208">
        <v>15</v>
      </c>
      <c r="DP208">
        <v>2.8</v>
      </c>
      <c r="DQ208" t="s">
        <v>135</v>
      </c>
      <c r="DR208">
        <v>1055450</v>
      </c>
      <c r="DS208">
        <v>867650</v>
      </c>
      <c r="DT208">
        <v>1.2310000000000001</v>
      </c>
      <c r="DU208">
        <v>1.7609999999999999</v>
      </c>
      <c r="DV208">
        <v>8.5399999999999991</v>
      </c>
      <c r="DW208">
        <v>4.45</v>
      </c>
      <c r="DX208">
        <v>0.50370000000000004</v>
      </c>
      <c r="DY208" s="15">
        <f t="shared" si="43"/>
        <v>-2.4223673321821515E-4</v>
      </c>
      <c r="DZ208" s="15">
        <f t="shared" si="44"/>
        <v>1.5738638984103437E-2</v>
      </c>
      <c r="EA208" s="16">
        <f t="shared" si="45"/>
        <v>83.849227747926065</v>
      </c>
      <c r="EB208" s="17">
        <f t="shared" si="46"/>
        <v>1.5496402250885222E-2</v>
      </c>
    </row>
    <row r="209" spans="1:132" hidden="1" x14ac:dyDescent="0.25">
      <c r="A209">
        <v>200</v>
      </c>
      <c r="B209" t="s">
        <v>733</v>
      </c>
      <c r="C209">
        <v>10</v>
      </c>
      <c r="D209">
        <v>0</v>
      </c>
      <c r="E209">
        <v>6</v>
      </c>
      <c r="F209">
        <v>0</v>
      </c>
      <c r="G209" t="s">
        <v>130</v>
      </c>
      <c r="H209" t="s">
        <v>130</v>
      </c>
      <c r="I209">
        <v>6</v>
      </c>
      <c r="J209">
        <v>0</v>
      </c>
      <c r="K209" t="s">
        <v>130</v>
      </c>
      <c r="L209" t="s">
        <v>130</v>
      </c>
      <c r="M209" t="s">
        <v>278</v>
      </c>
      <c r="N209">
        <v>103</v>
      </c>
      <c r="O209">
        <v>70</v>
      </c>
      <c r="P209">
        <v>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418.20001220703131</v>
      </c>
      <c r="AG209">
        <v>417.44000244140631</v>
      </c>
      <c r="AH209">
        <v>422.04000854492188</v>
      </c>
      <c r="AI209" s="15">
        <f t="shared" si="37"/>
        <v>-1.8206443109909376E-3</v>
      </c>
      <c r="AJ209" s="15">
        <f t="shared" si="38"/>
        <v>1.0899455052555629E-2</v>
      </c>
      <c r="AK209" t="s">
        <v>726</v>
      </c>
      <c r="AL209">
        <v>87</v>
      </c>
      <c r="AM209">
        <v>21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55</v>
      </c>
      <c r="AV209">
        <v>22</v>
      </c>
      <c r="AW209">
        <v>5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421.57998657226563</v>
      </c>
      <c r="BE209">
        <v>420</v>
      </c>
      <c r="BF209">
        <v>422.989990234375</v>
      </c>
      <c r="BG209" s="15">
        <f t="shared" si="39"/>
        <v>-3.7618727911086225E-3</v>
      </c>
      <c r="BH209" s="15">
        <f t="shared" si="40"/>
        <v>7.0687021050268584E-3</v>
      </c>
      <c r="BI209" t="s">
        <v>163</v>
      </c>
      <c r="BJ209">
        <v>21</v>
      </c>
      <c r="BK209">
        <v>94</v>
      </c>
      <c r="BL209">
        <v>64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425.64999389648438</v>
      </c>
      <c r="CC209">
        <v>420.54000854492188</v>
      </c>
      <c r="CD209">
        <v>425.79998779296881</v>
      </c>
      <c r="CE209" s="15">
        <f t="shared" si="41"/>
        <v>-1.2151008816600362E-2</v>
      </c>
      <c r="CF209" s="15">
        <f t="shared" si="42"/>
        <v>1.2353169090752569E-2</v>
      </c>
      <c r="CG209" t="s">
        <v>705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</v>
      </c>
      <c r="CR209">
        <v>1</v>
      </c>
      <c r="CS209">
        <v>15</v>
      </c>
      <c r="CT209">
        <v>39</v>
      </c>
      <c r="CU209">
        <v>109</v>
      </c>
      <c r="CV209">
        <v>0</v>
      </c>
      <c r="CW209">
        <v>0</v>
      </c>
      <c r="CX209">
        <v>0</v>
      </c>
      <c r="CY209">
        <v>0</v>
      </c>
      <c r="CZ209">
        <v>421.6199951171875</v>
      </c>
      <c r="DA209">
        <v>421.54998779296881</v>
      </c>
      <c r="DB209">
        <v>425.510009765625</v>
      </c>
      <c r="DC209">
        <v>467</v>
      </c>
      <c r="DD209">
        <v>140</v>
      </c>
      <c r="DE209">
        <v>288</v>
      </c>
      <c r="DF209">
        <v>84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109</v>
      </c>
      <c r="DN209">
        <v>0</v>
      </c>
      <c r="DO209">
        <v>0</v>
      </c>
      <c r="DP209">
        <v>2.5</v>
      </c>
      <c r="DQ209" t="s">
        <v>130</v>
      </c>
      <c r="DR209">
        <v>277612</v>
      </c>
      <c r="DS209">
        <v>369266</v>
      </c>
      <c r="DT209">
        <v>0.58699999999999997</v>
      </c>
      <c r="DU209">
        <v>0.71699999999999997</v>
      </c>
      <c r="DV209">
        <v>2.82</v>
      </c>
      <c r="DW209">
        <v>2.0299999999999998</v>
      </c>
      <c r="DX209">
        <v>0.29089999999999999</v>
      </c>
      <c r="DY209" s="15">
        <f t="shared" si="43"/>
        <v>-1.6607122819567444E-4</v>
      </c>
      <c r="DZ209" s="15">
        <f t="shared" si="44"/>
        <v>9.3065307084959636E-3</v>
      </c>
      <c r="EA209" s="16">
        <f t="shared" si="45"/>
        <v>425.4731556995302</v>
      </c>
      <c r="EB209" s="17">
        <f t="shared" si="46"/>
        <v>9.1404594803002892E-3</v>
      </c>
    </row>
    <row r="210" spans="1:132" hidden="1" x14ac:dyDescent="0.25">
      <c r="A210">
        <v>201</v>
      </c>
      <c r="B210" t="s">
        <v>734</v>
      </c>
      <c r="C210">
        <v>9</v>
      </c>
      <c r="D210">
        <v>0</v>
      </c>
      <c r="E210">
        <v>6</v>
      </c>
      <c r="F210">
        <v>0</v>
      </c>
      <c r="G210" t="s">
        <v>130</v>
      </c>
      <c r="H210" t="s">
        <v>130</v>
      </c>
      <c r="I210">
        <v>6</v>
      </c>
      <c r="J210">
        <v>0</v>
      </c>
      <c r="K210" t="s">
        <v>130</v>
      </c>
      <c r="L210" t="s">
        <v>130</v>
      </c>
      <c r="M210" t="s">
        <v>735</v>
      </c>
      <c r="N210">
        <v>119</v>
      </c>
      <c r="O210">
        <v>16</v>
      </c>
      <c r="P210">
        <v>4</v>
      </c>
      <c r="Q210">
        <v>0</v>
      </c>
      <c r="R210">
        <v>0</v>
      </c>
      <c r="S210">
        <v>1</v>
      </c>
      <c r="T210">
        <v>4</v>
      </c>
      <c r="U210">
        <v>0</v>
      </c>
      <c r="V210">
        <v>0</v>
      </c>
      <c r="W210">
        <v>41</v>
      </c>
      <c r="X210">
        <v>23</v>
      </c>
      <c r="Y210">
        <v>0</v>
      </c>
      <c r="Z210">
        <v>0</v>
      </c>
      <c r="AA210">
        <v>1</v>
      </c>
      <c r="AB210">
        <v>1</v>
      </c>
      <c r="AC210">
        <v>1</v>
      </c>
      <c r="AD210">
        <v>0</v>
      </c>
      <c r="AE210">
        <v>0</v>
      </c>
      <c r="AF210">
        <v>365.6099853515625</v>
      </c>
      <c r="AG210">
        <v>364.39999389648438</v>
      </c>
      <c r="AH210">
        <v>369.07000732421881</v>
      </c>
      <c r="AI210" s="15">
        <f t="shared" si="37"/>
        <v>-3.3205034998486926E-3</v>
      </c>
      <c r="AJ210" s="15">
        <f t="shared" si="38"/>
        <v>1.2653462310829089E-2</v>
      </c>
      <c r="AK210" t="s">
        <v>567</v>
      </c>
      <c r="AL210">
        <v>17</v>
      </c>
      <c r="AM210">
        <v>5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23</v>
      </c>
      <c r="AW210">
        <v>36</v>
      </c>
      <c r="AX210">
        <v>64</v>
      </c>
      <c r="AY210">
        <v>40</v>
      </c>
      <c r="AZ210">
        <v>0</v>
      </c>
      <c r="BA210">
        <v>0</v>
      </c>
      <c r="BB210">
        <v>0</v>
      </c>
      <c r="BC210">
        <v>0</v>
      </c>
      <c r="BD210">
        <v>369.10000610351563</v>
      </c>
      <c r="BE210">
        <v>366.39999389648438</v>
      </c>
      <c r="BF210">
        <v>369.29998779296881</v>
      </c>
      <c r="BG210" s="15">
        <f t="shared" si="39"/>
        <v>-7.3690290720749285E-3</v>
      </c>
      <c r="BH210" s="15">
        <f t="shared" si="40"/>
        <v>7.8526780187986311E-3</v>
      </c>
      <c r="BI210" t="s">
        <v>486</v>
      </c>
      <c r="BJ210">
        <v>96</v>
      </c>
      <c r="BK210">
        <v>98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371.1099853515625</v>
      </c>
      <c r="CC210">
        <v>368.54000854492188</v>
      </c>
      <c r="CD210">
        <v>371.76998901367188</v>
      </c>
      <c r="CE210" s="15">
        <f t="shared" si="41"/>
        <v>-6.9733997586516328E-3</v>
      </c>
      <c r="CF210" s="15">
        <f t="shared" si="42"/>
        <v>8.6881151362414588E-3</v>
      </c>
      <c r="CG210" t="s">
        <v>315</v>
      </c>
      <c r="CH210">
        <v>5</v>
      </c>
      <c r="CI210">
        <v>138</v>
      </c>
      <c r="CJ210">
        <v>50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372.97000122070313</v>
      </c>
      <c r="DA210">
        <v>374.1400146484375</v>
      </c>
      <c r="DB210">
        <v>376.79000854492188</v>
      </c>
      <c r="DC210">
        <v>549</v>
      </c>
      <c r="DD210">
        <v>198</v>
      </c>
      <c r="DE210">
        <v>161</v>
      </c>
      <c r="DF210">
        <v>197</v>
      </c>
      <c r="DG210">
        <v>0</v>
      </c>
      <c r="DH210">
        <v>1</v>
      </c>
      <c r="DI210">
        <v>0</v>
      </c>
      <c r="DJ210">
        <v>0</v>
      </c>
      <c r="DK210">
        <v>0</v>
      </c>
      <c r="DL210">
        <v>42</v>
      </c>
      <c r="DN210">
        <v>0</v>
      </c>
      <c r="DO210">
        <v>41</v>
      </c>
      <c r="DP210">
        <v>1.7</v>
      </c>
      <c r="DQ210" t="s">
        <v>130</v>
      </c>
      <c r="DR210">
        <v>947785</v>
      </c>
      <c r="DS210">
        <v>1083300</v>
      </c>
      <c r="DT210">
        <v>1.5920000000000001</v>
      </c>
      <c r="DU210">
        <v>1.669</v>
      </c>
      <c r="DV210">
        <v>2.56</v>
      </c>
      <c r="DW210">
        <v>7.7</v>
      </c>
      <c r="DX210">
        <v>0.27739999999999998</v>
      </c>
      <c r="DY210" s="15">
        <f t="shared" si="43"/>
        <v>3.1272074141381889E-3</v>
      </c>
      <c r="DZ210" s="15">
        <f t="shared" si="44"/>
        <v>7.033078999939657E-3</v>
      </c>
      <c r="EA210" s="16">
        <f t="shared" si="45"/>
        <v>376.77137092849853</v>
      </c>
      <c r="EB210" s="17">
        <f t="shared" si="46"/>
        <v>1.0160286414077846E-2</v>
      </c>
    </row>
    <row r="211" spans="1:132" s="18" customFormat="1" hidden="1" x14ac:dyDescent="0.25">
      <c r="A211" s="18">
        <v>202</v>
      </c>
      <c r="B211" s="18" t="s">
        <v>736</v>
      </c>
      <c r="C211" s="18">
        <v>9</v>
      </c>
      <c r="D211" s="18">
        <v>0</v>
      </c>
      <c r="E211" s="18">
        <v>6</v>
      </c>
      <c r="F211" s="18">
        <v>0</v>
      </c>
      <c r="G211" s="18" t="s">
        <v>130</v>
      </c>
      <c r="H211" s="18" t="s">
        <v>130</v>
      </c>
      <c r="I211" s="18">
        <v>6</v>
      </c>
      <c r="J211" s="18">
        <v>0</v>
      </c>
      <c r="K211" s="18" t="s">
        <v>130</v>
      </c>
      <c r="L211" s="18" t="s">
        <v>130</v>
      </c>
      <c r="M211" s="18" t="s">
        <v>737</v>
      </c>
      <c r="N211" s="18">
        <v>50</v>
      </c>
      <c r="O211" s="18">
        <v>127</v>
      </c>
      <c r="P211" s="18">
        <v>18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1</v>
      </c>
      <c r="X211" s="18">
        <v>1</v>
      </c>
      <c r="Y211" s="18">
        <v>0</v>
      </c>
      <c r="Z211" s="18">
        <v>0</v>
      </c>
      <c r="AA211" s="18">
        <v>0</v>
      </c>
      <c r="AB211" s="18">
        <v>1</v>
      </c>
      <c r="AC211" s="18">
        <v>1</v>
      </c>
      <c r="AD211" s="18">
        <v>0</v>
      </c>
      <c r="AE211" s="18">
        <v>0</v>
      </c>
      <c r="AF211" s="18">
        <v>224.44999694824219</v>
      </c>
      <c r="AG211" s="18">
        <v>223</v>
      </c>
      <c r="AH211" s="18">
        <v>225.71000671386719</v>
      </c>
      <c r="AI211" s="19">
        <f t="shared" si="37"/>
        <v>-6.5022284674538522E-3</v>
      </c>
      <c r="AJ211" s="19">
        <f t="shared" si="38"/>
        <v>1.200658647493047E-2</v>
      </c>
      <c r="AK211" s="18" t="s">
        <v>685</v>
      </c>
      <c r="AL211" s="18">
        <v>7</v>
      </c>
      <c r="AM211" s="18">
        <v>10</v>
      </c>
      <c r="AN211" s="18">
        <v>42</v>
      </c>
      <c r="AO211" s="18">
        <v>56</v>
      </c>
      <c r="AP211" s="18">
        <v>79</v>
      </c>
      <c r="AQ211" s="18">
        <v>0</v>
      </c>
      <c r="AR211" s="18">
        <v>0</v>
      </c>
      <c r="AS211" s="18">
        <v>0</v>
      </c>
      <c r="AT211" s="18">
        <v>0</v>
      </c>
      <c r="AU211" s="18">
        <v>1</v>
      </c>
      <c r="AV211" s="18">
        <v>4</v>
      </c>
      <c r="AW211" s="18">
        <v>1</v>
      </c>
      <c r="AX211" s="18">
        <v>0</v>
      </c>
      <c r="AY211" s="18">
        <v>0</v>
      </c>
      <c r="AZ211" s="18">
        <v>1</v>
      </c>
      <c r="BA211" s="18">
        <v>5</v>
      </c>
      <c r="BB211" s="18">
        <v>1</v>
      </c>
      <c r="BC211" s="18">
        <v>5</v>
      </c>
      <c r="BD211" s="18">
        <v>231.2799987792969</v>
      </c>
      <c r="BE211" s="18">
        <v>224.33000183105469</v>
      </c>
      <c r="BF211" s="18">
        <v>231.30999755859369</v>
      </c>
      <c r="BG211" s="19">
        <f t="shared" si="39"/>
        <v>-3.0981129993821854E-2</v>
      </c>
      <c r="BH211" s="19">
        <f t="shared" si="40"/>
        <v>3.0175936194763442E-2</v>
      </c>
      <c r="BI211" s="18" t="s">
        <v>609</v>
      </c>
      <c r="BJ211" s="18">
        <v>4</v>
      </c>
      <c r="BK211" s="18">
        <v>0</v>
      </c>
      <c r="BL211" s="18">
        <v>0</v>
      </c>
      <c r="BM211" s="18">
        <v>0</v>
      </c>
      <c r="BN211" s="18">
        <v>0</v>
      </c>
      <c r="BO211" s="18">
        <v>0</v>
      </c>
      <c r="BP211" s="18">
        <v>0</v>
      </c>
      <c r="BQ211" s="18">
        <v>0</v>
      </c>
      <c r="BR211" s="18">
        <v>0</v>
      </c>
      <c r="BS211" s="18">
        <v>4</v>
      </c>
      <c r="BT211" s="18">
        <v>22</v>
      </c>
      <c r="BU211" s="18">
        <v>29</v>
      </c>
      <c r="BV211" s="18">
        <v>48</v>
      </c>
      <c r="BW211" s="18">
        <v>92</v>
      </c>
      <c r="BX211" s="18">
        <v>0</v>
      </c>
      <c r="BY211" s="18">
        <v>0</v>
      </c>
      <c r="BZ211" s="18">
        <v>0</v>
      </c>
      <c r="CA211" s="18">
        <v>0</v>
      </c>
      <c r="CB211" s="18">
        <v>228.75999450683599</v>
      </c>
      <c r="CC211" s="18">
        <v>229.52000427246091</v>
      </c>
      <c r="CD211" s="18">
        <v>229.8500061035156</v>
      </c>
      <c r="CE211" s="19">
        <f t="shared" si="41"/>
        <v>3.3113007645412251E-3</v>
      </c>
      <c r="CF211" s="19">
        <f t="shared" si="42"/>
        <v>1.4357268753174557E-3</v>
      </c>
      <c r="CG211" s="18" t="s">
        <v>318</v>
      </c>
      <c r="CH211" s="18">
        <v>0</v>
      </c>
      <c r="CI211" s="18">
        <v>21</v>
      </c>
      <c r="CJ211" s="18">
        <v>139</v>
      </c>
      <c r="CK211" s="18">
        <v>35</v>
      </c>
      <c r="CL211" s="18">
        <v>0</v>
      </c>
      <c r="CM211" s="18">
        <v>0</v>
      </c>
      <c r="CN211" s="18">
        <v>0</v>
      </c>
      <c r="CO211" s="18">
        <v>0</v>
      </c>
      <c r="CP211" s="18">
        <v>0</v>
      </c>
      <c r="CQ211" s="18">
        <v>0</v>
      </c>
      <c r="CR211" s="18">
        <v>1</v>
      </c>
      <c r="CS211" s="18">
        <v>0</v>
      </c>
      <c r="CT211" s="18">
        <v>0</v>
      </c>
      <c r="CU211" s="18">
        <v>0</v>
      </c>
      <c r="CV211" s="18">
        <v>1</v>
      </c>
      <c r="CW211" s="18">
        <v>1</v>
      </c>
      <c r="CX211" s="18">
        <v>0</v>
      </c>
      <c r="CY211" s="18">
        <v>0</v>
      </c>
      <c r="CZ211" s="18">
        <v>232</v>
      </c>
      <c r="DA211" s="18">
        <v>232.8500061035156</v>
      </c>
      <c r="DB211" s="18">
        <v>233.13999938964841</v>
      </c>
      <c r="DC211" s="18">
        <v>509</v>
      </c>
      <c r="DD211" s="18">
        <v>112</v>
      </c>
      <c r="DE211" s="18">
        <v>310</v>
      </c>
      <c r="DF211" s="18">
        <v>8</v>
      </c>
      <c r="DG211" s="18">
        <v>0</v>
      </c>
      <c r="DH211" s="18">
        <v>170</v>
      </c>
      <c r="DI211" s="18">
        <v>0</v>
      </c>
      <c r="DJ211" s="18">
        <v>135</v>
      </c>
      <c r="DK211" s="18">
        <v>5</v>
      </c>
      <c r="DL211" s="18">
        <v>92</v>
      </c>
      <c r="DN211" s="18">
        <v>5</v>
      </c>
      <c r="DO211" s="18">
        <v>0</v>
      </c>
      <c r="DP211" s="18">
        <v>1.9</v>
      </c>
      <c r="DQ211" s="18" t="s">
        <v>130</v>
      </c>
      <c r="DR211" s="18">
        <v>5256321</v>
      </c>
      <c r="DS211" s="18">
        <v>5848850</v>
      </c>
      <c r="DT211" s="18">
        <v>1.1140000000000001</v>
      </c>
      <c r="DU211" s="18">
        <v>1.2350000000000001</v>
      </c>
      <c r="DV211" s="18">
        <v>4.7300000000000004</v>
      </c>
      <c r="DW211" s="18">
        <v>2.4900000000000002</v>
      </c>
      <c r="DX211" s="18">
        <v>0</v>
      </c>
      <c r="DY211" s="19">
        <f t="shared" si="43"/>
        <v>3.6504448410351609E-3</v>
      </c>
      <c r="DZ211" s="19">
        <f t="shared" si="44"/>
        <v>1.2438589984216097E-3</v>
      </c>
      <c r="EA211" s="20">
        <f t="shared" si="45"/>
        <v>233.13963867888998</v>
      </c>
      <c r="EB211" s="21">
        <f t="shared" si="46"/>
        <v>4.8943038394567706E-3</v>
      </c>
    </row>
    <row r="212" spans="1:132" hidden="1" x14ac:dyDescent="0.25">
      <c r="A212">
        <v>203</v>
      </c>
      <c r="B212" t="s">
        <v>738</v>
      </c>
      <c r="C212">
        <v>9</v>
      </c>
      <c r="D212">
        <v>1</v>
      </c>
      <c r="E212">
        <v>5</v>
      </c>
      <c r="F212">
        <v>1</v>
      </c>
      <c r="G212" t="s">
        <v>130</v>
      </c>
      <c r="H212" t="s">
        <v>130</v>
      </c>
      <c r="I212">
        <v>5</v>
      </c>
      <c r="J212">
        <v>1</v>
      </c>
      <c r="K212" t="s">
        <v>130</v>
      </c>
      <c r="L212" t="s">
        <v>130</v>
      </c>
      <c r="M212" t="s">
        <v>271</v>
      </c>
      <c r="N212">
        <v>103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97</v>
      </c>
      <c r="X212">
        <v>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50.389999389648438</v>
      </c>
      <c r="AG212">
        <v>50.450000762939453</v>
      </c>
      <c r="AH212">
        <v>50.569999694824219</v>
      </c>
      <c r="AI212" s="15">
        <f t="shared" si="37"/>
        <v>1.1893235358499954E-3</v>
      </c>
      <c r="AJ212" s="15">
        <f t="shared" si="38"/>
        <v>2.3729272811731095E-3</v>
      </c>
      <c r="AK212" t="s">
        <v>445</v>
      </c>
      <c r="AL212">
        <v>87</v>
      </c>
      <c r="AM212">
        <v>41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83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50.770000457763672</v>
      </c>
      <c r="BE212">
        <v>50.479999542236328</v>
      </c>
      <c r="BF212">
        <v>50.880001068115227</v>
      </c>
      <c r="BG212" s="15">
        <f t="shared" si="39"/>
        <v>-5.7448676338576199E-3</v>
      </c>
      <c r="BH212" s="15">
        <f t="shared" si="40"/>
        <v>7.8616650448454228E-3</v>
      </c>
      <c r="BI212" t="s">
        <v>571</v>
      </c>
      <c r="BJ212">
        <v>21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59</v>
      </c>
      <c r="BT212">
        <v>32</v>
      </c>
      <c r="BU212">
        <v>17</v>
      </c>
      <c r="BV212">
        <v>7</v>
      </c>
      <c r="BW212">
        <v>64</v>
      </c>
      <c r="BX212">
        <v>0</v>
      </c>
      <c r="BY212">
        <v>0</v>
      </c>
      <c r="BZ212">
        <v>0</v>
      </c>
      <c r="CA212">
        <v>0</v>
      </c>
      <c r="CB212">
        <v>50.25</v>
      </c>
      <c r="CC212">
        <v>50.599998474121087</v>
      </c>
      <c r="CD212">
        <v>50.659999847412109</v>
      </c>
      <c r="CE212" s="15">
        <f t="shared" si="41"/>
        <v>6.9169661003071203E-3</v>
      </c>
      <c r="CF212" s="15">
        <f t="shared" si="42"/>
        <v>1.1843934755575436E-3</v>
      </c>
      <c r="CG212" t="s">
        <v>169</v>
      </c>
      <c r="CH212">
        <v>45</v>
      </c>
      <c r="CI212">
        <v>146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2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50.159999847412109</v>
      </c>
      <c r="DA212">
        <v>50.439998626708977</v>
      </c>
      <c r="DB212">
        <v>50.529998779296882</v>
      </c>
      <c r="DC212">
        <v>443</v>
      </c>
      <c r="DD212">
        <v>305</v>
      </c>
      <c r="DE212">
        <v>231</v>
      </c>
      <c r="DF212">
        <v>188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64</v>
      </c>
      <c r="DN212">
        <v>0</v>
      </c>
      <c r="DO212">
        <v>0</v>
      </c>
      <c r="DP212">
        <v>1.5</v>
      </c>
      <c r="DQ212" t="s">
        <v>155</v>
      </c>
      <c r="DR212">
        <v>1156649</v>
      </c>
      <c r="DS212">
        <v>1016116</v>
      </c>
      <c r="DT212">
        <v>1.2849999999999999</v>
      </c>
      <c r="DU212">
        <v>1.752</v>
      </c>
      <c r="DV212">
        <v>1.78</v>
      </c>
      <c r="DW212">
        <v>3.23</v>
      </c>
      <c r="DX212">
        <v>0.31979999999999997</v>
      </c>
      <c r="DY212" s="15">
        <f t="shared" si="43"/>
        <v>5.5511258310899647E-3</v>
      </c>
      <c r="DZ212" s="15">
        <f t="shared" si="44"/>
        <v>1.7811231894345747E-3</v>
      </c>
      <c r="EA212" s="16">
        <f t="shared" si="45"/>
        <v>50.529838477938057</v>
      </c>
      <c r="EB212" s="17">
        <f t="shared" si="46"/>
        <v>7.3322490205245394E-3</v>
      </c>
    </row>
    <row r="213" spans="1:132" hidden="1" x14ac:dyDescent="0.25">
      <c r="A213">
        <v>204</v>
      </c>
      <c r="B213" t="s">
        <v>739</v>
      </c>
      <c r="C213">
        <v>10</v>
      </c>
      <c r="D213">
        <v>0</v>
      </c>
      <c r="E213">
        <v>6</v>
      </c>
      <c r="F213">
        <v>0</v>
      </c>
      <c r="G213" t="s">
        <v>130</v>
      </c>
      <c r="H213" t="s">
        <v>130</v>
      </c>
      <c r="I213">
        <v>6</v>
      </c>
      <c r="J213">
        <v>0</v>
      </c>
      <c r="K213" t="s">
        <v>130</v>
      </c>
      <c r="L213" t="s">
        <v>130</v>
      </c>
      <c r="M213" t="s">
        <v>456</v>
      </c>
      <c r="N213">
        <v>50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107</v>
      </c>
      <c r="X213">
        <v>20</v>
      </c>
      <c r="Y213">
        <v>14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62.650001525878913</v>
      </c>
      <c r="AG213">
        <v>62.689998626708977</v>
      </c>
      <c r="AH213">
        <v>62.880001068115227</v>
      </c>
      <c r="AI213" s="15">
        <f t="shared" si="37"/>
        <v>6.3801406454366827E-4</v>
      </c>
      <c r="AJ213" s="15">
        <f t="shared" si="38"/>
        <v>3.0216672738352379E-3</v>
      </c>
      <c r="AK213" t="s">
        <v>235</v>
      </c>
      <c r="AL213">
        <v>10</v>
      </c>
      <c r="AM213">
        <v>3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22</v>
      </c>
      <c r="AV213">
        <v>20</v>
      </c>
      <c r="AW213">
        <v>37</v>
      </c>
      <c r="AX213">
        <v>20</v>
      </c>
      <c r="AY213">
        <v>57</v>
      </c>
      <c r="AZ213">
        <v>0</v>
      </c>
      <c r="BA213">
        <v>0</v>
      </c>
      <c r="BB213">
        <v>0</v>
      </c>
      <c r="BC213">
        <v>0</v>
      </c>
      <c r="BD213">
        <v>62.709999084472663</v>
      </c>
      <c r="BE213">
        <v>62.610000610351563</v>
      </c>
      <c r="BF213">
        <v>63.159999847412109</v>
      </c>
      <c r="BG213" s="15">
        <f t="shared" si="39"/>
        <v>-1.5971645607133489E-3</v>
      </c>
      <c r="BH213" s="15">
        <f t="shared" si="40"/>
        <v>8.7080310067968458E-3</v>
      </c>
      <c r="BI213" t="s">
        <v>409</v>
      </c>
      <c r="BJ213">
        <v>12</v>
      </c>
      <c r="BK213">
        <v>31</v>
      </c>
      <c r="BL213">
        <v>102</v>
      </c>
      <c r="BM213">
        <v>8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63.560001373291023</v>
      </c>
      <c r="CC213">
        <v>62.659999847412109</v>
      </c>
      <c r="CD213">
        <v>63.669998168945313</v>
      </c>
      <c r="CE213" s="15">
        <f t="shared" si="41"/>
        <v>-1.4363254517564261E-2</v>
      </c>
      <c r="CF213" s="15">
        <f t="shared" si="42"/>
        <v>1.586301791391953E-2</v>
      </c>
      <c r="CG213" t="s">
        <v>609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5</v>
      </c>
      <c r="CR213">
        <v>3</v>
      </c>
      <c r="CS213">
        <v>5</v>
      </c>
      <c r="CT213">
        <v>9</v>
      </c>
      <c r="CU213">
        <v>138</v>
      </c>
      <c r="CV213">
        <v>0</v>
      </c>
      <c r="CW213">
        <v>0</v>
      </c>
      <c r="CX213">
        <v>0</v>
      </c>
      <c r="CY213">
        <v>0</v>
      </c>
      <c r="CZ213">
        <v>62.869998931884773</v>
      </c>
      <c r="DA213">
        <v>62.849998474121087</v>
      </c>
      <c r="DB213">
        <v>63.139999389648438</v>
      </c>
      <c r="DC213">
        <v>216</v>
      </c>
      <c r="DD213">
        <v>262</v>
      </c>
      <c r="DE213">
        <v>63</v>
      </c>
      <c r="DF213">
        <v>240</v>
      </c>
      <c r="DG213">
        <v>0</v>
      </c>
      <c r="DH213">
        <v>8</v>
      </c>
      <c r="DI213">
        <v>0</v>
      </c>
      <c r="DJ213">
        <v>0</v>
      </c>
      <c r="DK213">
        <v>0</v>
      </c>
      <c r="DL213">
        <v>195</v>
      </c>
      <c r="DN213">
        <v>0</v>
      </c>
      <c r="DO213">
        <v>57</v>
      </c>
      <c r="DP213">
        <v>2.2999999999999998</v>
      </c>
      <c r="DQ213" t="s">
        <v>130</v>
      </c>
      <c r="DR213">
        <v>298541</v>
      </c>
      <c r="DS213">
        <v>322533</v>
      </c>
      <c r="DT213">
        <v>3.8610000000000002</v>
      </c>
      <c r="DU213">
        <v>4.0999999999999996</v>
      </c>
      <c r="DV213">
        <v>1.39</v>
      </c>
      <c r="DW213">
        <v>2.46</v>
      </c>
      <c r="DX213">
        <v>0.24</v>
      </c>
      <c r="DY213" s="15">
        <f t="shared" si="43"/>
        <v>-3.1822527047342675E-4</v>
      </c>
      <c r="DZ213" s="15">
        <f t="shared" si="44"/>
        <v>4.5929825519589462E-3</v>
      </c>
      <c r="EA213" s="16">
        <f t="shared" si="45"/>
        <v>63.138667420503374</v>
      </c>
      <c r="EB213" s="17">
        <f t="shared" si="46"/>
        <v>4.2747572814855195E-3</v>
      </c>
    </row>
    <row r="214" spans="1:132" hidden="1" x14ac:dyDescent="0.25">
      <c r="A214">
        <v>205</v>
      </c>
      <c r="B214" t="s">
        <v>740</v>
      </c>
      <c r="C214">
        <v>11</v>
      </c>
      <c r="D214">
        <v>0</v>
      </c>
      <c r="E214">
        <v>5</v>
      </c>
      <c r="F214">
        <v>1</v>
      </c>
      <c r="G214" t="s">
        <v>130</v>
      </c>
      <c r="H214" t="s">
        <v>130</v>
      </c>
      <c r="I214">
        <v>6</v>
      </c>
      <c r="J214">
        <v>0</v>
      </c>
      <c r="K214" t="s">
        <v>130</v>
      </c>
      <c r="L214" t="s">
        <v>130</v>
      </c>
      <c r="M214" t="s">
        <v>173</v>
      </c>
      <c r="N214">
        <v>42</v>
      </c>
      <c r="O214">
        <v>23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39</v>
      </c>
      <c r="X214">
        <v>15</v>
      </c>
      <c r="Y214">
        <v>8</v>
      </c>
      <c r="Z214">
        <v>3</v>
      </c>
      <c r="AA214">
        <v>6</v>
      </c>
      <c r="AB214">
        <v>0</v>
      </c>
      <c r="AC214">
        <v>0</v>
      </c>
      <c r="AD214">
        <v>0</v>
      </c>
      <c r="AE214">
        <v>0</v>
      </c>
      <c r="AF214">
        <v>74.800003051757813</v>
      </c>
      <c r="AG214">
        <v>74.400001525878906</v>
      </c>
      <c r="AH214">
        <v>74.919998168945313</v>
      </c>
      <c r="AI214" s="15">
        <f t="shared" si="37"/>
        <v>-5.3763644848821013E-3</v>
      </c>
      <c r="AJ214" s="15">
        <f t="shared" si="38"/>
        <v>6.9406921486278028E-3</v>
      </c>
      <c r="AK214" t="s">
        <v>567</v>
      </c>
      <c r="AL214">
        <v>105</v>
      </c>
      <c r="AM214">
        <v>8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12</v>
      </c>
      <c r="AV214">
        <v>3</v>
      </c>
      <c r="AW214">
        <v>4</v>
      </c>
      <c r="AX214">
        <v>3</v>
      </c>
      <c r="AY214">
        <v>8</v>
      </c>
      <c r="AZ214">
        <v>1</v>
      </c>
      <c r="BA214">
        <v>0</v>
      </c>
      <c r="BB214">
        <v>0</v>
      </c>
      <c r="BC214">
        <v>0</v>
      </c>
      <c r="BD214">
        <v>75.510002136230469</v>
      </c>
      <c r="BE214">
        <v>74.949996948242188</v>
      </c>
      <c r="BF214">
        <v>75.769996643066406</v>
      </c>
      <c r="BG214" s="15">
        <f t="shared" si="39"/>
        <v>-7.4717172887277528E-3</v>
      </c>
      <c r="BH214" s="15">
        <f t="shared" si="40"/>
        <v>1.0822221606885285E-2</v>
      </c>
      <c r="BI214" t="s">
        <v>423</v>
      </c>
      <c r="BJ214">
        <v>54</v>
      </c>
      <c r="BK214">
        <v>15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51</v>
      </c>
      <c r="BT214">
        <v>13</v>
      </c>
      <c r="BU214">
        <v>18</v>
      </c>
      <c r="BV214">
        <v>4</v>
      </c>
      <c r="BW214">
        <v>17</v>
      </c>
      <c r="BX214">
        <v>0</v>
      </c>
      <c r="BY214">
        <v>0</v>
      </c>
      <c r="BZ214">
        <v>0</v>
      </c>
      <c r="CA214">
        <v>0</v>
      </c>
      <c r="CB214">
        <v>75.949996948242188</v>
      </c>
      <c r="CC214">
        <v>75.330001831054688</v>
      </c>
      <c r="CD214">
        <v>75.959999084472656</v>
      </c>
      <c r="CE214" s="15">
        <f t="shared" si="41"/>
        <v>-8.230387655876914E-3</v>
      </c>
      <c r="CF214" s="15">
        <f t="shared" si="42"/>
        <v>8.2938028042545131E-3</v>
      </c>
      <c r="CG214" t="s">
        <v>242</v>
      </c>
      <c r="CH214">
        <v>30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22</v>
      </c>
      <c r="CR214">
        <v>1</v>
      </c>
      <c r="CS214">
        <v>3</v>
      </c>
      <c r="CT214">
        <v>6</v>
      </c>
      <c r="CU214">
        <v>94</v>
      </c>
      <c r="CV214">
        <v>0</v>
      </c>
      <c r="CW214">
        <v>0</v>
      </c>
      <c r="CX214">
        <v>0</v>
      </c>
      <c r="CY214">
        <v>0</v>
      </c>
      <c r="CZ214">
        <v>75.089996337890625</v>
      </c>
      <c r="DA214">
        <v>74.800003051757813</v>
      </c>
      <c r="DB214">
        <v>76.620002746582031</v>
      </c>
      <c r="DC214">
        <v>278</v>
      </c>
      <c r="DD214">
        <v>205</v>
      </c>
      <c r="DE214">
        <v>179</v>
      </c>
      <c r="DF214">
        <v>87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125</v>
      </c>
      <c r="DN214">
        <v>0</v>
      </c>
      <c r="DO214">
        <v>14</v>
      </c>
      <c r="DP214">
        <v>2.7</v>
      </c>
      <c r="DQ214" t="s">
        <v>135</v>
      </c>
      <c r="DR214">
        <v>151432</v>
      </c>
      <c r="DS214">
        <v>193016</v>
      </c>
      <c r="DT214">
        <v>0.20499999999999999</v>
      </c>
      <c r="DU214">
        <v>0.34</v>
      </c>
      <c r="DV214">
        <v>3.3</v>
      </c>
      <c r="DW214">
        <v>2.67</v>
      </c>
      <c r="DX214">
        <v>0.2298</v>
      </c>
      <c r="DY214" s="15">
        <f t="shared" si="43"/>
        <v>-3.8769154318369914E-3</v>
      </c>
      <c r="DZ214" s="15">
        <f t="shared" si="44"/>
        <v>2.3753584306748232E-2</v>
      </c>
      <c r="EA214" s="16">
        <f t="shared" si="45"/>
        <v>76.576771230392765</v>
      </c>
      <c r="EB214" s="17">
        <f t="shared" si="46"/>
        <v>1.9876668874911241E-2</v>
      </c>
    </row>
    <row r="215" spans="1:132" hidden="1" x14ac:dyDescent="0.25">
      <c r="A215">
        <v>206</v>
      </c>
      <c r="B215" t="s">
        <v>741</v>
      </c>
      <c r="C215">
        <v>9</v>
      </c>
      <c r="D215">
        <v>0</v>
      </c>
      <c r="E215">
        <v>6</v>
      </c>
      <c r="F215">
        <v>0</v>
      </c>
      <c r="G215" t="s">
        <v>130</v>
      </c>
      <c r="H215" t="s">
        <v>130</v>
      </c>
      <c r="I215">
        <v>6</v>
      </c>
      <c r="J215">
        <v>0</v>
      </c>
      <c r="K215" t="s">
        <v>130</v>
      </c>
      <c r="L215" t="s">
        <v>130</v>
      </c>
      <c r="M215" t="s">
        <v>670</v>
      </c>
      <c r="N215">
        <v>79</v>
      </c>
      <c r="O215">
        <v>15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52</v>
      </c>
      <c r="X215">
        <v>44</v>
      </c>
      <c r="Y215">
        <v>14</v>
      </c>
      <c r="Z215">
        <v>5</v>
      </c>
      <c r="AA215">
        <v>4</v>
      </c>
      <c r="AB215">
        <v>0</v>
      </c>
      <c r="AC215">
        <v>0</v>
      </c>
      <c r="AD215">
        <v>0</v>
      </c>
      <c r="AE215">
        <v>0</v>
      </c>
      <c r="AF215">
        <v>133.1499938964844</v>
      </c>
      <c r="AG215">
        <v>133.8800048828125</v>
      </c>
      <c r="AH215">
        <v>135.19999694824219</v>
      </c>
      <c r="AI215" s="15">
        <f t="shared" si="37"/>
        <v>5.4527260210894823E-3</v>
      </c>
      <c r="AJ215" s="15">
        <f t="shared" si="38"/>
        <v>9.7632551421951153E-3</v>
      </c>
      <c r="AK215" t="s">
        <v>185</v>
      </c>
      <c r="AL215">
        <v>94</v>
      </c>
      <c r="AM215">
        <v>99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134.2799987792969</v>
      </c>
      <c r="BE215">
        <v>133.2799987792969</v>
      </c>
      <c r="BF215">
        <v>134.6499938964844</v>
      </c>
      <c r="BG215" s="15">
        <f t="shared" si="39"/>
        <v>-7.5030012691996717E-3</v>
      </c>
      <c r="BH215" s="15">
        <f t="shared" si="40"/>
        <v>1.0174490748515841E-2</v>
      </c>
      <c r="BI215" t="s">
        <v>565</v>
      </c>
      <c r="BJ215">
        <v>14</v>
      </c>
      <c r="BK215">
        <v>8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6</v>
      </c>
      <c r="BT215">
        <v>5</v>
      </c>
      <c r="BU215">
        <v>4</v>
      </c>
      <c r="BV215">
        <v>1</v>
      </c>
      <c r="BW215">
        <v>160</v>
      </c>
      <c r="BX215">
        <v>0</v>
      </c>
      <c r="BY215">
        <v>0</v>
      </c>
      <c r="BZ215">
        <v>0</v>
      </c>
      <c r="CA215">
        <v>0</v>
      </c>
      <c r="CB215">
        <v>133.28999328613281</v>
      </c>
      <c r="CC215">
        <v>134.74000549316409</v>
      </c>
      <c r="CD215">
        <v>135.80000305175781</v>
      </c>
      <c r="CE215" s="15">
        <f t="shared" si="41"/>
        <v>1.0761556686331275E-2</v>
      </c>
      <c r="CF215" s="15">
        <f t="shared" si="42"/>
        <v>7.8055783120248856E-3</v>
      </c>
      <c r="CG215" t="s">
        <v>310</v>
      </c>
      <c r="CH215">
        <v>8</v>
      </c>
      <c r="CI215">
        <v>35</v>
      </c>
      <c r="CJ215">
        <v>18</v>
      </c>
      <c r="CK215">
        <v>127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4</v>
      </c>
      <c r="CR215">
        <v>1</v>
      </c>
      <c r="CS215">
        <v>2</v>
      </c>
      <c r="CT215">
        <v>0</v>
      </c>
      <c r="CU215">
        <v>6</v>
      </c>
      <c r="CV215">
        <v>1</v>
      </c>
      <c r="CW215">
        <v>9</v>
      </c>
      <c r="CX215">
        <v>0</v>
      </c>
      <c r="CY215">
        <v>0</v>
      </c>
      <c r="CZ215">
        <v>135.03999328613281</v>
      </c>
      <c r="DA215">
        <v>134.80000305175781</v>
      </c>
      <c r="DB215">
        <v>135.75</v>
      </c>
      <c r="DC215">
        <v>498</v>
      </c>
      <c r="DD215">
        <v>138</v>
      </c>
      <c r="DE215">
        <v>288</v>
      </c>
      <c r="DF215">
        <v>115</v>
      </c>
      <c r="DG215">
        <v>0</v>
      </c>
      <c r="DH215">
        <v>127</v>
      </c>
      <c r="DI215">
        <v>0</v>
      </c>
      <c r="DJ215">
        <v>0</v>
      </c>
      <c r="DK215">
        <v>0</v>
      </c>
      <c r="DL215">
        <v>170</v>
      </c>
      <c r="DN215">
        <v>0</v>
      </c>
      <c r="DO215">
        <v>4</v>
      </c>
      <c r="DP215">
        <v>2.1</v>
      </c>
      <c r="DQ215" t="s">
        <v>130</v>
      </c>
      <c r="DR215">
        <v>1295941</v>
      </c>
      <c r="DS215">
        <v>1253233</v>
      </c>
      <c r="DT215">
        <v>0.44900000000000001</v>
      </c>
      <c r="DU215">
        <v>0.66</v>
      </c>
      <c r="DV215">
        <v>3.09</v>
      </c>
      <c r="DW215">
        <v>2.5</v>
      </c>
      <c r="DX215">
        <v>0.63529999999999998</v>
      </c>
      <c r="DY215" s="15">
        <f t="shared" si="43"/>
        <v>-1.7803429446723307E-3</v>
      </c>
      <c r="DZ215" s="15">
        <f t="shared" si="44"/>
        <v>6.9981358986532793E-3</v>
      </c>
      <c r="EA215" s="16">
        <f t="shared" si="45"/>
        <v>135.74335179225289</v>
      </c>
      <c r="EB215" s="17">
        <f t="shared" si="46"/>
        <v>5.2177929539809487E-3</v>
      </c>
    </row>
    <row r="216" spans="1:132" hidden="1" x14ac:dyDescent="0.25">
      <c r="A216">
        <v>207</v>
      </c>
      <c r="B216" t="s">
        <v>742</v>
      </c>
      <c r="C216">
        <v>9</v>
      </c>
      <c r="D216">
        <v>0</v>
      </c>
      <c r="E216">
        <v>6</v>
      </c>
      <c r="F216">
        <v>0</v>
      </c>
      <c r="G216" t="s">
        <v>130</v>
      </c>
      <c r="H216" t="s">
        <v>130</v>
      </c>
      <c r="I216">
        <v>6</v>
      </c>
      <c r="J216">
        <v>0</v>
      </c>
      <c r="K216" t="s">
        <v>130</v>
      </c>
      <c r="L216" t="s">
        <v>130</v>
      </c>
      <c r="M216" t="s">
        <v>343</v>
      </c>
      <c r="N216">
        <v>30</v>
      </c>
      <c r="O216">
        <v>118</v>
      </c>
      <c r="P216">
        <v>47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1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253.47999572753901</v>
      </c>
      <c r="AG216">
        <v>251.7200012207031</v>
      </c>
      <c r="AH216">
        <v>254.9700012207031</v>
      </c>
      <c r="AI216" s="15">
        <f t="shared" si="37"/>
        <v>-6.9918739007663877E-3</v>
      </c>
      <c r="AJ216" s="15">
        <f t="shared" si="38"/>
        <v>1.2746597577911856E-2</v>
      </c>
      <c r="AK216" t="s">
        <v>343</v>
      </c>
      <c r="AL216">
        <v>131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49</v>
      </c>
      <c r="AV216">
        <v>21</v>
      </c>
      <c r="AW216">
        <v>15</v>
      </c>
      <c r="AX216">
        <v>12</v>
      </c>
      <c r="AY216">
        <v>2</v>
      </c>
      <c r="AZ216">
        <v>0</v>
      </c>
      <c r="BA216">
        <v>0</v>
      </c>
      <c r="BB216">
        <v>0</v>
      </c>
      <c r="BC216">
        <v>0</v>
      </c>
      <c r="BD216">
        <v>255.28999328613281</v>
      </c>
      <c r="BE216">
        <v>254.19999694824219</v>
      </c>
      <c r="BF216">
        <v>255.38999938964841</v>
      </c>
      <c r="BG216" s="15">
        <f t="shared" si="39"/>
        <v>-4.2879478795294634E-3</v>
      </c>
      <c r="BH216" s="15">
        <f t="shared" si="40"/>
        <v>4.6595498815544811E-3</v>
      </c>
      <c r="BI216" t="s">
        <v>441</v>
      </c>
      <c r="BJ216">
        <v>15</v>
      </c>
      <c r="BK216">
        <v>130</v>
      </c>
      <c r="BL216">
        <v>49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2</v>
      </c>
      <c r="BU216">
        <v>0</v>
      </c>
      <c r="BV216">
        <v>0</v>
      </c>
      <c r="BW216">
        <v>0</v>
      </c>
      <c r="BX216">
        <v>1</v>
      </c>
      <c r="BY216">
        <v>2</v>
      </c>
      <c r="BZ216">
        <v>0</v>
      </c>
      <c r="CA216">
        <v>0</v>
      </c>
      <c r="CB216">
        <v>257.60000610351563</v>
      </c>
      <c r="CC216">
        <v>255.72999572753901</v>
      </c>
      <c r="CD216">
        <v>259.17999267578119</v>
      </c>
      <c r="CE216" s="15">
        <f t="shared" si="41"/>
        <v>-7.3124404927804587E-3</v>
      </c>
      <c r="CF216" s="15">
        <f t="shared" si="42"/>
        <v>1.3311200886396812E-2</v>
      </c>
      <c r="CG216" t="s">
        <v>477</v>
      </c>
      <c r="CH216">
        <v>68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84</v>
      </c>
      <c r="CR216">
        <v>36</v>
      </c>
      <c r="CS216">
        <v>21</v>
      </c>
      <c r="CT216">
        <v>9</v>
      </c>
      <c r="CU216">
        <v>2</v>
      </c>
      <c r="CV216">
        <v>0</v>
      </c>
      <c r="CW216">
        <v>0</v>
      </c>
      <c r="CX216">
        <v>0</v>
      </c>
      <c r="CY216">
        <v>0</v>
      </c>
      <c r="CZ216">
        <v>257.41000366210938</v>
      </c>
      <c r="DA216">
        <v>257</v>
      </c>
      <c r="DB216">
        <v>257.54000854492188</v>
      </c>
      <c r="DC216">
        <v>588</v>
      </c>
      <c r="DD216">
        <v>256</v>
      </c>
      <c r="DE216">
        <v>326</v>
      </c>
      <c r="DF216">
        <v>103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4</v>
      </c>
      <c r="DN216">
        <v>0</v>
      </c>
      <c r="DO216">
        <v>2</v>
      </c>
      <c r="DP216">
        <v>2.2999999999999998</v>
      </c>
      <c r="DQ216" t="s">
        <v>130</v>
      </c>
      <c r="DR216">
        <v>694100</v>
      </c>
      <c r="DS216">
        <v>1471533</v>
      </c>
      <c r="DT216">
        <v>0.51300000000000001</v>
      </c>
      <c r="DU216">
        <v>0.999</v>
      </c>
      <c r="DV216">
        <v>8.2899999999999991</v>
      </c>
      <c r="DW216">
        <v>2.44</v>
      </c>
      <c r="DX216">
        <v>0.24280001000000001</v>
      </c>
      <c r="DY216" s="15">
        <f t="shared" si="43"/>
        <v>-1.5953449887524673E-3</v>
      </c>
      <c r="DZ216" s="15">
        <f t="shared" si="44"/>
        <v>2.0967947775294427E-3</v>
      </c>
      <c r="EA216" s="16">
        <f t="shared" si="45"/>
        <v>257.53887625782505</v>
      </c>
      <c r="EB216" s="17">
        <f t="shared" si="46"/>
        <v>5.0144978877697532E-4</v>
      </c>
    </row>
    <row r="217" spans="1:132" hidden="1" x14ac:dyDescent="0.25">
      <c r="A217">
        <v>208</v>
      </c>
      <c r="B217" t="s">
        <v>743</v>
      </c>
      <c r="C217">
        <v>9</v>
      </c>
      <c r="D217">
        <v>0</v>
      </c>
      <c r="E217">
        <v>6</v>
      </c>
      <c r="F217">
        <v>0</v>
      </c>
      <c r="G217" t="s">
        <v>130</v>
      </c>
      <c r="H217" t="s">
        <v>130</v>
      </c>
      <c r="I217">
        <v>6</v>
      </c>
      <c r="J217">
        <v>0</v>
      </c>
      <c r="K217" t="s">
        <v>130</v>
      </c>
      <c r="L217" t="s">
        <v>130</v>
      </c>
      <c r="M217" t="s">
        <v>744</v>
      </c>
      <c r="N217">
        <v>45</v>
      </c>
      <c r="O217">
        <v>63</v>
      </c>
      <c r="P217">
        <v>14</v>
      </c>
      <c r="Q217">
        <v>12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14</v>
      </c>
      <c r="X217">
        <v>1</v>
      </c>
      <c r="Y217">
        <v>5</v>
      </c>
      <c r="Z217">
        <v>3</v>
      </c>
      <c r="AA217">
        <v>6</v>
      </c>
      <c r="AB217">
        <v>1</v>
      </c>
      <c r="AC217">
        <v>15</v>
      </c>
      <c r="AD217">
        <v>0</v>
      </c>
      <c r="AE217">
        <v>0</v>
      </c>
      <c r="AF217">
        <v>93.160003662109375</v>
      </c>
      <c r="AG217">
        <v>91.550003051757798</v>
      </c>
      <c r="AH217">
        <v>93.290000915527344</v>
      </c>
      <c r="AI217" s="15">
        <f t="shared" si="37"/>
        <v>-1.7586024649735466E-2</v>
      </c>
      <c r="AJ217" s="15">
        <f t="shared" si="38"/>
        <v>1.8651493693789156E-2</v>
      </c>
      <c r="AK217" t="s">
        <v>670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31</v>
      </c>
      <c r="AV217">
        <v>22</v>
      </c>
      <c r="AW217">
        <v>26</v>
      </c>
      <c r="AX217">
        <v>23</v>
      </c>
      <c r="AY217">
        <v>31</v>
      </c>
      <c r="AZ217">
        <v>0</v>
      </c>
      <c r="BA217">
        <v>0</v>
      </c>
      <c r="BB217">
        <v>0</v>
      </c>
      <c r="BC217">
        <v>0</v>
      </c>
      <c r="BD217">
        <v>92.900001525878906</v>
      </c>
      <c r="BE217">
        <v>93.129997253417955</v>
      </c>
      <c r="BF217">
        <v>93.230003356933594</v>
      </c>
      <c r="BG217" s="15">
        <f t="shared" si="39"/>
        <v>2.469620254719862E-3</v>
      </c>
      <c r="BH217" s="15">
        <f t="shared" si="40"/>
        <v>1.0726815393620193E-3</v>
      </c>
      <c r="BI217" t="s">
        <v>301</v>
      </c>
      <c r="BJ217">
        <v>4</v>
      </c>
      <c r="BK217">
        <v>6</v>
      </c>
      <c r="BL217">
        <v>2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4</v>
      </c>
      <c r="BT217">
        <v>4</v>
      </c>
      <c r="BU217">
        <v>7</v>
      </c>
      <c r="BV217">
        <v>3</v>
      </c>
      <c r="BW217">
        <v>95</v>
      </c>
      <c r="BX217">
        <v>1</v>
      </c>
      <c r="BY217">
        <v>0</v>
      </c>
      <c r="BZ217">
        <v>0</v>
      </c>
      <c r="CA217">
        <v>0</v>
      </c>
      <c r="CB217">
        <v>93.349998474121094</v>
      </c>
      <c r="CC217">
        <v>92.900001525878906</v>
      </c>
      <c r="CD217">
        <v>94</v>
      </c>
      <c r="CE217" s="15">
        <f t="shared" si="41"/>
        <v>-4.8438852621206507E-3</v>
      </c>
      <c r="CF217" s="15">
        <f t="shared" si="42"/>
        <v>1.1702111426820094E-2</v>
      </c>
      <c r="CG217" t="s">
        <v>745</v>
      </c>
      <c r="CH217">
        <v>0</v>
      </c>
      <c r="CI217">
        <v>0</v>
      </c>
      <c r="CJ217">
        <v>0</v>
      </c>
      <c r="CK217">
        <v>1</v>
      </c>
      <c r="CL217">
        <v>171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98.989997863769517</v>
      </c>
      <c r="DA217">
        <v>100.86000061035161</v>
      </c>
      <c r="DB217">
        <v>104.5699996948242</v>
      </c>
      <c r="DC217">
        <v>150</v>
      </c>
      <c r="DD217">
        <v>143</v>
      </c>
      <c r="DE217">
        <v>137</v>
      </c>
      <c r="DF217">
        <v>125</v>
      </c>
      <c r="DG217">
        <v>0</v>
      </c>
      <c r="DH217">
        <v>184</v>
      </c>
      <c r="DI217">
        <v>0</v>
      </c>
      <c r="DJ217">
        <v>12</v>
      </c>
      <c r="DK217">
        <v>0</v>
      </c>
      <c r="DL217">
        <v>132</v>
      </c>
      <c r="DN217">
        <v>0</v>
      </c>
      <c r="DO217">
        <v>37</v>
      </c>
      <c r="DP217">
        <v>1.6</v>
      </c>
      <c r="DQ217" t="s">
        <v>130</v>
      </c>
      <c r="DR217">
        <v>422666</v>
      </c>
      <c r="DS217">
        <v>232433</v>
      </c>
      <c r="DT217">
        <v>1.839</v>
      </c>
      <c r="DU217">
        <v>1.9039999999999999</v>
      </c>
      <c r="DV217">
        <v>1.49</v>
      </c>
      <c r="DW217">
        <v>7.46</v>
      </c>
      <c r="DX217">
        <v>0.34520000000000001</v>
      </c>
      <c r="DY217" s="15">
        <f t="shared" si="43"/>
        <v>1.8540578378602235E-2</v>
      </c>
      <c r="DZ217" s="15">
        <f t="shared" si="44"/>
        <v>3.5478618105573401E-2</v>
      </c>
      <c r="EA217" s="16">
        <f t="shared" si="45"/>
        <v>104.43837405413417</v>
      </c>
      <c r="EB217" s="17">
        <f t="shared" si="46"/>
        <v>5.4019196484175636E-2</v>
      </c>
    </row>
    <row r="218" spans="1:132" hidden="1" x14ac:dyDescent="0.25">
      <c r="A218">
        <v>209</v>
      </c>
      <c r="B218" t="s">
        <v>746</v>
      </c>
      <c r="C218">
        <v>9</v>
      </c>
      <c r="D218">
        <v>0</v>
      </c>
      <c r="E218">
        <v>6</v>
      </c>
      <c r="F218">
        <v>0</v>
      </c>
      <c r="G218" t="s">
        <v>130</v>
      </c>
      <c r="H218" t="s">
        <v>130</v>
      </c>
      <c r="I218">
        <v>6</v>
      </c>
      <c r="J218">
        <v>0</v>
      </c>
      <c r="K218" t="s">
        <v>130</v>
      </c>
      <c r="L218" t="s">
        <v>130</v>
      </c>
      <c r="M218" t="s">
        <v>151</v>
      </c>
      <c r="N218">
        <v>11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15</v>
      </c>
      <c r="X218">
        <v>11</v>
      </c>
      <c r="Y218">
        <v>13</v>
      </c>
      <c r="Z218">
        <v>13</v>
      </c>
      <c r="AA218">
        <v>41</v>
      </c>
      <c r="AB218">
        <v>0</v>
      </c>
      <c r="AC218">
        <v>0</v>
      </c>
      <c r="AD218">
        <v>0</v>
      </c>
      <c r="AE218">
        <v>0</v>
      </c>
      <c r="AF218">
        <v>104.629997253418</v>
      </c>
      <c r="AG218">
        <v>104.63999938964839</v>
      </c>
      <c r="AH218">
        <v>105.09999847412109</v>
      </c>
      <c r="AI218" s="15">
        <f t="shared" si="37"/>
        <v>9.5586164838845633E-5</v>
      </c>
      <c r="AJ218" s="15">
        <f t="shared" si="38"/>
        <v>4.3767753677557142E-3</v>
      </c>
      <c r="AK218" t="s">
        <v>747</v>
      </c>
      <c r="AL218">
        <v>64</v>
      </c>
      <c r="AM218">
        <v>23</v>
      </c>
      <c r="AN218">
        <v>5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4</v>
      </c>
      <c r="AV218">
        <v>4</v>
      </c>
      <c r="AW218">
        <v>2</v>
      </c>
      <c r="AX218">
        <v>0</v>
      </c>
      <c r="AY218">
        <v>0</v>
      </c>
      <c r="AZ218">
        <v>1</v>
      </c>
      <c r="BA218">
        <v>6</v>
      </c>
      <c r="BB218">
        <v>0</v>
      </c>
      <c r="BC218">
        <v>0</v>
      </c>
      <c r="BD218">
        <v>106.2200012207031</v>
      </c>
      <c r="BE218">
        <v>105.1999969482422</v>
      </c>
      <c r="BF218">
        <v>106.5299987792969</v>
      </c>
      <c r="BG218" s="15">
        <f t="shared" si="39"/>
        <v>-9.6958583845085933E-3</v>
      </c>
      <c r="BH218" s="15">
        <f t="shared" si="40"/>
        <v>1.2484763412136446E-2</v>
      </c>
      <c r="BI218" t="s">
        <v>629</v>
      </c>
      <c r="BJ218">
        <v>20</v>
      </c>
      <c r="BK218">
        <v>45</v>
      </c>
      <c r="BL218">
        <v>20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8</v>
      </c>
      <c r="BT218">
        <v>3</v>
      </c>
      <c r="BU218">
        <v>3</v>
      </c>
      <c r="BV218">
        <v>2</v>
      </c>
      <c r="BW218">
        <v>2</v>
      </c>
      <c r="BX218">
        <v>1</v>
      </c>
      <c r="BY218">
        <v>10</v>
      </c>
      <c r="BZ218">
        <v>0</v>
      </c>
      <c r="CA218">
        <v>0</v>
      </c>
      <c r="CB218">
        <v>107.26999664306641</v>
      </c>
      <c r="CC218">
        <v>106.2200012207031</v>
      </c>
      <c r="CD218">
        <v>107.61000061035161</v>
      </c>
      <c r="CE218" s="15">
        <f t="shared" si="41"/>
        <v>-9.88510083126104E-3</v>
      </c>
      <c r="CF218" s="15">
        <f t="shared" si="42"/>
        <v>1.2917009402142798E-2</v>
      </c>
      <c r="CG218" t="s">
        <v>202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88</v>
      </c>
      <c r="CV218">
        <v>0</v>
      </c>
      <c r="CW218">
        <v>0</v>
      </c>
      <c r="CX218">
        <v>0</v>
      </c>
      <c r="CY218">
        <v>0</v>
      </c>
      <c r="CZ218">
        <v>106.80999755859381</v>
      </c>
      <c r="DA218">
        <v>106.90000152587891</v>
      </c>
      <c r="DB218">
        <v>108.09999847412109</v>
      </c>
      <c r="DC218">
        <v>189</v>
      </c>
      <c r="DD218">
        <v>78</v>
      </c>
      <c r="DE218">
        <v>103</v>
      </c>
      <c r="DF218">
        <v>62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131</v>
      </c>
      <c r="DN218">
        <v>0</v>
      </c>
      <c r="DO218">
        <v>41</v>
      </c>
      <c r="DP218">
        <v>2.5</v>
      </c>
      <c r="DQ218" t="s">
        <v>130</v>
      </c>
      <c r="DR218">
        <v>127643</v>
      </c>
      <c r="DS218">
        <v>119133</v>
      </c>
      <c r="DT218">
        <v>2.266</v>
      </c>
      <c r="DU218">
        <v>3.8809999999999998</v>
      </c>
      <c r="DV218">
        <v>4.99</v>
      </c>
      <c r="DW218">
        <v>2.25</v>
      </c>
      <c r="DX218">
        <v>0.2155</v>
      </c>
      <c r="DY218" s="15">
        <f t="shared" si="43"/>
        <v>8.4194542563509334E-4</v>
      </c>
      <c r="DZ218" s="15">
        <f t="shared" si="44"/>
        <v>1.1100804488257787E-2</v>
      </c>
      <c r="EA218" s="16">
        <f t="shared" si="45"/>
        <v>108.08667754261215</v>
      </c>
      <c r="EB218" s="17">
        <f t="shared" si="46"/>
        <v>1.1942749913892881E-2</v>
      </c>
    </row>
    <row r="219" spans="1:132" hidden="1" x14ac:dyDescent="0.25">
      <c r="A219">
        <v>210</v>
      </c>
      <c r="B219" t="s">
        <v>748</v>
      </c>
      <c r="C219">
        <v>9</v>
      </c>
      <c r="D219">
        <v>0</v>
      </c>
      <c r="E219">
        <v>6</v>
      </c>
      <c r="F219">
        <v>0</v>
      </c>
      <c r="G219" t="s">
        <v>130</v>
      </c>
      <c r="H219" t="s">
        <v>130</v>
      </c>
      <c r="I219">
        <v>6</v>
      </c>
      <c r="J219">
        <v>0</v>
      </c>
      <c r="K219" t="s">
        <v>130</v>
      </c>
      <c r="L219" t="s">
        <v>130</v>
      </c>
      <c r="M219" t="s">
        <v>678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2</v>
      </c>
      <c r="AA219">
        <v>192</v>
      </c>
      <c r="AB219">
        <v>0</v>
      </c>
      <c r="AC219">
        <v>0</v>
      </c>
      <c r="AD219">
        <v>0</v>
      </c>
      <c r="AE219">
        <v>0</v>
      </c>
      <c r="AF219">
        <v>42.569999694824219</v>
      </c>
      <c r="AG219">
        <v>43.340000152587891</v>
      </c>
      <c r="AH219">
        <v>43.430000305175781</v>
      </c>
      <c r="AI219" s="15">
        <f t="shared" si="37"/>
        <v>1.7766507961530231E-2</v>
      </c>
      <c r="AJ219" s="15">
        <f t="shared" si="38"/>
        <v>2.0723037521407361E-3</v>
      </c>
      <c r="AK219" t="s">
        <v>417</v>
      </c>
      <c r="AL219">
        <v>103</v>
      </c>
      <c r="AM219">
        <v>34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22</v>
      </c>
      <c r="AV219">
        <v>7</v>
      </c>
      <c r="AW219">
        <v>6</v>
      </c>
      <c r="AX219">
        <v>4</v>
      </c>
      <c r="AY219">
        <v>30</v>
      </c>
      <c r="AZ219">
        <v>0</v>
      </c>
      <c r="BA219">
        <v>0</v>
      </c>
      <c r="BB219">
        <v>0</v>
      </c>
      <c r="BC219">
        <v>0</v>
      </c>
      <c r="BD219">
        <v>43.169998168945313</v>
      </c>
      <c r="BE219">
        <v>42.889999389648438</v>
      </c>
      <c r="BF219">
        <v>43.319999694824219</v>
      </c>
      <c r="BG219" s="15">
        <f t="shared" si="39"/>
        <v>-6.5282999132998398E-3</v>
      </c>
      <c r="BH219" s="15">
        <f t="shared" si="40"/>
        <v>9.9261382318790448E-3</v>
      </c>
      <c r="BI219" t="s">
        <v>696</v>
      </c>
      <c r="BJ219">
        <v>17</v>
      </c>
      <c r="BK219">
        <v>18</v>
      </c>
      <c r="BL219">
        <v>75</v>
      </c>
      <c r="BM219">
        <v>32</v>
      </c>
      <c r="BN219">
        <v>51</v>
      </c>
      <c r="BO219">
        <v>0</v>
      </c>
      <c r="BP219">
        <v>0</v>
      </c>
      <c r="BQ219">
        <v>0</v>
      </c>
      <c r="BR219">
        <v>0</v>
      </c>
      <c r="BS219">
        <v>5</v>
      </c>
      <c r="BT219">
        <v>1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1</v>
      </c>
      <c r="CA219">
        <v>1</v>
      </c>
      <c r="CB219">
        <v>44.099998474121087</v>
      </c>
      <c r="CC219">
        <v>42.900001525878913</v>
      </c>
      <c r="CD219">
        <v>44.150001525878913</v>
      </c>
      <c r="CE219" s="15">
        <f t="shared" si="41"/>
        <v>-2.7971955840567775E-2</v>
      </c>
      <c r="CF219" s="15">
        <f t="shared" si="42"/>
        <v>2.8312569802909304E-2</v>
      </c>
      <c r="CG219" t="s">
        <v>621</v>
      </c>
      <c r="CH219">
        <v>2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1</v>
      </c>
      <c r="CR219">
        <v>5</v>
      </c>
      <c r="CS219">
        <v>2</v>
      </c>
      <c r="CT219">
        <v>3</v>
      </c>
      <c r="CU219">
        <v>180</v>
      </c>
      <c r="CV219">
        <v>0</v>
      </c>
      <c r="CW219">
        <v>0</v>
      </c>
      <c r="CX219">
        <v>0</v>
      </c>
      <c r="CY219">
        <v>0</v>
      </c>
      <c r="CZ219">
        <v>43.819999694824219</v>
      </c>
      <c r="DA219">
        <v>44.029998779296882</v>
      </c>
      <c r="DB219">
        <v>44.720001220703118</v>
      </c>
      <c r="DC219">
        <v>282</v>
      </c>
      <c r="DD219">
        <v>59</v>
      </c>
      <c r="DE219">
        <v>138</v>
      </c>
      <c r="DF219">
        <v>42</v>
      </c>
      <c r="DG219">
        <v>0</v>
      </c>
      <c r="DH219">
        <v>83</v>
      </c>
      <c r="DI219">
        <v>0</v>
      </c>
      <c r="DJ219">
        <v>0</v>
      </c>
      <c r="DK219">
        <v>1</v>
      </c>
      <c r="DL219">
        <v>402</v>
      </c>
      <c r="DN219">
        <v>0</v>
      </c>
      <c r="DO219">
        <v>222</v>
      </c>
      <c r="DP219">
        <v>1.9</v>
      </c>
      <c r="DQ219" t="s">
        <v>130</v>
      </c>
      <c r="DR219">
        <v>815143</v>
      </c>
      <c r="DS219">
        <v>1395900</v>
      </c>
      <c r="DT219">
        <v>1.782</v>
      </c>
      <c r="DU219">
        <v>2.758</v>
      </c>
      <c r="DV219">
        <v>7.16</v>
      </c>
      <c r="DW219">
        <v>2.88</v>
      </c>
      <c r="DX219">
        <v>0</v>
      </c>
      <c r="DY219" s="15">
        <f t="shared" si="43"/>
        <v>4.7694546966784435E-3</v>
      </c>
      <c r="DZ219" s="15">
        <f t="shared" si="44"/>
        <v>1.5429392275749798E-2</v>
      </c>
      <c r="EA219" s="16">
        <f t="shared" si="45"/>
        <v>44.709354902363437</v>
      </c>
      <c r="EB219" s="17">
        <f t="shared" si="46"/>
        <v>2.0198846972428242E-2</v>
      </c>
    </row>
    <row r="220" spans="1:132" hidden="1" x14ac:dyDescent="0.25">
      <c r="A220">
        <v>211</v>
      </c>
      <c r="B220" t="s">
        <v>749</v>
      </c>
      <c r="C220">
        <v>9</v>
      </c>
      <c r="D220">
        <v>0</v>
      </c>
      <c r="E220">
        <v>6</v>
      </c>
      <c r="F220">
        <v>0</v>
      </c>
      <c r="G220" t="s">
        <v>130</v>
      </c>
      <c r="H220" t="s">
        <v>130</v>
      </c>
      <c r="I220">
        <v>6</v>
      </c>
      <c r="J220">
        <v>0</v>
      </c>
      <c r="K220" t="s">
        <v>130</v>
      </c>
      <c r="L220" t="s">
        <v>130</v>
      </c>
      <c r="M220" t="s">
        <v>750</v>
      </c>
      <c r="N220">
        <v>50</v>
      </c>
      <c r="O220">
        <v>26</v>
      </c>
      <c r="P220">
        <v>2</v>
      </c>
      <c r="Q220">
        <v>15</v>
      </c>
      <c r="R220">
        <v>77</v>
      </c>
      <c r="S220">
        <v>0</v>
      </c>
      <c r="T220">
        <v>0</v>
      </c>
      <c r="U220">
        <v>0</v>
      </c>
      <c r="V220">
        <v>0</v>
      </c>
      <c r="W220">
        <v>19</v>
      </c>
      <c r="X220">
        <v>9</v>
      </c>
      <c r="Y220">
        <v>10</v>
      </c>
      <c r="Z220">
        <v>1</v>
      </c>
      <c r="AA220">
        <v>3</v>
      </c>
      <c r="AB220">
        <v>1</v>
      </c>
      <c r="AC220">
        <v>23</v>
      </c>
      <c r="AD220">
        <v>1</v>
      </c>
      <c r="AE220">
        <v>23</v>
      </c>
      <c r="AF220">
        <v>42.240001678466797</v>
      </c>
      <c r="AG220">
        <v>40.389999389648438</v>
      </c>
      <c r="AH220">
        <v>42.470001220703118</v>
      </c>
      <c r="AI220" s="15">
        <f t="shared" si="37"/>
        <v>-4.5803474047402259E-2</v>
      </c>
      <c r="AJ220" s="15">
        <f t="shared" si="38"/>
        <v>4.8975789292907468E-2</v>
      </c>
      <c r="AK220" t="s">
        <v>751</v>
      </c>
      <c r="AL220">
        <v>39</v>
      </c>
      <c r="AM220">
        <v>54</v>
      </c>
      <c r="AN220">
        <v>51</v>
      </c>
      <c r="AO220">
        <v>0</v>
      </c>
      <c r="AP220">
        <v>0</v>
      </c>
      <c r="AQ220">
        <v>1</v>
      </c>
      <c r="AR220">
        <v>51</v>
      </c>
      <c r="AS220">
        <v>0</v>
      </c>
      <c r="AT220">
        <v>0</v>
      </c>
      <c r="AU220">
        <v>16</v>
      </c>
      <c r="AV220">
        <v>5</v>
      </c>
      <c r="AW220">
        <v>11</v>
      </c>
      <c r="AX220">
        <v>8</v>
      </c>
      <c r="AY220">
        <v>25</v>
      </c>
      <c r="AZ220">
        <v>1</v>
      </c>
      <c r="BA220">
        <v>20</v>
      </c>
      <c r="BB220">
        <v>0</v>
      </c>
      <c r="BC220">
        <v>0</v>
      </c>
      <c r="BD220">
        <v>41.669998168945313</v>
      </c>
      <c r="BE220">
        <v>41.810001373291023</v>
      </c>
      <c r="BF220">
        <v>42.389999389648438</v>
      </c>
      <c r="BG220" s="15">
        <f t="shared" si="39"/>
        <v>3.3485577552538892E-3</v>
      </c>
      <c r="BH220" s="15">
        <f t="shared" si="40"/>
        <v>1.3682425683144706E-2</v>
      </c>
      <c r="BI220" t="s">
        <v>202</v>
      </c>
      <c r="BJ220">
        <v>81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24</v>
      </c>
      <c r="BT220">
        <v>4</v>
      </c>
      <c r="BU220">
        <v>7</v>
      </c>
      <c r="BV220">
        <v>11</v>
      </c>
      <c r="BW220">
        <v>81</v>
      </c>
      <c r="BX220">
        <v>0</v>
      </c>
      <c r="BY220">
        <v>0</v>
      </c>
      <c r="BZ220">
        <v>0</v>
      </c>
      <c r="CA220">
        <v>0</v>
      </c>
      <c r="CB220">
        <v>41.490001678466797</v>
      </c>
      <c r="CC220">
        <v>41.470001220703118</v>
      </c>
      <c r="CD220">
        <v>41.650001525878913</v>
      </c>
      <c r="CE220" s="15">
        <f t="shared" si="41"/>
        <v>-4.8228736857858223E-4</v>
      </c>
      <c r="CF220" s="15">
        <f t="shared" si="42"/>
        <v>4.3217358602964939E-3</v>
      </c>
      <c r="CG220" t="s">
        <v>685</v>
      </c>
      <c r="CH220">
        <v>21</v>
      </c>
      <c r="CI220">
        <v>18</v>
      </c>
      <c r="CJ220">
        <v>62</v>
      </c>
      <c r="CK220">
        <v>35</v>
      </c>
      <c r="CL220">
        <v>18</v>
      </c>
      <c r="CM220">
        <v>0</v>
      </c>
      <c r="CN220">
        <v>0</v>
      </c>
      <c r="CO220">
        <v>0</v>
      </c>
      <c r="CP220">
        <v>0</v>
      </c>
      <c r="CQ220">
        <v>13</v>
      </c>
      <c r="CR220">
        <v>3</v>
      </c>
      <c r="CS220">
        <v>7</v>
      </c>
      <c r="CT220">
        <v>7</v>
      </c>
      <c r="CU220">
        <v>31</v>
      </c>
      <c r="CV220">
        <v>1</v>
      </c>
      <c r="CW220">
        <v>48</v>
      </c>
      <c r="CX220">
        <v>1</v>
      </c>
      <c r="CY220">
        <v>0</v>
      </c>
      <c r="CZ220">
        <v>42.75</v>
      </c>
      <c r="DA220">
        <v>43.799999237060547</v>
      </c>
      <c r="DB220">
        <v>44.720001220703118</v>
      </c>
      <c r="DC220">
        <v>454</v>
      </c>
      <c r="DD220">
        <v>155</v>
      </c>
      <c r="DE220">
        <v>237</v>
      </c>
      <c r="DF220">
        <v>79</v>
      </c>
      <c r="DG220">
        <v>0</v>
      </c>
      <c r="DH220">
        <v>145</v>
      </c>
      <c r="DI220">
        <v>0</v>
      </c>
      <c r="DJ220">
        <v>92</v>
      </c>
      <c r="DK220">
        <v>23</v>
      </c>
      <c r="DL220">
        <v>140</v>
      </c>
      <c r="DN220">
        <v>23</v>
      </c>
      <c r="DO220">
        <v>28</v>
      </c>
      <c r="DP220">
        <v>2.4</v>
      </c>
      <c r="DQ220" t="s">
        <v>130</v>
      </c>
      <c r="DR220">
        <v>2463518</v>
      </c>
      <c r="DS220">
        <v>3087116</v>
      </c>
      <c r="DT220">
        <v>1.742</v>
      </c>
      <c r="DU220">
        <v>1.9770000000000001</v>
      </c>
      <c r="DV220">
        <v>1.9</v>
      </c>
      <c r="DW220">
        <v>2.66</v>
      </c>
      <c r="DX220">
        <v>0</v>
      </c>
      <c r="DY220" s="15">
        <f t="shared" si="43"/>
        <v>2.3972585738588514E-2</v>
      </c>
      <c r="DZ220" s="15">
        <f t="shared" si="44"/>
        <v>2.0572494600395008E-2</v>
      </c>
      <c r="EA220" s="16">
        <f t="shared" si="45"/>
        <v>44.701074484862282</v>
      </c>
      <c r="EB220" s="17">
        <f t="shared" si="46"/>
        <v>4.4545080338983523E-2</v>
      </c>
    </row>
    <row r="221" spans="1:132" hidden="1" x14ac:dyDescent="0.25">
      <c r="A221">
        <v>212</v>
      </c>
      <c r="B221" t="s">
        <v>752</v>
      </c>
      <c r="C221">
        <v>9</v>
      </c>
      <c r="D221">
        <v>0</v>
      </c>
      <c r="E221">
        <v>6</v>
      </c>
      <c r="F221">
        <v>0</v>
      </c>
      <c r="G221" t="s">
        <v>130</v>
      </c>
      <c r="H221" t="s">
        <v>130</v>
      </c>
      <c r="I221">
        <v>6</v>
      </c>
      <c r="J221">
        <v>0</v>
      </c>
      <c r="K221" t="s">
        <v>130</v>
      </c>
      <c r="L221" t="s">
        <v>130</v>
      </c>
      <c r="M221" t="s">
        <v>235</v>
      </c>
      <c r="N221">
        <v>51</v>
      </c>
      <c r="O221">
        <v>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104</v>
      </c>
      <c r="X221">
        <v>39</v>
      </c>
      <c r="Y221">
        <v>9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62.860000610351563</v>
      </c>
      <c r="AG221">
        <v>62.939998626708977</v>
      </c>
      <c r="AH221">
        <v>63.330001831054688</v>
      </c>
      <c r="AI221" s="15">
        <f t="shared" si="37"/>
        <v>1.2710203066872428E-3</v>
      </c>
      <c r="AJ221" s="15">
        <f t="shared" si="38"/>
        <v>6.1582692731656508E-3</v>
      </c>
      <c r="AK221" t="s">
        <v>327</v>
      </c>
      <c r="AL221">
        <v>24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50</v>
      </c>
      <c r="AV221">
        <v>46</v>
      </c>
      <c r="AW221">
        <v>71</v>
      </c>
      <c r="AX221">
        <v>18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62.729999542236328</v>
      </c>
      <c r="BE221">
        <v>62.970001220703118</v>
      </c>
      <c r="BF221">
        <v>63.139999389648438</v>
      </c>
      <c r="BG221" s="15">
        <f t="shared" si="39"/>
        <v>3.8113653138676096E-3</v>
      </c>
      <c r="BH221" s="15">
        <f t="shared" si="40"/>
        <v>2.6924005478085045E-3</v>
      </c>
      <c r="BI221" t="s">
        <v>188</v>
      </c>
      <c r="BJ221">
        <v>166</v>
      </c>
      <c r="BK221">
        <v>4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38</v>
      </c>
      <c r="BT221">
        <v>6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62.889999389648438</v>
      </c>
      <c r="CC221">
        <v>62.819999694824219</v>
      </c>
      <c r="CD221">
        <v>63.220001220703118</v>
      </c>
      <c r="CE221" s="15">
        <f t="shared" si="41"/>
        <v>-1.1142899580431909E-3</v>
      </c>
      <c r="CF221" s="15">
        <f t="shared" si="42"/>
        <v>6.3271356873670914E-3</v>
      </c>
      <c r="CG221" t="s">
        <v>753</v>
      </c>
      <c r="CH221">
        <v>8</v>
      </c>
      <c r="CI221">
        <v>11</v>
      </c>
      <c r="CJ221">
        <v>36</v>
      </c>
      <c r="CK221">
        <v>134</v>
      </c>
      <c r="CL221">
        <v>6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63.560001373291023</v>
      </c>
      <c r="DA221">
        <v>63.380001068115227</v>
      </c>
      <c r="DB221">
        <v>63.930000305175781</v>
      </c>
      <c r="DC221">
        <v>438</v>
      </c>
      <c r="DD221">
        <v>383</v>
      </c>
      <c r="DE221">
        <v>79</v>
      </c>
      <c r="DF221">
        <v>338</v>
      </c>
      <c r="DG221">
        <v>0</v>
      </c>
      <c r="DH221">
        <v>140</v>
      </c>
      <c r="DI221">
        <v>0</v>
      </c>
      <c r="DJ221">
        <v>0</v>
      </c>
      <c r="DK221">
        <v>0</v>
      </c>
      <c r="DL221">
        <v>0</v>
      </c>
      <c r="DN221">
        <v>0</v>
      </c>
      <c r="DO221">
        <v>0</v>
      </c>
      <c r="DP221">
        <v>2.6</v>
      </c>
      <c r="DQ221" t="s">
        <v>135</v>
      </c>
      <c r="DR221">
        <v>4310178</v>
      </c>
      <c r="DS221">
        <v>2982583</v>
      </c>
      <c r="DT221">
        <v>0.36399999999999999</v>
      </c>
      <c r="DU221">
        <v>0.71299999999999997</v>
      </c>
      <c r="DV221">
        <v>2.81</v>
      </c>
      <c r="DW221">
        <v>2.37</v>
      </c>
      <c r="DX221">
        <v>0.8669</v>
      </c>
      <c r="DY221" s="15">
        <f t="shared" si="43"/>
        <v>-2.8400173894340686E-3</v>
      </c>
      <c r="DZ221" s="15">
        <f t="shared" si="44"/>
        <v>8.6031477308787796E-3</v>
      </c>
      <c r="EA221" s="16">
        <f t="shared" si="45"/>
        <v>63.925268580487476</v>
      </c>
      <c r="EB221" s="17">
        <f t="shared" si="46"/>
        <v>5.763130341444711E-3</v>
      </c>
    </row>
    <row r="222" spans="1:132" hidden="1" x14ac:dyDescent="0.25">
      <c r="A222">
        <v>213</v>
      </c>
      <c r="B222" t="s">
        <v>754</v>
      </c>
      <c r="C222">
        <v>9</v>
      </c>
      <c r="D222">
        <v>0</v>
      </c>
      <c r="E222">
        <v>5</v>
      </c>
      <c r="F222">
        <v>1</v>
      </c>
      <c r="G222" t="s">
        <v>130</v>
      </c>
      <c r="H222" t="s">
        <v>130</v>
      </c>
      <c r="I222">
        <v>5</v>
      </c>
      <c r="J222">
        <v>1</v>
      </c>
      <c r="K222" t="s">
        <v>130</v>
      </c>
      <c r="L222" t="s">
        <v>130</v>
      </c>
      <c r="M222" t="s">
        <v>315</v>
      </c>
      <c r="N222">
        <v>66</v>
      </c>
      <c r="O222">
        <v>106</v>
      </c>
      <c r="P222">
        <v>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12</v>
      </c>
      <c r="X222">
        <v>5</v>
      </c>
      <c r="Y222">
        <v>2</v>
      </c>
      <c r="Z222">
        <v>1</v>
      </c>
      <c r="AA222">
        <v>1</v>
      </c>
      <c r="AB222">
        <v>1</v>
      </c>
      <c r="AC222">
        <v>9</v>
      </c>
      <c r="AD222">
        <v>0</v>
      </c>
      <c r="AE222">
        <v>0</v>
      </c>
      <c r="AF222">
        <v>44</v>
      </c>
      <c r="AG222">
        <v>43.849998474121087</v>
      </c>
      <c r="AH222">
        <v>44.369998931884773</v>
      </c>
      <c r="AI222" s="15">
        <f t="shared" si="37"/>
        <v>-3.4207874822946849E-3</v>
      </c>
      <c r="AJ222" s="15">
        <f t="shared" si="38"/>
        <v>1.1719640979977797E-2</v>
      </c>
      <c r="AK222" t="s">
        <v>194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4</v>
      </c>
      <c r="AV222">
        <v>10</v>
      </c>
      <c r="AW222">
        <v>10</v>
      </c>
      <c r="AX222">
        <v>24</v>
      </c>
      <c r="AY222">
        <v>129</v>
      </c>
      <c r="AZ222">
        <v>0</v>
      </c>
      <c r="BA222">
        <v>0</v>
      </c>
      <c r="BB222">
        <v>0</v>
      </c>
      <c r="BC222">
        <v>0</v>
      </c>
      <c r="BD222">
        <v>43.869998931884773</v>
      </c>
      <c r="BE222">
        <v>44.169998168945313</v>
      </c>
      <c r="BF222">
        <v>44.169998168945313</v>
      </c>
      <c r="BG222" s="15">
        <f t="shared" si="39"/>
        <v>6.7919232396858042E-3</v>
      </c>
      <c r="BH222" s="15">
        <f t="shared" si="40"/>
        <v>0</v>
      </c>
      <c r="BI222" t="s">
        <v>319</v>
      </c>
      <c r="BJ222">
        <v>48</v>
      </c>
      <c r="BK222">
        <v>22</v>
      </c>
      <c r="BL222">
        <v>19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24</v>
      </c>
      <c r="BT222">
        <v>13</v>
      </c>
      <c r="BU222">
        <v>10</v>
      </c>
      <c r="BV222">
        <v>4</v>
      </c>
      <c r="BW222">
        <v>57</v>
      </c>
      <c r="BX222">
        <v>1</v>
      </c>
      <c r="BY222">
        <v>84</v>
      </c>
      <c r="BZ222">
        <v>0</v>
      </c>
      <c r="CA222">
        <v>0</v>
      </c>
      <c r="CB222">
        <v>44.330001831054688</v>
      </c>
      <c r="CC222">
        <v>43.959999084472663</v>
      </c>
      <c r="CD222">
        <v>44.509998321533203</v>
      </c>
      <c r="CE222" s="15">
        <f t="shared" si="41"/>
        <v>-8.416805147585027E-3</v>
      </c>
      <c r="CF222" s="15">
        <f t="shared" si="42"/>
        <v>1.2356757083822667E-2</v>
      </c>
      <c r="CG222" t="s">
        <v>705</v>
      </c>
      <c r="CH222">
        <v>1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2</v>
      </c>
      <c r="CT222">
        <v>2</v>
      </c>
      <c r="CU222">
        <v>181</v>
      </c>
      <c r="CV222">
        <v>0</v>
      </c>
      <c r="CW222">
        <v>0</v>
      </c>
      <c r="CX222">
        <v>0</v>
      </c>
      <c r="CY222">
        <v>0</v>
      </c>
      <c r="CZ222">
        <v>43.909999847412109</v>
      </c>
      <c r="DA222">
        <v>43.860000610351563</v>
      </c>
      <c r="DB222">
        <v>44.099998474121087</v>
      </c>
      <c r="DC222">
        <v>269</v>
      </c>
      <c r="DD222">
        <v>123</v>
      </c>
      <c r="DE222">
        <v>179</v>
      </c>
      <c r="DF222">
        <v>68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368</v>
      </c>
      <c r="DN222">
        <v>0</v>
      </c>
      <c r="DO222">
        <v>130</v>
      </c>
      <c r="DP222">
        <v>2.2000000000000002</v>
      </c>
      <c r="DQ222" t="s">
        <v>130</v>
      </c>
      <c r="DR222">
        <v>428454</v>
      </c>
      <c r="DS222">
        <v>801400</v>
      </c>
      <c r="DT222">
        <v>1.278</v>
      </c>
      <c r="DU222">
        <v>1.526</v>
      </c>
      <c r="DV222">
        <v>1.24</v>
      </c>
      <c r="DW222">
        <v>3.84</v>
      </c>
      <c r="DX222">
        <v>16.666699999999999</v>
      </c>
      <c r="DY222" s="15">
        <f t="shared" si="43"/>
        <v>-1.1399734693289254E-3</v>
      </c>
      <c r="DZ222" s="15">
        <f t="shared" si="44"/>
        <v>5.44212861844795E-3</v>
      </c>
      <c r="EA222" s="16">
        <f t="shared" si="45"/>
        <v>44.098692374878304</v>
      </c>
      <c r="EB222" s="17">
        <f t="shared" si="46"/>
        <v>4.3021551491190246E-3</v>
      </c>
    </row>
    <row r="223" spans="1:132" hidden="1" x14ac:dyDescent="0.25">
      <c r="A223">
        <v>214</v>
      </c>
      <c r="B223" t="s">
        <v>755</v>
      </c>
      <c r="C223">
        <v>9</v>
      </c>
      <c r="D223">
        <v>2</v>
      </c>
      <c r="E223">
        <v>6</v>
      </c>
      <c r="F223">
        <v>0</v>
      </c>
      <c r="G223" t="s">
        <v>130</v>
      </c>
      <c r="H223" t="s">
        <v>130</v>
      </c>
      <c r="I223">
        <v>6</v>
      </c>
      <c r="J223">
        <v>0</v>
      </c>
      <c r="K223" t="s">
        <v>130</v>
      </c>
      <c r="L223" t="s">
        <v>130</v>
      </c>
      <c r="M223" t="s">
        <v>154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2</v>
      </c>
      <c r="AA223">
        <v>191</v>
      </c>
      <c r="AB223">
        <v>0</v>
      </c>
      <c r="AC223">
        <v>0</v>
      </c>
      <c r="AD223">
        <v>0</v>
      </c>
      <c r="AE223">
        <v>0</v>
      </c>
      <c r="AF223">
        <v>25.979999542236332</v>
      </c>
      <c r="AG223">
        <v>26.479999542236332</v>
      </c>
      <c r="AH223">
        <v>26.54999923706055</v>
      </c>
      <c r="AI223" s="15">
        <f t="shared" si="37"/>
        <v>1.8882175553005087E-2</v>
      </c>
      <c r="AJ223" s="15">
        <f t="shared" si="38"/>
        <v>2.6365234213079347E-3</v>
      </c>
      <c r="AK223" t="s">
        <v>195</v>
      </c>
      <c r="AL223">
        <v>66</v>
      </c>
      <c r="AM223">
        <v>19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29</v>
      </c>
      <c r="AV223">
        <v>23</v>
      </c>
      <c r="AW223">
        <v>9</v>
      </c>
      <c r="AX223">
        <v>6</v>
      </c>
      <c r="AY223">
        <v>56</v>
      </c>
      <c r="AZ223">
        <v>0</v>
      </c>
      <c r="BA223">
        <v>0</v>
      </c>
      <c r="BB223">
        <v>0</v>
      </c>
      <c r="BC223">
        <v>0</v>
      </c>
      <c r="BD223">
        <v>26.10000038146973</v>
      </c>
      <c r="BE223">
        <v>25.899999618530281</v>
      </c>
      <c r="BF223">
        <v>26.159999847412109</v>
      </c>
      <c r="BG223" s="15">
        <f t="shared" si="39"/>
        <v>-7.7220372928639147E-3</v>
      </c>
      <c r="BH223" s="15">
        <f t="shared" si="40"/>
        <v>9.9388467277666814E-3</v>
      </c>
      <c r="BI223" t="s">
        <v>756</v>
      </c>
      <c r="BJ223">
        <v>6</v>
      </c>
      <c r="BK223">
        <v>19</v>
      </c>
      <c r="BL223">
        <v>111</v>
      </c>
      <c r="BM223">
        <v>35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3</v>
      </c>
      <c r="BU223">
        <v>2</v>
      </c>
      <c r="BV223">
        <v>3</v>
      </c>
      <c r="BW223">
        <v>17</v>
      </c>
      <c r="BX223">
        <v>1</v>
      </c>
      <c r="BY223">
        <v>25</v>
      </c>
      <c r="BZ223">
        <v>1</v>
      </c>
      <c r="CA223">
        <v>0</v>
      </c>
      <c r="CB223">
        <v>27.270000457763668</v>
      </c>
      <c r="CC223">
        <v>26.979999542236332</v>
      </c>
      <c r="CD223">
        <v>27.520000457763668</v>
      </c>
      <c r="CE223" s="15">
        <f t="shared" si="41"/>
        <v>-1.0748736858699592E-2</v>
      </c>
      <c r="CF223" s="15">
        <f t="shared" si="42"/>
        <v>1.962212596457269E-2</v>
      </c>
      <c r="CG223" t="s">
        <v>275</v>
      </c>
      <c r="CH223">
        <v>72</v>
      </c>
      <c r="CI223">
        <v>15</v>
      </c>
      <c r="CJ223">
        <v>49</v>
      </c>
      <c r="CK223">
        <v>29</v>
      </c>
      <c r="CL223">
        <v>0</v>
      </c>
      <c r="CM223">
        <v>1</v>
      </c>
      <c r="CN223">
        <v>78</v>
      </c>
      <c r="CO223">
        <v>0</v>
      </c>
      <c r="CP223">
        <v>0</v>
      </c>
      <c r="CQ223">
        <v>16</v>
      </c>
      <c r="CR223">
        <v>7</v>
      </c>
      <c r="CS223">
        <v>4</v>
      </c>
      <c r="CT223">
        <v>3</v>
      </c>
      <c r="CU223">
        <v>5</v>
      </c>
      <c r="CV223">
        <v>1</v>
      </c>
      <c r="CW223">
        <v>1</v>
      </c>
      <c r="CX223">
        <v>0</v>
      </c>
      <c r="CY223">
        <v>0</v>
      </c>
      <c r="CZ223">
        <v>27.260000228881839</v>
      </c>
      <c r="DA223">
        <v>27.29000091552734</v>
      </c>
      <c r="DB223">
        <v>27.39999961853027</v>
      </c>
      <c r="DC223">
        <v>422</v>
      </c>
      <c r="DD223">
        <v>110</v>
      </c>
      <c r="DE223">
        <v>86</v>
      </c>
      <c r="DF223">
        <v>71</v>
      </c>
      <c r="DG223">
        <v>0</v>
      </c>
      <c r="DH223">
        <v>65</v>
      </c>
      <c r="DI223">
        <v>0</v>
      </c>
      <c r="DJ223">
        <v>0</v>
      </c>
      <c r="DK223">
        <v>0</v>
      </c>
      <c r="DL223">
        <v>269</v>
      </c>
      <c r="DN223">
        <v>0</v>
      </c>
      <c r="DO223">
        <v>247</v>
      </c>
      <c r="DP223">
        <v>2.8</v>
      </c>
      <c r="DQ223" t="s">
        <v>135</v>
      </c>
      <c r="DR223">
        <v>3659209</v>
      </c>
      <c r="DS223">
        <v>2460185</v>
      </c>
      <c r="DT223">
        <v>0.39</v>
      </c>
      <c r="DU223">
        <v>0.93899999999999995</v>
      </c>
      <c r="DV223">
        <v>1.83</v>
      </c>
      <c r="DW223">
        <v>4.9400000000000004</v>
      </c>
      <c r="DX223">
        <v>0</v>
      </c>
      <c r="DY223" s="15">
        <f t="shared" si="43"/>
        <v>1.0993288984622041E-3</v>
      </c>
      <c r="DZ223" s="15">
        <f t="shared" si="44"/>
        <v>4.0145512603780853E-3</v>
      </c>
      <c r="EA223" s="16">
        <f t="shared" si="45"/>
        <v>27.399558023098489</v>
      </c>
      <c r="EB223" s="17">
        <f t="shared" si="46"/>
        <v>5.1138801588402893E-3</v>
      </c>
    </row>
    <row r="224" spans="1:132" hidden="1" x14ac:dyDescent="0.25">
      <c r="A224">
        <v>215</v>
      </c>
      <c r="B224" t="s">
        <v>757</v>
      </c>
      <c r="C224">
        <v>11</v>
      </c>
      <c r="D224">
        <v>0</v>
      </c>
      <c r="E224">
        <v>5</v>
      </c>
      <c r="F224">
        <v>1</v>
      </c>
      <c r="G224" t="s">
        <v>130</v>
      </c>
      <c r="H224" t="s">
        <v>130</v>
      </c>
      <c r="I224">
        <v>5</v>
      </c>
      <c r="J224">
        <v>1</v>
      </c>
      <c r="K224" t="s">
        <v>130</v>
      </c>
      <c r="L224" t="s">
        <v>130</v>
      </c>
      <c r="M224" t="s">
        <v>181</v>
      </c>
      <c r="N224">
        <v>86</v>
      </c>
      <c r="O224">
        <v>33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44</v>
      </c>
      <c r="X224">
        <v>20</v>
      </c>
      <c r="Y224">
        <v>19</v>
      </c>
      <c r="Z224">
        <v>7</v>
      </c>
      <c r="AA224">
        <v>7</v>
      </c>
      <c r="AB224">
        <v>0</v>
      </c>
      <c r="AC224">
        <v>0</v>
      </c>
      <c r="AD224">
        <v>0</v>
      </c>
      <c r="AE224">
        <v>0</v>
      </c>
      <c r="AF224">
        <v>72.349998474121094</v>
      </c>
      <c r="AG224">
        <v>72.620002746582031</v>
      </c>
      <c r="AH224">
        <v>73.139999389648438</v>
      </c>
      <c r="AI224" s="15">
        <f t="shared" si="37"/>
        <v>3.718042718934611E-3</v>
      </c>
      <c r="AJ224" s="15">
        <f t="shared" si="38"/>
        <v>7.1096068827695147E-3</v>
      </c>
      <c r="AK224" t="s">
        <v>151</v>
      </c>
      <c r="AL224">
        <v>50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101</v>
      </c>
      <c r="AV224">
        <v>33</v>
      </c>
      <c r="AW224">
        <v>16</v>
      </c>
      <c r="AX224">
        <v>4</v>
      </c>
      <c r="AY224">
        <v>18</v>
      </c>
      <c r="AZ224">
        <v>0</v>
      </c>
      <c r="BA224">
        <v>0</v>
      </c>
      <c r="BB224">
        <v>0</v>
      </c>
      <c r="BC224">
        <v>0</v>
      </c>
      <c r="BD224">
        <v>72.430000305175781</v>
      </c>
      <c r="BE224">
        <v>72.489997863769531</v>
      </c>
      <c r="BF224">
        <v>72.580001831054688</v>
      </c>
      <c r="BG224" s="15">
        <f t="shared" si="39"/>
        <v>8.2766671764156197E-4</v>
      </c>
      <c r="BH224" s="15">
        <f t="shared" si="40"/>
        <v>1.2400656518948283E-3</v>
      </c>
      <c r="BI224" t="s">
        <v>619</v>
      </c>
      <c r="BJ224">
        <v>2</v>
      </c>
      <c r="BK224">
        <v>11</v>
      </c>
      <c r="BL224">
        <v>60</v>
      </c>
      <c r="BM224">
        <v>68</v>
      </c>
      <c r="BN224">
        <v>53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73.360000610351563</v>
      </c>
      <c r="CC224">
        <v>72.209999084472656</v>
      </c>
      <c r="CD224">
        <v>74.290000915527344</v>
      </c>
      <c r="CE224" s="15">
        <f t="shared" si="41"/>
        <v>-1.592579338678024E-2</v>
      </c>
      <c r="CF224" s="15">
        <f t="shared" si="42"/>
        <v>2.7998409010921765E-2</v>
      </c>
      <c r="CG224" t="s">
        <v>430</v>
      </c>
      <c r="CH224">
        <v>1</v>
      </c>
      <c r="CI224">
        <v>1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2</v>
      </c>
      <c r="CT224">
        <v>5</v>
      </c>
      <c r="CU224">
        <v>185</v>
      </c>
      <c r="CV224">
        <v>0</v>
      </c>
      <c r="CW224">
        <v>0</v>
      </c>
      <c r="CX224">
        <v>0</v>
      </c>
      <c r="CY224">
        <v>0</v>
      </c>
      <c r="CZ224">
        <v>72.449996948242188</v>
      </c>
      <c r="DA224">
        <v>72.269996643066406</v>
      </c>
      <c r="DB224">
        <v>73.480003356933594</v>
      </c>
      <c r="DC224">
        <v>312</v>
      </c>
      <c r="DD224">
        <v>251</v>
      </c>
      <c r="DE224">
        <v>169</v>
      </c>
      <c r="DF224">
        <v>244</v>
      </c>
      <c r="DG224">
        <v>0</v>
      </c>
      <c r="DH224">
        <v>121</v>
      </c>
      <c r="DI224">
        <v>0</v>
      </c>
      <c r="DJ224">
        <v>0</v>
      </c>
      <c r="DK224">
        <v>0</v>
      </c>
      <c r="DL224">
        <v>210</v>
      </c>
      <c r="DN224">
        <v>0</v>
      </c>
      <c r="DO224">
        <v>25</v>
      </c>
      <c r="DP224">
        <v>2.1</v>
      </c>
      <c r="DQ224" t="s">
        <v>130</v>
      </c>
      <c r="DR224">
        <v>841435</v>
      </c>
      <c r="DS224">
        <v>1166066</v>
      </c>
      <c r="DT224">
        <v>0.38400000000000001</v>
      </c>
      <c r="DU224">
        <v>1.0069999999999999</v>
      </c>
      <c r="DV224">
        <v>5.09</v>
      </c>
      <c r="DW224">
        <v>1.95</v>
      </c>
      <c r="DX224">
        <v>0.22549999000000001</v>
      </c>
      <c r="DY224" s="15">
        <f t="shared" si="43"/>
        <v>-2.4906643633149095E-3</v>
      </c>
      <c r="DZ224" s="15">
        <f t="shared" si="44"/>
        <v>1.6467156485955869E-2</v>
      </c>
      <c r="EA224" s="16">
        <f t="shared" si="45"/>
        <v>73.46007798702729</v>
      </c>
      <c r="EB224" s="17">
        <f t="shared" si="46"/>
        <v>1.397649212264096E-2</v>
      </c>
    </row>
    <row r="225" spans="1:132" hidden="1" x14ac:dyDescent="0.25">
      <c r="A225">
        <v>216</v>
      </c>
      <c r="B225" t="s">
        <v>758</v>
      </c>
      <c r="C225">
        <v>9</v>
      </c>
      <c r="D225">
        <v>0</v>
      </c>
      <c r="E225">
        <v>6</v>
      </c>
      <c r="F225">
        <v>0</v>
      </c>
      <c r="G225" t="s">
        <v>130</v>
      </c>
      <c r="H225" t="s">
        <v>130</v>
      </c>
      <c r="I225">
        <v>6</v>
      </c>
      <c r="J225">
        <v>0</v>
      </c>
      <c r="K225" t="s">
        <v>130</v>
      </c>
      <c r="L225" t="s">
        <v>130</v>
      </c>
      <c r="M225" t="s">
        <v>157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46</v>
      </c>
      <c r="X225">
        <v>36</v>
      </c>
      <c r="Y225">
        <v>34</v>
      </c>
      <c r="Z225">
        <v>15</v>
      </c>
      <c r="AA225">
        <v>63</v>
      </c>
      <c r="AB225">
        <v>0</v>
      </c>
      <c r="AC225">
        <v>0</v>
      </c>
      <c r="AD225">
        <v>0</v>
      </c>
      <c r="AE225">
        <v>0</v>
      </c>
      <c r="AF225">
        <v>199.47999572753901</v>
      </c>
      <c r="AG225">
        <v>199.8800048828125</v>
      </c>
      <c r="AH225">
        <v>199.92999267578119</v>
      </c>
      <c r="AI225" s="15">
        <f t="shared" si="37"/>
        <v>2.001246475394125E-3</v>
      </c>
      <c r="AJ225" s="15">
        <f t="shared" si="38"/>
        <v>2.5002648326888366E-4</v>
      </c>
      <c r="AK225" t="s">
        <v>735</v>
      </c>
      <c r="AL225">
        <v>137</v>
      </c>
      <c r="AM225">
        <v>18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20</v>
      </c>
      <c r="AV225">
        <v>1</v>
      </c>
      <c r="AW225">
        <v>8</v>
      </c>
      <c r="AX225">
        <v>8</v>
      </c>
      <c r="AY225">
        <v>11</v>
      </c>
      <c r="AZ225">
        <v>0</v>
      </c>
      <c r="BA225">
        <v>0</v>
      </c>
      <c r="BB225">
        <v>0</v>
      </c>
      <c r="BC225">
        <v>0</v>
      </c>
      <c r="BD225">
        <v>201.91000366210929</v>
      </c>
      <c r="BE225">
        <v>200.7200012207031</v>
      </c>
      <c r="BF225">
        <v>202.07000732421881</v>
      </c>
      <c r="BG225" s="15">
        <f t="shared" si="39"/>
        <v>-5.9286689625799305E-3</v>
      </c>
      <c r="BH225" s="15">
        <f t="shared" si="40"/>
        <v>6.6808831324959295E-3</v>
      </c>
      <c r="BI225" t="s">
        <v>168</v>
      </c>
      <c r="BJ225">
        <v>123</v>
      </c>
      <c r="BK225">
        <v>69</v>
      </c>
      <c r="BL225">
        <v>2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18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204.13999938964841</v>
      </c>
      <c r="CC225">
        <v>202.22999572753901</v>
      </c>
      <c r="CD225">
        <v>204.53999328613281</v>
      </c>
      <c r="CE225" s="15">
        <f t="shared" si="41"/>
        <v>-9.444709995854117E-3</v>
      </c>
      <c r="CF225" s="15">
        <f t="shared" si="42"/>
        <v>1.1293622931542457E-2</v>
      </c>
      <c r="CG225" t="s">
        <v>186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4</v>
      </c>
      <c r="CR225">
        <v>11</v>
      </c>
      <c r="CS225">
        <v>28</v>
      </c>
      <c r="CT225">
        <v>42</v>
      </c>
      <c r="CU225">
        <v>105</v>
      </c>
      <c r="CV225">
        <v>0</v>
      </c>
      <c r="CW225">
        <v>0</v>
      </c>
      <c r="CX225">
        <v>0</v>
      </c>
      <c r="CY225">
        <v>0</v>
      </c>
      <c r="CZ225">
        <v>202.44000244140619</v>
      </c>
      <c r="DA225">
        <v>201.99000549316409</v>
      </c>
      <c r="DB225">
        <v>203.44999694824219</v>
      </c>
      <c r="DC225">
        <v>350</v>
      </c>
      <c r="DD225">
        <v>271</v>
      </c>
      <c r="DE225">
        <v>156</v>
      </c>
      <c r="DF225">
        <v>168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179</v>
      </c>
      <c r="DN225">
        <v>0</v>
      </c>
      <c r="DO225">
        <v>74</v>
      </c>
      <c r="DP225">
        <v>2.2000000000000002</v>
      </c>
      <c r="DQ225" t="s">
        <v>130</v>
      </c>
      <c r="DR225">
        <v>670450</v>
      </c>
      <c r="DS225">
        <v>884100</v>
      </c>
      <c r="DT225">
        <v>0.63500000000000001</v>
      </c>
      <c r="DU225">
        <v>1.3240000000000001</v>
      </c>
      <c r="DV225">
        <v>1.93</v>
      </c>
      <c r="DW225">
        <v>3.14</v>
      </c>
      <c r="DX225">
        <v>0.35779998000000002</v>
      </c>
      <c r="DY225" s="15">
        <f t="shared" si="43"/>
        <v>-2.227817891996331E-3</v>
      </c>
      <c r="DZ225" s="15">
        <f t="shared" si="44"/>
        <v>7.176168478633671E-3</v>
      </c>
      <c r="EA225" s="16">
        <f t="shared" si="45"/>
        <v>203.43951980358318</v>
      </c>
      <c r="EB225" s="17">
        <f t="shared" si="46"/>
        <v>4.9483505866373401E-3</v>
      </c>
    </row>
    <row r="226" spans="1:132" hidden="1" x14ac:dyDescent="0.25">
      <c r="A226">
        <v>217</v>
      </c>
      <c r="B226" t="s">
        <v>759</v>
      </c>
      <c r="C226">
        <v>9</v>
      </c>
      <c r="D226">
        <v>0</v>
      </c>
      <c r="E226">
        <v>6</v>
      </c>
      <c r="F226">
        <v>0</v>
      </c>
      <c r="G226" t="s">
        <v>130</v>
      </c>
      <c r="H226" t="s">
        <v>130</v>
      </c>
      <c r="I226">
        <v>6</v>
      </c>
      <c r="J226">
        <v>0</v>
      </c>
      <c r="K226" t="s">
        <v>130</v>
      </c>
      <c r="L226" t="s">
        <v>130</v>
      </c>
      <c r="M226" t="s">
        <v>340</v>
      </c>
      <c r="N226">
        <v>30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44</v>
      </c>
      <c r="X226">
        <v>14</v>
      </c>
      <c r="Y226">
        <v>10</v>
      </c>
      <c r="Z226">
        <v>26</v>
      </c>
      <c r="AA226">
        <v>91</v>
      </c>
      <c r="AB226">
        <v>0</v>
      </c>
      <c r="AC226">
        <v>0</v>
      </c>
      <c r="AD226">
        <v>0</v>
      </c>
      <c r="AE226">
        <v>0</v>
      </c>
      <c r="AF226">
        <v>113.0400009155273</v>
      </c>
      <c r="AG226">
        <v>113.65000152587891</v>
      </c>
      <c r="AH226">
        <v>113.9599990844727</v>
      </c>
      <c r="AI226" s="15">
        <f t="shared" si="37"/>
        <v>5.3673612156767136E-3</v>
      </c>
      <c r="AJ226" s="15">
        <f t="shared" si="38"/>
        <v>2.7202313187455474E-3</v>
      </c>
      <c r="AK226" t="s">
        <v>387</v>
      </c>
      <c r="AL226">
        <v>18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41</v>
      </c>
      <c r="AV226">
        <v>25</v>
      </c>
      <c r="AW226">
        <v>35</v>
      </c>
      <c r="AX226">
        <v>20</v>
      </c>
      <c r="AY226">
        <v>61</v>
      </c>
      <c r="AZ226">
        <v>0</v>
      </c>
      <c r="BA226">
        <v>0</v>
      </c>
      <c r="BB226">
        <v>0</v>
      </c>
      <c r="BC226">
        <v>0</v>
      </c>
      <c r="BD226">
        <v>113.1800003051758</v>
      </c>
      <c r="BE226">
        <v>112.9100036621094</v>
      </c>
      <c r="BF226">
        <v>113.26999664306641</v>
      </c>
      <c r="BG226" s="15">
        <f t="shared" si="39"/>
        <v>-2.3912552857086045E-3</v>
      </c>
      <c r="BH226" s="15">
        <f t="shared" si="40"/>
        <v>3.1781847940846042E-3</v>
      </c>
      <c r="BI226" t="s">
        <v>760</v>
      </c>
      <c r="BJ226">
        <v>161</v>
      </c>
      <c r="BK226">
        <v>26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22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113.80999755859381</v>
      </c>
      <c r="CC226">
        <v>113.01999664306641</v>
      </c>
      <c r="CD226">
        <v>113.88999938964839</v>
      </c>
      <c r="CE226" s="15">
        <f t="shared" si="41"/>
        <v>-6.9899215978774798E-3</v>
      </c>
      <c r="CF226" s="15">
        <f t="shared" si="42"/>
        <v>7.6389740209363843E-3</v>
      </c>
      <c r="CG226" t="s">
        <v>409</v>
      </c>
      <c r="CH226">
        <v>12</v>
      </c>
      <c r="CI226">
        <v>65</v>
      </c>
      <c r="CJ226">
        <v>97</v>
      </c>
      <c r="CK226">
        <v>21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6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115.36000061035161</v>
      </c>
      <c r="DA226">
        <v>115.2200012207031</v>
      </c>
      <c r="DB226">
        <v>116.2399978637695</v>
      </c>
      <c r="DC226">
        <v>430</v>
      </c>
      <c r="DD226">
        <v>244</v>
      </c>
      <c r="DE226">
        <v>48</v>
      </c>
      <c r="DF226">
        <v>215</v>
      </c>
      <c r="DG226">
        <v>0</v>
      </c>
      <c r="DH226">
        <v>21</v>
      </c>
      <c r="DI226">
        <v>0</v>
      </c>
      <c r="DJ226">
        <v>0</v>
      </c>
      <c r="DK226">
        <v>0</v>
      </c>
      <c r="DL226">
        <v>152</v>
      </c>
      <c r="DN226">
        <v>0</v>
      </c>
      <c r="DO226">
        <v>152</v>
      </c>
      <c r="DP226">
        <v>2.2000000000000002</v>
      </c>
      <c r="DQ226" t="s">
        <v>130</v>
      </c>
      <c r="DR226">
        <v>4320924</v>
      </c>
      <c r="DS226">
        <v>5389357</v>
      </c>
      <c r="DT226">
        <v>0.84099999999999997</v>
      </c>
      <c r="DU226">
        <v>1.06</v>
      </c>
      <c r="DV226">
        <v>0.74</v>
      </c>
      <c r="DW226">
        <v>1.61</v>
      </c>
      <c r="DX226">
        <v>2.9473999000000002</v>
      </c>
      <c r="DY226" s="15">
        <f t="shared" si="43"/>
        <v>-1.2150615185322344E-3</v>
      </c>
      <c r="DZ226" s="15">
        <f t="shared" si="44"/>
        <v>8.7749196645875438E-3</v>
      </c>
      <c r="EA226" s="16">
        <f t="shared" si="45"/>
        <v>116.23104747516844</v>
      </c>
      <c r="EB226" s="17">
        <f t="shared" si="46"/>
        <v>7.5598581460553094E-3</v>
      </c>
    </row>
    <row r="227" spans="1:132" hidden="1" x14ac:dyDescent="0.25">
      <c r="A227">
        <v>218</v>
      </c>
      <c r="B227" t="s">
        <v>761</v>
      </c>
      <c r="C227">
        <v>9</v>
      </c>
      <c r="D227">
        <v>0</v>
      </c>
      <c r="E227">
        <v>6</v>
      </c>
      <c r="F227">
        <v>0</v>
      </c>
      <c r="G227" t="s">
        <v>130</v>
      </c>
      <c r="H227" t="s">
        <v>130</v>
      </c>
      <c r="I227">
        <v>5</v>
      </c>
      <c r="J227">
        <v>1</v>
      </c>
      <c r="K227" t="s">
        <v>130</v>
      </c>
      <c r="L227" t="s">
        <v>130</v>
      </c>
      <c r="M227" t="s">
        <v>762</v>
      </c>
      <c r="N227">
        <v>95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84</v>
      </c>
      <c r="X227">
        <v>29</v>
      </c>
      <c r="Y227">
        <v>10</v>
      </c>
      <c r="Z227">
        <v>10</v>
      </c>
      <c r="AA227">
        <v>5</v>
      </c>
      <c r="AB227">
        <v>0</v>
      </c>
      <c r="AC227">
        <v>0</v>
      </c>
      <c r="AD227">
        <v>0</v>
      </c>
      <c r="AE227">
        <v>0</v>
      </c>
      <c r="AF227">
        <v>84.410003662109375</v>
      </c>
      <c r="AG227">
        <v>84.370002746582031</v>
      </c>
      <c r="AH227">
        <v>84.639999389648438</v>
      </c>
      <c r="AI227" s="15">
        <f t="shared" si="37"/>
        <v>-4.741130049206177E-4</v>
      </c>
      <c r="AJ227" s="15">
        <f t="shared" si="38"/>
        <v>3.1899414580977004E-3</v>
      </c>
      <c r="AK227" t="s">
        <v>440</v>
      </c>
      <c r="AL227">
        <v>22</v>
      </c>
      <c r="AM227">
        <v>156</v>
      </c>
      <c r="AN227">
        <v>14</v>
      </c>
      <c r="AO227">
        <v>3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86.470001220703125</v>
      </c>
      <c r="BE227">
        <v>85.110000610351563</v>
      </c>
      <c r="BF227">
        <v>86.5</v>
      </c>
      <c r="BG227" s="15">
        <f t="shared" si="39"/>
        <v>-1.5979327935595755E-2</v>
      </c>
      <c r="BH227" s="15">
        <f t="shared" si="40"/>
        <v>1.6069357105762294E-2</v>
      </c>
      <c r="BI227" t="s">
        <v>302</v>
      </c>
      <c r="BJ227">
        <v>3</v>
      </c>
      <c r="BK227">
        <v>169</v>
      </c>
      <c r="BL227">
        <v>23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86.930000305175781</v>
      </c>
      <c r="CC227">
        <v>86.139999389648438</v>
      </c>
      <c r="CD227">
        <v>87.150001525878906</v>
      </c>
      <c r="CE227" s="15">
        <f t="shared" si="41"/>
        <v>-9.1711274799739506E-3</v>
      </c>
      <c r="CF227" s="15">
        <f t="shared" si="42"/>
        <v>1.1589238308051586E-2</v>
      </c>
      <c r="CG227" t="s">
        <v>763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7</v>
      </c>
      <c r="CT227">
        <v>12</v>
      </c>
      <c r="CU227">
        <v>173</v>
      </c>
      <c r="CV227">
        <v>0</v>
      </c>
      <c r="CW227">
        <v>0</v>
      </c>
      <c r="CX227">
        <v>0</v>
      </c>
      <c r="CY227">
        <v>0</v>
      </c>
      <c r="CZ227">
        <v>85.75</v>
      </c>
      <c r="DA227">
        <v>85.510002136230469</v>
      </c>
      <c r="DB227">
        <v>87.519996643066406</v>
      </c>
      <c r="DC227">
        <v>486</v>
      </c>
      <c r="DD227">
        <v>152</v>
      </c>
      <c r="DE227">
        <v>290</v>
      </c>
      <c r="DF227">
        <v>133</v>
      </c>
      <c r="DG227">
        <v>0</v>
      </c>
      <c r="DH227">
        <v>3</v>
      </c>
      <c r="DI227">
        <v>0</v>
      </c>
      <c r="DJ227">
        <v>3</v>
      </c>
      <c r="DK227">
        <v>0</v>
      </c>
      <c r="DL227">
        <v>178</v>
      </c>
      <c r="DN227">
        <v>0</v>
      </c>
      <c r="DO227">
        <v>5</v>
      </c>
      <c r="DP227">
        <v>2.4</v>
      </c>
      <c r="DQ227" t="s">
        <v>130</v>
      </c>
      <c r="DR227">
        <v>994106</v>
      </c>
      <c r="DS227">
        <v>1943314</v>
      </c>
      <c r="DV227">
        <v>0.76</v>
      </c>
      <c r="DW227">
        <v>2.13</v>
      </c>
      <c r="DX227">
        <v>0.3291</v>
      </c>
      <c r="DY227" s="15">
        <f t="shared" si="43"/>
        <v>-2.8066642237616346E-3</v>
      </c>
      <c r="DZ227" s="15">
        <f t="shared" si="44"/>
        <v>2.2966117275270426E-2</v>
      </c>
      <c r="EA227" s="16">
        <f t="shared" si="45"/>
        <v>87.473834873499769</v>
      </c>
      <c r="EB227" s="17">
        <f t="shared" si="46"/>
        <v>2.0159453051508791E-2</v>
      </c>
    </row>
    <row r="228" spans="1:132" hidden="1" x14ac:dyDescent="0.25">
      <c r="A228">
        <v>219</v>
      </c>
      <c r="B228" t="s">
        <v>764</v>
      </c>
      <c r="C228">
        <v>9</v>
      </c>
      <c r="D228">
        <v>0</v>
      </c>
      <c r="E228">
        <v>5</v>
      </c>
      <c r="F228">
        <v>1</v>
      </c>
      <c r="G228" t="s">
        <v>130</v>
      </c>
      <c r="H228" t="s">
        <v>693</v>
      </c>
      <c r="I228">
        <v>5</v>
      </c>
      <c r="J228">
        <v>1</v>
      </c>
      <c r="K228" t="s">
        <v>130</v>
      </c>
      <c r="L228" t="s">
        <v>130</v>
      </c>
      <c r="M228" t="s">
        <v>452</v>
      </c>
      <c r="N228">
        <v>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33</v>
      </c>
      <c r="X228">
        <v>21</v>
      </c>
      <c r="Y228">
        <v>17</v>
      </c>
      <c r="Z228">
        <v>7</v>
      </c>
      <c r="AA228">
        <v>65</v>
      </c>
      <c r="AB228">
        <v>0</v>
      </c>
      <c r="AC228">
        <v>0</v>
      </c>
      <c r="AD228">
        <v>0</v>
      </c>
      <c r="AE228">
        <v>0</v>
      </c>
      <c r="AF228">
        <v>67.849998474121094</v>
      </c>
      <c r="AG228">
        <v>67.949996948242188</v>
      </c>
      <c r="AH228">
        <v>68.169998168945313</v>
      </c>
      <c r="AI228" s="15">
        <f t="shared" si="37"/>
        <v>1.4716479560294982E-3</v>
      </c>
      <c r="AJ228" s="15">
        <f t="shared" si="38"/>
        <v>3.227244045949651E-3</v>
      </c>
      <c r="AK228" t="s">
        <v>512</v>
      </c>
      <c r="AL228">
        <v>29</v>
      </c>
      <c r="AM228">
        <v>39</v>
      </c>
      <c r="AN228">
        <v>2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67.860000610351563</v>
      </c>
      <c r="BE228">
        <v>67.650001525878906</v>
      </c>
      <c r="BF228">
        <v>68.360000610351563</v>
      </c>
      <c r="BG228" s="15">
        <f t="shared" si="39"/>
        <v>-3.1041992569995625E-3</v>
      </c>
      <c r="BH228" s="15">
        <f t="shared" si="40"/>
        <v>1.0386177269359864E-2</v>
      </c>
      <c r="BI228" t="s">
        <v>442</v>
      </c>
      <c r="BJ228">
        <v>2</v>
      </c>
      <c r="BK228">
        <v>0</v>
      </c>
      <c r="BL228">
        <v>71</v>
      </c>
      <c r="BM228">
        <v>64</v>
      </c>
      <c r="BN228">
        <v>4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68.739997863769531</v>
      </c>
      <c r="CC228">
        <v>67.790000915527344</v>
      </c>
      <c r="CD228">
        <v>69.239997863769531</v>
      </c>
      <c r="CE228" s="15">
        <f t="shared" si="41"/>
        <v>-1.4013821144890803E-2</v>
      </c>
      <c r="CF228" s="15">
        <f t="shared" si="42"/>
        <v>2.0941608795180366E-2</v>
      </c>
      <c r="CG228" t="s">
        <v>365</v>
      </c>
      <c r="CH228">
        <v>37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40</v>
      </c>
      <c r="CR228">
        <v>12</v>
      </c>
      <c r="CS228">
        <v>19</v>
      </c>
      <c r="CT228">
        <v>18</v>
      </c>
      <c r="CU228">
        <v>29</v>
      </c>
      <c r="CV228">
        <v>0</v>
      </c>
      <c r="CW228">
        <v>0</v>
      </c>
      <c r="CX228">
        <v>0</v>
      </c>
      <c r="CY228">
        <v>0</v>
      </c>
      <c r="CZ228">
        <v>68.220001220703125</v>
      </c>
      <c r="DA228">
        <v>67.989997863769531</v>
      </c>
      <c r="DB228">
        <v>69.790000915527344</v>
      </c>
      <c r="DC228">
        <v>263</v>
      </c>
      <c r="DD228">
        <v>168</v>
      </c>
      <c r="DE228">
        <v>89</v>
      </c>
      <c r="DF228">
        <v>78</v>
      </c>
      <c r="DG228">
        <v>0</v>
      </c>
      <c r="DH228">
        <v>68</v>
      </c>
      <c r="DI228">
        <v>0</v>
      </c>
      <c r="DJ228">
        <v>0</v>
      </c>
      <c r="DK228">
        <v>0</v>
      </c>
      <c r="DL228">
        <v>94</v>
      </c>
      <c r="DN228">
        <v>0</v>
      </c>
      <c r="DO228">
        <v>65</v>
      </c>
      <c r="DP228">
        <v>2.4</v>
      </c>
      <c r="DQ228" t="s">
        <v>130</v>
      </c>
      <c r="DR228">
        <v>384801</v>
      </c>
      <c r="DS228">
        <v>279900</v>
      </c>
      <c r="DT228">
        <v>0.623</v>
      </c>
      <c r="DU228">
        <v>0.79300000000000004</v>
      </c>
      <c r="DV228">
        <v>2.5099999999999998</v>
      </c>
      <c r="DW228">
        <v>4.1900000000000004</v>
      </c>
      <c r="DX228">
        <v>0</v>
      </c>
      <c r="DY228" s="15">
        <f t="shared" si="43"/>
        <v>-3.3828998994005488E-3</v>
      </c>
      <c r="DZ228" s="15">
        <f t="shared" si="44"/>
        <v>2.5791704085754485E-2</v>
      </c>
      <c r="EA228" s="16">
        <f t="shared" si="45"/>
        <v>69.74357576946295</v>
      </c>
      <c r="EB228" s="17">
        <f t="shared" si="46"/>
        <v>2.2408804186353937E-2</v>
      </c>
    </row>
    <row r="229" spans="1:132" hidden="1" x14ac:dyDescent="0.25">
      <c r="A229">
        <v>220</v>
      </c>
      <c r="B229" t="s">
        <v>765</v>
      </c>
      <c r="C229">
        <v>10</v>
      </c>
      <c r="D229">
        <v>0</v>
      </c>
      <c r="E229">
        <v>5</v>
      </c>
      <c r="F229">
        <v>1</v>
      </c>
      <c r="G229" t="s">
        <v>130</v>
      </c>
      <c r="H229" t="s">
        <v>130</v>
      </c>
      <c r="I229">
        <v>5</v>
      </c>
      <c r="J229">
        <v>1</v>
      </c>
      <c r="K229" t="s">
        <v>130</v>
      </c>
      <c r="L229" t="s">
        <v>130</v>
      </c>
      <c r="M229" t="s">
        <v>315</v>
      </c>
      <c r="N229">
        <v>82</v>
      </c>
      <c r="O229">
        <v>27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12</v>
      </c>
      <c r="X229">
        <v>4</v>
      </c>
      <c r="Y229">
        <v>2</v>
      </c>
      <c r="Z229">
        <v>3</v>
      </c>
      <c r="AA229">
        <v>57</v>
      </c>
      <c r="AB229">
        <v>0</v>
      </c>
      <c r="AC229">
        <v>0</v>
      </c>
      <c r="AD229">
        <v>0</v>
      </c>
      <c r="AE229">
        <v>0</v>
      </c>
      <c r="AF229">
        <v>66.790000915527344</v>
      </c>
      <c r="AG229">
        <v>66.389999389648438</v>
      </c>
      <c r="AH229">
        <v>66.879997253417969</v>
      </c>
      <c r="AI229" s="15">
        <f t="shared" si="37"/>
        <v>-6.0250268045833888E-3</v>
      </c>
      <c r="AJ229" s="15">
        <f t="shared" si="38"/>
        <v>7.3265233835589916E-3</v>
      </c>
      <c r="AK229" t="s">
        <v>195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83</v>
      </c>
      <c r="AZ229">
        <v>0</v>
      </c>
      <c r="BA229">
        <v>0</v>
      </c>
      <c r="BB229">
        <v>0</v>
      </c>
      <c r="BC229">
        <v>0</v>
      </c>
      <c r="BD229">
        <v>67.099998474121094</v>
      </c>
      <c r="BE229">
        <v>67.550003051757813</v>
      </c>
      <c r="BF229">
        <v>67.550003051757813</v>
      </c>
      <c r="BG229" s="15">
        <f t="shared" si="39"/>
        <v>6.6617995160106469E-3</v>
      </c>
      <c r="BH229" s="15">
        <f t="shared" si="40"/>
        <v>0</v>
      </c>
      <c r="BI229" t="s">
        <v>254</v>
      </c>
      <c r="BJ229">
        <v>34</v>
      </c>
      <c r="BK229">
        <v>98</v>
      </c>
      <c r="BL229">
        <v>36</v>
      </c>
      <c r="BM229">
        <v>3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17</v>
      </c>
      <c r="BT229">
        <v>5</v>
      </c>
      <c r="BU229">
        <v>0</v>
      </c>
      <c r="BV229">
        <v>0</v>
      </c>
      <c r="BW229">
        <v>0</v>
      </c>
      <c r="BX229">
        <v>1</v>
      </c>
      <c r="BY229">
        <v>5</v>
      </c>
      <c r="BZ229">
        <v>0</v>
      </c>
      <c r="CA229">
        <v>0</v>
      </c>
      <c r="CB229">
        <v>68.199996948242188</v>
      </c>
      <c r="CC229">
        <v>67.300003051757813</v>
      </c>
      <c r="CD229">
        <v>68.349998474121094</v>
      </c>
      <c r="CE229" s="15">
        <f t="shared" si="41"/>
        <v>-1.3372865611792406E-2</v>
      </c>
      <c r="CF229" s="15">
        <f t="shared" si="42"/>
        <v>1.5362040172697822E-2</v>
      </c>
      <c r="CG229" t="s">
        <v>766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3</v>
      </c>
      <c r="CS229">
        <v>2</v>
      </c>
      <c r="CT229">
        <v>13</v>
      </c>
      <c r="CU229">
        <v>160</v>
      </c>
      <c r="CV229">
        <v>0</v>
      </c>
      <c r="CW229">
        <v>0</v>
      </c>
      <c r="CX229">
        <v>0</v>
      </c>
      <c r="CY229">
        <v>0</v>
      </c>
      <c r="CZ229">
        <v>66.889999389648438</v>
      </c>
      <c r="DA229">
        <v>67.089996337890625</v>
      </c>
      <c r="DB229">
        <v>69.430000305175781</v>
      </c>
      <c r="DC229">
        <v>280</v>
      </c>
      <c r="DD229">
        <v>62</v>
      </c>
      <c r="DE229">
        <v>109</v>
      </c>
      <c r="DF229">
        <v>22</v>
      </c>
      <c r="DG229">
        <v>0</v>
      </c>
      <c r="DH229">
        <v>3</v>
      </c>
      <c r="DI229">
        <v>0</v>
      </c>
      <c r="DJ229">
        <v>0</v>
      </c>
      <c r="DK229">
        <v>0</v>
      </c>
      <c r="DL229">
        <v>300</v>
      </c>
      <c r="DN229">
        <v>0</v>
      </c>
      <c r="DO229">
        <v>140</v>
      </c>
      <c r="DP229">
        <v>2.8</v>
      </c>
      <c r="DQ229" t="s">
        <v>135</v>
      </c>
      <c r="DR229">
        <v>375271</v>
      </c>
      <c r="DS229">
        <v>392000</v>
      </c>
      <c r="DT229">
        <v>0.81599999999999995</v>
      </c>
      <c r="DU229">
        <v>0.84299999999999997</v>
      </c>
      <c r="DV229">
        <v>1.06</v>
      </c>
      <c r="DW229">
        <v>3.12</v>
      </c>
      <c r="DX229">
        <v>0.109</v>
      </c>
      <c r="DY229" s="15">
        <f t="shared" si="43"/>
        <v>2.9810248794012173E-3</v>
      </c>
      <c r="DZ229" s="15">
        <f t="shared" si="44"/>
        <v>3.3703067218778582E-2</v>
      </c>
      <c r="EA229" s="16">
        <f t="shared" si="45"/>
        <v>69.35113499417416</v>
      </c>
      <c r="EB229" s="17">
        <f t="shared" si="46"/>
        <v>3.6684092098179799E-2</v>
      </c>
    </row>
    <row r="230" spans="1:132" hidden="1" x14ac:dyDescent="0.25">
      <c r="A230">
        <v>221</v>
      </c>
      <c r="B230" t="s">
        <v>767</v>
      </c>
      <c r="C230">
        <v>9</v>
      </c>
      <c r="D230">
        <v>0</v>
      </c>
      <c r="E230">
        <v>6</v>
      </c>
      <c r="F230">
        <v>0</v>
      </c>
      <c r="G230" t="s">
        <v>130</v>
      </c>
      <c r="H230" t="s">
        <v>130</v>
      </c>
      <c r="I230">
        <v>6</v>
      </c>
      <c r="J230">
        <v>0</v>
      </c>
      <c r="K230" t="s">
        <v>130</v>
      </c>
      <c r="L230" t="s">
        <v>130</v>
      </c>
      <c r="M230" t="s">
        <v>284</v>
      </c>
      <c r="N230">
        <v>5</v>
      </c>
      <c r="O230">
        <v>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3</v>
      </c>
      <c r="Z230">
        <v>1</v>
      </c>
      <c r="AA230">
        <v>144</v>
      </c>
      <c r="AB230">
        <v>0</v>
      </c>
      <c r="AC230">
        <v>0</v>
      </c>
      <c r="AD230">
        <v>0</v>
      </c>
      <c r="AE230">
        <v>0</v>
      </c>
      <c r="AF230">
        <v>68.389999389648438</v>
      </c>
      <c r="AG230">
        <v>70</v>
      </c>
      <c r="AH230">
        <v>70.529998779296875</v>
      </c>
      <c r="AI230" s="15">
        <f t="shared" si="37"/>
        <v>2.3000008719308074E-2</v>
      </c>
      <c r="AJ230" s="15">
        <f t="shared" si="38"/>
        <v>7.5145156453972906E-3</v>
      </c>
      <c r="AK230" t="s">
        <v>768</v>
      </c>
      <c r="AL230">
        <v>7</v>
      </c>
      <c r="AM230">
        <v>4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3</v>
      </c>
      <c r="AY230">
        <v>41</v>
      </c>
      <c r="AZ230">
        <v>0</v>
      </c>
      <c r="BA230">
        <v>0</v>
      </c>
      <c r="BB230">
        <v>0</v>
      </c>
      <c r="BC230">
        <v>0</v>
      </c>
      <c r="BD230">
        <v>68.510002136230469</v>
      </c>
      <c r="BE230">
        <v>68.25</v>
      </c>
      <c r="BF230">
        <v>68.769996643066406</v>
      </c>
      <c r="BG230" s="15">
        <f t="shared" si="39"/>
        <v>-3.8095551096040126E-3</v>
      </c>
      <c r="BH230" s="15">
        <f t="shared" si="40"/>
        <v>7.561388228144339E-3</v>
      </c>
      <c r="BI230" t="s">
        <v>262</v>
      </c>
      <c r="BJ230">
        <v>21</v>
      </c>
      <c r="BK230">
        <v>4</v>
      </c>
      <c r="BL230">
        <v>18</v>
      </c>
      <c r="BM230">
        <v>41</v>
      </c>
      <c r="BN230">
        <v>52</v>
      </c>
      <c r="BO230">
        <v>0</v>
      </c>
      <c r="BP230">
        <v>0</v>
      </c>
      <c r="BQ230">
        <v>0</v>
      </c>
      <c r="BR230">
        <v>0</v>
      </c>
      <c r="BS230">
        <v>5</v>
      </c>
      <c r="BT230">
        <v>3</v>
      </c>
      <c r="BU230">
        <v>2</v>
      </c>
      <c r="BV230">
        <v>4</v>
      </c>
      <c r="BW230">
        <v>5</v>
      </c>
      <c r="BX230">
        <v>1</v>
      </c>
      <c r="BY230">
        <v>14</v>
      </c>
      <c r="BZ230">
        <v>1</v>
      </c>
      <c r="CA230">
        <v>14</v>
      </c>
      <c r="CB230">
        <v>70.360000610351563</v>
      </c>
      <c r="CC230">
        <v>68.930000305175781</v>
      </c>
      <c r="CD230">
        <v>70.639999389648438</v>
      </c>
      <c r="CE230" s="15">
        <f t="shared" si="41"/>
        <v>-2.0745688362755033E-2</v>
      </c>
      <c r="CF230" s="15">
        <f t="shared" si="42"/>
        <v>2.4207235266811677E-2</v>
      </c>
      <c r="CG230" t="s">
        <v>310</v>
      </c>
      <c r="CH230">
        <v>17</v>
      </c>
      <c r="CI230">
        <v>111</v>
      </c>
      <c r="CJ230">
        <v>23</v>
      </c>
      <c r="CK230">
        <v>0</v>
      </c>
      <c r="CL230">
        <v>0</v>
      </c>
      <c r="CM230">
        <v>1</v>
      </c>
      <c r="CN230">
        <v>1</v>
      </c>
      <c r="CO230">
        <v>0</v>
      </c>
      <c r="CP230">
        <v>0</v>
      </c>
      <c r="CQ230">
        <v>2</v>
      </c>
      <c r="CR230">
        <v>2</v>
      </c>
      <c r="CS230">
        <v>0</v>
      </c>
      <c r="CT230">
        <v>0</v>
      </c>
      <c r="CU230">
        <v>0</v>
      </c>
      <c r="CV230">
        <v>2</v>
      </c>
      <c r="CW230">
        <v>2</v>
      </c>
      <c r="CX230">
        <v>0</v>
      </c>
      <c r="CY230">
        <v>0</v>
      </c>
      <c r="CZ230">
        <v>71.279998779296875</v>
      </c>
      <c r="DA230">
        <v>71.230003356933594</v>
      </c>
      <c r="DB230">
        <v>71.800003051757813</v>
      </c>
      <c r="DC230">
        <v>256</v>
      </c>
      <c r="DD230">
        <v>29</v>
      </c>
      <c r="DE230">
        <v>21</v>
      </c>
      <c r="DF230">
        <v>11</v>
      </c>
      <c r="DG230">
        <v>0</v>
      </c>
      <c r="DH230">
        <v>93</v>
      </c>
      <c r="DI230">
        <v>0</v>
      </c>
      <c r="DJ230">
        <v>0</v>
      </c>
      <c r="DK230">
        <v>14</v>
      </c>
      <c r="DL230">
        <v>190</v>
      </c>
      <c r="DN230">
        <v>0</v>
      </c>
      <c r="DO230">
        <v>185</v>
      </c>
      <c r="DP230">
        <v>2.5</v>
      </c>
      <c r="DQ230" t="s">
        <v>130</v>
      </c>
      <c r="DR230">
        <v>202737</v>
      </c>
      <c r="DS230">
        <v>221725</v>
      </c>
      <c r="DT230">
        <v>2.4340000000000002</v>
      </c>
      <c r="DU230">
        <v>2.867</v>
      </c>
      <c r="DW230">
        <v>2.99</v>
      </c>
      <c r="DX230">
        <v>0.29670000000000002</v>
      </c>
      <c r="DY230" s="15">
        <f t="shared" si="43"/>
        <v>-7.0188712631047423E-4</v>
      </c>
      <c r="DZ230" s="15">
        <f t="shared" si="44"/>
        <v>7.9387140751697727E-3</v>
      </c>
      <c r="EA230" s="16">
        <f t="shared" si="45"/>
        <v>71.795477987157668</v>
      </c>
      <c r="EB230" s="17">
        <f t="shared" si="46"/>
        <v>7.2368269488592984E-3</v>
      </c>
    </row>
    <row r="231" spans="1:132" s="18" customFormat="1" x14ac:dyDescent="0.25">
      <c r="A231" s="18">
        <v>222</v>
      </c>
      <c r="B231" s="18" t="s">
        <v>769</v>
      </c>
      <c r="C231" s="18">
        <v>9</v>
      </c>
      <c r="D231" s="18">
        <v>0</v>
      </c>
      <c r="E231" s="18">
        <v>6</v>
      </c>
      <c r="F231" s="18">
        <v>0</v>
      </c>
      <c r="G231" s="18" t="s">
        <v>130</v>
      </c>
      <c r="H231" s="18" t="s">
        <v>130</v>
      </c>
      <c r="I231" s="18">
        <v>6</v>
      </c>
      <c r="J231" s="18">
        <v>0</v>
      </c>
      <c r="K231" s="18" t="s">
        <v>130</v>
      </c>
      <c r="L231" s="18" t="s">
        <v>130</v>
      </c>
      <c r="M231" s="18" t="s">
        <v>770</v>
      </c>
      <c r="N231" s="18">
        <v>0</v>
      </c>
      <c r="O231" s="18">
        <v>3</v>
      </c>
      <c r="P231" s="18">
        <v>3</v>
      </c>
      <c r="Q231" s="18">
        <v>8</v>
      </c>
      <c r="R231" s="18">
        <v>11</v>
      </c>
      <c r="S231" s="18">
        <v>2</v>
      </c>
      <c r="T231" s="18">
        <v>4</v>
      </c>
      <c r="U231" s="18">
        <v>2</v>
      </c>
      <c r="V231" s="18">
        <v>2</v>
      </c>
      <c r="W231" s="18">
        <v>0</v>
      </c>
      <c r="X231" s="18">
        <v>1</v>
      </c>
      <c r="Y231" s="18">
        <v>1</v>
      </c>
      <c r="Z231" s="18">
        <v>0</v>
      </c>
      <c r="AA231" s="18">
        <v>1</v>
      </c>
      <c r="AB231" s="18">
        <v>3</v>
      </c>
      <c r="AC231" s="18">
        <v>3</v>
      </c>
      <c r="AD231" s="18">
        <v>3</v>
      </c>
      <c r="AE231" s="18">
        <v>3</v>
      </c>
      <c r="AF231" s="18">
        <v>57.669998168945313</v>
      </c>
      <c r="AG231" s="18">
        <v>55.990001678466797</v>
      </c>
      <c r="AH231" s="18">
        <v>57.669998168945313</v>
      </c>
      <c r="AI231" s="19">
        <f t="shared" si="37"/>
        <v>-3.0005294518943071E-2</v>
      </c>
      <c r="AJ231" s="19">
        <f t="shared" si="38"/>
        <v>2.9131204158476587E-2</v>
      </c>
      <c r="AK231" s="18" t="s">
        <v>488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17</v>
      </c>
      <c r="AZ231" s="18">
        <v>0</v>
      </c>
      <c r="BA231" s="18">
        <v>0</v>
      </c>
      <c r="BB231" s="18">
        <v>0</v>
      </c>
      <c r="BC231" s="18">
        <v>0</v>
      </c>
      <c r="BD231" s="18">
        <v>57.139999389648438</v>
      </c>
      <c r="BE231" s="18">
        <v>57.669998168945313</v>
      </c>
      <c r="BF231" s="18">
        <v>58.490001678466797</v>
      </c>
      <c r="BG231" s="19">
        <f t="shared" si="39"/>
        <v>9.1901993432397244E-3</v>
      </c>
      <c r="BH231" s="19">
        <f t="shared" si="40"/>
        <v>1.4019550110961454E-2</v>
      </c>
      <c r="BI231" s="18" t="s">
        <v>366</v>
      </c>
      <c r="BJ231" s="18">
        <v>2</v>
      </c>
      <c r="BK231" s="18">
        <v>13</v>
      </c>
      <c r="BL231" s="18">
        <v>10</v>
      </c>
      <c r="BM231" s="18">
        <v>0</v>
      </c>
      <c r="BN231" s="18">
        <v>0</v>
      </c>
      <c r="BO231" s="18">
        <v>0</v>
      </c>
      <c r="BP231" s="18">
        <v>0</v>
      </c>
      <c r="BQ231" s="18">
        <v>0</v>
      </c>
      <c r="BR231" s="18">
        <v>0</v>
      </c>
      <c r="BS231" s="18">
        <v>1</v>
      </c>
      <c r="BT231" s="18">
        <v>1</v>
      </c>
      <c r="BU231" s="18">
        <v>0</v>
      </c>
      <c r="BV231" s="18">
        <v>0</v>
      </c>
      <c r="BW231" s="18">
        <v>1</v>
      </c>
      <c r="BX231" s="18">
        <v>1</v>
      </c>
      <c r="BY231" s="18">
        <v>2</v>
      </c>
      <c r="BZ231" s="18">
        <v>0</v>
      </c>
      <c r="CA231" s="18">
        <v>0</v>
      </c>
      <c r="CB231" s="18">
        <v>57.029998779296882</v>
      </c>
      <c r="CC231" s="18">
        <v>56.459999084472663</v>
      </c>
      <c r="CD231" s="18">
        <v>57.189998626708977</v>
      </c>
      <c r="CE231" s="19">
        <f t="shared" si="41"/>
        <v>-1.0095637691587944E-2</v>
      </c>
      <c r="CF231" s="19">
        <f t="shared" si="42"/>
        <v>1.2764461615066169E-2</v>
      </c>
      <c r="CG231" s="18" t="s">
        <v>726</v>
      </c>
      <c r="CH231" s="18">
        <v>3</v>
      </c>
      <c r="CI231" s="18">
        <v>12</v>
      </c>
      <c r="CJ231" s="18">
        <v>1</v>
      </c>
      <c r="CK231" s="18">
        <v>0</v>
      </c>
      <c r="CL231" s="18">
        <v>0</v>
      </c>
      <c r="CM231" s="18">
        <v>0</v>
      </c>
      <c r="CN231" s="18">
        <v>0</v>
      </c>
      <c r="CO231" s="18">
        <v>0</v>
      </c>
      <c r="CP231" s="18">
        <v>0</v>
      </c>
      <c r="CQ231" s="18">
        <v>3</v>
      </c>
      <c r="CR231" s="18">
        <v>0</v>
      </c>
      <c r="CS231" s="18">
        <v>0</v>
      </c>
      <c r="CT231" s="18">
        <v>0</v>
      </c>
      <c r="CU231" s="18">
        <v>0</v>
      </c>
      <c r="CV231" s="18">
        <v>0</v>
      </c>
      <c r="CW231" s="18">
        <v>0</v>
      </c>
      <c r="CX231" s="18">
        <v>0</v>
      </c>
      <c r="CY231" s="18">
        <v>0</v>
      </c>
      <c r="CZ231" s="18">
        <v>57.490001678466797</v>
      </c>
      <c r="DA231" s="18">
        <v>57.119998931884773</v>
      </c>
      <c r="DB231" s="18">
        <v>58.290000915527337</v>
      </c>
      <c r="DC231" s="18">
        <v>55</v>
      </c>
      <c r="DD231" s="18">
        <v>7</v>
      </c>
      <c r="DE231" s="18">
        <v>14</v>
      </c>
      <c r="DF231" s="18">
        <v>2</v>
      </c>
      <c r="DG231" s="18">
        <v>2</v>
      </c>
      <c r="DH231" s="18">
        <v>19</v>
      </c>
      <c r="DI231" s="18">
        <v>2</v>
      </c>
      <c r="DJ231" s="18">
        <v>19</v>
      </c>
      <c r="DK231" s="18">
        <v>3</v>
      </c>
      <c r="DL231" s="18">
        <v>19</v>
      </c>
      <c r="DN231" s="18">
        <v>3</v>
      </c>
      <c r="DO231" s="18">
        <v>18</v>
      </c>
      <c r="DP231" s="18">
        <v>1.5</v>
      </c>
      <c r="DQ231" s="18" t="s">
        <v>155</v>
      </c>
      <c r="DR231" s="18">
        <v>97153</v>
      </c>
      <c r="DS231" s="18">
        <v>112425</v>
      </c>
      <c r="DT231" s="18">
        <v>5.7089999999999996</v>
      </c>
      <c r="DU231" s="18">
        <v>6.4969999999999999</v>
      </c>
      <c r="DV231" s="18">
        <v>14.55</v>
      </c>
      <c r="DW231" s="18">
        <v>5.34</v>
      </c>
      <c r="DX231" s="18">
        <v>0</v>
      </c>
      <c r="DY231" s="19">
        <f t="shared" si="43"/>
        <v>-6.4776392419623186E-3</v>
      </c>
      <c r="DZ231" s="19">
        <f t="shared" si="44"/>
        <v>2.0072087240796344E-2</v>
      </c>
      <c r="EA231" s="20">
        <f t="shared" si="45"/>
        <v>58.266516533639759</v>
      </c>
      <c r="EB231" s="21">
        <f t="shared" si="46"/>
        <v>1.3594447998834025E-2</v>
      </c>
    </row>
    <row r="232" spans="1:132" hidden="1" x14ac:dyDescent="0.25">
      <c r="A232">
        <v>223</v>
      </c>
      <c r="B232" t="s">
        <v>771</v>
      </c>
      <c r="C232">
        <v>10</v>
      </c>
      <c r="D232">
        <v>1</v>
      </c>
      <c r="E232">
        <v>6</v>
      </c>
      <c r="F232">
        <v>0</v>
      </c>
      <c r="G232" t="s">
        <v>130</v>
      </c>
      <c r="H232" t="s">
        <v>130</v>
      </c>
      <c r="I232">
        <v>6</v>
      </c>
      <c r="J232">
        <v>0</v>
      </c>
      <c r="K232" t="s">
        <v>130</v>
      </c>
      <c r="L232" t="s">
        <v>130</v>
      </c>
      <c r="M232" t="s">
        <v>412</v>
      </c>
      <c r="N232">
        <v>3</v>
      </c>
      <c r="O232">
        <v>17</v>
      </c>
      <c r="P232">
        <v>21</v>
      </c>
      <c r="Q232">
        <v>131</v>
      </c>
      <c r="R232">
        <v>7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1</v>
      </c>
      <c r="AC232">
        <v>2</v>
      </c>
      <c r="AD232">
        <v>1</v>
      </c>
      <c r="AE232">
        <v>2</v>
      </c>
      <c r="AF232">
        <v>78.650001525878906</v>
      </c>
      <c r="AG232">
        <v>77.139999389648438</v>
      </c>
      <c r="AH232">
        <v>78.910003662109375</v>
      </c>
      <c r="AI232" s="15">
        <f t="shared" si="37"/>
        <v>-1.9574826914415366E-2</v>
      </c>
      <c r="AJ232" s="15">
        <f t="shared" si="38"/>
        <v>2.2430670261276986E-2</v>
      </c>
      <c r="AK232" t="s">
        <v>325</v>
      </c>
      <c r="AL232">
        <v>0</v>
      </c>
      <c r="AM232">
        <v>30</v>
      </c>
      <c r="AN232">
        <v>33</v>
      </c>
      <c r="AO232">
        <v>13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79.995002746582031</v>
      </c>
      <c r="BE232">
        <v>78.730003356933594</v>
      </c>
      <c r="BF232">
        <v>80.30999755859375</v>
      </c>
      <c r="BG232" s="15">
        <f t="shared" si="39"/>
        <v>-1.606756427931777E-2</v>
      </c>
      <c r="BH232" s="15">
        <f t="shared" si="40"/>
        <v>1.9673692562465872E-2</v>
      </c>
      <c r="BI232" t="s">
        <v>772</v>
      </c>
      <c r="BJ232">
        <v>18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11</v>
      </c>
      <c r="BT232">
        <v>13</v>
      </c>
      <c r="BU232">
        <v>17</v>
      </c>
      <c r="BV232">
        <v>35</v>
      </c>
      <c r="BW232">
        <v>108</v>
      </c>
      <c r="BX232">
        <v>0</v>
      </c>
      <c r="BY232">
        <v>0</v>
      </c>
      <c r="BZ232">
        <v>0</v>
      </c>
      <c r="CA232">
        <v>0</v>
      </c>
      <c r="CB232">
        <v>79.150001525878906</v>
      </c>
      <c r="CC232">
        <v>79.919998168945313</v>
      </c>
      <c r="CD232">
        <v>80.300003051757813</v>
      </c>
      <c r="CE232" s="15">
        <f t="shared" si="41"/>
        <v>9.6345928517000967E-3</v>
      </c>
      <c r="CF232" s="15">
        <f t="shared" si="42"/>
        <v>4.7323146746029998E-3</v>
      </c>
      <c r="CG232" t="s">
        <v>773</v>
      </c>
      <c r="CH232">
        <v>79</v>
      </c>
      <c r="CI232">
        <v>39</v>
      </c>
      <c r="CJ232">
        <v>26</v>
      </c>
      <c r="CK232">
        <v>5</v>
      </c>
      <c r="CL232">
        <v>0</v>
      </c>
      <c r="CM232">
        <v>1</v>
      </c>
      <c r="CN232">
        <v>31</v>
      </c>
      <c r="CO232">
        <v>0</v>
      </c>
      <c r="CP232">
        <v>0</v>
      </c>
      <c r="CQ232">
        <v>27</v>
      </c>
      <c r="CR232">
        <v>4</v>
      </c>
      <c r="CS232">
        <v>6</v>
      </c>
      <c r="CT232">
        <v>2</v>
      </c>
      <c r="CU232">
        <v>1</v>
      </c>
      <c r="CV232">
        <v>1</v>
      </c>
      <c r="CW232">
        <v>1</v>
      </c>
      <c r="CX232">
        <v>0</v>
      </c>
      <c r="CY232">
        <v>0</v>
      </c>
      <c r="CZ232">
        <v>78.830001831054688</v>
      </c>
      <c r="DA232">
        <v>79.120002746582031</v>
      </c>
      <c r="DB232">
        <v>80.089996337890625</v>
      </c>
      <c r="DC232">
        <v>415</v>
      </c>
      <c r="DD232">
        <v>115</v>
      </c>
      <c r="DE232">
        <v>248</v>
      </c>
      <c r="DF232">
        <v>0</v>
      </c>
      <c r="DG232">
        <v>0</v>
      </c>
      <c r="DH232">
        <v>157</v>
      </c>
      <c r="DI232">
        <v>0</v>
      </c>
      <c r="DJ232">
        <v>152</v>
      </c>
      <c r="DK232">
        <v>2</v>
      </c>
      <c r="DL232">
        <v>111</v>
      </c>
      <c r="DN232">
        <v>2</v>
      </c>
      <c r="DO232">
        <v>2</v>
      </c>
      <c r="DP232">
        <v>1.8</v>
      </c>
      <c r="DQ232" t="s">
        <v>130</v>
      </c>
      <c r="DR232">
        <v>423576</v>
      </c>
      <c r="DS232">
        <v>1014400</v>
      </c>
      <c r="DT232">
        <v>1.0249999999999999</v>
      </c>
      <c r="DU232">
        <v>1.1020000000000001</v>
      </c>
      <c r="DV232">
        <v>1.04</v>
      </c>
      <c r="DW232">
        <v>4.24</v>
      </c>
      <c r="DX232">
        <v>0</v>
      </c>
      <c r="DY232" s="15">
        <f t="shared" si="43"/>
        <v>3.6653299476770984E-3</v>
      </c>
      <c r="DZ232" s="15">
        <f t="shared" si="44"/>
        <v>1.2111295238625086E-2</v>
      </c>
      <c r="EA232" s="16">
        <f t="shared" si="45"/>
        <v>80.078248459126712</v>
      </c>
      <c r="EB232" s="17">
        <f t="shared" si="46"/>
        <v>1.5776625186302184E-2</v>
      </c>
    </row>
    <row r="233" spans="1:132" hidden="1" x14ac:dyDescent="0.25">
      <c r="A233">
        <v>224</v>
      </c>
      <c r="B233" t="s">
        <v>774</v>
      </c>
      <c r="C233">
        <v>9</v>
      </c>
      <c r="D233">
        <v>0</v>
      </c>
      <c r="E233">
        <v>6</v>
      </c>
      <c r="F233">
        <v>0</v>
      </c>
      <c r="G233" t="s">
        <v>130</v>
      </c>
      <c r="H233" t="s">
        <v>130</v>
      </c>
      <c r="I233">
        <v>6</v>
      </c>
      <c r="J233">
        <v>0</v>
      </c>
      <c r="K233" t="s">
        <v>130</v>
      </c>
      <c r="L233" t="s">
        <v>130</v>
      </c>
      <c r="M233" t="s">
        <v>137</v>
      </c>
      <c r="N233">
        <v>27</v>
      </c>
      <c r="O233">
        <v>77</v>
      </c>
      <c r="P233">
        <v>23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5</v>
      </c>
      <c r="X233">
        <v>2</v>
      </c>
      <c r="Y233">
        <v>3</v>
      </c>
      <c r="Z233">
        <v>4</v>
      </c>
      <c r="AA233">
        <v>56</v>
      </c>
      <c r="AB233">
        <v>1</v>
      </c>
      <c r="AC233">
        <v>65</v>
      </c>
      <c r="AD233">
        <v>0</v>
      </c>
      <c r="AE233">
        <v>0</v>
      </c>
      <c r="AF233">
        <v>43.369998931884773</v>
      </c>
      <c r="AG233">
        <v>43.090000152587891</v>
      </c>
      <c r="AH233">
        <v>43.610000610351563</v>
      </c>
      <c r="AI233" s="15">
        <f t="shared" si="37"/>
        <v>-6.4979990323825731E-3</v>
      </c>
      <c r="AJ233" s="15">
        <f t="shared" si="38"/>
        <v>1.1923881001740688E-2</v>
      </c>
      <c r="AK233" t="s">
        <v>502</v>
      </c>
      <c r="AL233">
        <v>0</v>
      </c>
      <c r="AM233">
        <v>0</v>
      </c>
      <c r="AN233">
        <v>0</v>
      </c>
      <c r="AO233">
        <v>0</v>
      </c>
      <c r="AP233">
        <v>87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44.930000305175781</v>
      </c>
      <c r="BE233">
        <v>43.799999237060547</v>
      </c>
      <c r="BF233">
        <v>45.110000610351563</v>
      </c>
      <c r="BG233" s="15">
        <f t="shared" si="39"/>
        <v>-2.5799111593570734E-2</v>
      </c>
      <c r="BH233" s="15">
        <f t="shared" si="40"/>
        <v>2.9040154191228407E-2</v>
      </c>
      <c r="BI233" t="s">
        <v>310</v>
      </c>
      <c r="BJ233">
        <v>6</v>
      </c>
      <c r="BK233">
        <v>20</v>
      </c>
      <c r="BL233">
        <v>58</v>
      </c>
      <c r="BM233">
        <v>102</v>
      </c>
      <c r="BN233">
        <v>9</v>
      </c>
      <c r="BO233">
        <v>1</v>
      </c>
      <c r="BP233">
        <v>9</v>
      </c>
      <c r="BQ233">
        <v>0</v>
      </c>
      <c r="BR233">
        <v>0</v>
      </c>
      <c r="BS233">
        <v>2</v>
      </c>
      <c r="BT233">
        <v>1</v>
      </c>
      <c r="BU233">
        <v>0</v>
      </c>
      <c r="BV233">
        <v>0</v>
      </c>
      <c r="BW233">
        <v>0</v>
      </c>
      <c r="BX233">
        <v>1</v>
      </c>
      <c r="BY233">
        <v>1</v>
      </c>
      <c r="BZ233">
        <v>1</v>
      </c>
      <c r="CA233">
        <v>1</v>
      </c>
      <c r="CB233">
        <v>45.520000457763672</v>
      </c>
      <c r="CC233">
        <v>44.669998168945313</v>
      </c>
      <c r="CD233">
        <v>45.729999542236328</v>
      </c>
      <c r="CE233" s="15">
        <f t="shared" si="41"/>
        <v>-1.9028482732494911E-2</v>
      </c>
      <c r="CF233" s="15">
        <f t="shared" si="42"/>
        <v>2.3179562298311307E-2</v>
      </c>
      <c r="CG233" t="s">
        <v>505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1</v>
      </c>
      <c r="CS233">
        <v>6</v>
      </c>
      <c r="CT233">
        <v>13</v>
      </c>
      <c r="CU233">
        <v>175</v>
      </c>
      <c r="CV233">
        <v>0</v>
      </c>
      <c r="CW233">
        <v>0</v>
      </c>
      <c r="CX233">
        <v>0</v>
      </c>
      <c r="CY233">
        <v>0</v>
      </c>
      <c r="CZ233">
        <v>45.060001373291023</v>
      </c>
      <c r="DA233">
        <v>45.299999237060547</v>
      </c>
      <c r="DB233">
        <v>46.139999389648438</v>
      </c>
      <c r="DC233">
        <v>314</v>
      </c>
      <c r="DD233">
        <v>37</v>
      </c>
      <c r="DE233">
        <v>127</v>
      </c>
      <c r="DF233">
        <v>14</v>
      </c>
      <c r="DG233">
        <v>0</v>
      </c>
      <c r="DH233">
        <v>198</v>
      </c>
      <c r="DI233">
        <v>0</v>
      </c>
      <c r="DJ233">
        <v>87</v>
      </c>
      <c r="DK233">
        <v>1</v>
      </c>
      <c r="DL233">
        <v>231</v>
      </c>
      <c r="DN233">
        <v>0</v>
      </c>
      <c r="DO233">
        <v>56</v>
      </c>
      <c r="DP233">
        <v>2.2999999999999998</v>
      </c>
      <c r="DQ233" t="s">
        <v>130</v>
      </c>
      <c r="DR233">
        <v>3273185</v>
      </c>
      <c r="DS233">
        <v>4347025</v>
      </c>
      <c r="DT233">
        <v>1.3620000000000001</v>
      </c>
      <c r="DU233">
        <v>1.877</v>
      </c>
      <c r="DV233">
        <v>0.36</v>
      </c>
      <c r="DW233">
        <v>2.2400000000000002</v>
      </c>
      <c r="DY233" s="15">
        <f t="shared" si="43"/>
        <v>5.2979661768554065E-3</v>
      </c>
      <c r="DZ233" s="15">
        <f t="shared" si="44"/>
        <v>1.8205465186381109E-2</v>
      </c>
      <c r="EA233" s="16">
        <f t="shared" si="45"/>
        <v>46.124706796113941</v>
      </c>
      <c r="EB233" s="17">
        <f t="shared" si="46"/>
        <v>2.3503431363236515E-2</v>
      </c>
    </row>
    <row r="234" spans="1:132" hidden="1" x14ac:dyDescent="0.25">
      <c r="A234">
        <v>225</v>
      </c>
      <c r="B234" t="s">
        <v>775</v>
      </c>
      <c r="C234">
        <v>9</v>
      </c>
      <c r="D234">
        <v>0</v>
      </c>
      <c r="E234">
        <v>6</v>
      </c>
      <c r="F234">
        <v>0</v>
      </c>
      <c r="G234" t="s">
        <v>130</v>
      </c>
      <c r="H234" t="s">
        <v>130</v>
      </c>
      <c r="I234">
        <v>6</v>
      </c>
      <c r="J234">
        <v>0</v>
      </c>
      <c r="K234" t="s">
        <v>130</v>
      </c>
      <c r="L234" t="s">
        <v>130</v>
      </c>
      <c r="M234" t="s">
        <v>357</v>
      </c>
      <c r="N234">
        <v>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5</v>
      </c>
      <c r="X234">
        <v>5</v>
      </c>
      <c r="Y234">
        <v>4</v>
      </c>
      <c r="Z234">
        <v>63</v>
      </c>
      <c r="AA234">
        <v>115</v>
      </c>
      <c r="AB234">
        <v>0</v>
      </c>
      <c r="AC234">
        <v>0</v>
      </c>
      <c r="AD234">
        <v>0</v>
      </c>
      <c r="AE234">
        <v>0</v>
      </c>
      <c r="AF234">
        <v>203.46000671386719</v>
      </c>
      <c r="AG234">
        <v>204.3500061035156</v>
      </c>
      <c r="AH234">
        <v>204.80999755859369</v>
      </c>
      <c r="AI234" s="15">
        <f t="shared" si="37"/>
        <v>4.3552696993685025E-3</v>
      </c>
      <c r="AJ234" s="15">
        <f t="shared" si="38"/>
        <v>2.2459423883665064E-3</v>
      </c>
      <c r="AK234" t="s">
        <v>250</v>
      </c>
      <c r="AL234">
        <v>55</v>
      </c>
      <c r="AM234">
        <v>32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205.36000061035159</v>
      </c>
      <c r="BE234">
        <v>204</v>
      </c>
      <c r="BF234">
        <v>205.66999816894531</v>
      </c>
      <c r="BG234" s="15">
        <f t="shared" si="39"/>
        <v>-6.6666696585861995E-3</v>
      </c>
      <c r="BH234" s="15">
        <f t="shared" si="40"/>
        <v>8.119794738236541E-3</v>
      </c>
      <c r="BI234" t="s">
        <v>340</v>
      </c>
      <c r="BJ234">
        <v>16</v>
      </c>
      <c r="BK234">
        <v>3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47</v>
      </c>
      <c r="BT234">
        <v>28</v>
      </c>
      <c r="BU234">
        <v>15</v>
      </c>
      <c r="BV234">
        <v>13</v>
      </c>
      <c r="BW234">
        <v>83</v>
      </c>
      <c r="BX234">
        <v>0</v>
      </c>
      <c r="BY234">
        <v>0</v>
      </c>
      <c r="BZ234">
        <v>0</v>
      </c>
      <c r="CA234">
        <v>0</v>
      </c>
      <c r="CB234">
        <v>205.1000061035156</v>
      </c>
      <c r="CC234">
        <v>205.2799987792969</v>
      </c>
      <c r="CD234">
        <v>206.3500061035156</v>
      </c>
      <c r="CE234" s="15">
        <f t="shared" si="41"/>
        <v>8.7681545621409729E-4</v>
      </c>
      <c r="CF234" s="15">
        <f t="shared" si="42"/>
        <v>5.1854000124522681E-3</v>
      </c>
      <c r="CG234" t="s">
        <v>776</v>
      </c>
      <c r="CH234">
        <v>3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4</v>
      </c>
      <c r="CR234">
        <v>26</v>
      </c>
      <c r="CS234">
        <v>36</v>
      </c>
      <c r="CT234">
        <v>41</v>
      </c>
      <c r="CU234">
        <v>88</v>
      </c>
      <c r="CV234">
        <v>0</v>
      </c>
      <c r="CW234">
        <v>0</v>
      </c>
      <c r="CX234">
        <v>0</v>
      </c>
      <c r="CY234">
        <v>0</v>
      </c>
      <c r="CZ234">
        <v>204.94000244140619</v>
      </c>
      <c r="DA234">
        <v>204.2799987792969</v>
      </c>
      <c r="DB234">
        <v>206</v>
      </c>
      <c r="DC234">
        <v>115</v>
      </c>
      <c r="DD234">
        <v>287</v>
      </c>
      <c r="DE234">
        <v>93</v>
      </c>
      <c r="DF234">
        <v>77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286</v>
      </c>
      <c r="DN234">
        <v>0</v>
      </c>
      <c r="DO234">
        <v>115</v>
      </c>
      <c r="DP234">
        <v>1.9</v>
      </c>
      <c r="DQ234" t="s">
        <v>130</v>
      </c>
      <c r="DR234">
        <v>2393220</v>
      </c>
      <c r="DS234">
        <v>3082175</v>
      </c>
      <c r="DT234">
        <v>0.47899999999999998</v>
      </c>
      <c r="DU234">
        <v>1.0309999999999999</v>
      </c>
      <c r="DV234">
        <v>2.0699999999999998</v>
      </c>
      <c r="DW234">
        <v>1.79</v>
      </c>
      <c r="DX234">
        <v>0.31019999999999998</v>
      </c>
      <c r="DY234" s="15">
        <f t="shared" si="43"/>
        <v>-3.2308775506815213E-3</v>
      </c>
      <c r="DZ234" s="15">
        <f t="shared" si="44"/>
        <v>8.3495204888499597E-3</v>
      </c>
      <c r="EA234" s="16">
        <f t="shared" si="45"/>
        <v>205.9856388145669</v>
      </c>
      <c r="EB234" s="17">
        <f t="shared" si="46"/>
        <v>5.1186429381684384E-3</v>
      </c>
    </row>
    <row r="235" spans="1:132" hidden="1" x14ac:dyDescent="0.25">
      <c r="A235">
        <v>226</v>
      </c>
      <c r="B235" t="s">
        <v>777</v>
      </c>
      <c r="C235">
        <v>9</v>
      </c>
      <c r="D235">
        <v>0</v>
      </c>
      <c r="E235">
        <v>6</v>
      </c>
      <c r="F235">
        <v>0</v>
      </c>
      <c r="G235" t="s">
        <v>130</v>
      </c>
      <c r="H235" t="s">
        <v>130</v>
      </c>
      <c r="I235">
        <v>6</v>
      </c>
      <c r="J235">
        <v>0</v>
      </c>
      <c r="K235" t="s">
        <v>130</v>
      </c>
      <c r="L235" t="s">
        <v>130</v>
      </c>
      <c r="M235" t="s">
        <v>223</v>
      </c>
      <c r="N235">
        <v>98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73</v>
      </c>
      <c r="X235">
        <v>6</v>
      </c>
      <c r="Y235">
        <v>1</v>
      </c>
      <c r="Z235">
        <v>1</v>
      </c>
      <c r="AA235">
        <v>46</v>
      </c>
      <c r="AB235">
        <v>0</v>
      </c>
      <c r="AC235">
        <v>0</v>
      </c>
      <c r="AD235">
        <v>0</v>
      </c>
      <c r="AE235">
        <v>0</v>
      </c>
      <c r="AF235">
        <v>130.94000244140619</v>
      </c>
      <c r="AG235">
        <v>130.78999328613281</v>
      </c>
      <c r="AH235">
        <v>131.07000732421881</v>
      </c>
      <c r="AI235" s="15">
        <f t="shared" si="37"/>
        <v>-1.1469467312013037E-3</v>
      </c>
      <c r="AJ235" s="15">
        <f t="shared" si="38"/>
        <v>2.1363700498875371E-3</v>
      </c>
      <c r="AK235" t="s">
        <v>195</v>
      </c>
      <c r="AL235">
        <v>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9</v>
      </c>
      <c r="AV235">
        <v>5</v>
      </c>
      <c r="AW235">
        <v>10</v>
      </c>
      <c r="AX235">
        <v>46</v>
      </c>
      <c r="AY235">
        <v>15</v>
      </c>
      <c r="AZ235">
        <v>0</v>
      </c>
      <c r="BA235">
        <v>0</v>
      </c>
      <c r="BB235">
        <v>0</v>
      </c>
      <c r="BC235">
        <v>0</v>
      </c>
      <c r="BD235">
        <v>131.53999328613281</v>
      </c>
      <c r="BE235">
        <v>131.21000671386719</v>
      </c>
      <c r="BF235">
        <v>131.55999755859381</v>
      </c>
      <c r="BG235" s="15">
        <f t="shared" si="39"/>
        <v>-2.5149497399632459E-3</v>
      </c>
      <c r="BH235" s="15">
        <f t="shared" si="40"/>
        <v>2.6603135544354117E-3</v>
      </c>
      <c r="BI235" t="s">
        <v>263</v>
      </c>
      <c r="BJ235">
        <v>58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83</v>
      </c>
      <c r="BT235">
        <v>71</v>
      </c>
      <c r="BU235">
        <v>17</v>
      </c>
      <c r="BV235">
        <v>2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131.86000061035159</v>
      </c>
      <c r="CC235">
        <v>131.82000732421881</v>
      </c>
      <c r="CD235">
        <v>132.2200012207031</v>
      </c>
      <c r="CE235" s="15">
        <f t="shared" si="41"/>
        <v>-3.0339314148575269E-4</v>
      </c>
      <c r="CF235" s="15">
        <f t="shared" si="42"/>
        <v>3.0252147390061879E-3</v>
      </c>
      <c r="CG235" t="s">
        <v>601</v>
      </c>
      <c r="CH235">
        <v>13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37</v>
      </c>
      <c r="CR235">
        <v>28</v>
      </c>
      <c r="CS235">
        <v>27</v>
      </c>
      <c r="CT235">
        <v>24</v>
      </c>
      <c r="CU235">
        <v>74</v>
      </c>
      <c r="CV235">
        <v>0</v>
      </c>
      <c r="CW235">
        <v>0</v>
      </c>
      <c r="CX235">
        <v>0</v>
      </c>
      <c r="CY235">
        <v>0</v>
      </c>
      <c r="CZ235">
        <v>131.44000244140619</v>
      </c>
      <c r="DA235">
        <v>129.96000671386719</v>
      </c>
      <c r="DB235">
        <v>131.80000305175781</v>
      </c>
      <c r="DC235">
        <v>174</v>
      </c>
      <c r="DD235">
        <v>440</v>
      </c>
      <c r="DE235">
        <v>102</v>
      </c>
      <c r="DF235">
        <v>151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135</v>
      </c>
      <c r="DN235">
        <v>0</v>
      </c>
      <c r="DO235">
        <v>61</v>
      </c>
      <c r="DP235">
        <v>2.1</v>
      </c>
      <c r="DQ235" t="s">
        <v>130</v>
      </c>
      <c r="DR235">
        <v>1730335</v>
      </c>
      <c r="DS235">
        <v>1897575</v>
      </c>
      <c r="DT235">
        <v>0.91600000000000004</v>
      </c>
      <c r="DU235">
        <v>1.587</v>
      </c>
      <c r="DV235">
        <v>2.04</v>
      </c>
      <c r="DW235">
        <v>1.31</v>
      </c>
      <c r="DX235">
        <v>6.7857000000000003</v>
      </c>
      <c r="DY235" s="15">
        <f t="shared" si="43"/>
        <v>-1.1388085957840133E-2</v>
      </c>
      <c r="DZ235" s="15">
        <f t="shared" si="44"/>
        <v>1.3960518173645742E-2</v>
      </c>
      <c r="EA235" s="16">
        <f t="shared" si="45"/>
        <v>131.77431574944325</v>
      </c>
      <c r="EB235" s="17">
        <f t="shared" si="46"/>
        <v>2.572432215805609E-3</v>
      </c>
    </row>
    <row r="236" spans="1:132" hidden="1" x14ac:dyDescent="0.25">
      <c r="A236">
        <v>227</v>
      </c>
      <c r="B236" t="s">
        <v>778</v>
      </c>
      <c r="C236">
        <v>9</v>
      </c>
      <c r="D236">
        <v>0</v>
      </c>
      <c r="E236">
        <v>6</v>
      </c>
      <c r="F236">
        <v>0</v>
      </c>
      <c r="G236" t="s">
        <v>130</v>
      </c>
      <c r="H236" t="s">
        <v>130</v>
      </c>
      <c r="I236">
        <v>6</v>
      </c>
      <c r="J236">
        <v>0</v>
      </c>
      <c r="K236" t="s">
        <v>130</v>
      </c>
      <c r="L236" t="s">
        <v>130</v>
      </c>
      <c r="M236" t="s">
        <v>163</v>
      </c>
      <c r="N236">
        <v>16</v>
      </c>
      <c r="O236">
        <v>84</v>
      </c>
      <c r="P236">
        <v>13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7</v>
      </c>
      <c r="X236">
        <v>7</v>
      </c>
      <c r="Y236">
        <v>2</v>
      </c>
      <c r="Z236">
        <v>3</v>
      </c>
      <c r="AA236">
        <v>5</v>
      </c>
      <c r="AB236">
        <v>1</v>
      </c>
      <c r="AC236">
        <v>17</v>
      </c>
      <c r="AD236">
        <v>0</v>
      </c>
      <c r="AE236">
        <v>0</v>
      </c>
      <c r="AF236">
        <v>419.10000610351563</v>
      </c>
      <c r="AG236">
        <v>414.29000854492188</v>
      </c>
      <c r="AH236">
        <v>420.17001342773438</v>
      </c>
      <c r="AI236" s="15">
        <f t="shared" si="37"/>
        <v>-1.1610218589358512E-2</v>
      </c>
      <c r="AJ236" s="15">
        <f t="shared" si="38"/>
        <v>1.3994346799866997E-2</v>
      </c>
      <c r="AK236" t="s">
        <v>501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2</v>
      </c>
      <c r="AW236">
        <v>7</v>
      </c>
      <c r="AX236">
        <v>7</v>
      </c>
      <c r="AY236">
        <v>54</v>
      </c>
      <c r="AZ236">
        <v>0</v>
      </c>
      <c r="BA236">
        <v>0</v>
      </c>
      <c r="BB236">
        <v>0</v>
      </c>
      <c r="BC236">
        <v>0</v>
      </c>
      <c r="BD236">
        <v>419.72000122070313</v>
      </c>
      <c r="BE236">
        <v>420.58999633789063</v>
      </c>
      <c r="BF236">
        <v>420.58999633789063</v>
      </c>
      <c r="BG236" s="15">
        <f t="shared" si="39"/>
        <v>2.0685111979900084E-3</v>
      </c>
      <c r="BH236" s="15">
        <f t="shared" si="40"/>
        <v>0</v>
      </c>
      <c r="BI236" t="s">
        <v>731</v>
      </c>
      <c r="BJ236">
        <v>28</v>
      </c>
      <c r="BK236">
        <v>32</v>
      </c>
      <c r="BL236">
        <v>79</v>
      </c>
      <c r="BM236">
        <v>10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2</v>
      </c>
      <c r="BT236">
        <v>0</v>
      </c>
      <c r="BU236">
        <v>1</v>
      </c>
      <c r="BV236">
        <v>0</v>
      </c>
      <c r="BW236">
        <v>0</v>
      </c>
      <c r="BX236">
        <v>1</v>
      </c>
      <c r="BY236">
        <v>1</v>
      </c>
      <c r="BZ236">
        <v>0</v>
      </c>
      <c r="CA236">
        <v>0</v>
      </c>
      <c r="CB236">
        <v>427.45999145507813</v>
      </c>
      <c r="CC236">
        <v>420.54998779296881</v>
      </c>
      <c r="CD236">
        <v>428.6300048828125</v>
      </c>
      <c r="CE236" s="15">
        <f t="shared" si="41"/>
        <v>-1.6430873529144074E-2</v>
      </c>
      <c r="CF236" s="15">
        <f t="shared" si="42"/>
        <v>1.8850796719312224E-2</v>
      </c>
      <c r="CG236" t="s">
        <v>186</v>
      </c>
      <c r="CH236">
        <v>2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21</v>
      </c>
      <c r="CR236">
        <v>23</v>
      </c>
      <c r="CS236">
        <v>23</v>
      </c>
      <c r="CT236">
        <v>11</v>
      </c>
      <c r="CU236">
        <v>35</v>
      </c>
      <c r="CV236">
        <v>0</v>
      </c>
      <c r="CW236">
        <v>0</v>
      </c>
      <c r="CX236">
        <v>0</v>
      </c>
      <c r="CY236">
        <v>0</v>
      </c>
      <c r="CZ236">
        <v>423.91000366210938</v>
      </c>
      <c r="DA236">
        <v>425.73001098632813</v>
      </c>
      <c r="DB236">
        <v>428.07998657226563</v>
      </c>
      <c r="DC236">
        <v>264</v>
      </c>
      <c r="DD236">
        <v>116</v>
      </c>
      <c r="DE236">
        <v>113</v>
      </c>
      <c r="DF236">
        <v>35</v>
      </c>
      <c r="DG236">
        <v>0</v>
      </c>
      <c r="DH236">
        <v>10</v>
      </c>
      <c r="DI236">
        <v>0</v>
      </c>
      <c r="DJ236">
        <v>0</v>
      </c>
      <c r="DK236">
        <v>0</v>
      </c>
      <c r="DL236">
        <v>94</v>
      </c>
      <c r="DN236">
        <v>0</v>
      </c>
      <c r="DO236">
        <v>59</v>
      </c>
      <c r="DP236">
        <v>1.6</v>
      </c>
      <c r="DQ236" t="s">
        <v>130</v>
      </c>
      <c r="DR236">
        <v>174738</v>
      </c>
      <c r="DS236">
        <v>350725</v>
      </c>
      <c r="DT236">
        <v>1.7050000000000001</v>
      </c>
      <c r="DU236">
        <v>2.2639999999999998</v>
      </c>
      <c r="DV236">
        <v>2.66</v>
      </c>
      <c r="DW236">
        <v>9.0399999999999991</v>
      </c>
      <c r="DX236">
        <v>0</v>
      </c>
      <c r="DY236" s="15">
        <f t="shared" si="43"/>
        <v>4.2750270764378984E-3</v>
      </c>
      <c r="DZ236" s="15">
        <f t="shared" si="44"/>
        <v>5.4895712475472314E-3</v>
      </c>
      <c r="EA236" s="16">
        <f t="shared" si="45"/>
        <v>428.06708621385661</v>
      </c>
      <c r="EB236" s="17">
        <f t="shared" si="46"/>
        <v>9.7645983239851297E-3</v>
      </c>
    </row>
    <row r="237" spans="1:132" s="18" customFormat="1" hidden="1" x14ac:dyDescent="0.25">
      <c r="A237" s="18">
        <v>228</v>
      </c>
      <c r="B237" s="18" t="s">
        <v>779</v>
      </c>
      <c r="C237" s="18">
        <v>9</v>
      </c>
      <c r="D237" s="18">
        <v>0</v>
      </c>
      <c r="E237" s="18">
        <v>6</v>
      </c>
      <c r="F237" s="18">
        <v>0</v>
      </c>
      <c r="G237" s="18" t="s">
        <v>130</v>
      </c>
      <c r="H237" s="18" t="s">
        <v>130</v>
      </c>
      <c r="I237" s="18">
        <v>6</v>
      </c>
      <c r="J237" s="18">
        <v>0</v>
      </c>
      <c r="K237" s="18" t="s">
        <v>130</v>
      </c>
      <c r="L237" s="18" t="s">
        <v>130</v>
      </c>
      <c r="M237" s="18" t="s">
        <v>594</v>
      </c>
      <c r="N237" s="18">
        <v>50</v>
      </c>
      <c r="O237" s="18">
        <v>33</v>
      </c>
      <c r="P237" s="18">
        <v>1</v>
      </c>
      <c r="Q237" s="18">
        <v>0</v>
      </c>
      <c r="R237" s="18">
        <v>0</v>
      </c>
      <c r="S237" s="18">
        <v>1</v>
      </c>
      <c r="T237" s="18">
        <v>1</v>
      </c>
      <c r="U237" s="18">
        <v>0</v>
      </c>
      <c r="V237" s="18">
        <v>0</v>
      </c>
      <c r="W237" s="18">
        <v>15</v>
      </c>
      <c r="X237" s="18">
        <v>8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420.14999389648438</v>
      </c>
      <c r="AG237" s="18">
        <v>420.95001220703131</v>
      </c>
      <c r="AH237" s="18">
        <v>425.19000244140631</v>
      </c>
      <c r="AI237" s="19">
        <f t="shared" si="37"/>
        <v>1.9005066809535398E-3</v>
      </c>
      <c r="AJ237" s="19">
        <f t="shared" si="38"/>
        <v>9.9719894871218573E-3</v>
      </c>
      <c r="AK237" s="18" t="s">
        <v>153</v>
      </c>
      <c r="AL237" s="18">
        <v>11</v>
      </c>
      <c r="AM237" s="18">
        <v>29</v>
      </c>
      <c r="AN237" s="18">
        <v>4</v>
      </c>
      <c r="AO237" s="18">
        <v>2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8">
        <v>0</v>
      </c>
      <c r="BB237" s="18">
        <v>0</v>
      </c>
      <c r="BC237" s="18">
        <v>0</v>
      </c>
      <c r="BD237" s="18">
        <v>427.08999633789063</v>
      </c>
      <c r="BE237" s="18">
        <v>421.239990234375</v>
      </c>
      <c r="BF237" s="18">
        <v>427.6300048828125</v>
      </c>
      <c r="BG237" s="19">
        <f t="shared" si="39"/>
        <v>-1.3887584842694256E-2</v>
      </c>
      <c r="BH237" s="19">
        <f t="shared" si="40"/>
        <v>1.4942858488586674E-2</v>
      </c>
      <c r="BI237" s="18" t="s">
        <v>366</v>
      </c>
      <c r="BJ237" s="18">
        <v>78</v>
      </c>
      <c r="BK237" s="18">
        <v>8</v>
      </c>
      <c r="BL237" s="18">
        <v>0</v>
      </c>
      <c r="BM237" s="18">
        <v>0</v>
      </c>
      <c r="BN237" s="18">
        <v>0</v>
      </c>
      <c r="BO237" s="18">
        <v>0</v>
      </c>
      <c r="BP237" s="18">
        <v>0</v>
      </c>
      <c r="BQ237" s="18">
        <v>0</v>
      </c>
      <c r="BR237" s="18">
        <v>0</v>
      </c>
      <c r="BS237" s="18">
        <v>31</v>
      </c>
      <c r="BT237" s="18">
        <v>6</v>
      </c>
      <c r="BU237" s="18">
        <v>3</v>
      </c>
      <c r="BV237" s="18">
        <v>0</v>
      </c>
      <c r="BW237" s="18">
        <v>0</v>
      </c>
      <c r="BX237" s="18">
        <v>0</v>
      </c>
      <c r="BY237" s="18">
        <v>0</v>
      </c>
      <c r="BZ237" s="18">
        <v>0</v>
      </c>
      <c r="CA237" s="18">
        <v>0</v>
      </c>
      <c r="CB237" s="18">
        <v>426.29000854492188</v>
      </c>
      <c r="CC237" s="18">
        <v>425.51998901367188</v>
      </c>
      <c r="CD237" s="18">
        <v>428.48001098632813</v>
      </c>
      <c r="CE237" s="19">
        <f t="shared" si="41"/>
        <v>-1.8095966138627073E-3</v>
      </c>
      <c r="CF237" s="19">
        <f t="shared" si="42"/>
        <v>6.9081915066294686E-3</v>
      </c>
      <c r="CG237" s="18" t="s">
        <v>184</v>
      </c>
      <c r="CH237" s="18">
        <v>42</v>
      </c>
      <c r="CI237" s="18">
        <v>24</v>
      </c>
      <c r="CJ237" s="18">
        <v>52</v>
      </c>
      <c r="CK237" s="18">
        <v>0</v>
      </c>
      <c r="CL237" s="18">
        <v>0</v>
      </c>
      <c r="CM237" s="18">
        <v>0</v>
      </c>
      <c r="CN237" s="18">
        <v>0</v>
      </c>
      <c r="CO237" s="18">
        <v>0</v>
      </c>
      <c r="CP237" s="18">
        <v>0</v>
      </c>
      <c r="CQ237" s="18">
        <v>1</v>
      </c>
      <c r="CR237" s="18">
        <v>0</v>
      </c>
      <c r="CS237" s="18">
        <v>0</v>
      </c>
      <c r="CT237" s="18">
        <v>0</v>
      </c>
      <c r="CU237" s="18">
        <v>0</v>
      </c>
      <c r="CV237" s="18">
        <v>0</v>
      </c>
      <c r="CW237" s="18">
        <v>0</v>
      </c>
      <c r="CX237" s="18">
        <v>0</v>
      </c>
      <c r="CY237" s="18">
        <v>0</v>
      </c>
      <c r="CZ237" s="18">
        <v>429.29000854492188</v>
      </c>
      <c r="DA237" s="18">
        <v>429.8800048828125</v>
      </c>
      <c r="DB237" s="18">
        <v>432</v>
      </c>
      <c r="DC237" s="18">
        <v>334</v>
      </c>
      <c r="DD237" s="18">
        <v>64</v>
      </c>
      <c r="DE237" s="18">
        <v>130</v>
      </c>
      <c r="DF237" s="18">
        <v>23</v>
      </c>
      <c r="DG237" s="18">
        <v>0</v>
      </c>
      <c r="DH237" s="18">
        <v>2</v>
      </c>
      <c r="DI237" s="18">
        <v>0</v>
      </c>
      <c r="DJ237" s="18">
        <v>2</v>
      </c>
      <c r="DK237" s="18">
        <v>0</v>
      </c>
      <c r="DL237" s="18">
        <v>0</v>
      </c>
      <c r="DN237" s="18">
        <v>0</v>
      </c>
      <c r="DO237" s="18">
        <v>0</v>
      </c>
      <c r="DP237" s="18">
        <v>1.6</v>
      </c>
      <c r="DQ237" s="18" t="s">
        <v>130</v>
      </c>
      <c r="DR237" s="18">
        <v>130838</v>
      </c>
      <c r="DS237" s="18">
        <v>179450</v>
      </c>
      <c r="DT237" s="18">
        <v>1.456</v>
      </c>
      <c r="DU237" s="18">
        <v>2.6339999999999999</v>
      </c>
      <c r="DV237" s="18">
        <v>2.93</v>
      </c>
      <c r="DW237" s="18">
        <v>2.48</v>
      </c>
      <c r="DX237" s="18">
        <v>0.1915</v>
      </c>
      <c r="DY237" s="19">
        <f t="shared" si="43"/>
        <v>1.3724675053250479E-3</v>
      </c>
      <c r="DZ237" s="19">
        <f t="shared" si="44"/>
        <v>4.9073961046006698E-3</v>
      </c>
      <c r="EA237" s="20">
        <f t="shared" si="45"/>
        <v>431.9895963442201</v>
      </c>
      <c r="EB237" s="21">
        <f t="shared" si="46"/>
        <v>6.2798636099257177E-3</v>
      </c>
    </row>
    <row r="238" spans="1:132" hidden="1" x14ac:dyDescent="0.25">
      <c r="A238">
        <v>229</v>
      </c>
      <c r="B238" t="s">
        <v>780</v>
      </c>
      <c r="C238">
        <v>9</v>
      </c>
      <c r="D238">
        <v>0</v>
      </c>
      <c r="E238">
        <v>5</v>
      </c>
      <c r="F238">
        <v>1</v>
      </c>
      <c r="G238" t="s">
        <v>130</v>
      </c>
      <c r="H238" t="s">
        <v>130</v>
      </c>
      <c r="I238">
        <v>5</v>
      </c>
      <c r="J238">
        <v>1</v>
      </c>
      <c r="K238" t="s">
        <v>130</v>
      </c>
      <c r="L238" t="s">
        <v>130</v>
      </c>
      <c r="M238" t="s">
        <v>494</v>
      </c>
      <c r="N238">
        <v>78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60</v>
      </c>
      <c r="X238">
        <v>18</v>
      </c>
      <c r="Y238">
        <v>18</v>
      </c>
      <c r="Z238">
        <v>10</v>
      </c>
      <c r="AA238">
        <v>36</v>
      </c>
      <c r="AB238">
        <v>0</v>
      </c>
      <c r="AC238">
        <v>0</v>
      </c>
      <c r="AD238">
        <v>0</v>
      </c>
      <c r="AE238">
        <v>0</v>
      </c>
      <c r="AF238">
        <v>133.91999816894531</v>
      </c>
      <c r="AG238">
        <v>133.69000244140619</v>
      </c>
      <c r="AH238">
        <v>134.30999755859381</v>
      </c>
      <c r="AI238" s="15">
        <f t="shared" si="37"/>
        <v>-1.7203659461366705E-3</v>
      </c>
      <c r="AJ238" s="15">
        <f t="shared" si="38"/>
        <v>4.6161501634838231E-3</v>
      </c>
      <c r="AK238" t="s">
        <v>558</v>
      </c>
      <c r="AL238">
        <v>37</v>
      </c>
      <c r="AM238">
        <v>22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11</v>
      </c>
      <c r="AV238">
        <v>8</v>
      </c>
      <c r="AW238">
        <v>5</v>
      </c>
      <c r="AX238">
        <v>3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133.05999755859381</v>
      </c>
      <c r="BE238">
        <v>132.74000549316409</v>
      </c>
      <c r="BF238">
        <v>134.07000732421881</v>
      </c>
      <c r="BG238" s="15">
        <f t="shared" si="39"/>
        <v>-2.4106678633986078E-3</v>
      </c>
      <c r="BH238" s="15">
        <f t="shared" si="40"/>
        <v>9.9202040605428365E-3</v>
      </c>
      <c r="BI238" t="s">
        <v>781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1</v>
      </c>
      <c r="BW238">
        <v>193</v>
      </c>
      <c r="BX238">
        <v>0</v>
      </c>
      <c r="BY238">
        <v>0</v>
      </c>
      <c r="BZ238">
        <v>0</v>
      </c>
      <c r="CA238">
        <v>0</v>
      </c>
      <c r="CB238">
        <v>130.42999267578119</v>
      </c>
      <c r="CC238">
        <v>132.19000244140619</v>
      </c>
      <c r="CD238">
        <v>132.41999816894531</v>
      </c>
      <c r="CE238" s="15">
        <f t="shared" si="41"/>
        <v>1.3314242628939654E-2</v>
      </c>
      <c r="CF238" s="15">
        <f t="shared" si="42"/>
        <v>1.7368655091332119E-3</v>
      </c>
      <c r="CG238" t="s">
        <v>466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1</v>
      </c>
      <c r="CU238">
        <v>194</v>
      </c>
      <c r="CV238">
        <v>0</v>
      </c>
      <c r="CW238">
        <v>0</v>
      </c>
      <c r="CX238">
        <v>0</v>
      </c>
      <c r="CY238">
        <v>0</v>
      </c>
      <c r="CZ238">
        <v>129</v>
      </c>
      <c r="DA238">
        <v>129.00999450683591</v>
      </c>
      <c r="DB238">
        <v>131.4100036621094</v>
      </c>
      <c r="DC238">
        <v>139</v>
      </c>
      <c r="DD238">
        <v>136</v>
      </c>
      <c r="DE238">
        <v>137</v>
      </c>
      <c r="DF238">
        <v>133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423</v>
      </c>
      <c r="DN238">
        <v>0</v>
      </c>
      <c r="DO238">
        <v>36</v>
      </c>
      <c r="DP238">
        <v>2.2000000000000002</v>
      </c>
      <c r="DQ238" t="s">
        <v>130</v>
      </c>
      <c r="DR238">
        <v>1560247</v>
      </c>
      <c r="DS238">
        <v>1998825</v>
      </c>
      <c r="DT238">
        <v>2.7589999999999999</v>
      </c>
      <c r="DU238">
        <v>3.4460000000000002</v>
      </c>
      <c r="DV238">
        <v>1.83</v>
      </c>
      <c r="DW238">
        <v>2.1800000000000002</v>
      </c>
      <c r="DX238">
        <v>9.35E-2</v>
      </c>
      <c r="DY238" s="15">
        <f t="shared" si="43"/>
        <v>7.7470794988543368E-5</v>
      </c>
      <c r="DZ238" s="15">
        <f t="shared" si="44"/>
        <v>1.8263519430716801E-2</v>
      </c>
      <c r="EA238" s="16">
        <f t="shared" si="45"/>
        <v>131.36617104826817</v>
      </c>
      <c r="EB238" s="17">
        <f t="shared" si="46"/>
        <v>1.8340990225705345E-2</v>
      </c>
    </row>
    <row r="239" spans="1:132" hidden="1" x14ac:dyDescent="0.25">
      <c r="A239">
        <v>230</v>
      </c>
      <c r="B239" t="s">
        <v>782</v>
      </c>
      <c r="C239">
        <v>9</v>
      </c>
      <c r="D239">
        <v>0</v>
      </c>
      <c r="E239">
        <v>6</v>
      </c>
      <c r="F239">
        <v>0</v>
      </c>
      <c r="G239" t="s">
        <v>130</v>
      </c>
      <c r="H239" t="s">
        <v>130</v>
      </c>
      <c r="I239">
        <v>6</v>
      </c>
      <c r="J239">
        <v>0</v>
      </c>
      <c r="K239" t="s">
        <v>130</v>
      </c>
      <c r="L239" t="s">
        <v>130</v>
      </c>
      <c r="M239" t="s">
        <v>444</v>
      </c>
      <c r="N239">
        <v>14</v>
      </c>
      <c r="O239">
        <v>71</v>
      </c>
      <c r="P239">
        <v>74</v>
      </c>
      <c r="Q239">
        <v>20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6</v>
      </c>
      <c r="Z239">
        <v>2</v>
      </c>
      <c r="AA239">
        <v>3</v>
      </c>
      <c r="AB239">
        <v>1</v>
      </c>
      <c r="AC239">
        <v>13</v>
      </c>
      <c r="AD239">
        <v>0</v>
      </c>
      <c r="AE239">
        <v>0</v>
      </c>
      <c r="AF239">
        <v>683.79998779296875</v>
      </c>
      <c r="AG239">
        <v>677.3800048828125</v>
      </c>
      <c r="AH239">
        <v>689.54998779296875</v>
      </c>
      <c r="AI239" s="15">
        <f t="shared" si="37"/>
        <v>-9.4776681683523822E-3</v>
      </c>
      <c r="AJ239" s="15">
        <f t="shared" si="38"/>
        <v>1.7649167030092339E-2</v>
      </c>
      <c r="AK239" t="s">
        <v>783</v>
      </c>
      <c r="AL239">
        <v>6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5</v>
      </c>
      <c r="AV239">
        <v>8</v>
      </c>
      <c r="AW239">
        <v>7</v>
      </c>
      <c r="AX239">
        <v>9</v>
      </c>
      <c r="AY239">
        <v>47</v>
      </c>
      <c r="AZ239">
        <v>0</v>
      </c>
      <c r="BA239">
        <v>0</v>
      </c>
      <c r="BB239">
        <v>0</v>
      </c>
      <c r="BC239">
        <v>0</v>
      </c>
      <c r="BD239">
        <v>677.02001953125</v>
      </c>
      <c r="BE239">
        <v>677.77001953125</v>
      </c>
      <c r="BF239">
        <v>680.969970703125</v>
      </c>
      <c r="BG239" s="15">
        <f t="shared" si="39"/>
        <v>1.1065700435063386E-3</v>
      </c>
      <c r="BH239" s="15">
        <f t="shared" si="40"/>
        <v>4.6991076105322716E-3</v>
      </c>
      <c r="BI239" t="s">
        <v>784</v>
      </c>
      <c r="BJ239">
        <v>3</v>
      </c>
      <c r="BK239">
        <v>6</v>
      </c>
      <c r="BL239">
        <v>10</v>
      </c>
      <c r="BM239">
        <v>55</v>
      </c>
      <c r="BN239">
        <v>120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2</v>
      </c>
      <c r="BV239">
        <v>0</v>
      </c>
      <c r="BW239">
        <v>1</v>
      </c>
      <c r="BX239">
        <v>1</v>
      </c>
      <c r="BY239">
        <v>3</v>
      </c>
      <c r="BZ239">
        <v>1</v>
      </c>
      <c r="CA239">
        <v>3</v>
      </c>
      <c r="CB239">
        <v>701.97998046875</v>
      </c>
      <c r="CC239">
        <v>685.70001220703125</v>
      </c>
      <c r="CD239">
        <v>704.79998779296875</v>
      </c>
      <c r="CE239" s="15">
        <f t="shared" si="41"/>
        <v>-2.3742114586405183E-2</v>
      </c>
      <c r="CF239" s="15">
        <f t="shared" si="42"/>
        <v>2.7099852322284734E-2</v>
      </c>
      <c r="CG239" t="s">
        <v>785</v>
      </c>
      <c r="CH239">
        <v>1</v>
      </c>
      <c r="CI239">
        <v>0</v>
      </c>
      <c r="CJ239">
        <v>3</v>
      </c>
      <c r="CK239">
        <v>13</v>
      </c>
      <c r="CL239">
        <v>178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1</v>
      </c>
      <c r="CS239">
        <v>0</v>
      </c>
      <c r="CT239">
        <v>0</v>
      </c>
      <c r="CU239">
        <v>0</v>
      </c>
      <c r="CV239">
        <v>1</v>
      </c>
      <c r="CW239">
        <v>1</v>
      </c>
      <c r="CX239">
        <v>1</v>
      </c>
      <c r="CY239">
        <v>1</v>
      </c>
      <c r="CZ239">
        <v>762.32000732421875</v>
      </c>
      <c r="DA239">
        <v>770.70001220703125</v>
      </c>
      <c r="DB239">
        <v>780.78997802734375</v>
      </c>
      <c r="DC239">
        <v>276</v>
      </c>
      <c r="DD239">
        <v>42</v>
      </c>
      <c r="DE239">
        <v>185</v>
      </c>
      <c r="DF239">
        <v>39</v>
      </c>
      <c r="DG239">
        <v>0</v>
      </c>
      <c r="DH239">
        <v>386</v>
      </c>
      <c r="DI239">
        <v>0</v>
      </c>
      <c r="DJ239">
        <v>20</v>
      </c>
      <c r="DK239">
        <v>4</v>
      </c>
      <c r="DL239">
        <v>51</v>
      </c>
      <c r="DN239">
        <v>0</v>
      </c>
      <c r="DO239">
        <v>50</v>
      </c>
      <c r="DP239">
        <v>2.7</v>
      </c>
      <c r="DQ239" t="s">
        <v>135</v>
      </c>
      <c r="DR239">
        <v>44600384</v>
      </c>
      <c r="DS239">
        <v>34176275</v>
      </c>
      <c r="DT239">
        <v>1.494</v>
      </c>
      <c r="DU239">
        <v>1.875</v>
      </c>
      <c r="DV239">
        <v>4.75</v>
      </c>
      <c r="DW239">
        <v>1.1299999999999999</v>
      </c>
      <c r="DX239">
        <v>0</v>
      </c>
      <c r="DY239" s="15">
        <f t="shared" si="43"/>
        <v>1.0873238289973441E-2</v>
      </c>
      <c r="DZ239" s="15">
        <f t="shared" si="44"/>
        <v>1.2922765537801473E-2</v>
      </c>
      <c r="EA239" s="16">
        <f t="shared" si="45"/>
        <v>780.6595877647635</v>
      </c>
      <c r="EB239" s="17">
        <f t="shared" si="46"/>
        <v>2.3796003827774914E-2</v>
      </c>
    </row>
    <row r="240" spans="1:132" s="18" customFormat="1" hidden="1" x14ac:dyDescent="0.25">
      <c r="A240" s="18">
        <v>231</v>
      </c>
      <c r="B240" s="18" t="s">
        <v>786</v>
      </c>
      <c r="C240" s="18">
        <v>9</v>
      </c>
      <c r="D240" s="18">
        <v>0</v>
      </c>
      <c r="E240" s="18">
        <v>6</v>
      </c>
      <c r="F240" s="18">
        <v>0</v>
      </c>
      <c r="G240" s="18" t="s">
        <v>130</v>
      </c>
      <c r="H240" s="18" t="s">
        <v>130</v>
      </c>
      <c r="I240" s="18">
        <v>6</v>
      </c>
      <c r="J240" s="18">
        <v>0</v>
      </c>
      <c r="K240" s="18" t="s">
        <v>130</v>
      </c>
      <c r="L240" s="18" t="s">
        <v>130</v>
      </c>
      <c r="M240" s="18" t="s">
        <v>787</v>
      </c>
      <c r="N240" s="18">
        <v>8</v>
      </c>
      <c r="O240" s="18">
        <v>24</v>
      </c>
      <c r="P240" s="18">
        <v>99</v>
      </c>
      <c r="Q240" s="18">
        <v>61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1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27.680000305175781</v>
      </c>
      <c r="AG240" s="18">
        <v>27.260000228881839</v>
      </c>
      <c r="AH240" s="18">
        <v>27.75</v>
      </c>
      <c r="AI240" s="19">
        <f t="shared" si="37"/>
        <v>-1.5407192691398119E-2</v>
      </c>
      <c r="AJ240" s="19">
        <f t="shared" si="38"/>
        <v>1.7657649409663412E-2</v>
      </c>
      <c r="AK240" s="18" t="s">
        <v>400</v>
      </c>
      <c r="AL240" s="18">
        <v>13</v>
      </c>
      <c r="AM240" s="18">
        <v>73</v>
      </c>
      <c r="AN240" s="18">
        <v>1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8">
        <v>0</v>
      </c>
      <c r="BB240" s="18">
        <v>0</v>
      </c>
      <c r="BC240" s="18">
        <v>0</v>
      </c>
      <c r="BD240" s="18">
        <v>27.719999313354489</v>
      </c>
      <c r="BE240" s="18">
        <v>27.5</v>
      </c>
      <c r="BF240" s="18">
        <v>27.780000686645511</v>
      </c>
      <c r="BG240" s="19">
        <f t="shared" si="39"/>
        <v>-7.9999750310724149E-3</v>
      </c>
      <c r="BH240" s="19">
        <f t="shared" si="40"/>
        <v>1.0079218132637235E-2</v>
      </c>
      <c r="BI240" s="18" t="s">
        <v>415</v>
      </c>
      <c r="BJ240" s="18">
        <v>100</v>
      </c>
      <c r="BK240" s="18">
        <v>2</v>
      </c>
      <c r="BL240" s="18">
        <v>0</v>
      </c>
      <c r="BM240" s="18">
        <v>0</v>
      </c>
      <c r="BN240" s="18">
        <v>0</v>
      </c>
      <c r="BO240" s="18">
        <v>0</v>
      </c>
      <c r="BP240" s="18">
        <v>0</v>
      </c>
      <c r="BQ240" s="18">
        <v>0</v>
      </c>
      <c r="BR240" s="18">
        <v>0</v>
      </c>
      <c r="BS240" s="18">
        <v>56</v>
      </c>
      <c r="BT240" s="18">
        <v>43</v>
      </c>
      <c r="BU240" s="18">
        <v>21</v>
      </c>
      <c r="BV240" s="18">
        <v>2</v>
      </c>
      <c r="BW240" s="18">
        <v>1</v>
      </c>
      <c r="BX240" s="18">
        <v>0</v>
      </c>
      <c r="BY240" s="18">
        <v>0</v>
      </c>
      <c r="BZ240" s="18">
        <v>0</v>
      </c>
      <c r="CA240" s="18">
        <v>0</v>
      </c>
      <c r="CB240" s="18">
        <v>27.680000305175781</v>
      </c>
      <c r="CC240" s="18">
        <v>27.690000534057621</v>
      </c>
      <c r="CD240" s="18">
        <v>27.85000038146973</v>
      </c>
      <c r="CE240" s="19">
        <f t="shared" si="41"/>
        <v>3.611494651124536E-4</v>
      </c>
      <c r="CF240" s="19">
        <f t="shared" si="42"/>
        <v>5.7450572790141985E-3</v>
      </c>
      <c r="CG240" s="18" t="s">
        <v>788</v>
      </c>
      <c r="CH240" s="18">
        <v>47</v>
      </c>
      <c r="CI240" s="18">
        <v>44</v>
      </c>
      <c r="CJ240" s="18">
        <v>40</v>
      </c>
      <c r="CK240" s="18">
        <v>33</v>
      </c>
      <c r="CL240" s="18">
        <v>0</v>
      </c>
      <c r="CM240" s="18">
        <v>0</v>
      </c>
      <c r="CN240" s="18">
        <v>0</v>
      </c>
      <c r="CO240" s="18">
        <v>0</v>
      </c>
      <c r="CP240" s="18">
        <v>0</v>
      </c>
      <c r="CQ240" s="18">
        <v>11</v>
      </c>
      <c r="CR240" s="18">
        <v>0</v>
      </c>
      <c r="CS240" s="18">
        <v>5</v>
      </c>
      <c r="CT240" s="18">
        <v>8</v>
      </c>
      <c r="CU240" s="18">
        <v>15</v>
      </c>
      <c r="CV240" s="18">
        <v>1</v>
      </c>
      <c r="CW240" s="18">
        <v>28</v>
      </c>
      <c r="CX240" s="18">
        <v>0</v>
      </c>
      <c r="CY240" s="18">
        <v>0</v>
      </c>
      <c r="CZ240" s="18">
        <v>28.239999771118161</v>
      </c>
      <c r="DA240" s="18">
        <v>28.129999160766602</v>
      </c>
      <c r="DB240" s="18">
        <v>28.590000152587891</v>
      </c>
      <c r="DC240" s="18">
        <v>545</v>
      </c>
      <c r="DD240" s="18">
        <v>147</v>
      </c>
      <c r="DE240" s="18">
        <v>279</v>
      </c>
      <c r="DF240" s="18">
        <v>1</v>
      </c>
      <c r="DG240" s="18">
        <v>0</v>
      </c>
      <c r="DH240" s="18">
        <v>94</v>
      </c>
      <c r="DI240" s="18">
        <v>0</v>
      </c>
      <c r="DJ240" s="18">
        <v>61</v>
      </c>
      <c r="DK240" s="18">
        <v>0</v>
      </c>
      <c r="DL240" s="18">
        <v>16</v>
      </c>
      <c r="DN240" s="18">
        <v>0</v>
      </c>
      <c r="DO240" s="18">
        <v>0</v>
      </c>
      <c r="DP240" s="18">
        <v>2</v>
      </c>
      <c r="DQ240" s="18" t="s">
        <v>130</v>
      </c>
      <c r="DR240" s="18">
        <v>4947521</v>
      </c>
      <c r="DS240" s="18">
        <v>5066075</v>
      </c>
      <c r="DT240" s="18">
        <v>0.53400000000000003</v>
      </c>
      <c r="DU240" s="18">
        <v>1.01</v>
      </c>
      <c r="DV240" s="18">
        <v>2.06</v>
      </c>
      <c r="DW240" s="18">
        <v>1.64</v>
      </c>
      <c r="DX240" s="18">
        <v>9.5533000000000001</v>
      </c>
      <c r="DY240" s="19">
        <f t="shared" si="43"/>
        <v>-3.9104377402534585E-3</v>
      </c>
      <c r="DZ240" s="19">
        <f t="shared" si="44"/>
        <v>1.6089576403155448E-2</v>
      </c>
      <c r="EA240" s="20">
        <f t="shared" si="45"/>
        <v>28.582598931484455</v>
      </c>
      <c r="EB240" s="21">
        <f t="shared" si="46"/>
        <v>1.2179138662901989E-2</v>
      </c>
    </row>
    <row r="241" spans="1:132" hidden="1" x14ac:dyDescent="0.25">
      <c r="A241">
        <v>232</v>
      </c>
      <c r="B241" t="s">
        <v>789</v>
      </c>
      <c r="C241">
        <v>9</v>
      </c>
      <c r="D241">
        <v>0</v>
      </c>
      <c r="E241">
        <v>6</v>
      </c>
      <c r="F241">
        <v>0</v>
      </c>
      <c r="G241" t="s">
        <v>130</v>
      </c>
      <c r="H241" t="s">
        <v>130</v>
      </c>
      <c r="I241">
        <v>6</v>
      </c>
      <c r="J241">
        <v>0</v>
      </c>
      <c r="K241" t="s">
        <v>130</v>
      </c>
      <c r="L241" t="s">
        <v>130</v>
      </c>
      <c r="M241" t="s">
        <v>423</v>
      </c>
      <c r="N241">
        <v>36</v>
      </c>
      <c r="O241">
        <v>134</v>
      </c>
      <c r="P241">
        <v>21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117.0500030517578</v>
      </c>
      <c r="AG241">
        <v>116</v>
      </c>
      <c r="AH241">
        <v>117.370002746582</v>
      </c>
      <c r="AI241" s="15">
        <f t="shared" si="37"/>
        <v>-9.0517504461880005E-3</v>
      </c>
      <c r="AJ241" s="15">
        <f t="shared" si="38"/>
        <v>1.1672511838821564E-2</v>
      </c>
      <c r="AK241" t="s">
        <v>297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3</v>
      </c>
      <c r="AX241">
        <v>10</v>
      </c>
      <c r="AY241">
        <v>74</v>
      </c>
      <c r="AZ241">
        <v>0</v>
      </c>
      <c r="BA241">
        <v>0</v>
      </c>
      <c r="BB241">
        <v>0</v>
      </c>
      <c r="BC241">
        <v>0</v>
      </c>
      <c r="BD241">
        <v>117.09999847412109</v>
      </c>
      <c r="BE241">
        <v>117.69000244140619</v>
      </c>
      <c r="BF241">
        <v>118.19000244140619</v>
      </c>
      <c r="BG241" s="15">
        <f t="shared" si="39"/>
        <v>5.0132037985031186E-3</v>
      </c>
      <c r="BH241" s="15">
        <f t="shared" si="40"/>
        <v>4.2304762642498828E-3</v>
      </c>
      <c r="BI241" t="s">
        <v>164</v>
      </c>
      <c r="BJ241">
        <v>24</v>
      </c>
      <c r="BK241">
        <v>27</v>
      </c>
      <c r="BL241">
        <v>103</v>
      </c>
      <c r="BM241">
        <v>41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2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119.36000061035161</v>
      </c>
      <c r="CC241">
        <v>117.5299987792969</v>
      </c>
      <c r="CD241">
        <v>119.620002746582</v>
      </c>
      <c r="CE241" s="15">
        <f t="shared" si="41"/>
        <v>-1.5570508381363757E-2</v>
      </c>
      <c r="CF241" s="15">
        <f t="shared" si="42"/>
        <v>1.7472027414284774E-2</v>
      </c>
      <c r="CG241" t="s">
        <v>415</v>
      </c>
      <c r="CH241">
        <v>16</v>
      </c>
      <c r="CI241">
        <v>128</v>
      </c>
      <c r="CJ241">
        <v>51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3</v>
      </c>
      <c r="CR241">
        <v>1</v>
      </c>
      <c r="CS241">
        <v>0</v>
      </c>
      <c r="CT241">
        <v>0</v>
      </c>
      <c r="CU241">
        <v>0</v>
      </c>
      <c r="CV241">
        <v>1</v>
      </c>
      <c r="CW241">
        <v>1</v>
      </c>
      <c r="CX241">
        <v>0</v>
      </c>
      <c r="CY241">
        <v>0</v>
      </c>
      <c r="CZ241">
        <v>119.19000244140619</v>
      </c>
      <c r="DA241">
        <v>119.36000061035161</v>
      </c>
      <c r="DB241">
        <v>120.4700012207031</v>
      </c>
      <c r="DC241">
        <v>581</v>
      </c>
      <c r="DD241">
        <v>21</v>
      </c>
      <c r="DE241">
        <v>191</v>
      </c>
      <c r="DF241">
        <v>15</v>
      </c>
      <c r="DG241">
        <v>0</v>
      </c>
      <c r="DH241">
        <v>41</v>
      </c>
      <c r="DI241">
        <v>0</v>
      </c>
      <c r="DJ241">
        <v>0</v>
      </c>
      <c r="DK241">
        <v>0</v>
      </c>
      <c r="DL241">
        <v>74</v>
      </c>
      <c r="DN241">
        <v>0</v>
      </c>
      <c r="DO241">
        <v>74</v>
      </c>
      <c r="DP241">
        <v>2.2999999999999998</v>
      </c>
      <c r="DQ241" t="s">
        <v>130</v>
      </c>
      <c r="DR241">
        <v>1721075</v>
      </c>
      <c r="DS241">
        <v>2146075</v>
      </c>
      <c r="DT241">
        <v>0.32400000000000001</v>
      </c>
      <c r="DU241">
        <v>0.54500000000000004</v>
      </c>
      <c r="DV241">
        <v>-23.57</v>
      </c>
      <c r="DW241">
        <v>2.06</v>
      </c>
      <c r="DX241">
        <v>0.12479999999999999</v>
      </c>
      <c r="DY241" s="15">
        <f t="shared" si="43"/>
        <v>1.4242473866966643E-3</v>
      </c>
      <c r="DZ241" s="15">
        <f t="shared" si="44"/>
        <v>9.2139171503613504E-3</v>
      </c>
      <c r="EA241" s="16">
        <f t="shared" si="45"/>
        <v>120.45977376704246</v>
      </c>
      <c r="EB241" s="17">
        <f t="shared" si="46"/>
        <v>1.0638164537058015E-2</v>
      </c>
    </row>
    <row r="242" spans="1:132" hidden="1" x14ac:dyDescent="0.25">
      <c r="A242">
        <v>233</v>
      </c>
      <c r="B242" t="s">
        <v>790</v>
      </c>
      <c r="C242">
        <v>9</v>
      </c>
      <c r="D242">
        <v>0</v>
      </c>
      <c r="E242">
        <v>6</v>
      </c>
      <c r="F242">
        <v>0</v>
      </c>
      <c r="G242" t="s">
        <v>130</v>
      </c>
      <c r="H242" t="s">
        <v>130</v>
      </c>
      <c r="I242">
        <v>6</v>
      </c>
      <c r="J242">
        <v>0</v>
      </c>
      <c r="K242" t="s">
        <v>130</v>
      </c>
      <c r="L242" t="s">
        <v>130</v>
      </c>
      <c r="M242" t="s">
        <v>378</v>
      </c>
      <c r="N242">
        <v>18</v>
      </c>
      <c r="O242">
        <v>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13</v>
      </c>
      <c r="X242">
        <v>5</v>
      </c>
      <c r="Y242">
        <v>16</v>
      </c>
      <c r="Z242">
        <v>16</v>
      </c>
      <c r="AA242">
        <v>99</v>
      </c>
      <c r="AB242">
        <v>0</v>
      </c>
      <c r="AC242">
        <v>0</v>
      </c>
      <c r="AD242">
        <v>0</v>
      </c>
      <c r="AE242">
        <v>0</v>
      </c>
      <c r="AF242">
        <v>381.01998901367188</v>
      </c>
      <c r="AG242">
        <v>384.08999633789063</v>
      </c>
      <c r="AH242">
        <v>387.89999389648438</v>
      </c>
      <c r="AI242" s="15">
        <f t="shared" si="37"/>
        <v>7.9929374716596335E-3</v>
      </c>
      <c r="AJ242" s="15">
        <f t="shared" si="38"/>
        <v>9.8221129635038817E-3</v>
      </c>
      <c r="AK242" t="s">
        <v>791</v>
      </c>
      <c r="AL242">
        <v>35</v>
      </c>
      <c r="AM242">
        <v>7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7</v>
      </c>
      <c r="AX242">
        <v>2</v>
      </c>
      <c r="AY242">
        <v>14</v>
      </c>
      <c r="AZ242">
        <v>0</v>
      </c>
      <c r="BA242">
        <v>0</v>
      </c>
      <c r="BB242">
        <v>0</v>
      </c>
      <c r="BC242">
        <v>0</v>
      </c>
      <c r="BD242">
        <v>386.04998779296881</v>
      </c>
      <c r="BE242">
        <v>382.8800048828125</v>
      </c>
      <c r="BF242">
        <v>386.04998779296881</v>
      </c>
      <c r="BG242" s="15">
        <f t="shared" si="39"/>
        <v>-8.2793117157593521E-3</v>
      </c>
      <c r="BH242" s="15">
        <f t="shared" si="40"/>
        <v>8.2113275751644066E-3</v>
      </c>
      <c r="BI242" t="s">
        <v>792</v>
      </c>
      <c r="BJ242">
        <v>105</v>
      </c>
      <c r="BK242">
        <v>28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22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388.01998901367188</v>
      </c>
      <c r="CC242">
        <v>386.05999755859381</v>
      </c>
      <c r="CD242">
        <v>388.79000854492188</v>
      </c>
      <c r="CE242" s="15">
        <f t="shared" si="41"/>
        <v>-5.0769089454303362E-3</v>
      </c>
      <c r="CF242" s="15">
        <f t="shared" si="42"/>
        <v>7.0218136431677847E-3</v>
      </c>
      <c r="CG242" t="s">
        <v>208</v>
      </c>
      <c r="CH242">
        <v>5</v>
      </c>
      <c r="CI242">
        <v>72</v>
      </c>
      <c r="CJ242">
        <v>48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</v>
      </c>
      <c r="CR242">
        <v>0</v>
      </c>
      <c r="CS242">
        <v>1</v>
      </c>
      <c r="CT242">
        <v>0</v>
      </c>
      <c r="CU242">
        <v>0</v>
      </c>
      <c r="CV242">
        <v>1</v>
      </c>
      <c r="CW242">
        <v>1</v>
      </c>
      <c r="CX242">
        <v>0</v>
      </c>
      <c r="CY242">
        <v>0</v>
      </c>
      <c r="CZ242">
        <v>390.8900146484375</v>
      </c>
      <c r="DA242">
        <v>390.54998779296881</v>
      </c>
      <c r="DB242">
        <v>393.8900146484375</v>
      </c>
      <c r="DC242">
        <v>321</v>
      </c>
      <c r="DD242">
        <v>86</v>
      </c>
      <c r="DE242">
        <v>63</v>
      </c>
      <c r="DF242">
        <v>61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113</v>
      </c>
      <c r="DN242">
        <v>0</v>
      </c>
      <c r="DO242">
        <v>113</v>
      </c>
      <c r="DP242">
        <v>2.2999999999999998</v>
      </c>
      <c r="DQ242" t="s">
        <v>130</v>
      </c>
      <c r="DR242">
        <v>177168</v>
      </c>
      <c r="DS242">
        <v>235325</v>
      </c>
      <c r="DT242">
        <v>0.60399999999999998</v>
      </c>
      <c r="DU242">
        <v>1.35</v>
      </c>
      <c r="DV242">
        <v>2.9</v>
      </c>
      <c r="DW242">
        <v>3.94</v>
      </c>
      <c r="DX242">
        <v>1.2999999999999999E-3</v>
      </c>
      <c r="DY242" s="15">
        <f t="shared" si="43"/>
        <v>-8.7063593930758465E-4</v>
      </c>
      <c r="DZ242" s="15">
        <f t="shared" si="44"/>
        <v>8.4795926051839388E-3</v>
      </c>
      <c r="EA242" s="16">
        <f t="shared" si="45"/>
        <v>393.86169258141274</v>
      </c>
      <c r="EB242" s="17">
        <f t="shared" si="46"/>
        <v>7.6089566658763541E-3</v>
      </c>
    </row>
    <row r="243" spans="1:132" s="18" customFormat="1" hidden="1" x14ac:dyDescent="0.25">
      <c r="A243" s="18">
        <v>234</v>
      </c>
      <c r="B243" s="18" t="s">
        <v>793</v>
      </c>
      <c r="C243" s="18">
        <v>9</v>
      </c>
      <c r="D243" s="18">
        <v>0</v>
      </c>
      <c r="E243" s="18">
        <v>6</v>
      </c>
      <c r="F243" s="18">
        <v>0</v>
      </c>
      <c r="G243" s="18" t="s">
        <v>130</v>
      </c>
      <c r="H243" s="18" t="s">
        <v>130</v>
      </c>
      <c r="I243" s="18">
        <v>6</v>
      </c>
      <c r="J243" s="18">
        <v>0</v>
      </c>
      <c r="K243" s="18" t="s">
        <v>130</v>
      </c>
      <c r="L243" s="18" t="s">
        <v>130</v>
      </c>
      <c r="M243" s="18" t="s">
        <v>371</v>
      </c>
      <c r="N243" s="18">
        <v>9</v>
      </c>
      <c r="O243" s="18">
        <v>155</v>
      </c>
      <c r="P243" s="18">
        <v>24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298.57998657226563</v>
      </c>
      <c r="AG243" s="18">
        <v>295</v>
      </c>
      <c r="AH243" s="18">
        <v>298.8699951171875</v>
      </c>
      <c r="AI243" s="19">
        <f t="shared" si="37"/>
        <v>-1.2135547702595284E-2</v>
      </c>
      <c r="AJ243" s="19">
        <f t="shared" si="38"/>
        <v>1.294875758829539E-2</v>
      </c>
      <c r="AK243" s="18" t="s">
        <v>375</v>
      </c>
      <c r="AL243" s="18">
        <v>2</v>
      </c>
      <c r="AM243" s="18">
        <v>58</v>
      </c>
      <c r="AN243" s="18">
        <v>21</v>
      </c>
      <c r="AO243" s="18">
        <v>1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8">
        <v>0</v>
      </c>
      <c r="BB243" s="18">
        <v>0</v>
      </c>
      <c r="BC243" s="18">
        <v>0</v>
      </c>
      <c r="BD243" s="18">
        <v>302.1199951171875</v>
      </c>
      <c r="BE243" s="18">
        <v>297.6099853515625</v>
      </c>
      <c r="BF243" s="18">
        <v>302.17999267578119</v>
      </c>
      <c r="BG243" s="19">
        <f t="shared" si="39"/>
        <v>-1.515409424283054E-2</v>
      </c>
      <c r="BH243" s="19">
        <f t="shared" si="40"/>
        <v>1.5123460966927738E-2</v>
      </c>
      <c r="BI243" s="18" t="s">
        <v>243</v>
      </c>
      <c r="BJ243" s="18">
        <v>167</v>
      </c>
      <c r="BK243" s="18">
        <v>0</v>
      </c>
      <c r="BL243" s="18">
        <v>0</v>
      </c>
      <c r="BM243" s="18">
        <v>0</v>
      </c>
      <c r="BN243" s="18">
        <v>0</v>
      </c>
      <c r="BO243" s="18">
        <v>0</v>
      </c>
      <c r="BP243" s="18">
        <v>0</v>
      </c>
      <c r="BQ243" s="18">
        <v>0</v>
      </c>
      <c r="BR243" s="18">
        <v>0</v>
      </c>
      <c r="BS243" s="18">
        <v>29</v>
      </c>
      <c r="BT243" s="18">
        <v>12</v>
      </c>
      <c r="BU243" s="18">
        <v>2</v>
      </c>
      <c r="BV243" s="18">
        <v>1</v>
      </c>
      <c r="BW243" s="18">
        <v>0</v>
      </c>
      <c r="BX243" s="18">
        <v>0</v>
      </c>
      <c r="BY243" s="18">
        <v>0</v>
      </c>
      <c r="BZ243" s="18">
        <v>0</v>
      </c>
      <c r="CA243" s="18">
        <v>0</v>
      </c>
      <c r="CB243" s="18">
        <v>303.22000122070313</v>
      </c>
      <c r="CC243" s="18">
        <v>302.89999389648438</v>
      </c>
      <c r="CD243" s="18">
        <v>303.989990234375</v>
      </c>
      <c r="CE243" s="19">
        <f t="shared" si="41"/>
        <v>-1.0564784769462321E-3</v>
      </c>
      <c r="CF243" s="19">
        <f t="shared" si="42"/>
        <v>3.5856323329930273E-3</v>
      </c>
      <c r="CG243" s="18" t="s">
        <v>477</v>
      </c>
      <c r="CH243" s="18">
        <v>74</v>
      </c>
      <c r="CI243" s="18">
        <v>71</v>
      </c>
      <c r="CJ243" s="18">
        <v>0</v>
      </c>
      <c r="CK243" s="18">
        <v>0</v>
      </c>
      <c r="CL243" s="18">
        <v>0</v>
      </c>
      <c r="CM243" s="18">
        <v>0</v>
      </c>
      <c r="CN243" s="18">
        <v>0</v>
      </c>
      <c r="CO243" s="18">
        <v>0</v>
      </c>
      <c r="CP243" s="18">
        <v>0</v>
      </c>
      <c r="CQ243" s="18">
        <v>38</v>
      </c>
      <c r="CR243" s="18">
        <v>13</v>
      </c>
      <c r="CS243" s="18">
        <v>3</v>
      </c>
      <c r="CT243" s="18">
        <v>5</v>
      </c>
      <c r="CU243" s="18">
        <v>4</v>
      </c>
      <c r="CV243" s="18">
        <v>0</v>
      </c>
      <c r="CW243" s="18">
        <v>0</v>
      </c>
      <c r="CX243" s="18">
        <v>0</v>
      </c>
      <c r="CY243" s="18">
        <v>0</v>
      </c>
      <c r="CZ243" s="18">
        <v>303</v>
      </c>
      <c r="DA243" s="18">
        <v>304.8800048828125</v>
      </c>
      <c r="DB243" s="18">
        <v>306.14999389648438</v>
      </c>
      <c r="DC243" s="18">
        <v>582</v>
      </c>
      <c r="DD243" s="18">
        <v>103</v>
      </c>
      <c r="DE243" s="18">
        <v>270</v>
      </c>
      <c r="DF243" s="18">
        <v>0</v>
      </c>
      <c r="DG243" s="18">
        <v>0</v>
      </c>
      <c r="DH243" s="18">
        <v>1</v>
      </c>
      <c r="DI243" s="18">
        <v>0</v>
      </c>
      <c r="DJ243" s="18">
        <v>1</v>
      </c>
      <c r="DK243" s="18">
        <v>0</v>
      </c>
      <c r="DL243" s="18">
        <v>4</v>
      </c>
      <c r="DN243" s="18">
        <v>0</v>
      </c>
      <c r="DO243" s="18">
        <v>0</v>
      </c>
      <c r="DP243" s="18">
        <v>2</v>
      </c>
      <c r="DQ243" s="18" t="s">
        <v>130</v>
      </c>
      <c r="DR243" s="18">
        <v>863648</v>
      </c>
      <c r="DS243" s="18">
        <v>1131325</v>
      </c>
      <c r="DT243" s="18">
        <v>1.389</v>
      </c>
      <c r="DU243" s="18">
        <v>1.899</v>
      </c>
      <c r="DV243" s="18">
        <v>2.2799999999999998</v>
      </c>
      <c r="DW243" s="18">
        <v>1.3</v>
      </c>
      <c r="DX243" s="18">
        <v>0.59130000000000005</v>
      </c>
      <c r="DY243" s="19">
        <f t="shared" si="43"/>
        <v>6.1663764520573094E-3</v>
      </c>
      <c r="DZ243" s="19">
        <f t="shared" si="44"/>
        <v>4.1482575175267877E-3</v>
      </c>
      <c r="EA243" s="20">
        <f t="shared" si="45"/>
        <v>306.14472565501126</v>
      </c>
      <c r="EB243" s="21">
        <f t="shared" si="46"/>
        <v>1.0314633969584097E-2</v>
      </c>
    </row>
    <row r="244" spans="1:132" hidden="1" x14ac:dyDescent="0.25">
      <c r="A244">
        <v>235</v>
      </c>
      <c r="B244" t="s">
        <v>794</v>
      </c>
      <c r="C244">
        <v>9</v>
      </c>
      <c r="D244">
        <v>0</v>
      </c>
      <c r="E244">
        <v>6</v>
      </c>
      <c r="F244">
        <v>0</v>
      </c>
      <c r="G244" t="s">
        <v>130</v>
      </c>
      <c r="H244" t="s">
        <v>130</v>
      </c>
      <c r="I244">
        <v>6</v>
      </c>
      <c r="J244">
        <v>0</v>
      </c>
      <c r="K244" t="s">
        <v>130</v>
      </c>
      <c r="L244" t="s">
        <v>130</v>
      </c>
      <c r="M244" t="s">
        <v>168</v>
      </c>
      <c r="N244">
        <v>71</v>
      </c>
      <c r="O244">
        <v>40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46</v>
      </c>
      <c r="X244">
        <v>37</v>
      </c>
      <c r="Y244">
        <v>11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471.510009765625</v>
      </c>
      <c r="AG244">
        <v>471.85000610351563</v>
      </c>
      <c r="AH244">
        <v>475.79000854492188</v>
      </c>
      <c r="AI244" s="15">
        <f t="shared" si="37"/>
        <v>7.2056020661792619E-4</v>
      </c>
      <c r="AJ244" s="15">
        <f t="shared" si="38"/>
        <v>8.280969273515626E-3</v>
      </c>
      <c r="AK244" t="s">
        <v>712</v>
      </c>
      <c r="AL244">
        <v>34</v>
      </c>
      <c r="AM244">
        <v>34</v>
      </c>
      <c r="AN244">
        <v>13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9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478.8800048828125</v>
      </c>
      <c r="BE244">
        <v>472.47000122070313</v>
      </c>
      <c r="BF244">
        <v>479.1400146484375</v>
      </c>
      <c r="BG244" s="15">
        <f t="shared" si="39"/>
        <v>-1.3567006678832705E-2</v>
      </c>
      <c r="BH244" s="15">
        <f t="shared" si="40"/>
        <v>1.3920802320441572E-2</v>
      </c>
      <c r="BI244" t="s">
        <v>260</v>
      </c>
      <c r="BJ244">
        <v>17</v>
      </c>
      <c r="BK244">
        <v>3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17</v>
      </c>
      <c r="BT244">
        <v>34</v>
      </c>
      <c r="BU244">
        <v>65</v>
      </c>
      <c r="BV244">
        <v>31</v>
      </c>
      <c r="BW244">
        <v>33</v>
      </c>
      <c r="BX244">
        <v>0</v>
      </c>
      <c r="BY244">
        <v>0</v>
      </c>
      <c r="BZ244">
        <v>0</v>
      </c>
      <c r="CA244">
        <v>0</v>
      </c>
      <c r="CB244">
        <v>475.98001098632813</v>
      </c>
      <c r="CC244">
        <v>478.1300048828125</v>
      </c>
      <c r="CD244">
        <v>481.20999145507813</v>
      </c>
      <c r="CE244" s="15">
        <f t="shared" si="41"/>
        <v>4.4966721906760654E-3</v>
      </c>
      <c r="CF244" s="15">
        <f t="shared" si="42"/>
        <v>6.4005042018192571E-3</v>
      </c>
      <c r="CG244" t="s">
        <v>379</v>
      </c>
      <c r="CH244">
        <v>2</v>
      </c>
      <c r="CI244">
        <v>44</v>
      </c>
      <c r="CJ244">
        <v>135</v>
      </c>
      <c r="CK244">
        <v>14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1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484.85000610351563</v>
      </c>
      <c r="DA244">
        <v>484</v>
      </c>
      <c r="DB244">
        <v>493.20001220703119</v>
      </c>
      <c r="DC244">
        <v>407</v>
      </c>
      <c r="DD244">
        <v>252</v>
      </c>
      <c r="DE244">
        <v>192</v>
      </c>
      <c r="DF244">
        <v>104</v>
      </c>
      <c r="DG244">
        <v>0</v>
      </c>
      <c r="DH244">
        <v>14</v>
      </c>
      <c r="DI244">
        <v>0</v>
      </c>
      <c r="DJ244">
        <v>0</v>
      </c>
      <c r="DK244">
        <v>0</v>
      </c>
      <c r="DL244">
        <v>33</v>
      </c>
      <c r="DN244">
        <v>0</v>
      </c>
      <c r="DO244">
        <v>0</v>
      </c>
      <c r="DP244">
        <v>1.7</v>
      </c>
      <c r="DQ244" t="s">
        <v>130</v>
      </c>
      <c r="DR244">
        <v>1837365</v>
      </c>
      <c r="DS244">
        <v>1482975</v>
      </c>
      <c r="DT244">
        <v>1.63</v>
      </c>
      <c r="DU244">
        <v>2.1309999999999998</v>
      </c>
      <c r="DV244">
        <v>4.92</v>
      </c>
      <c r="DW244">
        <v>1.39</v>
      </c>
      <c r="DX244">
        <v>5.5100000000000003E-2</v>
      </c>
      <c r="DY244" s="15">
        <f t="shared" si="43"/>
        <v>-1.7562109576769735E-3</v>
      </c>
      <c r="DZ244" s="15">
        <f t="shared" si="44"/>
        <v>1.8653714475516447E-2</v>
      </c>
      <c r="EA244" s="16">
        <f t="shared" si="45"/>
        <v>493.02839780614994</v>
      </c>
      <c r="EB244" s="17">
        <f t="shared" si="46"/>
        <v>1.6897503517839474E-2</v>
      </c>
    </row>
    <row r="245" spans="1:132" s="18" customFormat="1" hidden="1" x14ac:dyDescent="0.25">
      <c r="A245" s="18">
        <v>236</v>
      </c>
      <c r="B245" s="18" t="s">
        <v>795</v>
      </c>
      <c r="C245" s="18">
        <v>9</v>
      </c>
      <c r="D245" s="18">
        <v>0</v>
      </c>
      <c r="E245" s="18">
        <v>5</v>
      </c>
      <c r="F245" s="18">
        <v>1</v>
      </c>
      <c r="G245" s="18" t="s">
        <v>130</v>
      </c>
      <c r="H245" s="18" t="s">
        <v>130</v>
      </c>
      <c r="I245" s="18">
        <v>5</v>
      </c>
      <c r="J245" s="18">
        <v>1</v>
      </c>
      <c r="K245" s="18" t="s">
        <v>130</v>
      </c>
      <c r="L245" s="18" t="s">
        <v>130</v>
      </c>
      <c r="M245" s="18" t="s">
        <v>731</v>
      </c>
      <c r="N245" s="18">
        <v>28</v>
      </c>
      <c r="O245" s="18">
        <v>30</v>
      </c>
      <c r="P245" s="18">
        <v>89</v>
      </c>
      <c r="Q245" s="18">
        <v>30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14</v>
      </c>
      <c r="X245" s="18">
        <v>5</v>
      </c>
      <c r="Y245" s="18">
        <v>4</v>
      </c>
      <c r="Z245" s="18">
        <v>2</v>
      </c>
      <c r="AA245" s="18">
        <v>0</v>
      </c>
      <c r="AB245" s="18">
        <v>1</v>
      </c>
      <c r="AC245" s="18">
        <v>11</v>
      </c>
      <c r="AD245" s="18">
        <v>0</v>
      </c>
      <c r="AE245" s="18">
        <v>0</v>
      </c>
      <c r="AF245" s="18">
        <v>69.029998779296875</v>
      </c>
      <c r="AG245" s="18">
        <v>68.019996643066406</v>
      </c>
      <c r="AH245" s="18">
        <v>69.129997253417969</v>
      </c>
      <c r="AI245" s="19">
        <f t="shared" si="37"/>
        <v>-1.4848606087566107E-2</v>
      </c>
      <c r="AJ245" s="19">
        <f t="shared" si="38"/>
        <v>1.6056714226133972E-2</v>
      </c>
      <c r="AK245" s="18" t="s">
        <v>181</v>
      </c>
      <c r="AL245" s="18">
        <v>32</v>
      </c>
      <c r="AM245" s="18">
        <v>1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27</v>
      </c>
      <c r="AV245" s="18">
        <v>33</v>
      </c>
      <c r="AW245" s="18">
        <v>4</v>
      </c>
      <c r="AX245" s="18">
        <v>0</v>
      </c>
      <c r="AY245" s="18">
        <v>0</v>
      </c>
      <c r="AZ245" s="18">
        <v>0</v>
      </c>
      <c r="BA245" s="18">
        <v>0</v>
      </c>
      <c r="BB245" s="18">
        <v>0</v>
      </c>
      <c r="BC245" s="18">
        <v>0</v>
      </c>
      <c r="BD245" s="18">
        <v>69.449996948242188</v>
      </c>
      <c r="BE245" s="18">
        <v>69.139999389648438</v>
      </c>
      <c r="BF245" s="18">
        <v>69.5</v>
      </c>
      <c r="BG245" s="19">
        <f t="shared" si="39"/>
        <v>-4.4836210779626295E-3</v>
      </c>
      <c r="BH245" s="19">
        <f t="shared" si="40"/>
        <v>5.1798648971448369E-3</v>
      </c>
      <c r="BI245" s="18" t="s">
        <v>235</v>
      </c>
      <c r="BJ245" s="18">
        <v>16</v>
      </c>
      <c r="BK245" s="18">
        <v>0</v>
      </c>
      <c r="BL245" s="18">
        <v>0</v>
      </c>
      <c r="BM245" s="18">
        <v>0</v>
      </c>
      <c r="BN245" s="18">
        <v>0</v>
      </c>
      <c r="BO245" s="18">
        <v>0</v>
      </c>
      <c r="BP245" s="18">
        <v>0</v>
      </c>
      <c r="BQ245" s="18">
        <v>0</v>
      </c>
      <c r="BR245" s="18">
        <v>0</v>
      </c>
      <c r="BS245" s="18">
        <v>6</v>
      </c>
      <c r="BT245" s="18">
        <v>27</v>
      </c>
      <c r="BU245" s="18">
        <v>21</v>
      </c>
      <c r="BV245" s="18">
        <v>27</v>
      </c>
      <c r="BW245" s="18">
        <v>101</v>
      </c>
      <c r="BX245" s="18">
        <v>0</v>
      </c>
      <c r="BY245" s="18">
        <v>0</v>
      </c>
      <c r="BZ245" s="18">
        <v>0</v>
      </c>
      <c r="CA245" s="18">
        <v>0</v>
      </c>
      <c r="CB245" s="18">
        <v>69.519996643066406</v>
      </c>
      <c r="CC245" s="18">
        <v>69.349998474121094</v>
      </c>
      <c r="CD245" s="18">
        <v>69.680000305175781</v>
      </c>
      <c r="CE245" s="19">
        <f t="shared" si="41"/>
        <v>-2.4513074648264688E-3</v>
      </c>
      <c r="CF245" s="19">
        <f t="shared" si="42"/>
        <v>4.7359619633953187E-3</v>
      </c>
      <c r="CG245" s="18" t="s">
        <v>644</v>
      </c>
      <c r="CH245" s="18">
        <v>0</v>
      </c>
      <c r="CI245" s="18">
        <v>1</v>
      </c>
      <c r="CJ245" s="18">
        <v>0</v>
      </c>
      <c r="CK245" s="18">
        <v>0</v>
      </c>
      <c r="CL245" s="18">
        <v>0</v>
      </c>
      <c r="CM245" s="18">
        <v>0</v>
      </c>
      <c r="CN245" s="18">
        <v>0</v>
      </c>
      <c r="CO245" s="18">
        <v>0</v>
      </c>
      <c r="CP245" s="18">
        <v>0</v>
      </c>
      <c r="CQ245" s="18">
        <v>0</v>
      </c>
      <c r="CR245" s="18">
        <v>0</v>
      </c>
      <c r="CS245" s="18">
        <v>29</v>
      </c>
      <c r="CT245" s="18">
        <v>24</v>
      </c>
      <c r="CU245" s="18">
        <v>142</v>
      </c>
      <c r="CV245" s="18">
        <v>0</v>
      </c>
      <c r="CW245" s="18">
        <v>0</v>
      </c>
      <c r="CX245" s="18">
        <v>0</v>
      </c>
      <c r="CY245" s="18">
        <v>0</v>
      </c>
      <c r="CZ245" s="18">
        <v>68.459999084472656</v>
      </c>
      <c r="DA245" s="18">
        <v>68.620002746582031</v>
      </c>
      <c r="DB245" s="18">
        <v>69.269996643066406</v>
      </c>
      <c r="DC245" s="18">
        <v>227</v>
      </c>
      <c r="DD245" s="18">
        <v>223</v>
      </c>
      <c r="DE245" s="18">
        <v>210</v>
      </c>
      <c r="DF245" s="18">
        <v>89</v>
      </c>
      <c r="DG245" s="18">
        <v>0</v>
      </c>
      <c r="DH245" s="18">
        <v>30</v>
      </c>
      <c r="DI245" s="18">
        <v>0</v>
      </c>
      <c r="DJ245" s="18">
        <v>30</v>
      </c>
      <c r="DK245" s="18">
        <v>0</v>
      </c>
      <c r="DL245" s="18">
        <v>243</v>
      </c>
      <c r="DN245" s="18">
        <v>0</v>
      </c>
      <c r="DO245" s="18">
        <v>0</v>
      </c>
      <c r="DP245" s="18">
        <v>1.8</v>
      </c>
      <c r="DQ245" s="18" t="s">
        <v>130</v>
      </c>
      <c r="DR245" s="18">
        <v>5035711</v>
      </c>
      <c r="DS245" s="18">
        <v>5691100</v>
      </c>
      <c r="DT245" s="18">
        <v>1.0149999999999999</v>
      </c>
      <c r="DU245" s="18">
        <v>1.4570000000000001</v>
      </c>
      <c r="DV245" s="18">
        <v>0.46</v>
      </c>
      <c r="DW245" s="18">
        <v>1.51</v>
      </c>
      <c r="DX245" s="18">
        <v>3.2856999999999998</v>
      </c>
      <c r="DY245" s="19">
        <f t="shared" si="43"/>
        <v>2.3317350000738868E-3</v>
      </c>
      <c r="DZ245" s="19">
        <f t="shared" si="44"/>
        <v>9.3834838744637494E-3</v>
      </c>
      <c r="EA245" s="20">
        <f t="shared" si="45"/>
        <v>69.26389743582024</v>
      </c>
      <c r="EB245" s="21">
        <f t="shared" si="46"/>
        <v>1.1715218874537636E-2</v>
      </c>
    </row>
    <row r="246" spans="1:132" hidden="1" x14ac:dyDescent="0.25">
      <c r="A246">
        <v>237</v>
      </c>
      <c r="B246" t="s">
        <v>796</v>
      </c>
      <c r="C246">
        <v>9</v>
      </c>
      <c r="D246">
        <v>0</v>
      </c>
      <c r="E246">
        <v>6</v>
      </c>
      <c r="F246">
        <v>0</v>
      </c>
      <c r="G246" t="s">
        <v>130</v>
      </c>
      <c r="H246" t="s">
        <v>130</v>
      </c>
      <c r="I246">
        <v>6</v>
      </c>
      <c r="J246">
        <v>0</v>
      </c>
      <c r="K246" t="s">
        <v>130</v>
      </c>
      <c r="L246" t="s">
        <v>130</v>
      </c>
      <c r="M246" t="s">
        <v>405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3</v>
      </c>
      <c r="Z246">
        <v>5</v>
      </c>
      <c r="AA246">
        <v>118</v>
      </c>
      <c r="AB246">
        <v>0</v>
      </c>
      <c r="AC246">
        <v>0</v>
      </c>
      <c r="AD246">
        <v>0</v>
      </c>
      <c r="AE246">
        <v>0</v>
      </c>
      <c r="AF246">
        <v>211.13999938964841</v>
      </c>
      <c r="AG246">
        <v>211.3500061035156</v>
      </c>
      <c r="AH246">
        <v>211.61000061035159</v>
      </c>
      <c r="AI246" s="15">
        <f t="shared" si="37"/>
        <v>9.9364422901571103E-4</v>
      </c>
      <c r="AJ246" s="15">
        <f t="shared" si="38"/>
        <v>1.2286494309630136E-3</v>
      </c>
      <c r="AK246" t="s">
        <v>797</v>
      </c>
      <c r="AL246">
        <v>0</v>
      </c>
      <c r="AM246">
        <v>0</v>
      </c>
      <c r="AN246">
        <v>0</v>
      </c>
      <c r="AO246">
        <v>0</v>
      </c>
      <c r="AP246">
        <v>67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219.27000427246091</v>
      </c>
      <c r="BE246">
        <v>211.6199951171875</v>
      </c>
      <c r="BF246">
        <v>220.69999694824219</v>
      </c>
      <c r="BG246" s="15">
        <f t="shared" si="39"/>
        <v>-3.6149746393468574E-2</v>
      </c>
      <c r="BH246" s="15">
        <f t="shared" si="40"/>
        <v>4.1141830342589891E-2</v>
      </c>
      <c r="BI246" t="s">
        <v>798</v>
      </c>
      <c r="BJ246">
        <v>2</v>
      </c>
      <c r="BK246">
        <v>8</v>
      </c>
      <c r="BL246">
        <v>19</v>
      </c>
      <c r="BM246">
        <v>16</v>
      </c>
      <c r="BN246">
        <v>138</v>
      </c>
      <c r="BO246">
        <v>1</v>
      </c>
      <c r="BP246">
        <v>1</v>
      </c>
      <c r="BQ246">
        <v>0</v>
      </c>
      <c r="BR246">
        <v>0</v>
      </c>
      <c r="BS246">
        <v>2</v>
      </c>
      <c r="BT246">
        <v>0</v>
      </c>
      <c r="BU246">
        <v>0</v>
      </c>
      <c r="BV246">
        <v>0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226.8999938964844</v>
      </c>
      <c r="CC246">
        <v>218.55000305175781</v>
      </c>
      <c r="CD246">
        <v>227.1300048828125</v>
      </c>
      <c r="CE246" s="15">
        <f t="shared" si="41"/>
        <v>-3.8206317676184653E-2</v>
      </c>
      <c r="CF246" s="15">
        <f t="shared" si="42"/>
        <v>3.7775730403746266E-2</v>
      </c>
      <c r="CG246" t="s">
        <v>184</v>
      </c>
      <c r="CH246">
        <v>31</v>
      </c>
      <c r="CI246">
        <v>28</v>
      </c>
      <c r="CJ246">
        <v>3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5</v>
      </c>
      <c r="CR246">
        <v>4</v>
      </c>
      <c r="CS246">
        <v>3</v>
      </c>
      <c r="CT246">
        <v>0</v>
      </c>
      <c r="CU246">
        <v>88</v>
      </c>
      <c r="CV246">
        <v>1</v>
      </c>
      <c r="CW246">
        <v>95</v>
      </c>
      <c r="CX246">
        <v>0</v>
      </c>
      <c r="CY246">
        <v>0</v>
      </c>
      <c r="CZ246">
        <v>228.47999572753901</v>
      </c>
      <c r="DA246">
        <v>229.25999450683591</v>
      </c>
      <c r="DB246">
        <v>234.1000061035156</v>
      </c>
      <c r="DC246">
        <v>109</v>
      </c>
      <c r="DD246">
        <v>24</v>
      </c>
      <c r="DE246">
        <v>2</v>
      </c>
      <c r="DF246">
        <v>10</v>
      </c>
      <c r="DG246">
        <v>0</v>
      </c>
      <c r="DH246">
        <v>221</v>
      </c>
      <c r="DI246">
        <v>0</v>
      </c>
      <c r="DJ246">
        <v>67</v>
      </c>
      <c r="DK246">
        <v>1</v>
      </c>
      <c r="DL246">
        <v>207</v>
      </c>
      <c r="DN246">
        <v>0</v>
      </c>
      <c r="DO246">
        <v>118</v>
      </c>
      <c r="DP246">
        <v>2.2000000000000002</v>
      </c>
      <c r="DQ246" t="s">
        <v>130</v>
      </c>
      <c r="DR246">
        <v>278081</v>
      </c>
      <c r="DS246">
        <v>279075</v>
      </c>
      <c r="DT246">
        <v>1.5249999999999999</v>
      </c>
      <c r="DU246">
        <v>1.8859999999999999</v>
      </c>
      <c r="DV246">
        <v>0.88</v>
      </c>
      <c r="DW246">
        <v>3.14</v>
      </c>
      <c r="DX246">
        <v>0</v>
      </c>
      <c r="DY246" s="15">
        <f t="shared" si="43"/>
        <v>3.4022454766902133E-3</v>
      </c>
      <c r="DZ246" s="15">
        <f t="shared" si="44"/>
        <v>2.067497424386866E-2</v>
      </c>
      <c r="EA246" s="16">
        <f t="shared" si="45"/>
        <v>233.99993898841421</v>
      </c>
      <c r="EB246" s="17">
        <f t="shared" si="46"/>
        <v>2.4077219720558873E-2</v>
      </c>
    </row>
    <row r="247" spans="1:132" hidden="1" x14ac:dyDescent="0.25">
      <c r="A247">
        <v>238</v>
      </c>
      <c r="B247" t="s">
        <v>799</v>
      </c>
      <c r="C247">
        <v>9</v>
      </c>
      <c r="D247">
        <v>0</v>
      </c>
      <c r="E247">
        <v>6</v>
      </c>
      <c r="F247">
        <v>0</v>
      </c>
      <c r="G247" t="s">
        <v>130</v>
      </c>
      <c r="H247" t="s">
        <v>130</v>
      </c>
      <c r="I247">
        <v>6</v>
      </c>
      <c r="J247">
        <v>0</v>
      </c>
      <c r="K247" t="s">
        <v>130</v>
      </c>
      <c r="L247" t="s">
        <v>130</v>
      </c>
      <c r="M247" t="s">
        <v>314</v>
      </c>
      <c r="N247">
        <v>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2</v>
      </c>
      <c r="Y247">
        <v>1</v>
      </c>
      <c r="Z247">
        <v>5</v>
      </c>
      <c r="AA247">
        <v>182</v>
      </c>
      <c r="AB247">
        <v>0</v>
      </c>
      <c r="AC247">
        <v>0</v>
      </c>
      <c r="AD247">
        <v>0</v>
      </c>
      <c r="AE247">
        <v>0</v>
      </c>
      <c r="AF247">
        <v>176.6499938964844</v>
      </c>
      <c r="AG247">
        <v>177.57000732421881</v>
      </c>
      <c r="AH247">
        <v>177.97999572753909</v>
      </c>
      <c r="AI247" s="15">
        <f t="shared" si="37"/>
        <v>5.1811307641306259E-3</v>
      </c>
      <c r="AJ247" s="15">
        <f t="shared" si="38"/>
        <v>2.3035645193963949E-3</v>
      </c>
      <c r="AK247" t="s">
        <v>207</v>
      </c>
      <c r="AL247">
        <v>14</v>
      </c>
      <c r="AM247">
        <v>4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21</v>
      </c>
      <c r="AV247">
        <v>21</v>
      </c>
      <c r="AW247">
        <v>18</v>
      </c>
      <c r="AX247">
        <v>2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177.69000244140619</v>
      </c>
      <c r="BE247">
        <v>176.75</v>
      </c>
      <c r="BF247">
        <v>177.8999938964844</v>
      </c>
      <c r="BG247" s="15">
        <f t="shared" si="39"/>
        <v>-5.3182599230900962E-3</v>
      </c>
      <c r="BH247" s="15">
        <f t="shared" si="40"/>
        <v>6.4642717028622343E-3</v>
      </c>
      <c r="BI247" t="s">
        <v>282</v>
      </c>
      <c r="BJ247">
        <v>81</v>
      </c>
      <c r="BK247">
        <v>50</v>
      </c>
      <c r="BL247">
        <v>12</v>
      </c>
      <c r="BM247">
        <v>8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42</v>
      </c>
      <c r="BT247">
        <v>9</v>
      </c>
      <c r="BU247">
        <v>6</v>
      </c>
      <c r="BV247">
        <v>5</v>
      </c>
      <c r="BW247">
        <v>2</v>
      </c>
      <c r="BX247">
        <v>1</v>
      </c>
      <c r="BY247">
        <v>22</v>
      </c>
      <c r="BZ247">
        <v>0</v>
      </c>
      <c r="CA247">
        <v>0</v>
      </c>
      <c r="CB247">
        <v>178.13999938964841</v>
      </c>
      <c r="CC247">
        <v>175.6499938964844</v>
      </c>
      <c r="CD247">
        <v>178.50999450683591</v>
      </c>
      <c r="CE247" s="15">
        <f t="shared" si="41"/>
        <v>-1.4175949784726027E-2</v>
      </c>
      <c r="CF247" s="15">
        <f t="shared" si="42"/>
        <v>1.6021515312085177E-2</v>
      </c>
      <c r="CG247" t="s">
        <v>396</v>
      </c>
      <c r="CH247">
        <v>124</v>
      </c>
      <c r="CI247">
        <v>2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40</v>
      </c>
      <c r="CR247">
        <v>10</v>
      </c>
      <c r="CS247">
        <v>9</v>
      </c>
      <c r="CT247">
        <v>11</v>
      </c>
      <c r="CU247">
        <v>21</v>
      </c>
      <c r="CV247">
        <v>0</v>
      </c>
      <c r="CW247">
        <v>0</v>
      </c>
      <c r="CX247">
        <v>0</v>
      </c>
      <c r="CY247">
        <v>0</v>
      </c>
      <c r="CZ247">
        <v>178.94000244140619</v>
      </c>
      <c r="DA247">
        <v>178.13999938964841</v>
      </c>
      <c r="DB247">
        <v>180.49000549316409</v>
      </c>
      <c r="DC247">
        <v>297</v>
      </c>
      <c r="DD247">
        <v>203</v>
      </c>
      <c r="DE247">
        <v>20</v>
      </c>
      <c r="DF247">
        <v>71</v>
      </c>
      <c r="DG247">
        <v>0</v>
      </c>
      <c r="DH247">
        <v>8</v>
      </c>
      <c r="DI247">
        <v>0</v>
      </c>
      <c r="DJ247">
        <v>0</v>
      </c>
      <c r="DK247">
        <v>0</v>
      </c>
      <c r="DL247">
        <v>205</v>
      </c>
      <c r="DN247">
        <v>0</v>
      </c>
      <c r="DO247">
        <v>182</v>
      </c>
      <c r="DP247">
        <v>2.4</v>
      </c>
      <c r="DQ247" t="s">
        <v>130</v>
      </c>
      <c r="DR247">
        <v>988977</v>
      </c>
      <c r="DS247">
        <v>959600</v>
      </c>
      <c r="DT247">
        <v>0.76900000000000002</v>
      </c>
      <c r="DU247">
        <v>1.869</v>
      </c>
      <c r="DV247">
        <v>2.27</v>
      </c>
      <c r="DW247">
        <v>5.3</v>
      </c>
      <c r="DX247">
        <v>0.2351</v>
      </c>
      <c r="DY247" s="15">
        <f t="shared" si="43"/>
        <v>-4.4908670399617101E-3</v>
      </c>
      <c r="DZ247" s="15">
        <f t="shared" si="44"/>
        <v>1.302014533765794E-2</v>
      </c>
      <c r="EA247" s="16">
        <f t="shared" si="45"/>
        <v>180.45940807215192</v>
      </c>
      <c r="EB247" s="17">
        <f t="shared" si="46"/>
        <v>8.52927829769623E-3</v>
      </c>
    </row>
    <row r="248" spans="1:132" hidden="1" x14ac:dyDescent="0.25">
      <c r="A248">
        <v>239</v>
      </c>
      <c r="B248" t="s">
        <v>800</v>
      </c>
      <c r="C248">
        <v>9</v>
      </c>
      <c r="D248">
        <v>0</v>
      </c>
      <c r="E248">
        <v>6</v>
      </c>
      <c r="F248">
        <v>0</v>
      </c>
      <c r="G248" t="s">
        <v>130</v>
      </c>
      <c r="H248" t="s">
        <v>130</v>
      </c>
      <c r="I248">
        <v>6</v>
      </c>
      <c r="J248">
        <v>0</v>
      </c>
      <c r="K248" t="s">
        <v>130</v>
      </c>
      <c r="L248" t="s">
        <v>130</v>
      </c>
      <c r="M248" t="s">
        <v>489</v>
      </c>
      <c r="N248">
        <v>71</v>
      </c>
      <c r="O248">
        <v>61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6</v>
      </c>
      <c r="X248">
        <v>3</v>
      </c>
      <c r="Y248">
        <v>8</v>
      </c>
      <c r="Z248">
        <v>3</v>
      </c>
      <c r="AA248">
        <v>26</v>
      </c>
      <c r="AB248">
        <v>1</v>
      </c>
      <c r="AC248">
        <v>0</v>
      </c>
      <c r="AD248">
        <v>0</v>
      </c>
      <c r="AE248">
        <v>0</v>
      </c>
      <c r="AF248">
        <v>78.720001220703125</v>
      </c>
      <c r="AG248">
        <v>78.550003051757813</v>
      </c>
      <c r="AH248">
        <v>79.379997253417969</v>
      </c>
      <c r="AI248" s="15">
        <f t="shared" si="37"/>
        <v>-2.1642032124848942E-3</v>
      </c>
      <c r="AJ248" s="15">
        <f t="shared" si="38"/>
        <v>1.0455961581989359E-2</v>
      </c>
      <c r="AK248" t="s">
        <v>635</v>
      </c>
      <c r="AL248">
        <v>12</v>
      </c>
      <c r="AM248">
        <v>63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78.949996948242188</v>
      </c>
      <c r="BE248">
        <v>78.610000610351563</v>
      </c>
      <c r="BF248">
        <v>79.370002746582031</v>
      </c>
      <c r="BG248" s="15">
        <f t="shared" si="39"/>
        <v>-4.3251028527004909E-3</v>
      </c>
      <c r="BH248" s="15">
        <f t="shared" si="40"/>
        <v>9.575432908287218E-3</v>
      </c>
      <c r="BI248" t="s">
        <v>230</v>
      </c>
      <c r="BJ248">
        <v>112</v>
      </c>
      <c r="BK248">
        <v>13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41</v>
      </c>
      <c r="BT248">
        <v>5</v>
      </c>
      <c r="BU248">
        <v>1</v>
      </c>
      <c r="BV248">
        <v>2</v>
      </c>
      <c r="BW248">
        <v>31</v>
      </c>
      <c r="BX248">
        <v>0</v>
      </c>
      <c r="BY248">
        <v>0</v>
      </c>
      <c r="BZ248">
        <v>0</v>
      </c>
      <c r="CA248">
        <v>0</v>
      </c>
      <c r="CB248">
        <v>79.019996643066406</v>
      </c>
      <c r="CC248">
        <v>78.739997863769531</v>
      </c>
      <c r="CD248">
        <v>79.239997863769531</v>
      </c>
      <c r="CE248" s="15">
        <f t="shared" si="41"/>
        <v>-3.5559917055283385E-3</v>
      </c>
      <c r="CF248" s="15">
        <f t="shared" si="42"/>
        <v>6.3099446425983752E-3</v>
      </c>
      <c r="CG248" t="s">
        <v>773</v>
      </c>
      <c r="CH248">
        <v>43</v>
      </c>
      <c r="CI248">
        <v>12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52</v>
      </c>
      <c r="CR248">
        <v>43</v>
      </c>
      <c r="CS248">
        <v>29</v>
      </c>
      <c r="CT248">
        <v>6</v>
      </c>
      <c r="CU248">
        <v>4</v>
      </c>
      <c r="CV248">
        <v>0</v>
      </c>
      <c r="CW248">
        <v>0</v>
      </c>
      <c r="CX248">
        <v>0</v>
      </c>
      <c r="CY248">
        <v>0</v>
      </c>
      <c r="CZ248">
        <v>78.699996948242188</v>
      </c>
      <c r="DA248">
        <v>78.510002136230469</v>
      </c>
      <c r="DB248">
        <v>79.349998474121094</v>
      </c>
      <c r="DC248">
        <v>388</v>
      </c>
      <c r="DD248">
        <v>199</v>
      </c>
      <c r="DE248">
        <v>208</v>
      </c>
      <c r="DF248">
        <v>20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61</v>
      </c>
      <c r="DN248">
        <v>0</v>
      </c>
      <c r="DO248">
        <v>26</v>
      </c>
      <c r="DP248">
        <v>2.2999999999999998</v>
      </c>
      <c r="DQ248" t="s">
        <v>130</v>
      </c>
      <c r="DR248">
        <v>456996</v>
      </c>
      <c r="DS248">
        <v>485425</v>
      </c>
      <c r="DT248">
        <v>4.6989999999999998</v>
      </c>
      <c r="DU248">
        <v>4.766</v>
      </c>
      <c r="DV248">
        <v>3.45</v>
      </c>
      <c r="DW248">
        <v>3.29</v>
      </c>
      <c r="DX248">
        <v>0.36220002000000001</v>
      </c>
      <c r="DY248" s="15">
        <f t="shared" si="43"/>
        <v>-2.4200077294869171E-3</v>
      </c>
      <c r="DZ248" s="15">
        <f t="shared" si="44"/>
        <v>1.0585965394373398E-2</v>
      </c>
      <c r="EA248" s="16">
        <f t="shared" si="45"/>
        <v>79.341106301956785</v>
      </c>
      <c r="EB248" s="17">
        <f t="shared" si="46"/>
        <v>8.1659576648864807E-3</v>
      </c>
    </row>
    <row r="249" spans="1:132" hidden="1" x14ac:dyDescent="0.25">
      <c r="A249">
        <v>240</v>
      </c>
      <c r="B249" t="s">
        <v>801</v>
      </c>
      <c r="C249">
        <v>9</v>
      </c>
      <c r="D249">
        <v>0</v>
      </c>
      <c r="E249">
        <v>6</v>
      </c>
      <c r="F249">
        <v>0</v>
      </c>
      <c r="G249" t="s">
        <v>130</v>
      </c>
      <c r="H249" t="s">
        <v>130</v>
      </c>
      <c r="I249">
        <v>6</v>
      </c>
      <c r="J249">
        <v>0</v>
      </c>
      <c r="K249" t="s">
        <v>130</v>
      </c>
      <c r="L249" t="s">
        <v>130</v>
      </c>
      <c r="M249" t="s">
        <v>239</v>
      </c>
      <c r="N249">
        <v>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4</v>
      </c>
      <c r="X249">
        <v>4</v>
      </c>
      <c r="Y249">
        <v>0</v>
      </c>
      <c r="Z249">
        <v>2</v>
      </c>
      <c r="AA249">
        <v>170</v>
      </c>
      <c r="AB249">
        <v>0</v>
      </c>
      <c r="AC249">
        <v>0</v>
      </c>
      <c r="AD249">
        <v>0</v>
      </c>
      <c r="AE249">
        <v>0</v>
      </c>
      <c r="AF249">
        <v>95.120002746582045</v>
      </c>
      <c r="AG249">
        <v>96.279998779296875</v>
      </c>
      <c r="AH249">
        <v>96.690002441406236</v>
      </c>
      <c r="AI249" s="15">
        <f t="shared" si="37"/>
        <v>1.2048151718135114E-2</v>
      </c>
      <c r="AJ249" s="15">
        <f t="shared" si="38"/>
        <v>4.2403935438705131E-3</v>
      </c>
      <c r="AK249" t="s">
        <v>552</v>
      </c>
      <c r="AL249">
        <v>0</v>
      </c>
      <c r="AM249">
        <v>0</v>
      </c>
      <c r="AN249">
        <v>0</v>
      </c>
      <c r="AO249">
        <v>0</v>
      </c>
      <c r="AP249">
        <v>86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97.949996948242202</v>
      </c>
      <c r="BE249">
        <v>94.860000610351563</v>
      </c>
      <c r="BF249">
        <v>98.300003051757798</v>
      </c>
      <c r="BG249" s="15">
        <f t="shared" si="39"/>
        <v>-3.2574281235598468E-2</v>
      </c>
      <c r="BH249" s="15">
        <f t="shared" si="40"/>
        <v>3.4994937279859251E-2</v>
      </c>
      <c r="BI249" t="s">
        <v>802</v>
      </c>
      <c r="BJ249">
        <v>3</v>
      </c>
      <c r="BK249">
        <v>9</v>
      </c>
      <c r="BL249">
        <v>22</v>
      </c>
      <c r="BM249">
        <v>73</v>
      </c>
      <c r="BN249">
        <v>74</v>
      </c>
      <c r="BO249">
        <v>0</v>
      </c>
      <c r="BP249">
        <v>0</v>
      </c>
      <c r="BQ249">
        <v>0</v>
      </c>
      <c r="BR249">
        <v>0</v>
      </c>
      <c r="BS249">
        <v>4</v>
      </c>
      <c r="BT249">
        <v>1</v>
      </c>
      <c r="BU249">
        <v>1</v>
      </c>
      <c r="BV249">
        <v>1</v>
      </c>
      <c r="BW249">
        <v>3</v>
      </c>
      <c r="BX249">
        <v>1</v>
      </c>
      <c r="BY249">
        <v>6</v>
      </c>
      <c r="BZ249">
        <v>1</v>
      </c>
      <c r="CA249">
        <v>6</v>
      </c>
      <c r="CB249">
        <v>101.0699996948242</v>
      </c>
      <c r="CC249">
        <v>99</v>
      </c>
      <c r="CD249">
        <v>101.86000061035161</v>
      </c>
      <c r="CE249" s="15">
        <f t="shared" si="41"/>
        <v>-2.0909087826507022E-2</v>
      </c>
      <c r="CF249" s="15">
        <f t="shared" si="42"/>
        <v>2.8077759603517549E-2</v>
      </c>
      <c r="CG249" t="s">
        <v>159</v>
      </c>
      <c r="CH249">
        <v>8</v>
      </c>
      <c r="CI249">
        <v>3</v>
      </c>
      <c r="CJ249">
        <v>0</v>
      </c>
      <c r="CK249">
        <v>2</v>
      </c>
      <c r="CL249">
        <v>0</v>
      </c>
      <c r="CM249">
        <v>1</v>
      </c>
      <c r="CN249">
        <v>2</v>
      </c>
      <c r="CO249">
        <v>0</v>
      </c>
      <c r="CP249">
        <v>0</v>
      </c>
      <c r="CQ249">
        <v>7</v>
      </c>
      <c r="CR249">
        <v>6</v>
      </c>
      <c r="CS249">
        <v>15</v>
      </c>
      <c r="CT249">
        <v>12</v>
      </c>
      <c r="CU249">
        <v>138</v>
      </c>
      <c r="CV249">
        <v>1</v>
      </c>
      <c r="CW249">
        <v>1</v>
      </c>
      <c r="CX249">
        <v>0</v>
      </c>
      <c r="CY249">
        <v>0</v>
      </c>
      <c r="CZ249">
        <v>101.4899978637695</v>
      </c>
      <c r="DA249">
        <v>101.0400009155273</v>
      </c>
      <c r="DB249">
        <v>102.36000061035161</v>
      </c>
      <c r="DC249">
        <v>128</v>
      </c>
      <c r="DD249">
        <v>57</v>
      </c>
      <c r="DE249">
        <v>8</v>
      </c>
      <c r="DF249">
        <v>10</v>
      </c>
      <c r="DG249">
        <v>0</v>
      </c>
      <c r="DH249">
        <v>235</v>
      </c>
      <c r="DI249">
        <v>0</v>
      </c>
      <c r="DJ249">
        <v>86</v>
      </c>
      <c r="DK249">
        <v>6</v>
      </c>
      <c r="DL249">
        <v>311</v>
      </c>
      <c r="DN249">
        <v>0</v>
      </c>
      <c r="DO249">
        <v>170</v>
      </c>
      <c r="DP249">
        <v>2.4</v>
      </c>
      <c r="DQ249" t="s">
        <v>130</v>
      </c>
      <c r="DR249">
        <v>500548</v>
      </c>
      <c r="DS249">
        <v>718725</v>
      </c>
      <c r="DT249">
        <v>2.3050000000000002</v>
      </c>
      <c r="DU249">
        <v>3.028</v>
      </c>
      <c r="DV249">
        <v>3.11</v>
      </c>
      <c r="DW249">
        <v>7.85</v>
      </c>
      <c r="DX249">
        <v>0</v>
      </c>
      <c r="DY249" s="15">
        <f t="shared" si="43"/>
        <v>-4.4536514663970905E-3</v>
      </c>
      <c r="DZ249" s="15">
        <f t="shared" si="44"/>
        <v>1.2895659309822394E-2</v>
      </c>
      <c r="EA249" s="16">
        <f t="shared" si="45"/>
        <v>102.34297834399808</v>
      </c>
      <c r="EB249" s="17">
        <f t="shared" si="46"/>
        <v>8.4420078434253032E-3</v>
      </c>
    </row>
    <row r="250" spans="1:132" hidden="1" x14ac:dyDescent="0.25">
      <c r="A250">
        <v>241</v>
      </c>
      <c r="B250" t="s">
        <v>803</v>
      </c>
      <c r="C250">
        <v>11</v>
      </c>
      <c r="D250">
        <v>0</v>
      </c>
      <c r="E250">
        <v>6</v>
      </c>
      <c r="F250">
        <v>0</v>
      </c>
      <c r="G250" t="s">
        <v>130</v>
      </c>
      <c r="H250" t="s">
        <v>130</v>
      </c>
      <c r="I250">
        <v>6</v>
      </c>
      <c r="J250">
        <v>0</v>
      </c>
      <c r="K250" t="s">
        <v>130</v>
      </c>
      <c r="L250" t="s">
        <v>130</v>
      </c>
      <c r="M250" t="s">
        <v>278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189</v>
      </c>
      <c r="AB250">
        <v>0</v>
      </c>
      <c r="AC250">
        <v>0</v>
      </c>
      <c r="AD250">
        <v>0</v>
      </c>
      <c r="AE250">
        <v>0</v>
      </c>
      <c r="AF250">
        <v>80.400001525878906</v>
      </c>
      <c r="AG250">
        <v>81.19000244140625</v>
      </c>
      <c r="AH250">
        <v>81.260002136230469</v>
      </c>
      <c r="AI250" s="15">
        <f t="shared" si="37"/>
        <v>9.7302733313436862E-3</v>
      </c>
      <c r="AJ250" s="15">
        <f t="shared" si="38"/>
        <v>8.6142866089111703E-4</v>
      </c>
      <c r="AK250" t="s">
        <v>697</v>
      </c>
      <c r="AL250">
        <v>70</v>
      </c>
      <c r="AM250">
        <v>9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80.400001525878906</v>
      </c>
      <c r="BE250">
        <v>80.010002136230469</v>
      </c>
      <c r="BF250">
        <v>80.779998779296875</v>
      </c>
      <c r="BG250" s="15">
        <f t="shared" si="39"/>
        <v>-4.874382942577471E-3</v>
      </c>
      <c r="BH250" s="15">
        <f t="shared" si="40"/>
        <v>9.5320209792296717E-3</v>
      </c>
      <c r="BI250" t="s">
        <v>237</v>
      </c>
      <c r="BJ250">
        <v>13</v>
      </c>
      <c r="BK250">
        <v>66</v>
      </c>
      <c r="BL250">
        <v>72</v>
      </c>
      <c r="BM250">
        <v>42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3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81.300003051757813</v>
      </c>
      <c r="CC250">
        <v>79.889999389648438</v>
      </c>
      <c r="CD250">
        <v>81.339996337890625</v>
      </c>
      <c r="CE250" s="15">
        <f t="shared" si="41"/>
        <v>-1.7649313717382098E-2</v>
      </c>
      <c r="CF250" s="15">
        <f t="shared" si="42"/>
        <v>1.7826370955548398E-2</v>
      </c>
      <c r="CG250" t="s">
        <v>159</v>
      </c>
      <c r="CH250">
        <v>120</v>
      </c>
      <c r="CI250">
        <v>4</v>
      </c>
      <c r="CJ250">
        <v>5</v>
      </c>
      <c r="CK250">
        <v>0</v>
      </c>
      <c r="CL250">
        <v>0</v>
      </c>
      <c r="CM250">
        <v>1</v>
      </c>
      <c r="CN250">
        <v>5</v>
      </c>
      <c r="CO250">
        <v>0</v>
      </c>
      <c r="CP250">
        <v>0</v>
      </c>
      <c r="CQ250">
        <v>72</v>
      </c>
      <c r="CR250">
        <v>17</v>
      </c>
      <c r="CS250">
        <v>9</v>
      </c>
      <c r="CT250">
        <v>3</v>
      </c>
      <c r="CU250">
        <v>2</v>
      </c>
      <c r="CV250">
        <v>0</v>
      </c>
      <c r="CW250">
        <v>0</v>
      </c>
      <c r="CX250">
        <v>0</v>
      </c>
      <c r="CY250">
        <v>0</v>
      </c>
      <c r="CZ250">
        <v>81.639999389648438</v>
      </c>
      <c r="DA250">
        <v>81.360000610351563</v>
      </c>
      <c r="DB250">
        <v>82.680000305175781</v>
      </c>
      <c r="DC250">
        <v>402</v>
      </c>
      <c r="DD250">
        <v>105</v>
      </c>
      <c r="DE250">
        <v>80</v>
      </c>
      <c r="DF250">
        <v>1</v>
      </c>
      <c r="DG250">
        <v>0</v>
      </c>
      <c r="DH250">
        <v>42</v>
      </c>
      <c r="DI250">
        <v>0</v>
      </c>
      <c r="DJ250">
        <v>0</v>
      </c>
      <c r="DK250">
        <v>0</v>
      </c>
      <c r="DL250">
        <v>191</v>
      </c>
      <c r="DN250">
        <v>0</v>
      </c>
      <c r="DO250">
        <v>189</v>
      </c>
      <c r="DP250">
        <v>2</v>
      </c>
      <c r="DQ250" t="s">
        <v>130</v>
      </c>
      <c r="DR250">
        <v>1347079</v>
      </c>
      <c r="DS250">
        <v>2160200</v>
      </c>
      <c r="DT250">
        <v>0.65400000000000003</v>
      </c>
      <c r="DU250">
        <v>0.97699999999999998</v>
      </c>
      <c r="DV250">
        <v>3.16</v>
      </c>
      <c r="DW250">
        <v>1.8</v>
      </c>
      <c r="DX250">
        <v>0</v>
      </c>
      <c r="DY250" s="15">
        <f t="shared" si="43"/>
        <v>-3.4414795623938232E-3</v>
      </c>
      <c r="DZ250" s="15">
        <f t="shared" si="44"/>
        <v>1.5965163158587758E-2</v>
      </c>
      <c r="EA250" s="16">
        <f t="shared" si="45"/>
        <v>82.658926294678622</v>
      </c>
      <c r="EB250" s="17">
        <f t="shared" si="46"/>
        <v>1.2523683596193935E-2</v>
      </c>
    </row>
    <row r="251" spans="1:132" hidden="1" x14ac:dyDescent="0.25">
      <c r="A251">
        <v>242</v>
      </c>
      <c r="B251" t="s">
        <v>804</v>
      </c>
      <c r="C251">
        <v>9</v>
      </c>
      <c r="D251">
        <v>0</v>
      </c>
      <c r="E251">
        <v>6</v>
      </c>
      <c r="F251">
        <v>0</v>
      </c>
      <c r="G251" t="s">
        <v>130</v>
      </c>
      <c r="H251" t="s">
        <v>130</v>
      </c>
      <c r="I251">
        <v>6</v>
      </c>
      <c r="J251">
        <v>0</v>
      </c>
      <c r="K251" t="s">
        <v>130</v>
      </c>
      <c r="L251" t="s">
        <v>130</v>
      </c>
      <c r="M251" t="s">
        <v>339</v>
      </c>
      <c r="N251">
        <v>86</v>
      </c>
      <c r="O251">
        <v>95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2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14.94999980926514</v>
      </c>
      <c r="AG251">
        <v>14.82999992370606</v>
      </c>
      <c r="AH251">
        <v>14.960000038146971</v>
      </c>
      <c r="AI251" s="15">
        <f t="shared" si="37"/>
        <v>-8.0916983261245523E-3</v>
      </c>
      <c r="AJ251" s="15">
        <f t="shared" si="38"/>
        <v>8.6898471998274607E-3</v>
      </c>
      <c r="AK251" t="s">
        <v>594</v>
      </c>
      <c r="AL251">
        <v>4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35</v>
      </c>
      <c r="AV251">
        <v>36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14.97000026702881</v>
      </c>
      <c r="BE251">
        <v>14.939999580383301</v>
      </c>
      <c r="BF251">
        <v>15.07999992370606</v>
      </c>
      <c r="BG251" s="15">
        <f t="shared" si="39"/>
        <v>-2.0080781451226049E-3</v>
      </c>
      <c r="BH251" s="15">
        <f t="shared" si="40"/>
        <v>9.2838424423780097E-3</v>
      </c>
      <c r="BI251" t="s">
        <v>475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8</v>
      </c>
      <c r="BT251">
        <v>16</v>
      </c>
      <c r="BU251">
        <v>66</v>
      </c>
      <c r="BV251">
        <v>79</v>
      </c>
      <c r="BW251">
        <v>5</v>
      </c>
      <c r="BX251">
        <v>0</v>
      </c>
      <c r="BY251">
        <v>0</v>
      </c>
      <c r="BZ251">
        <v>0</v>
      </c>
      <c r="CA251">
        <v>0</v>
      </c>
      <c r="CB251">
        <v>14.930000305175779</v>
      </c>
      <c r="CC251">
        <v>15.010000228881839</v>
      </c>
      <c r="CD251">
        <v>15.14999961853027</v>
      </c>
      <c r="CE251" s="15">
        <f t="shared" si="41"/>
        <v>5.3297749824231522E-3</v>
      </c>
      <c r="CF251" s="15">
        <f t="shared" si="42"/>
        <v>9.2408840378579438E-3</v>
      </c>
      <c r="CG251" t="s">
        <v>697</v>
      </c>
      <c r="CH251">
        <v>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8</v>
      </c>
      <c r="CS251">
        <v>99</v>
      </c>
      <c r="CT251">
        <v>56</v>
      </c>
      <c r="CU251">
        <v>31</v>
      </c>
      <c r="CV251">
        <v>0</v>
      </c>
      <c r="CW251">
        <v>0</v>
      </c>
      <c r="CX251">
        <v>0</v>
      </c>
      <c r="CY251">
        <v>0</v>
      </c>
      <c r="CZ251">
        <v>14.930000305175779</v>
      </c>
      <c r="DA251">
        <v>14.960000038146971</v>
      </c>
      <c r="DB251">
        <v>14.960000038146971</v>
      </c>
      <c r="DC251">
        <v>191</v>
      </c>
      <c r="DD251">
        <v>408</v>
      </c>
      <c r="DE251">
        <v>185</v>
      </c>
      <c r="DF251">
        <v>75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37</v>
      </c>
      <c r="DN251">
        <v>0</v>
      </c>
      <c r="DO251">
        <v>1</v>
      </c>
      <c r="DP251">
        <v>2</v>
      </c>
      <c r="DQ251" t="s">
        <v>130</v>
      </c>
      <c r="DR251">
        <v>1357743</v>
      </c>
      <c r="DS251">
        <v>1393850</v>
      </c>
      <c r="DT251">
        <v>2.1349999999999998</v>
      </c>
      <c r="DU251">
        <v>2.411</v>
      </c>
      <c r="DV251">
        <v>0.57999999999999996</v>
      </c>
      <c r="DW251">
        <v>11.17</v>
      </c>
      <c r="DX251">
        <v>0</v>
      </c>
      <c r="DY251" s="15">
        <f t="shared" si="43"/>
        <v>2.005329738950179E-3</v>
      </c>
      <c r="DZ251" s="15">
        <f t="shared" si="44"/>
        <v>0</v>
      </c>
      <c r="EA251" s="16">
        <f t="shared" si="45"/>
        <v>14.960000038146971</v>
      </c>
      <c r="EB251" s="17">
        <f t="shared" si="46"/>
        <v>2.005329738950179E-3</v>
      </c>
    </row>
    <row r="252" spans="1:132" hidden="1" x14ac:dyDescent="0.25">
      <c r="A252">
        <v>243</v>
      </c>
      <c r="B252" t="s">
        <v>805</v>
      </c>
      <c r="C252">
        <v>9</v>
      </c>
      <c r="D252">
        <v>0</v>
      </c>
      <c r="E252">
        <v>6</v>
      </c>
      <c r="F252">
        <v>0</v>
      </c>
      <c r="G252" t="s">
        <v>130</v>
      </c>
      <c r="H252" t="s">
        <v>130</v>
      </c>
      <c r="I252">
        <v>6</v>
      </c>
      <c r="J252">
        <v>0</v>
      </c>
      <c r="K252" t="s">
        <v>130</v>
      </c>
      <c r="L252" t="s">
        <v>130</v>
      </c>
      <c r="M252" t="s">
        <v>726</v>
      </c>
      <c r="N252">
        <v>18</v>
      </c>
      <c r="O252">
        <v>109</v>
      </c>
      <c r="P252">
        <v>51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</v>
      </c>
      <c r="X252">
        <v>5</v>
      </c>
      <c r="Y252">
        <v>5</v>
      </c>
      <c r="Z252">
        <v>1</v>
      </c>
      <c r="AA252">
        <v>3</v>
      </c>
      <c r="AB252">
        <v>1</v>
      </c>
      <c r="AC252">
        <v>14</v>
      </c>
      <c r="AD252">
        <v>0</v>
      </c>
      <c r="AE252">
        <v>0</v>
      </c>
      <c r="AF252">
        <v>76.330001831054688</v>
      </c>
      <c r="AG252">
        <v>75.30999755859375</v>
      </c>
      <c r="AH252">
        <v>76.370002746582031</v>
      </c>
      <c r="AI252" s="15">
        <f t="shared" si="37"/>
        <v>-1.3544075229418695E-2</v>
      </c>
      <c r="AJ252" s="15">
        <f t="shared" si="38"/>
        <v>1.3879863164411366E-2</v>
      </c>
      <c r="AK252" t="s">
        <v>174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8</v>
      </c>
      <c r="AV252">
        <v>10</v>
      </c>
      <c r="AW252">
        <v>9</v>
      </c>
      <c r="AX252">
        <v>9</v>
      </c>
      <c r="AY252">
        <v>51</v>
      </c>
      <c r="AZ252">
        <v>0</v>
      </c>
      <c r="BA252">
        <v>0</v>
      </c>
      <c r="BB252">
        <v>0</v>
      </c>
      <c r="BC252">
        <v>0</v>
      </c>
      <c r="BD252">
        <v>76.55999755859375</v>
      </c>
      <c r="BE252">
        <v>76.540000915527344</v>
      </c>
      <c r="BF252">
        <v>76.919998168945313</v>
      </c>
      <c r="BG252" s="15">
        <f t="shared" si="39"/>
        <v>-2.6125741869886809E-4</v>
      </c>
      <c r="BH252" s="15">
        <f t="shared" si="40"/>
        <v>4.9401620185085537E-3</v>
      </c>
      <c r="BI252" t="s">
        <v>310</v>
      </c>
      <c r="BJ252">
        <v>5</v>
      </c>
      <c r="BK252">
        <v>132</v>
      </c>
      <c r="BL252">
        <v>58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77.55999755859375</v>
      </c>
      <c r="CC252">
        <v>76.760002136230469</v>
      </c>
      <c r="CD252">
        <v>77.730003356933594</v>
      </c>
      <c r="CE252" s="15">
        <f t="shared" si="41"/>
        <v>-1.0422034915312794E-2</v>
      </c>
      <c r="CF252" s="15">
        <f t="shared" si="42"/>
        <v>1.2479109466249638E-2</v>
      </c>
      <c r="CG252" t="s">
        <v>365</v>
      </c>
      <c r="CH252">
        <v>75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94</v>
      </c>
      <c r="CR252">
        <v>29</v>
      </c>
      <c r="CS252">
        <v>15</v>
      </c>
      <c r="CT252">
        <v>8</v>
      </c>
      <c r="CU252">
        <v>8</v>
      </c>
      <c r="CV252">
        <v>0</v>
      </c>
      <c r="CW252">
        <v>0</v>
      </c>
      <c r="CX252">
        <v>0</v>
      </c>
      <c r="CY252">
        <v>0</v>
      </c>
      <c r="CZ252">
        <v>76.970001220703125</v>
      </c>
      <c r="DA252">
        <v>77.410003662109375</v>
      </c>
      <c r="DB252">
        <v>78.5</v>
      </c>
      <c r="DC252">
        <v>449</v>
      </c>
      <c r="DD252">
        <v>199</v>
      </c>
      <c r="DE252">
        <v>179</v>
      </c>
      <c r="DF252">
        <v>52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62</v>
      </c>
      <c r="DN252">
        <v>0</v>
      </c>
      <c r="DO252">
        <v>54</v>
      </c>
      <c r="DP252">
        <v>2.2000000000000002</v>
      </c>
      <c r="DQ252" t="s">
        <v>130</v>
      </c>
      <c r="DR252">
        <v>1415146</v>
      </c>
      <c r="DS252">
        <v>1802900</v>
      </c>
      <c r="DT252">
        <v>0.88800000000000001</v>
      </c>
      <c r="DU252">
        <v>1.762</v>
      </c>
      <c r="DV252">
        <v>2.99</v>
      </c>
      <c r="DW252">
        <v>1.43</v>
      </c>
      <c r="DX252">
        <v>0.29599999999999999</v>
      </c>
      <c r="DY252" s="15">
        <f t="shared" si="43"/>
        <v>5.6840514221758731E-3</v>
      </c>
      <c r="DZ252" s="15">
        <f t="shared" si="44"/>
        <v>1.3885303667396487E-2</v>
      </c>
      <c r="EA252" s="16">
        <f t="shared" si="45"/>
        <v>78.484865069852034</v>
      </c>
      <c r="EB252" s="17">
        <f t="shared" si="46"/>
        <v>1.956935508957236E-2</v>
      </c>
    </row>
    <row r="253" spans="1:132" hidden="1" x14ac:dyDescent="0.25">
      <c r="A253">
        <v>244</v>
      </c>
      <c r="B253" t="s">
        <v>806</v>
      </c>
      <c r="C253">
        <v>9</v>
      </c>
      <c r="D253">
        <v>0</v>
      </c>
      <c r="E253">
        <v>6</v>
      </c>
      <c r="F253">
        <v>0</v>
      </c>
      <c r="G253" t="s">
        <v>130</v>
      </c>
      <c r="H253" t="s">
        <v>130</v>
      </c>
      <c r="I253">
        <v>6</v>
      </c>
      <c r="J253">
        <v>0</v>
      </c>
      <c r="K253" t="s">
        <v>130</v>
      </c>
      <c r="L253" t="s">
        <v>130</v>
      </c>
      <c r="M253" t="s">
        <v>807</v>
      </c>
      <c r="N253">
        <v>9</v>
      </c>
      <c r="O253">
        <v>129</v>
      </c>
      <c r="P253">
        <v>41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320.02999877929688</v>
      </c>
      <c r="AG253">
        <v>318.29000854492188</v>
      </c>
      <c r="AH253">
        <v>322.70001220703119</v>
      </c>
      <c r="AI253" s="15">
        <f t="shared" si="37"/>
        <v>-5.466681917944749E-3</v>
      </c>
      <c r="AJ253" s="15">
        <f t="shared" si="38"/>
        <v>1.3665954432254712E-2</v>
      </c>
      <c r="AK253" t="s">
        <v>479</v>
      </c>
      <c r="AL253">
        <v>44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44</v>
      </c>
      <c r="AV253">
        <v>8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322.22000122070313</v>
      </c>
      <c r="BE253">
        <v>321.27999877929688</v>
      </c>
      <c r="BF253">
        <v>322.72000122070313</v>
      </c>
      <c r="BG253" s="15">
        <f t="shared" si="39"/>
        <v>-2.9258044228641644E-3</v>
      </c>
      <c r="BH253" s="15">
        <f t="shared" si="40"/>
        <v>4.4620799329430083E-3</v>
      </c>
      <c r="BI253" t="s">
        <v>808</v>
      </c>
      <c r="BJ253">
        <v>26</v>
      </c>
      <c r="BK253">
        <v>78</v>
      </c>
      <c r="BL253">
        <v>45</v>
      </c>
      <c r="BM253">
        <v>37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</v>
      </c>
      <c r="BT253">
        <v>1</v>
      </c>
      <c r="BU253">
        <v>0</v>
      </c>
      <c r="BV253">
        <v>0</v>
      </c>
      <c r="BW253">
        <v>0</v>
      </c>
      <c r="BX253">
        <v>1</v>
      </c>
      <c r="BY253">
        <v>1</v>
      </c>
      <c r="BZ253">
        <v>0</v>
      </c>
      <c r="CA253">
        <v>0</v>
      </c>
      <c r="CB253">
        <v>327.79000854492188</v>
      </c>
      <c r="CC253">
        <v>322.97000122070313</v>
      </c>
      <c r="CD253">
        <v>328.54000854492188</v>
      </c>
      <c r="CE253" s="15">
        <f t="shared" si="41"/>
        <v>-1.4924009369294167E-2</v>
      </c>
      <c r="CF253" s="15">
        <f t="shared" si="42"/>
        <v>1.6953817432731833E-2</v>
      </c>
      <c r="CG253" t="s">
        <v>310</v>
      </c>
      <c r="CH253">
        <v>21</v>
      </c>
      <c r="CI253">
        <v>50</v>
      </c>
      <c r="CJ253">
        <v>53</v>
      </c>
      <c r="CK253">
        <v>28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6</v>
      </c>
      <c r="CR253">
        <v>5</v>
      </c>
      <c r="CS253">
        <v>3</v>
      </c>
      <c r="CT253">
        <v>3</v>
      </c>
      <c r="CU253">
        <v>24</v>
      </c>
      <c r="CV253">
        <v>1</v>
      </c>
      <c r="CW253">
        <v>35</v>
      </c>
      <c r="CX253">
        <v>0</v>
      </c>
      <c r="CY253">
        <v>0</v>
      </c>
      <c r="CZ253">
        <v>332.07000732421881</v>
      </c>
      <c r="DA253">
        <v>334.98001098632813</v>
      </c>
      <c r="DB253">
        <v>340.26998901367188</v>
      </c>
      <c r="DC253">
        <v>561</v>
      </c>
      <c r="DD253">
        <v>74</v>
      </c>
      <c r="DE253">
        <v>223</v>
      </c>
      <c r="DF253">
        <v>53</v>
      </c>
      <c r="DG253">
        <v>0</v>
      </c>
      <c r="DH253">
        <v>65</v>
      </c>
      <c r="DI253">
        <v>0</v>
      </c>
      <c r="DJ253">
        <v>0</v>
      </c>
      <c r="DK253">
        <v>0</v>
      </c>
      <c r="DL253">
        <v>24</v>
      </c>
      <c r="DN253">
        <v>0</v>
      </c>
      <c r="DO253">
        <v>0</v>
      </c>
      <c r="DP253">
        <v>2.2999999999999998</v>
      </c>
      <c r="DQ253" t="s">
        <v>130</v>
      </c>
      <c r="DR253">
        <v>817664</v>
      </c>
      <c r="DS253">
        <v>850050</v>
      </c>
      <c r="DT253">
        <v>0.92200000000000004</v>
      </c>
      <c r="DU253">
        <v>1.8720000000000001</v>
      </c>
      <c r="DV253">
        <v>0.79</v>
      </c>
      <c r="DW253">
        <v>1.99</v>
      </c>
      <c r="DX253">
        <v>0</v>
      </c>
      <c r="DY253" s="15">
        <f t="shared" si="43"/>
        <v>8.6870964435787901E-3</v>
      </c>
      <c r="DZ253" s="15">
        <f t="shared" si="44"/>
        <v>1.5546413724811914E-2</v>
      </c>
      <c r="EA253" s="16">
        <f t="shared" si="45"/>
        <v>340.18774882666361</v>
      </c>
      <c r="EB253" s="17">
        <f t="shared" si="46"/>
        <v>2.4233510168390704E-2</v>
      </c>
    </row>
    <row r="254" spans="1:132" s="18" customFormat="1" hidden="1" x14ac:dyDescent="0.25">
      <c r="A254" s="18">
        <v>245</v>
      </c>
      <c r="B254" s="18" t="s">
        <v>809</v>
      </c>
      <c r="C254" s="18">
        <v>9</v>
      </c>
      <c r="D254" s="18">
        <v>1</v>
      </c>
      <c r="E254" s="18">
        <v>6</v>
      </c>
      <c r="F254" s="18">
        <v>0</v>
      </c>
      <c r="G254" s="18" t="s">
        <v>130</v>
      </c>
      <c r="H254" s="18" t="s">
        <v>130</v>
      </c>
      <c r="I254" s="18">
        <v>6</v>
      </c>
      <c r="J254" s="18">
        <v>0</v>
      </c>
      <c r="K254" s="18" t="s">
        <v>130</v>
      </c>
      <c r="L254" s="18" t="s">
        <v>130</v>
      </c>
      <c r="M254" s="18" t="s">
        <v>327</v>
      </c>
      <c r="N254" s="18">
        <v>14</v>
      </c>
      <c r="O254" s="18">
        <v>178</v>
      </c>
      <c r="P254" s="18">
        <v>3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364.8900146484375</v>
      </c>
      <c r="AG254" s="18">
        <v>363.1099853515625</v>
      </c>
      <c r="AH254" s="18">
        <v>366.91000366210938</v>
      </c>
      <c r="AI254" s="19">
        <f t="shared" si="37"/>
        <v>-4.9021766646035747E-3</v>
      </c>
      <c r="AJ254" s="19">
        <f t="shared" si="38"/>
        <v>1.0356813040307111E-2</v>
      </c>
      <c r="AK254" s="18" t="s">
        <v>810</v>
      </c>
      <c r="AL254" s="18">
        <v>25</v>
      </c>
      <c r="AM254" s="18">
        <v>37</v>
      </c>
      <c r="AN254" s="18">
        <v>22</v>
      </c>
      <c r="AO254" s="18">
        <v>106</v>
      </c>
      <c r="AP254" s="18">
        <v>2</v>
      </c>
      <c r="AQ254" s="18">
        <v>0</v>
      </c>
      <c r="AR254" s="18">
        <v>0</v>
      </c>
      <c r="AS254" s="18">
        <v>0</v>
      </c>
      <c r="AT254" s="18">
        <v>0</v>
      </c>
      <c r="AU254" s="18">
        <v>9</v>
      </c>
      <c r="AV254" s="18">
        <v>2</v>
      </c>
      <c r="AW254" s="18">
        <v>1</v>
      </c>
      <c r="AX254" s="18">
        <v>0</v>
      </c>
      <c r="AY254" s="18">
        <v>0</v>
      </c>
      <c r="AZ254" s="18">
        <v>1</v>
      </c>
      <c r="BA254" s="18">
        <v>3</v>
      </c>
      <c r="BB254" s="18">
        <v>1</v>
      </c>
      <c r="BC254" s="18">
        <v>3</v>
      </c>
      <c r="BD254" s="18">
        <v>376.29998779296881</v>
      </c>
      <c r="BE254" s="18">
        <v>368.35000610351563</v>
      </c>
      <c r="BF254" s="18">
        <v>376.6099853515625</v>
      </c>
      <c r="BG254" s="19">
        <f t="shared" si="39"/>
        <v>-2.1582683745684728E-2</v>
      </c>
      <c r="BH254" s="19">
        <f t="shared" si="40"/>
        <v>2.1932448871041621E-2</v>
      </c>
      <c r="BI254" s="18" t="s">
        <v>198</v>
      </c>
      <c r="BJ254" s="18">
        <v>6</v>
      </c>
      <c r="BK254" s="18">
        <v>164</v>
      </c>
      <c r="BL254" s="18">
        <v>25</v>
      </c>
      <c r="BM254" s="18">
        <v>0</v>
      </c>
      <c r="BN254" s="18">
        <v>0</v>
      </c>
      <c r="BO254" s="18">
        <v>0</v>
      </c>
      <c r="BP254" s="18">
        <v>0</v>
      </c>
      <c r="BQ254" s="18">
        <v>0</v>
      </c>
      <c r="BR254" s="18">
        <v>0</v>
      </c>
      <c r="BS254" s="18">
        <v>1</v>
      </c>
      <c r="BT254" s="18">
        <v>0</v>
      </c>
      <c r="BU254" s="18">
        <v>0</v>
      </c>
      <c r="BV254" s="18">
        <v>0</v>
      </c>
      <c r="BW254" s="18">
        <v>0</v>
      </c>
      <c r="BX254" s="18">
        <v>0</v>
      </c>
      <c r="BY254" s="18">
        <v>0</v>
      </c>
      <c r="BZ254" s="18">
        <v>0</v>
      </c>
      <c r="CA254" s="18">
        <v>0</v>
      </c>
      <c r="CB254" s="18">
        <v>376.27999877929688</v>
      </c>
      <c r="CC254" s="18">
        <v>374.48001098632813</v>
      </c>
      <c r="CD254" s="18">
        <v>379.82998657226563</v>
      </c>
      <c r="CE254" s="19">
        <f t="shared" si="41"/>
        <v>-4.8066325041697944E-3</v>
      </c>
      <c r="CF254" s="19">
        <f t="shared" si="42"/>
        <v>1.4085184885526791E-2</v>
      </c>
      <c r="CG254" s="18" t="s">
        <v>548</v>
      </c>
      <c r="CH254" s="18">
        <v>52</v>
      </c>
      <c r="CI254" s="18">
        <v>32</v>
      </c>
      <c r="CJ254" s="18">
        <v>0</v>
      </c>
      <c r="CK254" s="18">
        <v>0</v>
      </c>
      <c r="CL254" s="18">
        <v>0</v>
      </c>
      <c r="CM254" s="18">
        <v>0</v>
      </c>
      <c r="CN254" s="18">
        <v>0</v>
      </c>
      <c r="CO254" s="18">
        <v>0</v>
      </c>
      <c r="CP254" s="18">
        <v>0</v>
      </c>
      <c r="CQ254" s="18">
        <v>68</v>
      </c>
      <c r="CR254" s="18">
        <v>14</v>
      </c>
      <c r="CS254" s="18">
        <v>15</v>
      </c>
      <c r="CT254" s="18">
        <v>24</v>
      </c>
      <c r="CU254" s="18">
        <v>1</v>
      </c>
      <c r="CV254" s="18">
        <v>0</v>
      </c>
      <c r="CW254" s="18">
        <v>0</v>
      </c>
      <c r="CX254" s="18">
        <v>0</v>
      </c>
      <c r="CY254" s="18">
        <v>0</v>
      </c>
      <c r="CZ254" s="18">
        <v>374.5</v>
      </c>
      <c r="DA254" s="18">
        <v>375.33999633789063</v>
      </c>
      <c r="DB254" s="18">
        <v>378.010009765625</v>
      </c>
      <c r="DC254" s="18">
        <v>664</v>
      </c>
      <c r="DD254" s="18">
        <v>134</v>
      </c>
      <c r="DE254" s="18">
        <v>385</v>
      </c>
      <c r="DF254" s="18">
        <v>12</v>
      </c>
      <c r="DG254" s="18">
        <v>0</v>
      </c>
      <c r="DH254" s="18">
        <v>108</v>
      </c>
      <c r="DI254" s="18">
        <v>0</v>
      </c>
      <c r="DJ254" s="18">
        <v>108</v>
      </c>
      <c r="DK254" s="18">
        <v>3</v>
      </c>
      <c r="DL254" s="18">
        <v>1</v>
      </c>
      <c r="DN254" s="18">
        <v>3</v>
      </c>
      <c r="DO254" s="18">
        <v>0</v>
      </c>
      <c r="DP254" s="18">
        <v>1.8</v>
      </c>
      <c r="DQ254" s="18" t="s">
        <v>130</v>
      </c>
      <c r="DR254" s="18">
        <v>2652332</v>
      </c>
      <c r="DS254" s="18">
        <v>2597985</v>
      </c>
      <c r="DT254" s="18">
        <v>0.624</v>
      </c>
      <c r="DU254" s="18">
        <v>0.68500000000000005</v>
      </c>
      <c r="DV254" s="18">
        <v>1.6</v>
      </c>
      <c r="DW254" s="18">
        <v>2.15</v>
      </c>
      <c r="DX254" s="18">
        <v>0.30130000000000001</v>
      </c>
      <c r="DY254" s="19">
        <f t="shared" si="43"/>
        <v>2.2379611714347103E-3</v>
      </c>
      <c r="DZ254" s="19">
        <f t="shared" si="44"/>
        <v>7.0633405432566354E-3</v>
      </c>
      <c r="EA254" s="20">
        <f t="shared" si="45"/>
        <v>377.99115055152987</v>
      </c>
      <c r="EB254" s="21">
        <f t="shared" si="46"/>
        <v>9.3013017146913457E-3</v>
      </c>
    </row>
    <row r="255" spans="1:132" hidden="1" x14ac:dyDescent="0.25">
      <c r="A255">
        <v>246</v>
      </c>
      <c r="B255" t="s">
        <v>811</v>
      </c>
      <c r="C255">
        <v>9</v>
      </c>
      <c r="D255">
        <v>0</v>
      </c>
      <c r="E255">
        <v>5</v>
      </c>
      <c r="F255">
        <v>1</v>
      </c>
      <c r="G255" t="s">
        <v>130</v>
      </c>
      <c r="H255" t="s">
        <v>130</v>
      </c>
      <c r="I255">
        <v>5</v>
      </c>
      <c r="J255">
        <v>1</v>
      </c>
      <c r="K255" t="s">
        <v>130</v>
      </c>
      <c r="L255" t="s">
        <v>130</v>
      </c>
      <c r="M255" t="s">
        <v>456</v>
      </c>
      <c r="N255">
        <v>16</v>
      </c>
      <c r="O255">
        <v>47</v>
      </c>
      <c r="P255">
        <v>49</v>
      </c>
      <c r="Q255">
        <v>12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</v>
      </c>
      <c r="X255">
        <v>1</v>
      </c>
      <c r="Y255">
        <v>8</v>
      </c>
      <c r="Z255">
        <v>6</v>
      </c>
      <c r="AA255">
        <v>45</v>
      </c>
      <c r="AB255">
        <v>1</v>
      </c>
      <c r="AC255">
        <v>60</v>
      </c>
      <c r="AD255">
        <v>0</v>
      </c>
      <c r="AE255">
        <v>0</v>
      </c>
      <c r="AF255">
        <v>136.8699951171875</v>
      </c>
      <c r="AG255">
        <v>135.47999572753909</v>
      </c>
      <c r="AH255">
        <v>137.82000732421881</v>
      </c>
      <c r="AI255" s="15">
        <f t="shared" si="37"/>
        <v>-1.0259812765596843E-2</v>
      </c>
      <c r="AJ255" s="15">
        <f t="shared" si="38"/>
        <v>1.6978751068956854E-2</v>
      </c>
      <c r="AK255" t="s">
        <v>624</v>
      </c>
      <c r="AL255">
        <v>21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79</v>
      </c>
      <c r="AV255">
        <v>18</v>
      </c>
      <c r="AW255">
        <v>3</v>
      </c>
      <c r="AX255">
        <v>4</v>
      </c>
      <c r="AY255">
        <v>56</v>
      </c>
      <c r="AZ255">
        <v>0</v>
      </c>
      <c r="BA255">
        <v>0</v>
      </c>
      <c r="BB255">
        <v>0</v>
      </c>
      <c r="BC255">
        <v>0</v>
      </c>
      <c r="BD255">
        <v>138.17999267578119</v>
      </c>
      <c r="BE255">
        <v>137.6199951171875</v>
      </c>
      <c r="BF255">
        <v>138.25</v>
      </c>
      <c r="BG255" s="15">
        <f t="shared" si="39"/>
        <v>-4.0691583960370536E-3</v>
      </c>
      <c r="BH255" s="15">
        <f t="shared" si="40"/>
        <v>4.5569973440325873E-3</v>
      </c>
      <c r="BI255" t="s">
        <v>369</v>
      </c>
      <c r="BJ255">
        <v>99</v>
      </c>
      <c r="BK255">
        <v>73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139.25999450683591</v>
      </c>
      <c r="CC255">
        <v>138.6199951171875</v>
      </c>
      <c r="CD255">
        <v>139.94000244140619</v>
      </c>
      <c r="CE255" s="15">
        <f t="shared" si="41"/>
        <v>-4.6169341523014662E-3</v>
      </c>
      <c r="CF255" s="15">
        <f t="shared" si="42"/>
        <v>9.4326661511342502E-3</v>
      </c>
      <c r="CG255" t="s">
        <v>631</v>
      </c>
      <c r="CH255">
        <v>92</v>
      </c>
      <c r="CI255">
        <v>2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65</v>
      </c>
      <c r="CR255">
        <v>17</v>
      </c>
      <c r="CS255">
        <v>7</v>
      </c>
      <c r="CT255">
        <v>5</v>
      </c>
      <c r="CU255">
        <v>37</v>
      </c>
      <c r="CV255">
        <v>0</v>
      </c>
      <c r="CW255">
        <v>0</v>
      </c>
      <c r="CX255">
        <v>0</v>
      </c>
      <c r="CY255">
        <v>0</v>
      </c>
      <c r="CZ255">
        <v>137.4100036621094</v>
      </c>
      <c r="DA255">
        <v>137.5299987792969</v>
      </c>
      <c r="DB255">
        <v>139.1000061035156</v>
      </c>
      <c r="DC255">
        <v>411</v>
      </c>
      <c r="DD255">
        <v>216</v>
      </c>
      <c r="DE255">
        <v>145</v>
      </c>
      <c r="DF255">
        <v>122</v>
      </c>
      <c r="DG255">
        <v>0</v>
      </c>
      <c r="DH255">
        <v>12</v>
      </c>
      <c r="DI255">
        <v>0</v>
      </c>
      <c r="DJ255">
        <v>12</v>
      </c>
      <c r="DK255">
        <v>0</v>
      </c>
      <c r="DL255">
        <v>138</v>
      </c>
      <c r="DN255">
        <v>0</v>
      </c>
      <c r="DO255">
        <v>101</v>
      </c>
      <c r="DP255">
        <v>2.4</v>
      </c>
      <c r="DQ255" t="s">
        <v>130</v>
      </c>
      <c r="DR255">
        <v>708603</v>
      </c>
      <c r="DS255">
        <v>471414</v>
      </c>
      <c r="DT255">
        <v>1.19</v>
      </c>
      <c r="DU255">
        <v>1.323</v>
      </c>
      <c r="DV255">
        <v>2.19</v>
      </c>
      <c r="DW255">
        <v>2.5499999999999998</v>
      </c>
      <c r="DX255">
        <v>1.8200000000000001E-2</v>
      </c>
      <c r="DY255" s="15">
        <f t="shared" si="43"/>
        <v>8.7250140516659247E-4</v>
      </c>
      <c r="DZ255" s="15">
        <f t="shared" si="44"/>
        <v>1.1286896156210924E-2</v>
      </c>
      <c r="EA255" s="16">
        <f t="shared" si="45"/>
        <v>139.08228559388263</v>
      </c>
      <c r="EB255" s="17">
        <f t="shared" si="46"/>
        <v>1.2159397561377516E-2</v>
      </c>
    </row>
    <row r="256" spans="1:132" hidden="1" x14ac:dyDescent="0.25">
      <c r="A256">
        <v>247</v>
      </c>
      <c r="B256" t="s">
        <v>812</v>
      </c>
      <c r="C256">
        <v>9</v>
      </c>
      <c r="D256">
        <v>0</v>
      </c>
      <c r="E256">
        <v>6</v>
      </c>
      <c r="F256">
        <v>0</v>
      </c>
      <c r="G256" t="s">
        <v>130</v>
      </c>
      <c r="H256" t="s">
        <v>130</v>
      </c>
      <c r="I256">
        <v>6</v>
      </c>
      <c r="J256">
        <v>0</v>
      </c>
      <c r="K256" t="s">
        <v>130</v>
      </c>
      <c r="L256" t="s">
        <v>130</v>
      </c>
      <c r="M256" t="s">
        <v>813</v>
      </c>
      <c r="N256">
        <v>14</v>
      </c>
      <c r="O256">
        <v>12</v>
      </c>
      <c r="P256">
        <v>4</v>
      </c>
      <c r="Q256">
        <v>3</v>
      </c>
      <c r="R256">
        <v>148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3</v>
      </c>
      <c r="Y256">
        <v>0</v>
      </c>
      <c r="Z256">
        <v>3</v>
      </c>
      <c r="AA256">
        <v>10</v>
      </c>
      <c r="AB256">
        <v>1</v>
      </c>
      <c r="AC256">
        <v>16</v>
      </c>
      <c r="AD256">
        <v>1</v>
      </c>
      <c r="AE256">
        <v>16</v>
      </c>
      <c r="AF256">
        <v>48.720001220703118</v>
      </c>
      <c r="AG256">
        <v>46.110000610351563</v>
      </c>
      <c r="AH256">
        <v>48.779998779296882</v>
      </c>
      <c r="AI256" s="15">
        <f t="shared" si="37"/>
        <v>-5.6603786072508155E-2</v>
      </c>
      <c r="AJ256" s="15">
        <f t="shared" si="38"/>
        <v>5.4735511188215069E-2</v>
      </c>
      <c r="AK256" t="s">
        <v>144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>
        <v>5</v>
      </c>
      <c r="AX256">
        <v>12</v>
      </c>
      <c r="AY256">
        <v>174</v>
      </c>
      <c r="AZ256">
        <v>0</v>
      </c>
      <c r="BA256">
        <v>0</v>
      </c>
      <c r="BB256">
        <v>0</v>
      </c>
      <c r="BC256">
        <v>0</v>
      </c>
      <c r="BD256">
        <v>47.959999084472663</v>
      </c>
      <c r="BE256">
        <v>48.209999084472663</v>
      </c>
      <c r="BF256">
        <v>48.689998626708977</v>
      </c>
      <c r="BG256" s="15">
        <f t="shared" si="39"/>
        <v>5.1856462299855188E-3</v>
      </c>
      <c r="BH256" s="15">
        <f t="shared" si="40"/>
        <v>9.8582779990675773E-3</v>
      </c>
      <c r="BI256" t="s">
        <v>594</v>
      </c>
      <c r="BJ256">
        <v>21</v>
      </c>
      <c r="BK256">
        <v>20</v>
      </c>
      <c r="BL256">
        <v>12</v>
      </c>
      <c r="BM256">
        <v>1</v>
      </c>
      <c r="BN256">
        <v>0</v>
      </c>
      <c r="BO256">
        <v>2</v>
      </c>
      <c r="BP256">
        <v>13</v>
      </c>
      <c r="BQ256">
        <v>0</v>
      </c>
      <c r="BR256">
        <v>0</v>
      </c>
      <c r="BS256">
        <v>8</v>
      </c>
      <c r="BT256">
        <v>13</v>
      </c>
      <c r="BU256">
        <v>26</v>
      </c>
      <c r="BV256">
        <v>9</v>
      </c>
      <c r="BW256">
        <v>92</v>
      </c>
      <c r="BX256">
        <v>2</v>
      </c>
      <c r="BY256">
        <v>78</v>
      </c>
      <c r="BZ256">
        <v>0</v>
      </c>
      <c r="CA256">
        <v>0</v>
      </c>
      <c r="CB256">
        <v>48.020000457763672</v>
      </c>
      <c r="CC256">
        <v>47.840000152587891</v>
      </c>
      <c r="CD256">
        <v>48.590000152587891</v>
      </c>
      <c r="CE256" s="15">
        <f t="shared" si="41"/>
        <v>-3.7625481731116128E-3</v>
      </c>
      <c r="CF256" s="15">
        <f t="shared" si="42"/>
        <v>1.5435274699418855E-2</v>
      </c>
      <c r="CG256" t="s">
        <v>814</v>
      </c>
      <c r="CH256">
        <v>60</v>
      </c>
      <c r="CI256">
        <v>14</v>
      </c>
      <c r="CJ256">
        <v>20</v>
      </c>
      <c r="CK256">
        <v>39</v>
      </c>
      <c r="CL256">
        <v>52</v>
      </c>
      <c r="CM256">
        <v>3</v>
      </c>
      <c r="CN256">
        <v>32</v>
      </c>
      <c r="CO256">
        <v>1</v>
      </c>
      <c r="CP256">
        <v>4</v>
      </c>
      <c r="CQ256">
        <v>26</v>
      </c>
      <c r="CR256">
        <v>3</v>
      </c>
      <c r="CS256">
        <v>5</v>
      </c>
      <c r="CT256">
        <v>0</v>
      </c>
      <c r="CU256">
        <v>9</v>
      </c>
      <c r="CV256">
        <v>3</v>
      </c>
      <c r="CW256">
        <v>17</v>
      </c>
      <c r="CX256">
        <v>2</v>
      </c>
      <c r="CY256">
        <v>17</v>
      </c>
      <c r="CZ256">
        <v>50.319999694824219</v>
      </c>
      <c r="DA256">
        <v>50.630001068115227</v>
      </c>
      <c r="DB256">
        <v>51.869998931884773</v>
      </c>
      <c r="DC256">
        <v>221</v>
      </c>
      <c r="DD256">
        <v>126</v>
      </c>
      <c r="DE256">
        <v>34</v>
      </c>
      <c r="DF256">
        <v>36</v>
      </c>
      <c r="DG256">
        <v>4</v>
      </c>
      <c r="DH256">
        <v>243</v>
      </c>
      <c r="DI256">
        <v>0</v>
      </c>
      <c r="DJ256">
        <v>151</v>
      </c>
      <c r="DK256">
        <v>33</v>
      </c>
      <c r="DL256">
        <v>285</v>
      </c>
      <c r="DN256">
        <v>16</v>
      </c>
      <c r="DO256">
        <v>184</v>
      </c>
      <c r="DP256">
        <v>1.7</v>
      </c>
      <c r="DQ256" t="s">
        <v>130</v>
      </c>
      <c r="DR256">
        <v>1647730</v>
      </c>
      <c r="DS256">
        <v>1364771</v>
      </c>
      <c r="DT256">
        <v>1.0900000000000001</v>
      </c>
      <c r="DU256">
        <v>1.8149999999999999</v>
      </c>
      <c r="DV256">
        <v>7980.25</v>
      </c>
      <c r="DW256">
        <v>4.32</v>
      </c>
      <c r="DX256">
        <v>0</v>
      </c>
      <c r="DY256" s="15">
        <f t="shared" si="43"/>
        <v>6.1228790588794269E-3</v>
      </c>
      <c r="DZ256" s="15">
        <f t="shared" si="44"/>
        <v>2.3905877950718635E-2</v>
      </c>
      <c r="EA256" s="16">
        <f t="shared" si="45"/>
        <v>51.840355694294345</v>
      </c>
      <c r="EB256" s="17">
        <f t="shared" si="46"/>
        <v>3.0028757009598062E-2</v>
      </c>
    </row>
    <row r="257" spans="1:132" hidden="1" x14ac:dyDescent="0.25">
      <c r="A257">
        <v>248</v>
      </c>
      <c r="B257" t="s">
        <v>815</v>
      </c>
      <c r="C257">
        <v>9</v>
      </c>
      <c r="D257">
        <v>1</v>
      </c>
      <c r="E257">
        <v>5</v>
      </c>
      <c r="F257">
        <v>1</v>
      </c>
      <c r="G257" t="s">
        <v>130</v>
      </c>
      <c r="H257" t="s">
        <v>130</v>
      </c>
      <c r="I257">
        <v>5</v>
      </c>
      <c r="J257">
        <v>1</v>
      </c>
      <c r="K257" t="s">
        <v>130</v>
      </c>
      <c r="L257" t="s">
        <v>130</v>
      </c>
      <c r="M257" t="s">
        <v>388</v>
      </c>
      <c r="N257">
        <v>114</v>
      </c>
      <c r="O257">
        <v>41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29</v>
      </c>
      <c r="X257">
        <v>4</v>
      </c>
      <c r="Y257">
        <v>10</v>
      </c>
      <c r="Z257">
        <v>2</v>
      </c>
      <c r="AA257">
        <v>13</v>
      </c>
      <c r="AB257">
        <v>0</v>
      </c>
      <c r="AC257">
        <v>0</v>
      </c>
      <c r="AD257">
        <v>0</v>
      </c>
      <c r="AE257">
        <v>0</v>
      </c>
      <c r="AF257">
        <v>56.779998779296882</v>
      </c>
      <c r="AG257">
        <v>56.619998931884773</v>
      </c>
      <c r="AH257">
        <v>57.060001373291023</v>
      </c>
      <c r="AI257" s="15">
        <f t="shared" si="37"/>
        <v>-2.8258539461401E-3</v>
      </c>
      <c r="AJ257" s="15">
        <f t="shared" si="38"/>
        <v>7.7112238138187239E-3</v>
      </c>
      <c r="AK257" t="s">
        <v>441</v>
      </c>
      <c r="AL257">
        <v>9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9</v>
      </c>
      <c r="AV257">
        <v>19</v>
      </c>
      <c r="AW257">
        <v>29</v>
      </c>
      <c r="AX257">
        <v>23</v>
      </c>
      <c r="AY257">
        <v>115</v>
      </c>
      <c r="AZ257">
        <v>0</v>
      </c>
      <c r="BA257">
        <v>0</v>
      </c>
      <c r="BB257">
        <v>0</v>
      </c>
      <c r="BC257">
        <v>0</v>
      </c>
      <c r="BD257">
        <v>57.290000915527337</v>
      </c>
      <c r="BE257">
        <v>57.330001831054688</v>
      </c>
      <c r="BF257">
        <v>57.450000762939453</v>
      </c>
      <c r="BG257" s="15">
        <f t="shared" si="39"/>
        <v>6.9773093057334812E-4</v>
      </c>
      <c r="BH257" s="15">
        <f t="shared" si="40"/>
        <v>2.0887542261300851E-3</v>
      </c>
      <c r="BI257" t="s">
        <v>479</v>
      </c>
      <c r="BJ257">
        <v>74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82</v>
      </c>
      <c r="BT257">
        <v>43</v>
      </c>
      <c r="BU257">
        <v>11</v>
      </c>
      <c r="BV257">
        <v>1</v>
      </c>
      <c r="BW257">
        <v>1</v>
      </c>
      <c r="BX257">
        <v>0</v>
      </c>
      <c r="BY257">
        <v>0</v>
      </c>
      <c r="BZ257">
        <v>0</v>
      </c>
      <c r="CA257">
        <v>0</v>
      </c>
      <c r="CB257">
        <v>57.680000305175781</v>
      </c>
      <c r="CC257">
        <v>57.599998474121087</v>
      </c>
      <c r="CD257">
        <v>57.799999237060547</v>
      </c>
      <c r="CE257" s="15">
        <f t="shared" si="41"/>
        <v>-1.388920714826769E-3</v>
      </c>
      <c r="CF257" s="15">
        <f t="shared" si="42"/>
        <v>3.460220857775087E-3</v>
      </c>
      <c r="CG257" t="s">
        <v>816</v>
      </c>
      <c r="CH257">
        <v>3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18</v>
      </c>
      <c r="CS257">
        <v>25</v>
      </c>
      <c r="CT257">
        <v>25</v>
      </c>
      <c r="CU257">
        <v>127</v>
      </c>
      <c r="CV257">
        <v>0</v>
      </c>
      <c r="CW257">
        <v>0</v>
      </c>
      <c r="CX257">
        <v>0</v>
      </c>
      <c r="CY257">
        <v>0</v>
      </c>
      <c r="CZ257">
        <v>56.630001068115227</v>
      </c>
      <c r="DA257">
        <v>56.520000457763672</v>
      </c>
      <c r="DB257">
        <v>57.830001831054688</v>
      </c>
      <c r="DC257">
        <v>241</v>
      </c>
      <c r="DD257">
        <v>330</v>
      </c>
      <c r="DE257">
        <v>164</v>
      </c>
      <c r="DF257">
        <v>125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256</v>
      </c>
      <c r="DN257">
        <v>0</v>
      </c>
      <c r="DO257">
        <v>128</v>
      </c>
      <c r="DP257">
        <v>2.2000000000000002</v>
      </c>
      <c r="DQ257" t="s">
        <v>130</v>
      </c>
      <c r="DR257">
        <v>6099314</v>
      </c>
      <c r="DS257">
        <v>5426685</v>
      </c>
      <c r="DV257">
        <v>2.37</v>
      </c>
      <c r="DW257">
        <v>1.54</v>
      </c>
      <c r="DX257">
        <v>0.54900000000000004</v>
      </c>
      <c r="DY257" s="15">
        <f t="shared" si="43"/>
        <v>-1.9462245127501721E-3</v>
      </c>
      <c r="DZ257" s="15">
        <f t="shared" si="44"/>
        <v>2.2652625485264033E-2</v>
      </c>
      <c r="EA257" s="16">
        <f t="shared" si="45"/>
        <v>57.800326860560347</v>
      </c>
      <c r="EB257" s="17">
        <f t="shared" si="46"/>
        <v>2.0706400972513861E-2</v>
      </c>
    </row>
    <row r="258" spans="1:132" hidden="1" x14ac:dyDescent="0.25">
      <c r="A258">
        <v>249</v>
      </c>
      <c r="B258" t="s">
        <v>817</v>
      </c>
      <c r="C258">
        <v>10</v>
      </c>
      <c r="D258">
        <v>0</v>
      </c>
      <c r="E258">
        <v>5</v>
      </c>
      <c r="F258">
        <v>1</v>
      </c>
      <c r="G258" t="s">
        <v>130</v>
      </c>
      <c r="H258" t="s">
        <v>130</v>
      </c>
      <c r="I258">
        <v>6</v>
      </c>
      <c r="J258">
        <v>0</v>
      </c>
      <c r="K258" t="s">
        <v>130</v>
      </c>
      <c r="L258" t="s">
        <v>130</v>
      </c>
      <c r="M258" t="s">
        <v>163</v>
      </c>
      <c r="N258">
        <v>85</v>
      </c>
      <c r="O258">
        <v>23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24</v>
      </c>
      <c r="X258">
        <v>25</v>
      </c>
      <c r="Y258">
        <v>10</v>
      </c>
      <c r="Z258">
        <v>12</v>
      </c>
      <c r="AA258">
        <v>31</v>
      </c>
      <c r="AB258">
        <v>0</v>
      </c>
      <c r="AC258">
        <v>0</v>
      </c>
      <c r="AD258">
        <v>0</v>
      </c>
      <c r="AE258">
        <v>0</v>
      </c>
      <c r="AF258">
        <v>18.829999923706051</v>
      </c>
      <c r="AG258">
        <v>18.840000152587891</v>
      </c>
      <c r="AH258">
        <v>18.979999542236332</v>
      </c>
      <c r="AI258" s="15">
        <f t="shared" si="37"/>
        <v>5.3079770705133367E-4</v>
      </c>
      <c r="AJ258" s="15">
        <f t="shared" si="38"/>
        <v>7.3761534786604965E-3</v>
      </c>
      <c r="AK258" t="s">
        <v>818</v>
      </c>
      <c r="AL258">
        <v>6</v>
      </c>
      <c r="AM258">
        <v>2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4</v>
      </c>
      <c r="AV258">
        <v>8</v>
      </c>
      <c r="AW258">
        <v>7</v>
      </c>
      <c r="AX258">
        <v>10</v>
      </c>
      <c r="AY258">
        <v>161</v>
      </c>
      <c r="AZ258">
        <v>0</v>
      </c>
      <c r="BA258">
        <v>0</v>
      </c>
      <c r="BB258">
        <v>0</v>
      </c>
      <c r="BC258">
        <v>0</v>
      </c>
      <c r="BD258">
        <v>18.219999313354489</v>
      </c>
      <c r="BE258">
        <v>18.530000686645511</v>
      </c>
      <c r="BF258">
        <v>18.649999618530281</v>
      </c>
      <c r="BG258" s="15">
        <f t="shared" si="39"/>
        <v>1.6729701122701002E-2</v>
      </c>
      <c r="BH258" s="15">
        <f t="shared" si="40"/>
        <v>6.4342592139005061E-3</v>
      </c>
      <c r="BI258" t="s">
        <v>377</v>
      </c>
      <c r="BJ258">
        <v>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6</v>
      </c>
      <c r="BU258">
        <v>8</v>
      </c>
      <c r="BV258">
        <v>8</v>
      </c>
      <c r="BW258">
        <v>172</v>
      </c>
      <c r="BX258">
        <v>0</v>
      </c>
      <c r="BY258">
        <v>0</v>
      </c>
      <c r="BZ258">
        <v>0</v>
      </c>
      <c r="CA258">
        <v>0</v>
      </c>
      <c r="CB258">
        <v>18.090000152587891</v>
      </c>
      <c r="CC258">
        <v>18.35000038146973</v>
      </c>
      <c r="CD258">
        <v>18.389999389648441</v>
      </c>
      <c r="CE258" s="15">
        <f t="shared" si="41"/>
        <v>1.4168949508273299E-2</v>
      </c>
      <c r="CF258" s="15">
        <f t="shared" si="42"/>
        <v>2.1750412999592683E-3</v>
      </c>
      <c r="CG258" t="s">
        <v>309</v>
      </c>
      <c r="CH258">
        <v>49</v>
      </c>
      <c r="CI258">
        <v>67</v>
      </c>
      <c r="CJ258">
        <v>64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11</v>
      </c>
      <c r="CR258">
        <v>6</v>
      </c>
      <c r="CS258">
        <v>3</v>
      </c>
      <c r="CT258">
        <v>4</v>
      </c>
      <c r="CU258">
        <v>3</v>
      </c>
      <c r="CV258">
        <v>1</v>
      </c>
      <c r="CW258">
        <v>16</v>
      </c>
      <c r="CX258">
        <v>0</v>
      </c>
      <c r="CY258">
        <v>0</v>
      </c>
      <c r="CZ258">
        <v>18.190000534057621</v>
      </c>
      <c r="DA258">
        <v>18.20000076293945</v>
      </c>
      <c r="DB258">
        <v>19.04999923706055</v>
      </c>
      <c r="DC258">
        <v>299</v>
      </c>
      <c r="DD258">
        <v>147</v>
      </c>
      <c r="DE258">
        <v>116</v>
      </c>
      <c r="DF258">
        <v>100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367</v>
      </c>
      <c r="DN258">
        <v>0</v>
      </c>
      <c r="DO258">
        <v>192</v>
      </c>
      <c r="DP258">
        <v>2</v>
      </c>
      <c r="DQ258" t="s">
        <v>130</v>
      </c>
      <c r="DR258">
        <v>16598238</v>
      </c>
      <c r="DS258">
        <v>24450128</v>
      </c>
      <c r="DT258">
        <v>1.3540000000000001</v>
      </c>
      <c r="DU258">
        <v>1.6719999999999999</v>
      </c>
      <c r="DV258">
        <v>0.13</v>
      </c>
      <c r="DW258">
        <v>1.94</v>
      </c>
      <c r="DX258">
        <v>0.44919997</v>
      </c>
      <c r="DY258" s="15">
        <f t="shared" si="43"/>
        <v>5.4946310234182949E-4</v>
      </c>
      <c r="DZ258" s="15">
        <f t="shared" si="44"/>
        <v>4.461934426052272E-2</v>
      </c>
      <c r="EA258" s="16">
        <f t="shared" si="45"/>
        <v>19.012072862522821</v>
      </c>
      <c r="EB258" s="17">
        <f t="shared" si="46"/>
        <v>4.5168807362864549E-2</v>
      </c>
    </row>
    <row r="259" spans="1:132" hidden="1" x14ac:dyDescent="0.25">
      <c r="A259">
        <v>250</v>
      </c>
      <c r="B259" t="s">
        <v>819</v>
      </c>
      <c r="C259">
        <v>9</v>
      </c>
      <c r="D259">
        <v>0</v>
      </c>
      <c r="E259">
        <v>5</v>
      </c>
      <c r="F259">
        <v>1</v>
      </c>
      <c r="G259" t="s">
        <v>130</v>
      </c>
      <c r="H259" t="s">
        <v>130</v>
      </c>
      <c r="I259">
        <v>6</v>
      </c>
      <c r="J259">
        <v>0</v>
      </c>
      <c r="K259" t="s">
        <v>130</v>
      </c>
      <c r="L259" t="s">
        <v>130</v>
      </c>
      <c r="M259" t="s">
        <v>275</v>
      </c>
      <c r="N259">
        <v>180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25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177.2200012207031</v>
      </c>
      <c r="AG259">
        <v>177.24000549316409</v>
      </c>
      <c r="AH259">
        <v>177.36000061035159</v>
      </c>
      <c r="AI259" s="15">
        <f t="shared" si="37"/>
        <v>1.128654470831103E-4</v>
      </c>
      <c r="AJ259" s="15">
        <f t="shared" si="38"/>
        <v>6.7656245362290868E-4</v>
      </c>
      <c r="AK259" t="s">
        <v>198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175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177.21000671386719</v>
      </c>
      <c r="BE259">
        <v>177.36000061035159</v>
      </c>
      <c r="BF259">
        <v>177.36000061035159</v>
      </c>
      <c r="BG259" s="15">
        <f t="shared" si="39"/>
        <v>8.4570306702880238E-4</v>
      </c>
      <c r="BH259" s="15">
        <f t="shared" si="40"/>
        <v>0</v>
      </c>
      <c r="BI259" t="s">
        <v>388</v>
      </c>
      <c r="BJ259">
        <v>17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170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177.1199951171875</v>
      </c>
      <c r="CC259">
        <v>177.25</v>
      </c>
      <c r="CD259">
        <v>177.30000305175781</v>
      </c>
      <c r="CE259" s="15">
        <f t="shared" si="41"/>
        <v>7.3345491008458552E-4</v>
      </c>
      <c r="CF259" s="15">
        <f t="shared" si="42"/>
        <v>2.820251037627397E-4</v>
      </c>
      <c r="CG259" t="s">
        <v>198</v>
      </c>
      <c r="CH259">
        <v>161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177.11000061035159</v>
      </c>
      <c r="DA259">
        <v>177.05999755859381</v>
      </c>
      <c r="DB259">
        <v>177.19999694824219</v>
      </c>
      <c r="DC259">
        <v>358</v>
      </c>
      <c r="DD259">
        <v>370</v>
      </c>
      <c r="DE259">
        <v>180</v>
      </c>
      <c r="DF259">
        <v>200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N259">
        <v>0</v>
      </c>
      <c r="DO259">
        <v>0</v>
      </c>
      <c r="DP259">
        <v>3.4</v>
      </c>
      <c r="DQ259" t="s">
        <v>135</v>
      </c>
      <c r="DR259">
        <v>313470</v>
      </c>
      <c r="DS259">
        <v>679442</v>
      </c>
      <c r="DT259">
        <v>1.0329999999999999</v>
      </c>
      <c r="DU259">
        <v>1.514</v>
      </c>
      <c r="DV259">
        <v>3.42</v>
      </c>
      <c r="DW259">
        <v>3.2</v>
      </c>
      <c r="DX259">
        <v>0</v>
      </c>
      <c r="DY259" s="15">
        <f t="shared" si="43"/>
        <v>-2.8240738985241265E-4</v>
      </c>
      <c r="DZ259" s="15">
        <f t="shared" si="44"/>
        <v>7.9006428927463901E-4</v>
      </c>
      <c r="EA259" s="16">
        <f t="shared" si="45"/>
        <v>177.19988633972392</v>
      </c>
      <c r="EB259" s="17">
        <f t="shared" si="46"/>
        <v>5.0765689942222636E-4</v>
      </c>
    </row>
    <row r="260" spans="1:132" hidden="1" x14ac:dyDescent="0.25">
      <c r="A260">
        <v>251</v>
      </c>
      <c r="B260" t="s">
        <v>820</v>
      </c>
      <c r="C260">
        <v>10</v>
      </c>
      <c r="D260">
        <v>1</v>
      </c>
      <c r="E260">
        <v>5</v>
      </c>
      <c r="F260">
        <v>1</v>
      </c>
      <c r="G260" t="s">
        <v>130</v>
      </c>
      <c r="H260" t="s">
        <v>130</v>
      </c>
      <c r="I260">
        <v>5</v>
      </c>
      <c r="J260">
        <v>1</v>
      </c>
      <c r="K260" t="s">
        <v>130</v>
      </c>
      <c r="L260" t="s">
        <v>130</v>
      </c>
      <c r="M260" t="s">
        <v>821</v>
      </c>
      <c r="N260">
        <v>0</v>
      </c>
      <c r="O260">
        <v>0</v>
      </c>
      <c r="P260">
        <v>0</v>
      </c>
      <c r="Q260">
        <v>0</v>
      </c>
      <c r="R260">
        <v>190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59.819999694824219</v>
      </c>
      <c r="AG260">
        <v>56.080001831054688</v>
      </c>
      <c r="AH260">
        <v>60.490001678466797</v>
      </c>
      <c r="AI260" s="15">
        <f t="shared" si="37"/>
        <v>-6.6690401955345147E-2</v>
      </c>
      <c r="AJ260" s="15">
        <f t="shared" si="38"/>
        <v>7.2904607787140807E-2</v>
      </c>
      <c r="AK260" t="s">
        <v>822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190</v>
      </c>
      <c r="AZ260">
        <v>0</v>
      </c>
      <c r="BA260">
        <v>0</v>
      </c>
      <c r="BB260">
        <v>0</v>
      </c>
      <c r="BC260">
        <v>0</v>
      </c>
      <c r="BD260">
        <v>57.770000457763672</v>
      </c>
      <c r="BE260">
        <v>59.349998474121087</v>
      </c>
      <c r="BF260">
        <v>59.349998474121087</v>
      </c>
      <c r="BG260" s="15">
        <f t="shared" si="39"/>
        <v>2.6621702729214936E-2</v>
      </c>
      <c r="BH260" s="15">
        <f t="shared" si="40"/>
        <v>0</v>
      </c>
      <c r="BI260" t="s">
        <v>343</v>
      </c>
      <c r="BJ260">
        <v>51</v>
      </c>
      <c r="BK260">
        <v>8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31</v>
      </c>
      <c r="BT260">
        <v>10</v>
      </c>
      <c r="BU260">
        <v>9</v>
      </c>
      <c r="BV260">
        <v>5</v>
      </c>
      <c r="BW260">
        <v>98</v>
      </c>
      <c r="BX260">
        <v>0</v>
      </c>
      <c r="BY260">
        <v>0</v>
      </c>
      <c r="BZ260">
        <v>0</v>
      </c>
      <c r="CA260">
        <v>0</v>
      </c>
      <c r="CB260">
        <v>58.180000305175781</v>
      </c>
      <c r="CC260">
        <v>57.939998626708977</v>
      </c>
      <c r="CD260">
        <v>58.490001678466797</v>
      </c>
      <c r="CE260" s="15">
        <f t="shared" si="41"/>
        <v>-4.1422451528358994E-3</v>
      </c>
      <c r="CF260" s="15">
        <f t="shared" si="42"/>
        <v>9.4033687121658494E-3</v>
      </c>
      <c r="CG260" t="s">
        <v>823</v>
      </c>
      <c r="CH260">
        <v>4</v>
      </c>
      <c r="CI260">
        <v>3</v>
      </c>
      <c r="CJ260">
        <v>1</v>
      </c>
      <c r="CK260">
        <v>9</v>
      </c>
      <c r="CL260">
        <v>17</v>
      </c>
      <c r="CM260">
        <v>1</v>
      </c>
      <c r="CN260">
        <v>27</v>
      </c>
      <c r="CO260">
        <v>1</v>
      </c>
      <c r="CP260">
        <v>17</v>
      </c>
      <c r="CQ260">
        <v>1</v>
      </c>
      <c r="CR260">
        <v>1</v>
      </c>
      <c r="CS260">
        <v>0</v>
      </c>
      <c r="CT260">
        <v>1</v>
      </c>
      <c r="CU260">
        <v>156</v>
      </c>
      <c r="CV260">
        <v>1</v>
      </c>
      <c r="CW260">
        <v>1</v>
      </c>
      <c r="CX260">
        <v>1</v>
      </c>
      <c r="CY260">
        <v>1</v>
      </c>
      <c r="CZ260">
        <v>56.599998474121087</v>
      </c>
      <c r="DA260">
        <v>56.529998779296882</v>
      </c>
      <c r="DB260">
        <v>58.930000305175781</v>
      </c>
      <c r="DC260">
        <v>76</v>
      </c>
      <c r="DD260">
        <v>58</v>
      </c>
      <c r="DE260">
        <v>0</v>
      </c>
      <c r="DF260">
        <v>0</v>
      </c>
      <c r="DG260">
        <v>17</v>
      </c>
      <c r="DH260">
        <v>216</v>
      </c>
      <c r="DI260">
        <v>0</v>
      </c>
      <c r="DJ260">
        <v>190</v>
      </c>
      <c r="DK260">
        <v>1</v>
      </c>
      <c r="DL260">
        <v>444</v>
      </c>
      <c r="DN260">
        <v>0</v>
      </c>
      <c r="DO260">
        <v>190</v>
      </c>
      <c r="DP260">
        <v>1.7</v>
      </c>
      <c r="DQ260" t="s">
        <v>130</v>
      </c>
      <c r="DR260">
        <v>763686</v>
      </c>
      <c r="DS260">
        <v>736471</v>
      </c>
      <c r="DT260">
        <v>4.9059999999999997</v>
      </c>
      <c r="DU260">
        <v>5.4960000000000004</v>
      </c>
      <c r="DW260">
        <v>3.51</v>
      </c>
      <c r="DX260">
        <v>0</v>
      </c>
      <c r="DY260" s="15">
        <f t="shared" si="43"/>
        <v>-1.2382751872592745E-3</v>
      </c>
      <c r="DZ260" s="15">
        <f t="shared" si="44"/>
        <v>4.0726311105552582E-2</v>
      </c>
      <c r="EA260" s="16">
        <f t="shared" si="45"/>
        <v>58.832257096379038</v>
      </c>
      <c r="EB260" s="17">
        <f t="shared" si="46"/>
        <v>3.9488035918293307E-2</v>
      </c>
    </row>
    <row r="261" spans="1:132" hidden="1" x14ac:dyDescent="0.25">
      <c r="A261">
        <v>252</v>
      </c>
      <c r="B261" t="s">
        <v>824</v>
      </c>
      <c r="C261">
        <v>9</v>
      </c>
      <c r="D261">
        <v>0</v>
      </c>
      <c r="E261">
        <v>5</v>
      </c>
      <c r="F261">
        <v>1</v>
      </c>
      <c r="G261" t="s">
        <v>130</v>
      </c>
      <c r="H261" t="s">
        <v>130</v>
      </c>
      <c r="I261">
        <v>5</v>
      </c>
      <c r="J261">
        <v>1</v>
      </c>
      <c r="K261" t="s">
        <v>130</v>
      </c>
      <c r="L261" t="s">
        <v>130</v>
      </c>
      <c r="M261" t="s">
        <v>410</v>
      </c>
      <c r="N261">
        <v>43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36</v>
      </c>
      <c r="X261">
        <v>50</v>
      </c>
      <c r="Y261">
        <v>19</v>
      </c>
      <c r="Z261">
        <v>8</v>
      </c>
      <c r="AA261">
        <v>57</v>
      </c>
      <c r="AB261">
        <v>0</v>
      </c>
      <c r="AC261">
        <v>0</v>
      </c>
      <c r="AD261">
        <v>0</v>
      </c>
      <c r="AE261">
        <v>0</v>
      </c>
      <c r="AF261">
        <v>83.110000610351563</v>
      </c>
      <c r="AG261">
        <v>83.739997863769531</v>
      </c>
      <c r="AH261">
        <v>83.94000244140625</v>
      </c>
      <c r="AI261" s="15">
        <f t="shared" si="37"/>
        <v>7.5232537555454115E-3</v>
      </c>
      <c r="AJ261" s="15">
        <f t="shared" si="38"/>
        <v>2.3827087421915971E-3</v>
      </c>
      <c r="AK261" t="s">
        <v>825</v>
      </c>
      <c r="AL261">
        <v>12</v>
      </c>
      <c r="AM261">
        <v>128</v>
      </c>
      <c r="AN261">
        <v>54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84.94000244140625</v>
      </c>
      <c r="BE261">
        <v>83.589996337890625</v>
      </c>
      <c r="BF261">
        <v>84.949996948242188</v>
      </c>
      <c r="BG261" s="15">
        <f t="shared" si="39"/>
        <v>-1.6150330932646284E-2</v>
      </c>
      <c r="BH261" s="15">
        <f t="shared" si="40"/>
        <v>1.6009425064254845E-2</v>
      </c>
      <c r="BI261" t="s">
        <v>486</v>
      </c>
      <c r="BJ261">
        <v>32</v>
      </c>
      <c r="BK261">
        <v>87</v>
      </c>
      <c r="BL261">
        <v>65</v>
      </c>
      <c r="BM261">
        <v>11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85.400001525878906</v>
      </c>
      <c r="CC261">
        <v>84.110000610351563</v>
      </c>
      <c r="CD261">
        <v>85.540000915527344</v>
      </c>
      <c r="CE261" s="15">
        <f t="shared" si="41"/>
        <v>-1.5337069387306279E-2</v>
      </c>
      <c r="CF261" s="15">
        <f t="shared" si="42"/>
        <v>1.671732861667774E-2</v>
      </c>
      <c r="CG261" t="s">
        <v>826</v>
      </c>
      <c r="CH261">
        <v>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195</v>
      </c>
      <c r="CV261">
        <v>0</v>
      </c>
      <c r="CW261">
        <v>0</v>
      </c>
      <c r="CX261">
        <v>0</v>
      </c>
      <c r="CY261">
        <v>0</v>
      </c>
      <c r="CZ261">
        <v>83.839996337890625</v>
      </c>
      <c r="DA261">
        <v>83.919998168945313</v>
      </c>
      <c r="DB261">
        <v>84.709999084472656</v>
      </c>
      <c r="DC261">
        <v>434</v>
      </c>
      <c r="DD261">
        <v>116</v>
      </c>
      <c r="DE261">
        <v>238</v>
      </c>
      <c r="DF261">
        <v>115</v>
      </c>
      <c r="DG261">
        <v>0</v>
      </c>
      <c r="DH261">
        <v>12</v>
      </c>
      <c r="DI261">
        <v>0</v>
      </c>
      <c r="DJ261">
        <v>1</v>
      </c>
      <c r="DK261">
        <v>0</v>
      </c>
      <c r="DL261">
        <v>252</v>
      </c>
      <c r="DN261">
        <v>0</v>
      </c>
      <c r="DO261">
        <v>57</v>
      </c>
      <c r="DP261">
        <v>2.2000000000000002</v>
      </c>
      <c r="DQ261" t="s">
        <v>130</v>
      </c>
      <c r="DR261">
        <v>1835779</v>
      </c>
      <c r="DS261">
        <v>2400157</v>
      </c>
      <c r="DT261">
        <v>2.1080000000000001</v>
      </c>
      <c r="DU261">
        <v>2.9159999999999999</v>
      </c>
      <c r="DV261">
        <v>6.07</v>
      </c>
      <c r="DW261">
        <v>2.48</v>
      </c>
      <c r="DY261" s="15">
        <f t="shared" si="43"/>
        <v>9.5331068637094507E-4</v>
      </c>
      <c r="DZ261" s="15">
        <f t="shared" si="44"/>
        <v>9.3259464533762548E-3</v>
      </c>
      <c r="EA261" s="16">
        <f t="shared" si="45"/>
        <v>84.702631578236335</v>
      </c>
      <c r="EB261" s="17">
        <f t="shared" si="46"/>
        <v>1.02792571397472E-2</v>
      </c>
    </row>
    <row r="262" spans="1:132" hidden="1" x14ac:dyDescent="0.25">
      <c r="A262">
        <v>253</v>
      </c>
      <c r="B262" t="s">
        <v>827</v>
      </c>
      <c r="C262">
        <v>9</v>
      </c>
      <c r="D262">
        <v>0</v>
      </c>
      <c r="E262">
        <v>6</v>
      </c>
      <c r="F262">
        <v>0</v>
      </c>
      <c r="G262" t="s">
        <v>130</v>
      </c>
      <c r="H262" t="s">
        <v>130</v>
      </c>
      <c r="I262">
        <v>6</v>
      </c>
      <c r="J262">
        <v>0</v>
      </c>
      <c r="K262" t="s">
        <v>130</v>
      </c>
      <c r="L262" t="s">
        <v>130</v>
      </c>
      <c r="M262" t="s">
        <v>828</v>
      </c>
      <c r="N262">
        <v>12</v>
      </c>
      <c r="O262">
        <v>9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</v>
      </c>
      <c r="X262">
        <v>2</v>
      </c>
      <c r="Y262">
        <v>3</v>
      </c>
      <c r="Z262">
        <v>1</v>
      </c>
      <c r="AA262">
        <v>5</v>
      </c>
      <c r="AB262">
        <v>1</v>
      </c>
      <c r="AC262">
        <v>0</v>
      </c>
      <c r="AD262">
        <v>0</v>
      </c>
      <c r="AE262">
        <v>0</v>
      </c>
      <c r="AF262">
        <v>247.5</v>
      </c>
      <c r="AG262">
        <v>244.97999572753901</v>
      </c>
      <c r="AH262">
        <v>247.5</v>
      </c>
      <c r="AI262" s="15">
        <f t="shared" si="37"/>
        <v>-1.0286571623846719E-2</v>
      </c>
      <c r="AJ262" s="15">
        <f t="shared" si="38"/>
        <v>1.0181835444286857E-2</v>
      </c>
      <c r="AK262" t="s">
        <v>623</v>
      </c>
      <c r="AL262">
        <v>0</v>
      </c>
      <c r="AM262">
        <v>7</v>
      </c>
      <c r="AN262">
        <v>10</v>
      </c>
      <c r="AO262">
        <v>14</v>
      </c>
      <c r="AP262">
        <v>14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252.91999816894531</v>
      </c>
      <c r="BE262">
        <v>247.53999328613281</v>
      </c>
      <c r="BF262">
        <v>254.7200012207031</v>
      </c>
      <c r="BG262" s="15">
        <f t="shared" si="39"/>
        <v>-2.173388150897182E-2</v>
      </c>
      <c r="BH262" s="15">
        <f t="shared" si="40"/>
        <v>2.8187845085432262E-2</v>
      </c>
      <c r="BI262" t="s">
        <v>159</v>
      </c>
      <c r="BJ262">
        <v>4</v>
      </c>
      <c r="BK262">
        <v>10</v>
      </c>
      <c r="BL262">
        <v>16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3</v>
      </c>
      <c r="BT262">
        <v>2</v>
      </c>
      <c r="BU262">
        <v>0</v>
      </c>
      <c r="BV262">
        <v>1</v>
      </c>
      <c r="BW262">
        <v>3</v>
      </c>
      <c r="BX262">
        <v>1</v>
      </c>
      <c r="BY262">
        <v>6</v>
      </c>
      <c r="BZ262">
        <v>0</v>
      </c>
      <c r="CA262">
        <v>0</v>
      </c>
      <c r="CB262">
        <v>253.9700012207031</v>
      </c>
      <c r="CC262">
        <v>252</v>
      </c>
      <c r="CD262">
        <v>255.80999755859369</v>
      </c>
      <c r="CE262" s="15">
        <f t="shared" si="41"/>
        <v>-7.817465161520154E-3</v>
      </c>
      <c r="CF262" s="15">
        <f t="shared" si="42"/>
        <v>1.4893857139891553E-2</v>
      </c>
      <c r="CG262" t="s">
        <v>311</v>
      </c>
      <c r="CH262">
        <v>3</v>
      </c>
      <c r="CI262">
        <v>0</v>
      </c>
      <c r="CJ262">
        <v>1</v>
      </c>
      <c r="CK262">
        <v>3</v>
      </c>
      <c r="CL262">
        <v>0</v>
      </c>
      <c r="CM262">
        <v>3</v>
      </c>
      <c r="CN262">
        <v>4</v>
      </c>
      <c r="CO262">
        <v>0</v>
      </c>
      <c r="CP262">
        <v>0</v>
      </c>
      <c r="CQ262">
        <v>3</v>
      </c>
      <c r="CR262">
        <v>0</v>
      </c>
      <c r="CS262">
        <v>6</v>
      </c>
      <c r="CT262">
        <v>8</v>
      </c>
      <c r="CU262">
        <v>36</v>
      </c>
      <c r="CV262">
        <v>2</v>
      </c>
      <c r="CW262">
        <v>2</v>
      </c>
      <c r="CX262">
        <v>0</v>
      </c>
      <c r="CY262">
        <v>0</v>
      </c>
      <c r="CZ262">
        <v>251.53999328613281</v>
      </c>
      <c r="DA262">
        <v>250.2799987792969</v>
      </c>
      <c r="DB262">
        <v>258.48001098632813</v>
      </c>
      <c r="DC262">
        <v>91</v>
      </c>
      <c r="DD262">
        <v>31</v>
      </c>
      <c r="DE262">
        <v>53</v>
      </c>
      <c r="DF262">
        <v>8</v>
      </c>
      <c r="DG262">
        <v>0</v>
      </c>
      <c r="DH262">
        <v>32</v>
      </c>
      <c r="DI262">
        <v>0</v>
      </c>
      <c r="DJ262">
        <v>28</v>
      </c>
      <c r="DK262">
        <v>0</v>
      </c>
      <c r="DL262">
        <v>44</v>
      </c>
      <c r="DN262">
        <v>0</v>
      </c>
      <c r="DO262">
        <v>5</v>
      </c>
      <c r="DP262">
        <v>2</v>
      </c>
      <c r="DQ262" t="s">
        <v>130</v>
      </c>
      <c r="DR262">
        <v>28615</v>
      </c>
      <c r="DS262">
        <v>41585</v>
      </c>
      <c r="DT262">
        <v>2.5390000000000001</v>
      </c>
      <c r="DU262">
        <v>2.577</v>
      </c>
      <c r="DV262">
        <v>0.26</v>
      </c>
      <c r="DW262">
        <v>3.06</v>
      </c>
      <c r="DX262">
        <v>0.28239999999999998</v>
      </c>
      <c r="DY262" s="15">
        <f t="shared" si="43"/>
        <v>-5.0343395915828371E-3</v>
      </c>
      <c r="DZ262" s="15">
        <f t="shared" si="44"/>
        <v>3.1723970359413767E-2</v>
      </c>
      <c r="EA262" s="16">
        <f t="shared" si="45"/>
        <v>258.21987404212541</v>
      </c>
      <c r="EB262" s="17">
        <f t="shared" si="46"/>
        <v>2.668963076783093E-2</v>
      </c>
    </row>
    <row r="263" spans="1:132" hidden="1" x14ac:dyDescent="0.25">
      <c r="A263">
        <v>254</v>
      </c>
      <c r="B263" t="s">
        <v>829</v>
      </c>
      <c r="C263">
        <v>10</v>
      </c>
      <c r="D263">
        <v>0</v>
      </c>
      <c r="E263">
        <v>6</v>
      </c>
      <c r="F263">
        <v>0</v>
      </c>
      <c r="G263" t="s">
        <v>130</v>
      </c>
      <c r="H263" t="s">
        <v>130</v>
      </c>
      <c r="I263">
        <v>6</v>
      </c>
      <c r="J263">
        <v>0</v>
      </c>
      <c r="K263" t="s">
        <v>130</v>
      </c>
      <c r="L263" t="s">
        <v>130</v>
      </c>
      <c r="M263" t="s">
        <v>337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28</v>
      </c>
      <c r="Y263">
        <v>13</v>
      </c>
      <c r="Z263">
        <v>11</v>
      </c>
      <c r="AA263">
        <v>138</v>
      </c>
      <c r="AB263">
        <v>0</v>
      </c>
      <c r="AC263">
        <v>0</v>
      </c>
      <c r="AD263">
        <v>0</v>
      </c>
      <c r="AE263">
        <v>0</v>
      </c>
      <c r="AF263">
        <v>152.55999755859381</v>
      </c>
      <c r="AG263">
        <v>153.53999328613281</v>
      </c>
      <c r="AH263">
        <v>154</v>
      </c>
      <c r="AI263" s="15">
        <f t="shared" si="37"/>
        <v>6.3826740288617234E-3</v>
      </c>
      <c r="AJ263" s="15">
        <f t="shared" si="38"/>
        <v>2.9870565835531382E-3</v>
      </c>
      <c r="AK263" t="s">
        <v>830</v>
      </c>
      <c r="AL263">
        <v>5</v>
      </c>
      <c r="AM263">
        <v>167</v>
      </c>
      <c r="AN263">
        <v>18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2</v>
      </c>
      <c r="AW263">
        <v>1</v>
      </c>
      <c r="AX263">
        <v>0</v>
      </c>
      <c r="AY263">
        <v>0</v>
      </c>
      <c r="AZ263">
        <v>1</v>
      </c>
      <c r="BA263">
        <v>3</v>
      </c>
      <c r="BB263">
        <v>0</v>
      </c>
      <c r="BC263">
        <v>0</v>
      </c>
      <c r="BD263">
        <v>154</v>
      </c>
      <c r="BE263">
        <v>152.55999755859381</v>
      </c>
      <c r="BF263">
        <v>154.2799987792969</v>
      </c>
      <c r="BG263" s="15">
        <f t="shared" si="39"/>
        <v>-9.4389254355693453E-3</v>
      </c>
      <c r="BH263" s="15">
        <f t="shared" si="40"/>
        <v>1.1148569058284874E-2</v>
      </c>
      <c r="BI263" t="s">
        <v>421</v>
      </c>
      <c r="BJ263">
        <v>66</v>
      </c>
      <c r="BK263">
        <v>108</v>
      </c>
      <c r="BL263">
        <v>9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13</v>
      </c>
      <c r="BT263">
        <v>0</v>
      </c>
      <c r="BU263">
        <v>3</v>
      </c>
      <c r="BV263">
        <v>1</v>
      </c>
      <c r="BW263">
        <v>1</v>
      </c>
      <c r="BX263">
        <v>1</v>
      </c>
      <c r="BY263">
        <v>5</v>
      </c>
      <c r="BZ263">
        <v>0</v>
      </c>
      <c r="CA263">
        <v>0</v>
      </c>
      <c r="CB263">
        <v>154.7200012207031</v>
      </c>
      <c r="CC263">
        <v>154.19999694824219</v>
      </c>
      <c r="CD263">
        <v>155.9700012207031</v>
      </c>
      <c r="CE263" s="15">
        <f t="shared" si="41"/>
        <v>-3.3722716131794339E-3</v>
      </c>
      <c r="CF263" s="15">
        <f t="shared" si="42"/>
        <v>1.1348363522523108E-2</v>
      </c>
      <c r="CG263" t="s">
        <v>327</v>
      </c>
      <c r="CH263">
        <v>44</v>
      </c>
      <c r="CI263">
        <v>4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61</v>
      </c>
      <c r="CR263">
        <v>24</v>
      </c>
      <c r="CS263">
        <v>17</v>
      </c>
      <c r="CT263">
        <v>5</v>
      </c>
      <c r="CU263">
        <v>46</v>
      </c>
      <c r="CV263">
        <v>0</v>
      </c>
      <c r="CW263">
        <v>0</v>
      </c>
      <c r="CX263">
        <v>0</v>
      </c>
      <c r="CY263">
        <v>0</v>
      </c>
      <c r="CZ263">
        <v>154.3999938964844</v>
      </c>
      <c r="DA263">
        <v>154.77000427246091</v>
      </c>
      <c r="DB263">
        <v>157.58000183105469</v>
      </c>
      <c r="DC263">
        <v>424</v>
      </c>
      <c r="DD263">
        <v>180</v>
      </c>
      <c r="DE263">
        <v>193</v>
      </c>
      <c r="DF263">
        <v>56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185</v>
      </c>
      <c r="DN263">
        <v>0</v>
      </c>
      <c r="DO263">
        <v>138</v>
      </c>
      <c r="DP263">
        <v>2.2000000000000002</v>
      </c>
      <c r="DQ263" t="s">
        <v>130</v>
      </c>
      <c r="DR263">
        <v>701477</v>
      </c>
      <c r="DS263">
        <v>749785</v>
      </c>
      <c r="DT263">
        <v>0.96899999999999997</v>
      </c>
      <c r="DU263">
        <v>1.0269999999999999</v>
      </c>
      <c r="DV263">
        <v>2.48</v>
      </c>
      <c r="DW263">
        <v>9.67</v>
      </c>
      <c r="DX263">
        <v>0</v>
      </c>
      <c r="DY263" s="15">
        <f t="shared" si="43"/>
        <v>2.3907111569573258E-3</v>
      </c>
      <c r="DZ263" s="15">
        <f t="shared" si="44"/>
        <v>1.7832196509341647E-2</v>
      </c>
      <c r="EA263" s="16">
        <f t="shared" si="45"/>
        <v>157.52989340239907</v>
      </c>
      <c r="EB263" s="17">
        <f t="shared" si="46"/>
        <v>2.0222907666298973E-2</v>
      </c>
    </row>
    <row r="264" spans="1:132" hidden="1" x14ac:dyDescent="0.25">
      <c r="A264">
        <v>255</v>
      </c>
      <c r="B264" t="s">
        <v>831</v>
      </c>
      <c r="C264">
        <v>10</v>
      </c>
      <c r="D264">
        <v>0</v>
      </c>
      <c r="E264">
        <v>6</v>
      </c>
      <c r="F264">
        <v>0</v>
      </c>
      <c r="G264" t="s">
        <v>130</v>
      </c>
      <c r="H264" t="s">
        <v>130</v>
      </c>
      <c r="I264">
        <v>6</v>
      </c>
      <c r="J264">
        <v>0</v>
      </c>
      <c r="K264" t="s">
        <v>130</v>
      </c>
      <c r="L264" t="s">
        <v>130</v>
      </c>
      <c r="M264" t="s">
        <v>185</v>
      </c>
      <c r="N264">
        <v>26</v>
      </c>
      <c r="O264">
        <v>36</v>
      </c>
      <c r="P264">
        <v>46</v>
      </c>
      <c r="Q264">
        <v>67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4</v>
      </c>
      <c r="X264">
        <v>2</v>
      </c>
      <c r="Y264">
        <v>2</v>
      </c>
      <c r="Z264">
        <v>3</v>
      </c>
      <c r="AA264">
        <v>11</v>
      </c>
      <c r="AB264">
        <v>1</v>
      </c>
      <c r="AC264">
        <v>18</v>
      </c>
      <c r="AD264">
        <v>0</v>
      </c>
      <c r="AE264">
        <v>0</v>
      </c>
      <c r="AF264">
        <v>170.3500061035156</v>
      </c>
      <c r="AG264">
        <v>167.3399963378906</v>
      </c>
      <c r="AH264">
        <v>170.55000305175781</v>
      </c>
      <c r="AI264" s="15">
        <f t="shared" si="37"/>
        <v>-1.7987389933648901E-2</v>
      </c>
      <c r="AJ264" s="15">
        <f t="shared" si="38"/>
        <v>1.8821499011601017E-2</v>
      </c>
      <c r="AK264" t="s">
        <v>619</v>
      </c>
      <c r="AL264">
        <v>10</v>
      </c>
      <c r="AM264">
        <v>97</v>
      </c>
      <c r="AN264">
        <v>80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4</v>
      </c>
      <c r="AW264">
        <v>0</v>
      </c>
      <c r="AX264">
        <v>1</v>
      </c>
      <c r="AY264">
        <v>0</v>
      </c>
      <c r="AZ264">
        <v>1</v>
      </c>
      <c r="BA264">
        <v>5</v>
      </c>
      <c r="BB264">
        <v>0</v>
      </c>
      <c r="BC264">
        <v>0</v>
      </c>
      <c r="BD264">
        <v>172.5299987792969</v>
      </c>
      <c r="BE264">
        <v>170.74000549316409</v>
      </c>
      <c r="BF264">
        <v>172.82000732421881</v>
      </c>
      <c r="BG264" s="15">
        <f t="shared" si="39"/>
        <v>-1.0483736842824998E-2</v>
      </c>
      <c r="BH264" s="15">
        <f t="shared" si="40"/>
        <v>1.2035654107759197E-2</v>
      </c>
      <c r="BI264" t="s">
        <v>319</v>
      </c>
      <c r="BJ264">
        <v>72</v>
      </c>
      <c r="BK264">
        <v>14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33</v>
      </c>
      <c r="BT264">
        <v>30</v>
      </c>
      <c r="BU264">
        <v>22</v>
      </c>
      <c r="BV264">
        <v>9</v>
      </c>
      <c r="BW264">
        <v>19</v>
      </c>
      <c r="BX264">
        <v>0</v>
      </c>
      <c r="BY264">
        <v>0</v>
      </c>
      <c r="BZ264">
        <v>0</v>
      </c>
      <c r="CA264">
        <v>0</v>
      </c>
      <c r="CB264">
        <v>174.3500061035156</v>
      </c>
      <c r="CC264">
        <v>173.3699951171875</v>
      </c>
      <c r="CD264">
        <v>174.82000732421881</v>
      </c>
      <c r="CE264" s="15">
        <f t="shared" si="41"/>
        <v>-5.6527139293374162E-3</v>
      </c>
      <c r="CF264" s="15">
        <f t="shared" si="42"/>
        <v>8.2943149884563416E-3</v>
      </c>
      <c r="CG264" t="s">
        <v>372</v>
      </c>
      <c r="CH264">
        <v>27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56</v>
      </c>
      <c r="CR264">
        <v>34</v>
      </c>
      <c r="CS264">
        <v>25</v>
      </c>
      <c r="CT264">
        <v>13</v>
      </c>
      <c r="CU264">
        <v>45</v>
      </c>
      <c r="CV264">
        <v>0</v>
      </c>
      <c r="CW264">
        <v>0</v>
      </c>
      <c r="CX264">
        <v>0</v>
      </c>
      <c r="CY264">
        <v>0</v>
      </c>
      <c r="CZ264">
        <v>172.63999938964841</v>
      </c>
      <c r="DA264">
        <v>172.1000061035156</v>
      </c>
      <c r="DB264">
        <v>174.80999755859381</v>
      </c>
      <c r="DC264">
        <v>475</v>
      </c>
      <c r="DD264">
        <v>239</v>
      </c>
      <c r="DE264">
        <v>362</v>
      </c>
      <c r="DF264">
        <v>17</v>
      </c>
      <c r="DG264">
        <v>0</v>
      </c>
      <c r="DH264">
        <v>67</v>
      </c>
      <c r="DI264">
        <v>0</v>
      </c>
      <c r="DJ264">
        <v>67</v>
      </c>
      <c r="DK264">
        <v>0</v>
      </c>
      <c r="DL264">
        <v>75</v>
      </c>
      <c r="DN264">
        <v>0</v>
      </c>
      <c r="DO264">
        <v>11</v>
      </c>
      <c r="DP264">
        <v>2.4</v>
      </c>
      <c r="DQ264" t="s">
        <v>130</v>
      </c>
      <c r="DR264">
        <v>627869</v>
      </c>
      <c r="DS264">
        <v>646128</v>
      </c>
      <c r="DT264">
        <v>1.6379999999999999</v>
      </c>
      <c r="DU264">
        <v>2.173</v>
      </c>
      <c r="DV264">
        <v>2.44</v>
      </c>
      <c r="DW264">
        <v>1.65</v>
      </c>
      <c r="DX264">
        <v>0.30840000000000001</v>
      </c>
      <c r="DY264" s="15">
        <f t="shared" si="43"/>
        <v>-3.1376715106448128E-3</v>
      </c>
      <c r="DZ264" s="15">
        <f t="shared" si="44"/>
        <v>1.5502496956273148E-2</v>
      </c>
      <c r="EA264" s="16">
        <f t="shared" si="45"/>
        <v>174.76798592430993</v>
      </c>
      <c r="EB264" s="17">
        <f t="shared" si="46"/>
        <v>1.2364825445628336E-2</v>
      </c>
    </row>
    <row r="265" spans="1:132" hidden="1" x14ac:dyDescent="0.25">
      <c r="A265">
        <v>256</v>
      </c>
      <c r="B265" t="s">
        <v>832</v>
      </c>
      <c r="C265">
        <v>9</v>
      </c>
      <c r="D265">
        <v>1</v>
      </c>
      <c r="E265">
        <v>6</v>
      </c>
      <c r="F265">
        <v>0</v>
      </c>
      <c r="G265" t="s">
        <v>130</v>
      </c>
      <c r="H265" t="s">
        <v>130</v>
      </c>
      <c r="I265">
        <v>6</v>
      </c>
      <c r="J265">
        <v>0</v>
      </c>
      <c r="K265" t="s">
        <v>130</v>
      </c>
      <c r="L265" t="s">
        <v>130</v>
      </c>
      <c r="M265" t="s">
        <v>833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</v>
      </c>
      <c r="X265">
        <v>1</v>
      </c>
      <c r="Y265">
        <v>4</v>
      </c>
      <c r="Z265">
        <v>9</v>
      </c>
      <c r="AA265">
        <v>177</v>
      </c>
      <c r="AB265">
        <v>0</v>
      </c>
      <c r="AC265">
        <v>0</v>
      </c>
      <c r="AD265">
        <v>0</v>
      </c>
      <c r="AE265">
        <v>0</v>
      </c>
      <c r="AF265">
        <v>92.860000610351563</v>
      </c>
      <c r="AG265">
        <v>93.819999694824219</v>
      </c>
      <c r="AH265">
        <v>94.050003051757798</v>
      </c>
      <c r="AI265" s="15">
        <f t="shared" si="37"/>
        <v>1.0232350112932442E-2</v>
      </c>
      <c r="AJ265" s="15">
        <f t="shared" si="38"/>
        <v>2.4455433223856682E-3</v>
      </c>
      <c r="AK265" t="s">
        <v>294</v>
      </c>
      <c r="AL265">
        <v>31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23</v>
      </c>
      <c r="AV265">
        <v>16</v>
      </c>
      <c r="AW265">
        <v>18</v>
      </c>
      <c r="AX265">
        <v>23</v>
      </c>
      <c r="AY265">
        <v>92</v>
      </c>
      <c r="AZ265">
        <v>0</v>
      </c>
      <c r="BA265">
        <v>0</v>
      </c>
      <c r="BB265">
        <v>0</v>
      </c>
      <c r="BC265">
        <v>0</v>
      </c>
      <c r="BD265">
        <v>92.349998474121094</v>
      </c>
      <c r="BE265">
        <v>92.769996643066406</v>
      </c>
      <c r="BF265">
        <v>93.279998779296875</v>
      </c>
      <c r="BG265" s="15">
        <f t="shared" si="39"/>
        <v>4.5273060703155954E-3</v>
      </c>
      <c r="BH265" s="15">
        <f t="shared" si="40"/>
        <v>5.4674329213613149E-3</v>
      </c>
      <c r="BI265" t="s">
        <v>137</v>
      </c>
      <c r="BJ265">
        <v>73</v>
      </c>
      <c r="BK265">
        <v>16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67</v>
      </c>
      <c r="BT265">
        <v>8</v>
      </c>
      <c r="BU265">
        <v>26</v>
      </c>
      <c r="BV265">
        <v>9</v>
      </c>
      <c r="BW265">
        <v>7</v>
      </c>
      <c r="BX265">
        <v>0</v>
      </c>
      <c r="BY265">
        <v>0</v>
      </c>
      <c r="BZ265">
        <v>0</v>
      </c>
      <c r="CA265">
        <v>0</v>
      </c>
      <c r="CB265">
        <v>92.949996948242202</v>
      </c>
      <c r="CC265">
        <v>92.970001220703125</v>
      </c>
      <c r="CD265">
        <v>93.650001525878906</v>
      </c>
      <c r="CE265" s="15">
        <f t="shared" si="41"/>
        <v>2.1516911044705544E-4</v>
      </c>
      <c r="CF265" s="15">
        <f t="shared" si="42"/>
        <v>7.2610816240923359E-3</v>
      </c>
      <c r="CG265" t="s">
        <v>419</v>
      </c>
      <c r="CH265">
        <v>13</v>
      </c>
      <c r="CI265">
        <v>21</v>
      </c>
      <c r="CJ265">
        <v>41</v>
      </c>
      <c r="CK265">
        <v>120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3</v>
      </c>
      <c r="CR265">
        <v>1</v>
      </c>
      <c r="CS265">
        <v>1</v>
      </c>
      <c r="CT265">
        <v>0</v>
      </c>
      <c r="CU265">
        <v>0</v>
      </c>
      <c r="CV265">
        <v>1</v>
      </c>
      <c r="CW265">
        <v>2</v>
      </c>
      <c r="CX265">
        <v>0</v>
      </c>
      <c r="CY265">
        <v>0</v>
      </c>
      <c r="CZ265">
        <v>94.050003051757798</v>
      </c>
      <c r="DA265">
        <v>93.540000915527344</v>
      </c>
      <c r="DB265">
        <v>94.120002746582031</v>
      </c>
      <c r="DC265">
        <v>318</v>
      </c>
      <c r="DD265">
        <v>213</v>
      </c>
      <c r="DE265">
        <v>34</v>
      </c>
      <c r="DF265">
        <v>98</v>
      </c>
      <c r="DG265">
        <v>0</v>
      </c>
      <c r="DH265">
        <v>120</v>
      </c>
      <c r="DI265">
        <v>0</v>
      </c>
      <c r="DJ265">
        <v>0</v>
      </c>
      <c r="DK265">
        <v>0</v>
      </c>
      <c r="DL265">
        <v>276</v>
      </c>
      <c r="DN265">
        <v>0</v>
      </c>
      <c r="DO265">
        <v>269</v>
      </c>
      <c r="DP265">
        <v>3.1</v>
      </c>
      <c r="DQ265" t="s">
        <v>135</v>
      </c>
      <c r="DR265">
        <v>1124691</v>
      </c>
      <c r="DS265">
        <v>1036157</v>
      </c>
      <c r="DT265">
        <v>0.29599999999999999</v>
      </c>
      <c r="DU265">
        <v>0.502</v>
      </c>
      <c r="DV265">
        <v>3.59</v>
      </c>
      <c r="DW265">
        <v>2.85</v>
      </c>
      <c r="DX265">
        <v>0.66749999999999998</v>
      </c>
      <c r="DY265" s="15">
        <f t="shared" si="43"/>
        <v>-5.4522357412740696E-3</v>
      </c>
      <c r="DZ265" s="15">
        <f t="shared" si="44"/>
        <v>6.1623652159928932E-3</v>
      </c>
      <c r="EA265" s="16">
        <f t="shared" si="45"/>
        <v>94.116428563473136</v>
      </c>
      <c r="EB265" s="17">
        <f t="shared" si="46"/>
        <v>7.1012947471882359E-4</v>
      </c>
    </row>
    <row r="266" spans="1:132" hidden="1" x14ac:dyDescent="0.25">
      <c r="A266">
        <v>257</v>
      </c>
      <c r="B266" t="s">
        <v>834</v>
      </c>
      <c r="C266">
        <v>9</v>
      </c>
      <c r="D266">
        <v>0</v>
      </c>
      <c r="E266">
        <v>6</v>
      </c>
      <c r="F266">
        <v>0</v>
      </c>
      <c r="G266" t="s">
        <v>130</v>
      </c>
      <c r="H266" t="s">
        <v>130</v>
      </c>
      <c r="I266">
        <v>6</v>
      </c>
      <c r="J266">
        <v>0</v>
      </c>
      <c r="K266" t="s">
        <v>130</v>
      </c>
      <c r="L266" t="s">
        <v>130</v>
      </c>
      <c r="M266" t="s">
        <v>592</v>
      </c>
      <c r="N266">
        <v>70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54</v>
      </c>
      <c r="X266">
        <v>18</v>
      </c>
      <c r="Y266">
        <v>8</v>
      </c>
      <c r="Z266">
        <v>8</v>
      </c>
      <c r="AA266">
        <v>10</v>
      </c>
      <c r="AB266">
        <v>0</v>
      </c>
      <c r="AC266">
        <v>0</v>
      </c>
      <c r="AD266">
        <v>0</v>
      </c>
      <c r="AE266">
        <v>0</v>
      </c>
      <c r="AF266">
        <v>48.020000457763672</v>
      </c>
      <c r="AG266">
        <v>47.970001220703118</v>
      </c>
      <c r="AH266">
        <v>48.220001220703118</v>
      </c>
      <c r="AI266" s="15">
        <f t="shared" ref="AI266:AI275" si="47">100%-(AF266/AG266)</f>
        <v>-1.0423021844530034E-3</v>
      </c>
      <c r="AJ266" s="15">
        <f t="shared" ref="AJ266:AJ275" si="48">100%-(AG266/AH266)</f>
        <v>5.1845705862957336E-3</v>
      </c>
      <c r="AK266" t="s">
        <v>397</v>
      </c>
      <c r="AL266">
        <v>73</v>
      </c>
      <c r="AM266">
        <v>16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73</v>
      </c>
      <c r="AV266">
        <v>16</v>
      </c>
      <c r="AW266">
        <v>3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48.150001525878913</v>
      </c>
      <c r="BE266">
        <v>48.189998626708977</v>
      </c>
      <c r="BF266">
        <v>48.619998931884773</v>
      </c>
      <c r="BG266" s="15">
        <f t="shared" ref="BG266:BG275" si="49">100%-(BD266/BE266)</f>
        <v>8.2998759016139623E-4</v>
      </c>
      <c r="BH266" s="15">
        <f t="shared" ref="BH266:BH275" si="50">100%-(BE266/BF266)</f>
        <v>8.8441035504384091E-3</v>
      </c>
      <c r="BI266" t="s">
        <v>359</v>
      </c>
      <c r="BJ266">
        <v>89</v>
      </c>
      <c r="BK266">
        <v>39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21</v>
      </c>
      <c r="BT266">
        <v>3</v>
      </c>
      <c r="BU266">
        <v>5</v>
      </c>
      <c r="BV266">
        <v>6</v>
      </c>
      <c r="BW266">
        <v>23</v>
      </c>
      <c r="BX266">
        <v>0</v>
      </c>
      <c r="BY266">
        <v>0</v>
      </c>
      <c r="BZ266">
        <v>0</v>
      </c>
      <c r="CA266">
        <v>0</v>
      </c>
      <c r="CB266">
        <v>48.310001373291023</v>
      </c>
      <c r="CC266">
        <v>48.389999389648438</v>
      </c>
      <c r="CD266">
        <v>48.810001373291023</v>
      </c>
      <c r="CE266" s="15">
        <f t="shared" ref="CE266:CE275" si="51">100%-(CB266/CC266)</f>
        <v>1.6531931673164912E-3</v>
      </c>
      <c r="CF266" s="15">
        <f t="shared" ref="CF266:CF275" si="52">100%-(CC266/CD266)</f>
        <v>8.6048344975546698E-3</v>
      </c>
      <c r="CG266" t="s">
        <v>542</v>
      </c>
      <c r="CH266">
        <v>113</v>
      </c>
      <c r="CI266">
        <v>44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24</v>
      </c>
      <c r="CR266">
        <v>2</v>
      </c>
      <c r="CS266">
        <v>0</v>
      </c>
      <c r="CT266">
        <v>4</v>
      </c>
      <c r="CU266">
        <v>9</v>
      </c>
      <c r="CV266">
        <v>0</v>
      </c>
      <c r="CW266">
        <v>0</v>
      </c>
      <c r="CX266">
        <v>0</v>
      </c>
      <c r="CY266">
        <v>0</v>
      </c>
      <c r="CZ266">
        <v>48.229999542236328</v>
      </c>
      <c r="DA266">
        <v>47.900001525878913</v>
      </c>
      <c r="DB266">
        <v>48.470001220703118</v>
      </c>
      <c r="DC266">
        <v>445</v>
      </c>
      <c r="DD266">
        <v>245</v>
      </c>
      <c r="DE266">
        <v>160</v>
      </c>
      <c r="DF266">
        <v>180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42</v>
      </c>
      <c r="DN266">
        <v>0</v>
      </c>
      <c r="DO266">
        <v>10</v>
      </c>
      <c r="DP266">
        <v>2.5</v>
      </c>
      <c r="DQ266" t="s">
        <v>130</v>
      </c>
      <c r="DR266">
        <v>404608</v>
      </c>
      <c r="DS266">
        <v>472928</v>
      </c>
      <c r="DT266">
        <v>1.4179999999999999</v>
      </c>
      <c r="DU266">
        <v>1.667</v>
      </c>
      <c r="DV266">
        <v>1.3</v>
      </c>
      <c r="DW266">
        <v>2.72</v>
      </c>
      <c r="DX266">
        <v>0.14749999999999999</v>
      </c>
      <c r="DY266" s="15">
        <f t="shared" ref="DY266:DY275" si="53">100%-(CZ266/DA266)</f>
        <v>-6.8893111867465162E-3</v>
      </c>
      <c r="DZ266" s="15">
        <f t="shared" ref="DZ266:DZ275" si="54">100%-(DA266/DB266)</f>
        <v>1.175984486216064E-2</v>
      </c>
      <c r="EA266" s="16">
        <f t="shared" ref="EA266:EA275" si="55">(DA266*DZ266)+DA266</f>
        <v>48.463298112720508</v>
      </c>
      <c r="EB266" s="17">
        <f t="shared" ref="EB266:EB275" si="56">DY266+DZ266</f>
        <v>4.8705336754141237E-3</v>
      </c>
    </row>
    <row r="267" spans="1:132" hidden="1" x14ac:dyDescent="0.25">
      <c r="A267">
        <v>258</v>
      </c>
      <c r="B267" t="s">
        <v>835</v>
      </c>
      <c r="C267">
        <v>9</v>
      </c>
      <c r="D267">
        <v>0</v>
      </c>
      <c r="E267">
        <v>6</v>
      </c>
      <c r="F267">
        <v>0</v>
      </c>
      <c r="G267" t="s">
        <v>130</v>
      </c>
      <c r="H267" t="s">
        <v>130</v>
      </c>
      <c r="I267">
        <v>6</v>
      </c>
      <c r="J267">
        <v>0</v>
      </c>
      <c r="K267" t="s">
        <v>130</v>
      </c>
      <c r="L267" t="s">
        <v>130</v>
      </c>
      <c r="M267" t="s">
        <v>250</v>
      </c>
      <c r="N267">
        <v>22</v>
      </c>
      <c r="O267">
        <v>119</v>
      </c>
      <c r="P267">
        <v>25</v>
      </c>
      <c r="Q267">
        <v>0</v>
      </c>
      <c r="R267">
        <v>0</v>
      </c>
      <c r="S267">
        <v>1</v>
      </c>
      <c r="T267">
        <v>5</v>
      </c>
      <c r="U267">
        <v>0</v>
      </c>
      <c r="V267">
        <v>0</v>
      </c>
      <c r="W267">
        <v>5</v>
      </c>
      <c r="X267">
        <v>2</v>
      </c>
      <c r="Y267">
        <v>2</v>
      </c>
      <c r="Z267">
        <v>1</v>
      </c>
      <c r="AA267">
        <v>0</v>
      </c>
      <c r="AB267">
        <v>1</v>
      </c>
      <c r="AC267">
        <v>5</v>
      </c>
      <c r="AD267">
        <v>0</v>
      </c>
      <c r="AE267">
        <v>0</v>
      </c>
      <c r="AF267">
        <v>291.8800048828125</v>
      </c>
      <c r="AG267">
        <v>290.45001220703119</v>
      </c>
      <c r="AH267">
        <v>294.260009765625</v>
      </c>
      <c r="AI267" s="15">
        <f t="shared" si="47"/>
        <v>-4.9233693085954933E-3</v>
      </c>
      <c r="AJ267" s="15">
        <f t="shared" si="48"/>
        <v>1.2947724570621877E-2</v>
      </c>
      <c r="AK267" t="s">
        <v>389</v>
      </c>
      <c r="AL267">
        <v>83</v>
      </c>
      <c r="AM267">
        <v>28</v>
      </c>
      <c r="AN267">
        <v>12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28</v>
      </c>
      <c r="AV267">
        <v>5</v>
      </c>
      <c r="AW267">
        <v>1</v>
      </c>
      <c r="AX267">
        <v>0</v>
      </c>
      <c r="AY267">
        <v>0</v>
      </c>
      <c r="AZ267">
        <v>1</v>
      </c>
      <c r="BA267">
        <v>6</v>
      </c>
      <c r="BB267">
        <v>0</v>
      </c>
      <c r="BC267">
        <v>0</v>
      </c>
      <c r="BD267">
        <v>296.51998901367188</v>
      </c>
      <c r="BE267">
        <v>292.20001220703119</v>
      </c>
      <c r="BF267">
        <v>296.54998779296881</v>
      </c>
      <c r="BG267" s="15">
        <f t="shared" si="49"/>
        <v>-1.4784314257933362E-2</v>
      </c>
      <c r="BH267" s="15">
        <f t="shared" si="50"/>
        <v>1.4668608211086731E-2</v>
      </c>
      <c r="BI267" t="s">
        <v>400</v>
      </c>
      <c r="BJ267">
        <v>102</v>
      </c>
      <c r="BK267">
        <v>38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30</v>
      </c>
      <c r="BT267">
        <v>7</v>
      </c>
      <c r="BU267">
        <v>4</v>
      </c>
      <c r="BV267">
        <v>2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296.94000244140619</v>
      </c>
      <c r="CC267">
        <v>296.51998901367188</v>
      </c>
      <c r="CD267">
        <v>298.64999389648438</v>
      </c>
      <c r="CE267" s="15">
        <f t="shared" si="51"/>
        <v>-1.4164759317960574E-3</v>
      </c>
      <c r="CF267" s="15">
        <f t="shared" si="52"/>
        <v>7.1321109202860944E-3</v>
      </c>
      <c r="CG267" t="s">
        <v>718</v>
      </c>
      <c r="CH267">
        <v>1</v>
      </c>
      <c r="CI267">
        <v>4</v>
      </c>
      <c r="CJ267">
        <v>3</v>
      </c>
      <c r="CK267">
        <v>35</v>
      </c>
      <c r="CL267">
        <v>132</v>
      </c>
      <c r="CM267">
        <v>0</v>
      </c>
      <c r="CN267">
        <v>0</v>
      </c>
      <c r="CO267">
        <v>0</v>
      </c>
      <c r="CP267">
        <v>0</v>
      </c>
      <c r="CQ267">
        <v>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306.45001220703119</v>
      </c>
      <c r="DA267">
        <v>305.89999389648438</v>
      </c>
      <c r="DB267">
        <v>307.45999145507813</v>
      </c>
      <c r="DC267">
        <v>472</v>
      </c>
      <c r="DD267">
        <v>89</v>
      </c>
      <c r="DE267">
        <v>289</v>
      </c>
      <c r="DF267">
        <v>44</v>
      </c>
      <c r="DG267">
        <v>0</v>
      </c>
      <c r="DH267">
        <v>167</v>
      </c>
      <c r="DI267">
        <v>0</v>
      </c>
      <c r="DJ267">
        <v>0</v>
      </c>
      <c r="DK267">
        <v>0</v>
      </c>
      <c r="DL267">
        <v>0</v>
      </c>
      <c r="DN267">
        <v>0</v>
      </c>
      <c r="DO267">
        <v>0</v>
      </c>
      <c r="DP267">
        <v>2</v>
      </c>
      <c r="DQ267" t="s">
        <v>130</v>
      </c>
      <c r="DR267">
        <v>319000</v>
      </c>
      <c r="DS267">
        <v>305557</v>
      </c>
      <c r="DT267">
        <v>1.988</v>
      </c>
      <c r="DU267">
        <v>2.7290000000000001</v>
      </c>
      <c r="DV267">
        <v>1.93</v>
      </c>
      <c r="DW267">
        <v>1.63</v>
      </c>
      <c r="DX267">
        <v>0.14220000999999999</v>
      </c>
      <c r="DY267" s="15">
        <f t="shared" si="53"/>
        <v>-1.7980330876794515E-3</v>
      </c>
      <c r="DZ267" s="15">
        <f t="shared" si="54"/>
        <v>5.0738229426564585E-3</v>
      </c>
      <c r="EA267" s="16">
        <f t="shared" si="55"/>
        <v>307.4520763036748</v>
      </c>
      <c r="EB267" s="17">
        <f t="shared" si="56"/>
        <v>3.275789854977007E-3</v>
      </c>
    </row>
    <row r="268" spans="1:132" hidden="1" x14ac:dyDescent="0.25">
      <c r="A268">
        <v>259</v>
      </c>
      <c r="B268" t="s">
        <v>836</v>
      </c>
      <c r="C268">
        <v>9</v>
      </c>
      <c r="D268">
        <v>0</v>
      </c>
      <c r="E268">
        <v>5</v>
      </c>
      <c r="F268">
        <v>1</v>
      </c>
      <c r="G268" t="s">
        <v>130</v>
      </c>
      <c r="H268" t="s">
        <v>130</v>
      </c>
      <c r="I268">
        <v>5</v>
      </c>
      <c r="J268">
        <v>1</v>
      </c>
      <c r="K268" t="s">
        <v>130</v>
      </c>
      <c r="L268" t="s">
        <v>130</v>
      </c>
      <c r="M268" t="s">
        <v>837</v>
      </c>
      <c r="N268">
        <v>55</v>
      </c>
      <c r="O268">
        <v>17</v>
      </c>
      <c r="P268">
        <v>61</v>
      </c>
      <c r="Q268">
        <v>13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14</v>
      </c>
      <c r="X268">
        <v>2</v>
      </c>
      <c r="Y268">
        <v>4</v>
      </c>
      <c r="Z268">
        <v>4</v>
      </c>
      <c r="AA268">
        <v>20</v>
      </c>
      <c r="AB268">
        <v>1</v>
      </c>
      <c r="AC268">
        <v>30</v>
      </c>
      <c r="AD268">
        <v>0</v>
      </c>
      <c r="AE268">
        <v>0</v>
      </c>
      <c r="AF268">
        <v>233.94999694824219</v>
      </c>
      <c r="AG268">
        <v>231.05000305175781</v>
      </c>
      <c r="AH268">
        <v>235.42999267578119</v>
      </c>
      <c r="AI268" s="15">
        <f t="shared" si="47"/>
        <v>-1.2551369219565567E-2</v>
      </c>
      <c r="AJ268" s="15">
        <f t="shared" si="48"/>
        <v>1.8604212548463228E-2</v>
      </c>
      <c r="AK268" t="s">
        <v>442</v>
      </c>
      <c r="AL268">
        <v>76</v>
      </c>
      <c r="AM268">
        <v>75</v>
      </c>
      <c r="AN268">
        <v>11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28</v>
      </c>
      <c r="AV268">
        <v>7</v>
      </c>
      <c r="AW268">
        <v>1</v>
      </c>
      <c r="AX268">
        <v>2</v>
      </c>
      <c r="AY268">
        <v>4</v>
      </c>
      <c r="AZ268">
        <v>1</v>
      </c>
      <c r="BA268">
        <v>0</v>
      </c>
      <c r="BB268">
        <v>0</v>
      </c>
      <c r="BC268">
        <v>0</v>
      </c>
      <c r="BD268">
        <v>236.99000549316409</v>
      </c>
      <c r="BE268">
        <v>234.75</v>
      </c>
      <c r="BF268">
        <v>237.22999572753901</v>
      </c>
      <c r="BG268" s="15">
        <f t="shared" si="49"/>
        <v>-9.5420894277491453E-3</v>
      </c>
      <c r="BH268" s="15">
        <f t="shared" si="50"/>
        <v>1.0453971977419374E-2</v>
      </c>
      <c r="BI268" t="s">
        <v>404</v>
      </c>
      <c r="BJ268">
        <v>2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12</v>
      </c>
      <c r="BT268">
        <v>13</v>
      </c>
      <c r="BU268">
        <v>12</v>
      </c>
      <c r="BV268">
        <v>24</v>
      </c>
      <c r="BW268">
        <v>125</v>
      </c>
      <c r="BX268">
        <v>0</v>
      </c>
      <c r="BY268">
        <v>0</v>
      </c>
      <c r="BZ268">
        <v>0</v>
      </c>
      <c r="CA268">
        <v>0</v>
      </c>
      <c r="CB268">
        <v>237.52000427246091</v>
      </c>
      <c r="CC268">
        <v>237.72999572753901</v>
      </c>
      <c r="CD268">
        <v>238.24000549316409</v>
      </c>
      <c r="CE268" s="15">
        <f t="shared" si="51"/>
        <v>8.8331913873740397E-4</v>
      </c>
      <c r="CF268" s="15">
        <f t="shared" si="52"/>
        <v>2.1407393966825783E-3</v>
      </c>
      <c r="CG268" t="s">
        <v>462</v>
      </c>
      <c r="CH268">
        <v>1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2</v>
      </c>
      <c r="CS268">
        <v>0</v>
      </c>
      <c r="CT268">
        <v>3</v>
      </c>
      <c r="CU268">
        <v>185</v>
      </c>
      <c r="CV268">
        <v>0</v>
      </c>
      <c r="CW268">
        <v>0</v>
      </c>
      <c r="CX268">
        <v>0</v>
      </c>
      <c r="CY268">
        <v>0</v>
      </c>
      <c r="CZ268">
        <v>233.69999694824219</v>
      </c>
      <c r="DA268">
        <v>232.3699951171875</v>
      </c>
      <c r="DB268">
        <v>233.83000183105469</v>
      </c>
      <c r="DC268">
        <v>311</v>
      </c>
      <c r="DD268">
        <v>128</v>
      </c>
      <c r="DE268">
        <v>308</v>
      </c>
      <c r="DF268">
        <v>62</v>
      </c>
      <c r="DG268">
        <v>0</v>
      </c>
      <c r="DH268">
        <v>13</v>
      </c>
      <c r="DI268">
        <v>0</v>
      </c>
      <c r="DJ268">
        <v>13</v>
      </c>
      <c r="DK268">
        <v>0</v>
      </c>
      <c r="DL268">
        <v>334</v>
      </c>
      <c r="DN268">
        <v>0</v>
      </c>
      <c r="DO268">
        <v>24</v>
      </c>
      <c r="DP268">
        <v>2.7</v>
      </c>
      <c r="DQ268" t="s">
        <v>135</v>
      </c>
      <c r="DR268">
        <v>456466</v>
      </c>
      <c r="DS268">
        <v>582300</v>
      </c>
      <c r="DT268">
        <v>0.72399999999999998</v>
      </c>
      <c r="DU268">
        <v>1.0820000000000001</v>
      </c>
      <c r="DV268">
        <v>3.57</v>
      </c>
      <c r="DW268">
        <v>7</v>
      </c>
      <c r="DX268">
        <v>0.28410000000000002</v>
      </c>
      <c r="DY268" s="15">
        <f t="shared" si="53"/>
        <v>-5.7236384171888144E-3</v>
      </c>
      <c r="DZ268" s="15">
        <f t="shared" si="54"/>
        <v>6.2438810350865515E-3</v>
      </c>
      <c r="EA268" s="16">
        <f t="shared" si="55"/>
        <v>233.82088572282285</v>
      </c>
      <c r="EB268" s="17">
        <f t="shared" si="56"/>
        <v>5.2024261789773707E-4</v>
      </c>
    </row>
    <row r="269" spans="1:132" hidden="1" x14ac:dyDescent="0.25">
      <c r="A269">
        <v>260</v>
      </c>
      <c r="B269" t="s">
        <v>838</v>
      </c>
      <c r="C269">
        <v>9</v>
      </c>
      <c r="D269">
        <v>0</v>
      </c>
      <c r="E269">
        <v>6</v>
      </c>
      <c r="F269">
        <v>0</v>
      </c>
      <c r="G269" t="s">
        <v>130</v>
      </c>
      <c r="H269" t="s">
        <v>130</v>
      </c>
      <c r="I269">
        <v>6</v>
      </c>
      <c r="J269">
        <v>0</v>
      </c>
      <c r="K269" t="s">
        <v>130</v>
      </c>
      <c r="L269" t="s">
        <v>130</v>
      </c>
      <c r="M269" t="s">
        <v>601</v>
      </c>
      <c r="N269">
        <v>117</v>
      </c>
      <c r="O269">
        <v>25</v>
      </c>
      <c r="P269">
        <v>6</v>
      </c>
      <c r="Q269">
        <v>0</v>
      </c>
      <c r="R269">
        <v>0</v>
      </c>
      <c r="S269">
        <v>1</v>
      </c>
      <c r="T269">
        <v>6</v>
      </c>
      <c r="U269">
        <v>0</v>
      </c>
      <c r="V269">
        <v>0</v>
      </c>
      <c r="W269">
        <v>46</v>
      </c>
      <c r="X269">
        <v>11</v>
      </c>
      <c r="Y269">
        <v>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237.07000732421881</v>
      </c>
      <c r="AG269">
        <v>237.1000061035156</v>
      </c>
      <c r="AH269">
        <v>240.33000183105469</v>
      </c>
      <c r="AI269" s="15">
        <f t="shared" si="47"/>
        <v>1.2652373903221381E-4</v>
      </c>
      <c r="AJ269" s="15">
        <f t="shared" si="48"/>
        <v>1.343983565484963E-2</v>
      </c>
      <c r="AK269" t="s">
        <v>221</v>
      </c>
      <c r="AL269">
        <v>62</v>
      </c>
      <c r="AM269">
        <v>123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3</v>
      </c>
      <c r="AV269">
        <v>1</v>
      </c>
      <c r="AW269">
        <v>2</v>
      </c>
      <c r="AX269">
        <v>0</v>
      </c>
      <c r="AY269">
        <v>0</v>
      </c>
      <c r="AZ269">
        <v>1</v>
      </c>
      <c r="BA269">
        <v>0</v>
      </c>
      <c r="BB269">
        <v>0</v>
      </c>
      <c r="BC269">
        <v>0</v>
      </c>
      <c r="BD269">
        <v>239.97999572753901</v>
      </c>
      <c r="BE269">
        <v>237.66000366210929</v>
      </c>
      <c r="BF269">
        <v>240.03999328613281</v>
      </c>
      <c r="BG269" s="15">
        <f t="shared" si="49"/>
        <v>-9.7618111153787712E-3</v>
      </c>
      <c r="BH269" s="15">
        <f t="shared" si="50"/>
        <v>9.9149712155945924E-3</v>
      </c>
      <c r="BI269" t="s">
        <v>737</v>
      </c>
      <c r="BJ269">
        <v>29</v>
      </c>
      <c r="BK269">
        <v>55</v>
      </c>
      <c r="BL269">
        <v>58</v>
      </c>
      <c r="BM269">
        <v>48</v>
      </c>
      <c r="BN269">
        <v>2</v>
      </c>
      <c r="BO269">
        <v>0</v>
      </c>
      <c r="BP269">
        <v>0</v>
      </c>
      <c r="BQ269">
        <v>0</v>
      </c>
      <c r="BR269">
        <v>0</v>
      </c>
      <c r="BS269">
        <v>8</v>
      </c>
      <c r="BT269">
        <v>1</v>
      </c>
      <c r="BU269">
        <v>0</v>
      </c>
      <c r="BV269">
        <v>0</v>
      </c>
      <c r="BW269">
        <v>0</v>
      </c>
      <c r="BX269">
        <v>1</v>
      </c>
      <c r="BY269">
        <v>1</v>
      </c>
      <c r="BZ269">
        <v>1</v>
      </c>
      <c r="CA269">
        <v>0</v>
      </c>
      <c r="CB269">
        <v>243.96000671386719</v>
      </c>
      <c r="CC269">
        <v>239.74000549316409</v>
      </c>
      <c r="CD269">
        <v>244.6199951171875</v>
      </c>
      <c r="CE269" s="15">
        <f t="shared" si="51"/>
        <v>-1.7602407291274602E-2</v>
      </c>
      <c r="CF269" s="15">
        <f t="shared" si="52"/>
        <v>1.9949267114021452E-2</v>
      </c>
      <c r="CG269" t="s">
        <v>607</v>
      </c>
      <c r="CH269">
        <v>51</v>
      </c>
      <c r="CI269">
        <v>32</v>
      </c>
      <c r="CJ269">
        <v>84</v>
      </c>
      <c r="CK269">
        <v>16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1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241.8699951171875</v>
      </c>
      <c r="DA269">
        <v>241.83000183105469</v>
      </c>
      <c r="DB269">
        <v>242.69999694824219</v>
      </c>
      <c r="DC269">
        <v>707</v>
      </c>
      <c r="DD269">
        <v>76</v>
      </c>
      <c r="DE269">
        <v>334</v>
      </c>
      <c r="DF269">
        <v>66</v>
      </c>
      <c r="DG269">
        <v>0</v>
      </c>
      <c r="DH269">
        <v>66</v>
      </c>
      <c r="DI269">
        <v>0</v>
      </c>
      <c r="DJ269">
        <v>0</v>
      </c>
      <c r="DK269">
        <v>0</v>
      </c>
      <c r="DL269">
        <v>0</v>
      </c>
      <c r="DN269">
        <v>0</v>
      </c>
      <c r="DO269">
        <v>0</v>
      </c>
      <c r="DP269">
        <v>2.2999999999999998</v>
      </c>
      <c r="DQ269" t="s">
        <v>130</v>
      </c>
      <c r="DR269">
        <v>960701</v>
      </c>
      <c r="DS269">
        <v>792285</v>
      </c>
      <c r="DT269">
        <v>0.247</v>
      </c>
      <c r="DU269">
        <v>1.05</v>
      </c>
      <c r="DV269">
        <v>3.17</v>
      </c>
      <c r="DW269">
        <v>4.5999999999999996</v>
      </c>
      <c r="DX269">
        <v>0.35950001999999998</v>
      </c>
      <c r="DY269" s="15">
        <f t="shared" si="53"/>
        <v>-1.6537768610169756E-4</v>
      </c>
      <c r="DZ269" s="15">
        <f t="shared" si="54"/>
        <v>3.5846523614626591E-3</v>
      </c>
      <c r="EA269" s="16">
        <f t="shared" si="55"/>
        <v>242.6968783181909</v>
      </c>
      <c r="EB269" s="17">
        <f t="shared" si="56"/>
        <v>3.4192746753609615E-3</v>
      </c>
    </row>
    <row r="270" spans="1:132" hidden="1" x14ac:dyDescent="0.25">
      <c r="A270">
        <v>261</v>
      </c>
      <c r="B270" t="s">
        <v>839</v>
      </c>
      <c r="C270">
        <v>9</v>
      </c>
      <c r="D270">
        <v>0</v>
      </c>
      <c r="E270">
        <v>6</v>
      </c>
      <c r="F270">
        <v>0</v>
      </c>
      <c r="G270" t="s">
        <v>130</v>
      </c>
      <c r="H270" t="s">
        <v>130</v>
      </c>
      <c r="I270">
        <v>6</v>
      </c>
      <c r="J270">
        <v>0</v>
      </c>
      <c r="K270" t="s">
        <v>130</v>
      </c>
      <c r="L270" t="s">
        <v>130</v>
      </c>
      <c r="M270" t="s">
        <v>204</v>
      </c>
      <c r="N270">
        <v>27</v>
      </c>
      <c r="O270">
        <v>7</v>
      </c>
      <c r="P270">
        <v>9</v>
      </c>
      <c r="Q270">
        <v>0</v>
      </c>
      <c r="R270">
        <v>0</v>
      </c>
      <c r="S270">
        <v>1</v>
      </c>
      <c r="T270">
        <v>9</v>
      </c>
      <c r="U270">
        <v>0</v>
      </c>
      <c r="V270">
        <v>0</v>
      </c>
      <c r="W270">
        <v>15</v>
      </c>
      <c r="X270">
        <v>14</v>
      </c>
      <c r="Y270">
        <v>16</v>
      </c>
      <c r="Z270">
        <v>30</v>
      </c>
      <c r="AA270">
        <v>90</v>
      </c>
      <c r="AB270">
        <v>1</v>
      </c>
      <c r="AC270">
        <v>1</v>
      </c>
      <c r="AD270">
        <v>0</v>
      </c>
      <c r="AE270">
        <v>0</v>
      </c>
      <c r="AF270">
        <v>257.04000854492188</v>
      </c>
      <c r="AG270">
        <v>256.14999389648438</v>
      </c>
      <c r="AH270">
        <v>259.02999877929688</v>
      </c>
      <c r="AI270" s="15">
        <f t="shared" si="47"/>
        <v>-3.4745839142873436E-3</v>
      </c>
      <c r="AJ270" s="15">
        <f t="shared" si="48"/>
        <v>1.1118422176523146E-2</v>
      </c>
      <c r="AK270" t="s">
        <v>404</v>
      </c>
      <c r="AL270">
        <v>53</v>
      </c>
      <c r="AM270">
        <v>114</v>
      </c>
      <c r="AN270">
        <v>26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11</v>
      </c>
      <c r="AV270">
        <v>3</v>
      </c>
      <c r="AW270">
        <v>0</v>
      </c>
      <c r="AX270">
        <v>0</v>
      </c>
      <c r="AY270">
        <v>2</v>
      </c>
      <c r="AZ270">
        <v>1</v>
      </c>
      <c r="BA270">
        <v>5</v>
      </c>
      <c r="BB270">
        <v>0</v>
      </c>
      <c r="BC270">
        <v>0</v>
      </c>
      <c r="BD270">
        <v>257.6099853515625</v>
      </c>
      <c r="BE270">
        <v>255.24000549316409</v>
      </c>
      <c r="BF270">
        <v>258.64999389648438</v>
      </c>
      <c r="BG270" s="15">
        <f t="shared" si="49"/>
        <v>-9.2852993550882612E-3</v>
      </c>
      <c r="BH270" s="15">
        <f t="shared" si="50"/>
        <v>1.3183794640586832E-2</v>
      </c>
      <c r="BI270" t="s">
        <v>208</v>
      </c>
      <c r="BJ270">
        <v>11</v>
      </c>
      <c r="BK270">
        <v>57</v>
      </c>
      <c r="BL270">
        <v>25</v>
      </c>
      <c r="BM270">
        <v>92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4</v>
      </c>
      <c r="BT270">
        <v>0</v>
      </c>
      <c r="BU270">
        <v>1</v>
      </c>
      <c r="BV270">
        <v>0</v>
      </c>
      <c r="BW270">
        <v>6</v>
      </c>
      <c r="BX270">
        <v>1</v>
      </c>
      <c r="BY270">
        <v>7</v>
      </c>
      <c r="BZ270">
        <v>0</v>
      </c>
      <c r="CA270">
        <v>0</v>
      </c>
      <c r="CB270">
        <v>259.510009765625</v>
      </c>
      <c r="CC270">
        <v>255.08999633789071</v>
      </c>
      <c r="CD270">
        <v>259.989990234375</v>
      </c>
      <c r="CE270" s="15">
        <f t="shared" si="51"/>
        <v>-1.7327270732638178E-2</v>
      </c>
      <c r="CF270" s="15">
        <f t="shared" si="52"/>
        <v>1.8846855958058462E-2</v>
      </c>
      <c r="CG270" t="s">
        <v>840</v>
      </c>
      <c r="CH270">
        <v>0</v>
      </c>
      <c r="CI270">
        <v>22</v>
      </c>
      <c r="CJ270">
        <v>33</v>
      </c>
      <c r="CK270">
        <v>30</v>
      </c>
      <c r="CL270">
        <v>110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265.92999267578119</v>
      </c>
      <c r="DA270">
        <v>267.95999145507813</v>
      </c>
      <c r="DB270">
        <v>268.16000366210938</v>
      </c>
      <c r="DC270">
        <v>506</v>
      </c>
      <c r="DD270">
        <v>94</v>
      </c>
      <c r="DE270">
        <v>236</v>
      </c>
      <c r="DF270">
        <v>89</v>
      </c>
      <c r="DG270">
        <v>0</v>
      </c>
      <c r="DH270">
        <v>232</v>
      </c>
      <c r="DI270">
        <v>0</v>
      </c>
      <c r="DJ270">
        <v>0</v>
      </c>
      <c r="DK270">
        <v>0</v>
      </c>
      <c r="DL270">
        <v>98</v>
      </c>
      <c r="DN270">
        <v>0</v>
      </c>
      <c r="DO270">
        <v>92</v>
      </c>
      <c r="DP270">
        <v>1.9</v>
      </c>
      <c r="DQ270" t="s">
        <v>130</v>
      </c>
      <c r="DR270">
        <v>1847793</v>
      </c>
      <c r="DS270">
        <v>1147371</v>
      </c>
      <c r="DT270">
        <v>1.0669999999999999</v>
      </c>
      <c r="DU270">
        <v>1.121</v>
      </c>
      <c r="DV270">
        <v>6.82</v>
      </c>
      <c r="DW270">
        <v>4.28</v>
      </c>
      <c r="DX270">
        <v>0</v>
      </c>
      <c r="DY270" s="15">
        <f t="shared" si="53"/>
        <v>7.5757532617971579E-3</v>
      </c>
      <c r="DZ270" s="15">
        <f t="shared" si="54"/>
        <v>7.458689002826091E-4</v>
      </c>
      <c r="EA270" s="16">
        <f t="shared" si="55"/>
        <v>268.15985447922446</v>
      </c>
      <c r="EB270" s="17">
        <f t="shared" si="56"/>
        <v>8.321622162079767E-3</v>
      </c>
    </row>
    <row r="271" spans="1:132" hidden="1" x14ac:dyDescent="0.25">
      <c r="A271">
        <v>262</v>
      </c>
      <c r="B271" t="s">
        <v>841</v>
      </c>
      <c r="C271">
        <v>9</v>
      </c>
      <c r="D271">
        <v>0</v>
      </c>
      <c r="E271">
        <v>5</v>
      </c>
      <c r="F271">
        <v>1</v>
      </c>
      <c r="G271" t="s">
        <v>130</v>
      </c>
      <c r="H271" t="s">
        <v>130</v>
      </c>
      <c r="I271">
        <v>6</v>
      </c>
      <c r="J271">
        <v>0</v>
      </c>
      <c r="K271" t="s">
        <v>130</v>
      </c>
      <c r="L271" t="s">
        <v>130</v>
      </c>
      <c r="M271" t="s">
        <v>282</v>
      </c>
      <c r="N271">
        <v>31</v>
      </c>
      <c r="O271">
        <v>119</v>
      </c>
      <c r="P271">
        <v>41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78.779998779296875</v>
      </c>
      <c r="AG271">
        <v>78.220001220703125</v>
      </c>
      <c r="AH271">
        <v>79.180000305175781</v>
      </c>
      <c r="AI271" s="15">
        <f t="shared" si="47"/>
        <v>-7.1592629743597591E-3</v>
      </c>
      <c r="AJ271" s="15">
        <f t="shared" si="48"/>
        <v>1.2124262197178881E-2</v>
      </c>
      <c r="AK271" t="s">
        <v>753</v>
      </c>
      <c r="AL271">
        <v>20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45</v>
      </c>
      <c r="AV271">
        <v>34</v>
      </c>
      <c r="AW271">
        <v>48</v>
      </c>
      <c r="AX271">
        <v>24</v>
      </c>
      <c r="AY271">
        <v>21</v>
      </c>
      <c r="AZ271">
        <v>0</v>
      </c>
      <c r="BA271">
        <v>0</v>
      </c>
      <c r="BB271">
        <v>0</v>
      </c>
      <c r="BC271">
        <v>0</v>
      </c>
      <c r="BD271">
        <v>79.620002746582031</v>
      </c>
      <c r="BE271">
        <v>79.529998779296875</v>
      </c>
      <c r="BF271">
        <v>79.849998474121094</v>
      </c>
      <c r="BG271" s="15">
        <f t="shared" si="49"/>
        <v>-1.1316983360571964E-3</v>
      </c>
      <c r="BH271" s="15">
        <f t="shared" si="50"/>
        <v>4.0075103436342241E-3</v>
      </c>
      <c r="BI271" t="s">
        <v>133</v>
      </c>
      <c r="BJ271">
        <v>5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16</v>
      </c>
      <c r="BT271">
        <v>21</v>
      </c>
      <c r="BU271">
        <v>41</v>
      </c>
      <c r="BV271">
        <v>58</v>
      </c>
      <c r="BW271">
        <v>59</v>
      </c>
      <c r="BX271">
        <v>0</v>
      </c>
      <c r="BY271">
        <v>0</v>
      </c>
      <c r="BZ271">
        <v>0</v>
      </c>
      <c r="CA271">
        <v>0</v>
      </c>
      <c r="CB271">
        <v>79.550003051757813</v>
      </c>
      <c r="CC271">
        <v>79.620002746582031</v>
      </c>
      <c r="CD271">
        <v>79.769996643066406</v>
      </c>
      <c r="CE271" s="15">
        <f t="shared" si="51"/>
        <v>8.7917222317890342E-4</v>
      </c>
      <c r="CF271" s="15">
        <f t="shared" si="52"/>
        <v>1.8803297329386126E-3</v>
      </c>
      <c r="CG271" t="s">
        <v>410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3</v>
      </c>
      <c r="CT271">
        <v>8</v>
      </c>
      <c r="CU271">
        <v>184</v>
      </c>
      <c r="CV271">
        <v>0</v>
      </c>
      <c r="CW271">
        <v>0</v>
      </c>
      <c r="CX271">
        <v>0</v>
      </c>
      <c r="CY271">
        <v>0</v>
      </c>
      <c r="CZ271">
        <v>78.720001220703125</v>
      </c>
      <c r="DA271">
        <v>78.69000244140625</v>
      </c>
      <c r="DB271">
        <v>79.580001831054688</v>
      </c>
      <c r="DC271">
        <v>216</v>
      </c>
      <c r="DD271">
        <v>300</v>
      </c>
      <c r="DE271">
        <v>211</v>
      </c>
      <c r="DF271">
        <v>153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264</v>
      </c>
      <c r="DN271">
        <v>0</v>
      </c>
      <c r="DO271">
        <v>21</v>
      </c>
      <c r="DP271">
        <v>2.7</v>
      </c>
      <c r="DQ271" t="s">
        <v>135</v>
      </c>
      <c r="DR271">
        <v>596140</v>
      </c>
      <c r="DS271">
        <v>638528</v>
      </c>
      <c r="DT271">
        <v>0.29399999999999998</v>
      </c>
      <c r="DU271">
        <v>0.46800000000000003</v>
      </c>
      <c r="DV271">
        <v>0.92</v>
      </c>
      <c r="DW271">
        <v>2.46</v>
      </c>
      <c r="DX271">
        <v>0.1673</v>
      </c>
      <c r="DY271" s="15">
        <f t="shared" si="53"/>
        <v>-3.8122732705736517E-4</v>
      </c>
      <c r="DZ271" s="15">
        <f t="shared" si="54"/>
        <v>1.1183706574145025E-2</v>
      </c>
      <c r="EA271" s="16">
        <f t="shared" si="55"/>
        <v>79.570048339029697</v>
      </c>
      <c r="EB271" s="17">
        <f t="shared" si="56"/>
        <v>1.080247924708766E-2</v>
      </c>
    </row>
    <row r="272" spans="1:132" hidden="1" x14ac:dyDescent="0.25">
      <c r="A272">
        <v>263</v>
      </c>
      <c r="B272" t="s">
        <v>842</v>
      </c>
      <c r="C272">
        <v>10</v>
      </c>
      <c r="D272">
        <v>0</v>
      </c>
      <c r="E272">
        <v>5</v>
      </c>
      <c r="F272">
        <v>1</v>
      </c>
      <c r="G272" t="s">
        <v>130</v>
      </c>
      <c r="H272" t="s">
        <v>130</v>
      </c>
      <c r="I272">
        <v>5</v>
      </c>
      <c r="J272">
        <v>1</v>
      </c>
      <c r="K272" t="s">
        <v>130</v>
      </c>
      <c r="L272" t="s">
        <v>130</v>
      </c>
      <c r="M272" t="s">
        <v>151</v>
      </c>
      <c r="N272">
        <v>109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25</v>
      </c>
      <c r="X272">
        <v>6</v>
      </c>
      <c r="Y272">
        <v>13</v>
      </c>
      <c r="Z272">
        <v>11</v>
      </c>
      <c r="AA272">
        <v>19</v>
      </c>
      <c r="AB272">
        <v>0</v>
      </c>
      <c r="AC272">
        <v>0</v>
      </c>
      <c r="AD272">
        <v>0</v>
      </c>
      <c r="AE272">
        <v>0</v>
      </c>
      <c r="AF272">
        <v>63.279998779296882</v>
      </c>
      <c r="AG272">
        <v>63.220001220703118</v>
      </c>
      <c r="AH272">
        <v>63.430000305175781</v>
      </c>
      <c r="AI272" s="15">
        <f t="shared" si="47"/>
        <v>-9.4902811507879825E-4</v>
      </c>
      <c r="AJ272" s="15">
        <f t="shared" si="48"/>
        <v>3.310721795086069E-3</v>
      </c>
      <c r="AK272" t="s">
        <v>488</v>
      </c>
      <c r="AL272">
        <v>12</v>
      </c>
      <c r="AM272">
        <v>2</v>
      </c>
      <c r="AN272">
        <v>5</v>
      </c>
      <c r="AO272">
        <v>0</v>
      </c>
      <c r="AP272">
        <v>0</v>
      </c>
      <c r="AQ272">
        <v>1</v>
      </c>
      <c r="AR272">
        <v>5</v>
      </c>
      <c r="AS272">
        <v>0</v>
      </c>
      <c r="AT272">
        <v>0</v>
      </c>
      <c r="AU272">
        <v>3</v>
      </c>
      <c r="AV272">
        <v>13</v>
      </c>
      <c r="AW272">
        <v>25</v>
      </c>
      <c r="AX272">
        <v>32</v>
      </c>
      <c r="AY272">
        <v>95</v>
      </c>
      <c r="AZ272">
        <v>1</v>
      </c>
      <c r="BA272">
        <v>1</v>
      </c>
      <c r="BB272">
        <v>0</v>
      </c>
      <c r="BC272">
        <v>0</v>
      </c>
      <c r="BD272">
        <v>62.700000762939453</v>
      </c>
      <c r="BE272">
        <v>63.130001068115227</v>
      </c>
      <c r="BF272">
        <v>64.069999694824219</v>
      </c>
      <c r="BG272" s="15">
        <f t="shared" si="49"/>
        <v>6.811346394748452E-3</v>
      </c>
      <c r="BH272" s="15">
        <f t="shared" si="50"/>
        <v>1.4671431733828011E-2</v>
      </c>
      <c r="BI272" t="s">
        <v>843</v>
      </c>
      <c r="BJ272">
        <v>9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15</v>
      </c>
      <c r="BT272">
        <v>55</v>
      </c>
      <c r="BU272">
        <v>39</v>
      </c>
      <c r="BV272">
        <v>20</v>
      </c>
      <c r="BW272">
        <v>32</v>
      </c>
      <c r="BX272">
        <v>0</v>
      </c>
      <c r="BY272">
        <v>0</v>
      </c>
      <c r="BZ272">
        <v>0</v>
      </c>
      <c r="CA272">
        <v>0</v>
      </c>
      <c r="CB272">
        <v>62.419998168945313</v>
      </c>
      <c r="CC272">
        <v>62.669998168945313</v>
      </c>
      <c r="CD272">
        <v>62.970001220703118</v>
      </c>
      <c r="CE272" s="15">
        <f t="shared" si="51"/>
        <v>3.9891496298763984E-3</v>
      </c>
      <c r="CF272" s="15">
        <f t="shared" si="52"/>
        <v>4.7642217872336801E-3</v>
      </c>
      <c r="CG272" t="s">
        <v>226</v>
      </c>
      <c r="CH272">
        <v>33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43</v>
      </c>
      <c r="CR272">
        <v>8</v>
      </c>
      <c r="CS272">
        <v>12</v>
      </c>
      <c r="CT272">
        <v>9</v>
      </c>
      <c r="CU272">
        <v>52</v>
      </c>
      <c r="CV272">
        <v>0</v>
      </c>
      <c r="CW272">
        <v>0</v>
      </c>
      <c r="CX272">
        <v>0</v>
      </c>
      <c r="CY272">
        <v>0</v>
      </c>
      <c r="CZ272">
        <v>62.470001220703118</v>
      </c>
      <c r="DA272">
        <v>62.459999084472663</v>
      </c>
      <c r="DB272">
        <v>63</v>
      </c>
      <c r="DC272">
        <v>170</v>
      </c>
      <c r="DD272">
        <v>329</v>
      </c>
      <c r="DE272">
        <v>128</v>
      </c>
      <c r="DF272">
        <v>128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198</v>
      </c>
      <c r="DN272">
        <v>0</v>
      </c>
      <c r="DO272">
        <v>114</v>
      </c>
      <c r="DP272">
        <v>2.2000000000000002</v>
      </c>
      <c r="DQ272" t="s">
        <v>130</v>
      </c>
      <c r="DR272">
        <v>279350</v>
      </c>
      <c r="DS272">
        <v>514142</v>
      </c>
      <c r="DT272">
        <v>1.0720000000000001</v>
      </c>
      <c r="DU272">
        <v>1.5649999999999999</v>
      </c>
      <c r="DV272">
        <v>0.72</v>
      </c>
      <c r="DW272">
        <v>4.04</v>
      </c>
      <c r="DY272" s="15">
        <f t="shared" si="53"/>
        <v>-1.6013666950143168E-4</v>
      </c>
      <c r="DZ272" s="15">
        <f t="shared" si="54"/>
        <v>8.5714431036084671E-3</v>
      </c>
      <c r="EA272" s="16">
        <f t="shared" si="55"/>
        <v>62.995371412876658</v>
      </c>
      <c r="EB272" s="17">
        <f t="shared" si="56"/>
        <v>8.4113064341070354E-3</v>
      </c>
    </row>
    <row r="273" spans="1:132" hidden="1" x14ac:dyDescent="0.25">
      <c r="A273">
        <v>264</v>
      </c>
      <c r="B273" t="s">
        <v>844</v>
      </c>
      <c r="C273">
        <v>9</v>
      </c>
      <c r="D273">
        <v>0</v>
      </c>
      <c r="E273">
        <v>6</v>
      </c>
      <c r="F273">
        <v>0</v>
      </c>
      <c r="G273" t="s">
        <v>130</v>
      </c>
      <c r="H273" t="s">
        <v>130</v>
      </c>
      <c r="I273">
        <v>6</v>
      </c>
      <c r="J273">
        <v>0</v>
      </c>
      <c r="K273" t="s">
        <v>130</v>
      </c>
      <c r="L273" t="s">
        <v>130</v>
      </c>
      <c r="M273" t="s">
        <v>357</v>
      </c>
      <c r="N273">
        <v>8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1</v>
      </c>
      <c r="Y273">
        <v>14</v>
      </c>
      <c r="Z273">
        <v>30</v>
      </c>
      <c r="AA273">
        <v>141</v>
      </c>
      <c r="AB273">
        <v>0</v>
      </c>
      <c r="AC273">
        <v>0</v>
      </c>
      <c r="AD273">
        <v>0</v>
      </c>
      <c r="AE273">
        <v>0</v>
      </c>
      <c r="AF273">
        <v>67.720001220703125</v>
      </c>
      <c r="AG273">
        <v>68.279998779296875</v>
      </c>
      <c r="AH273">
        <v>68.44000244140625</v>
      </c>
      <c r="AI273" s="15">
        <f t="shared" si="47"/>
        <v>8.2014875308338286E-3</v>
      </c>
      <c r="AJ273" s="15">
        <f t="shared" si="48"/>
        <v>2.3378675686980266E-3</v>
      </c>
      <c r="AK273" t="s">
        <v>202</v>
      </c>
      <c r="AL273">
        <v>80</v>
      </c>
      <c r="AM273">
        <v>7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45</v>
      </c>
      <c r="AV273">
        <v>17</v>
      </c>
      <c r="AW273">
        <v>13</v>
      </c>
      <c r="AX273">
        <v>18</v>
      </c>
      <c r="AY273">
        <v>29</v>
      </c>
      <c r="AZ273">
        <v>0</v>
      </c>
      <c r="BA273">
        <v>0</v>
      </c>
      <c r="BB273">
        <v>0</v>
      </c>
      <c r="BC273">
        <v>0</v>
      </c>
      <c r="BD273">
        <v>67.430000305175781</v>
      </c>
      <c r="BE273">
        <v>67.80999755859375</v>
      </c>
      <c r="BF273">
        <v>68.290000915527344</v>
      </c>
      <c r="BG273" s="15">
        <f t="shared" si="49"/>
        <v>5.6038529287605332E-3</v>
      </c>
      <c r="BH273" s="15">
        <f t="shared" si="50"/>
        <v>7.0288966246661033E-3</v>
      </c>
      <c r="BI273" t="s">
        <v>343</v>
      </c>
      <c r="BJ273">
        <v>15</v>
      </c>
      <c r="BK273">
        <v>179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67.910003662109375</v>
      </c>
      <c r="CC273">
        <v>67.300003051757813</v>
      </c>
      <c r="CD273">
        <v>67.989997863769531</v>
      </c>
      <c r="CE273" s="15">
        <f t="shared" si="51"/>
        <v>-9.0639016744535894E-3</v>
      </c>
      <c r="CF273" s="15">
        <f t="shared" si="52"/>
        <v>1.014847527123397E-2</v>
      </c>
      <c r="CG273" t="s">
        <v>271</v>
      </c>
      <c r="CH273">
        <v>14</v>
      </c>
      <c r="CI273">
        <v>5</v>
      </c>
      <c r="CJ273">
        <v>121</v>
      </c>
      <c r="CK273">
        <v>55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4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68.480003356933594</v>
      </c>
      <c r="DA273">
        <v>68.379997253417969</v>
      </c>
      <c r="DB273">
        <v>68.739997863769531</v>
      </c>
      <c r="DC273">
        <v>485</v>
      </c>
      <c r="DD273">
        <v>148</v>
      </c>
      <c r="DE273">
        <v>95</v>
      </c>
      <c r="DF273">
        <v>143</v>
      </c>
      <c r="DG273">
        <v>0</v>
      </c>
      <c r="DH273">
        <v>55</v>
      </c>
      <c r="DI273">
        <v>0</v>
      </c>
      <c r="DJ273">
        <v>0</v>
      </c>
      <c r="DK273">
        <v>0</v>
      </c>
      <c r="DL273">
        <v>170</v>
      </c>
      <c r="DN273">
        <v>0</v>
      </c>
      <c r="DO273">
        <v>170</v>
      </c>
      <c r="DP273">
        <v>2.9</v>
      </c>
      <c r="DQ273" t="s">
        <v>135</v>
      </c>
      <c r="DR273">
        <v>2545015</v>
      </c>
      <c r="DS273">
        <v>2635642</v>
      </c>
      <c r="DT273">
        <v>0.41899999999999998</v>
      </c>
      <c r="DU273">
        <v>0.77300000000000002</v>
      </c>
      <c r="DV273">
        <v>3.33</v>
      </c>
      <c r="DW273">
        <v>1.47</v>
      </c>
      <c r="DX273">
        <v>0.61650000000000005</v>
      </c>
      <c r="DY273" s="15">
        <f t="shared" si="53"/>
        <v>-1.4625052286123541E-3</v>
      </c>
      <c r="DZ273" s="15">
        <f t="shared" si="54"/>
        <v>5.2371344419448462E-3</v>
      </c>
      <c r="EA273" s="16">
        <f t="shared" si="55"/>
        <v>68.73811249217394</v>
      </c>
      <c r="EB273" s="17">
        <f t="shared" si="56"/>
        <v>3.7746292133324921E-3</v>
      </c>
    </row>
    <row r="274" spans="1:132" hidden="1" x14ac:dyDescent="0.25">
      <c r="A274">
        <v>265</v>
      </c>
      <c r="B274" t="s">
        <v>845</v>
      </c>
      <c r="C274">
        <v>9</v>
      </c>
      <c r="D274">
        <v>0</v>
      </c>
      <c r="E274">
        <v>6</v>
      </c>
      <c r="F274">
        <v>0</v>
      </c>
      <c r="G274" t="s">
        <v>130</v>
      </c>
      <c r="H274" t="s">
        <v>130</v>
      </c>
      <c r="I274">
        <v>6</v>
      </c>
      <c r="J274">
        <v>0</v>
      </c>
      <c r="K274" t="s">
        <v>130</v>
      </c>
      <c r="L274" t="s">
        <v>130</v>
      </c>
      <c r="M274" t="s">
        <v>619</v>
      </c>
      <c r="N274">
        <v>21</v>
      </c>
      <c r="O274">
        <v>88</v>
      </c>
      <c r="P274">
        <v>8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11</v>
      </c>
      <c r="X274">
        <v>3</v>
      </c>
      <c r="Y274">
        <v>2</v>
      </c>
      <c r="Z274">
        <v>4</v>
      </c>
      <c r="AA274">
        <v>57</v>
      </c>
      <c r="AB274">
        <v>1</v>
      </c>
      <c r="AC274">
        <v>66</v>
      </c>
      <c r="AD274">
        <v>0</v>
      </c>
      <c r="AE274">
        <v>0</v>
      </c>
      <c r="AF274">
        <v>128.33000183105469</v>
      </c>
      <c r="AG274">
        <v>127</v>
      </c>
      <c r="AH274">
        <v>128.8500061035156</v>
      </c>
      <c r="AI274" s="15">
        <f t="shared" si="47"/>
        <v>-1.0472455362635413E-2</v>
      </c>
      <c r="AJ274" s="15">
        <f t="shared" si="48"/>
        <v>1.4357827053801953E-2</v>
      </c>
      <c r="AK274" t="s">
        <v>770</v>
      </c>
      <c r="AL274">
        <v>23</v>
      </c>
      <c r="AM274">
        <v>21</v>
      </c>
      <c r="AN274">
        <v>90</v>
      </c>
      <c r="AO274">
        <v>40</v>
      </c>
      <c r="AP274">
        <v>4</v>
      </c>
      <c r="AQ274">
        <v>0</v>
      </c>
      <c r="AR274">
        <v>0</v>
      </c>
      <c r="AS274">
        <v>0</v>
      </c>
      <c r="AT274">
        <v>0</v>
      </c>
      <c r="AU274">
        <v>13</v>
      </c>
      <c r="AV274">
        <v>8</v>
      </c>
      <c r="AW274">
        <v>6</v>
      </c>
      <c r="AX274">
        <v>0</v>
      </c>
      <c r="AY274">
        <v>3</v>
      </c>
      <c r="AZ274">
        <v>1</v>
      </c>
      <c r="BA274">
        <v>17</v>
      </c>
      <c r="BB274">
        <v>1</v>
      </c>
      <c r="BC274">
        <v>17</v>
      </c>
      <c r="BD274">
        <v>131.33000183105469</v>
      </c>
      <c r="BE274">
        <v>128.55000305175781</v>
      </c>
      <c r="BF274">
        <v>131.38999938964841</v>
      </c>
      <c r="BG274" s="15">
        <f t="shared" si="49"/>
        <v>-2.1625816517309326E-2</v>
      </c>
      <c r="BH274" s="15">
        <f t="shared" si="50"/>
        <v>2.1615011424639285E-2</v>
      </c>
      <c r="BI274" t="s">
        <v>846</v>
      </c>
      <c r="BJ274">
        <v>15</v>
      </c>
      <c r="BK274">
        <v>19</v>
      </c>
      <c r="BL274">
        <v>35</v>
      </c>
      <c r="BM274">
        <v>16</v>
      </c>
      <c r="BN274">
        <v>104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5</v>
      </c>
      <c r="BU274">
        <v>2</v>
      </c>
      <c r="BV274">
        <v>1</v>
      </c>
      <c r="BW274">
        <v>1</v>
      </c>
      <c r="BX274">
        <v>1</v>
      </c>
      <c r="BY274">
        <v>9</v>
      </c>
      <c r="BZ274">
        <v>1</v>
      </c>
      <c r="CA274">
        <v>9</v>
      </c>
      <c r="CB274">
        <v>134.75</v>
      </c>
      <c r="CC274">
        <v>131.33000183105469</v>
      </c>
      <c r="CD274">
        <v>135.05999755859381</v>
      </c>
      <c r="CE274" s="15">
        <f t="shared" si="51"/>
        <v>-2.6041255777524919E-2</v>
      </c>
      <c r="CF274" s="15">
        <f t="shared" si="52"/>
        <v>2.761732411494322E-2</v>
      </c>
      <c r="CG274" t="s">
        <v>847</v>
      </c>
      <c r="CH274">
        <v>1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4</v>
      </c>
      <c r="CR274">
        <v>6</v>
      </c>
      <c r="CS274">
        <v>10</v>
      </c>
      <c r="CT274">
        <v>12</v>
      </c>
      <c r="CU274">
        <v>160</v>
      </c>
      <c r="CV274">
        <v>0</v>
      </c>
      <c r="CW274">
        <v>0</v>
      </c>
      <c r="CX274">
        <v>0</v>
      </c>
      <c r="CY274">
        <v>0</v>
      </c>
      <c r="CZ274">
        <v>134.33000183105469</v>
      </c>
      <c r="DA274">
        <v>134.4100036621094</v>
      </c>
      <c r="DB274">
        <v>137</v>
      </c>
      <c r="DC274">
        <v>378</v>
      </c>
      <c r="DD274">
        <v>88</v>
      </c>
      <c r="DE274">
        <v>291</v>
      </c>
      <c r="DF274">
        <v>47</v>
      </c>
      <c r="DG274">
        <v>0</v>
      </c>
      <c r="DH274">
        <v>164</v>
      </c>
      <c r="DI274">
        <v>0</v>
      </c>
      <c r="DJ274">
        <v>44</v>
      </c>
      <c r="DK274">
        <v>26</v>
      </c>
      <c r="DL274">
        <v>221</v>
      </c>
      <c r="DN274">
        <v>17</v>
      </c>
      <c r="DO274">
        <v>60</v>
      </c>
      <c r="DP274">
        <v>2</v>
      </c>
      <c r="DQ274" t="s">
        <v>130</v>
      </c>
      <c r="DR274">
        <v>568686</v>
      </c>
      <c r="DS274">
        <v>782785</v>
      </c>
      <c r="DT274">
        <v>0.95899999999999996</v>
      </c>
      <c r="DU274">
        <v>1.042</v>
      </c>
      <c r="DV274">
        <v>2.3199999999999998</v>
      </c>
      <c r="DW274">
        <v>3.24</v>
      </c>
      <c r="DX274">
        <v>0</v>
      </c>
      <c r="DY274" s="15">
        <f t="shared" si="53"/>
        <v>5.9520741667284938E-4</v>
      </c>
      <c r="DZ274" s="15">
        <f t="shared" si="54"/>
        <v>1.8905082758325475E-2</v>
      </c>
      <c r="EA274" s="16">
        <f t="shared" si="55"/>
        <v>136.95103590488841</v>
      </c>
      <c r="EB274" s="17">
        <f t="shared" si="56"/>
        <v>1.9500290174998325E-2</v>
      </c>
    </row>
    <row r="275" spans="1:132" hidden="1" x14ac:dyDescent="0.25">
      <c r="A275">
        <v>266</v>
      </c>
      <c r="B275" t="s">
        <v>848</v>
      </c>
      <c r="C275">
        <v>10</v>
      </c>
      <c r="D275">
        <v>0</v>
      </c>
      <c r="E275">
        <v>6</v>
      </c>
      <c r="F275">
        <v>0</v>
      </c>
      <c r="G275" t="s">
        <v>130</v>
      </c>
      <c r="H275" t="s">
        <v>130</v>
      </c>
      <c r="I275">
        <v>5</v>
      </c>
      <c r="J275">
        <v>1</v>
      </c>
      <c r="K275" t="s">
        <v>130</v>
      </c>
      <c r="L275" t="s">
        <v>130</v>
      </c>
      <c r="M275" t="s">
        <v>274</v>
      </c>
      <c r="N275">
        <v>155</v>
      </c>
      <c r="O275">
        <v>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32</v>
      </c>
      <c r="X275">
        <v>2</v>
      </c>
      <c r="Y275">
        <v>6</v>
      </c>
      <c r="Z275">
        <v>6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105.73000335693359</v>
      </c>
      <c r="AG275">
        <v>105.5699996948242</v>
      </c>
      <c r="AH275">
        <v>106.25</v>
      </c>
      <c r="AI275" s="15">
        <f t="shared" si="47"/>
        <v>-1.5156167715442148E-3</v>
      </c>
      <c r="AJ275" s="15">
        <f t="shared" si="48"/>
        <v>6.4000028722427382E-3</v>
      </c>
      <c r="AK275" t="s">
        <v>696</v>
      </c>
      <c r="AL275">
        <v>115</v>
      </c>
      <c r="AM275">
        <v>55</v>
      </c>
      <c r="AN275">
        <v>15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21</v>
      </c>
      <c r="AV275">
        <v>2</v>
      </c>
      <c r="AW275">
        <v>0</v>
      </c>
      <c r="AX275">
        <v>0</v>
      </c>
      <c r="AY275">
        <v>0</v>
      </c>
      <c r="AZ275">
        <v>1</v>
      </c>
      <c r="BA275">
        <v>2</v>
      </c>
      <c r="BB275">
        <v>0</v>
      </c>
      <c r="BC275">
        <v>0</v>
      </c>
      <c r="BD275">
        <v>108</v>
      </c>
      <c r="BE275">
        <v>106.4100036621094</v>
      </c>
      <c r="BF275">
        <v>108</v>
      </c>
      <c r="BG275" s="15">
        <f t="shared" si="49"/>
        <v>-1.4942169750688183E-2</v>
      </c>
      <c r="BH275" s="15">
        <f t="shared" si="50"/>
        <v>1.4722188313801787E-2</v>
      </c>
      <c r="BI275" t="s">
        <v>199</v>
      </c>
      <c r="BJ275">
        <v>126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84</v>
      </c>
      <c r="BT275">
        <v>14</v>
      </c>
      <c r="BU275">
        <v>4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108.4100036621094</v>
      </c>
      <c r="CC275">
        <v>108</v>
      </c>
      <c r="CD275">
        <v>108.4899978637695</v>
      </c>
      <c r="CE275" s="15">
        <f t="shared" si="51"/>
        <v>-3.7963302047165914E-3</v>
      </c>
      <c r="CF275" s="15">
        <f t="shared" si="52"/>
        <v>4.5165257020725047E-3</v>
      </c>
      <c r="CG275" t="s">
        <v>632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2</v>
      </c>
      <c r="CT275">
        <v>3</v>
      </c>
      <c r="CU275">
        <v>183</v>
      </c>
      <c r="CV275">
        <v>0</v>
      </c>
      <c r="CW275">
        <v>0</v>
      </c>
      <c r="CX275">
        <v>0</v>
      </c>
      <c r="CY275">
        <v>0</v>
      </c>
      <c r="CZ275">
        <v>107.11000061035161</v>
      </c>
      <c r="DA275">
        <v>107</v>
      </c>
      <c r="DB275">
        <v>108.1699981689453</v>
      </c>
      <c r="DC275">
        <v>470</v>
      </c>
      <c r="DD275">
        <v>177</v>
      </c>
      <c r="DE275">
        <v>343</v>
      </c>
      <c r="DF275">
        <v>69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184</v>
      </c>
      <c r="DN275">
        <v>0</v>
      </c>
      <c r="DO275">
        <v>1</v>
      </c>
      <c r="DP275">
        <v>2.9</v>
      </c>
      <c r="DQ275" t="s">
        <v>135</v>
      </c>
      <c r="DR275">
        <v>481599</v>
      </c>
      <c r="DS275">
        <v>649757</v>
      </c>
      <c r="DT275">
        <v>1.43</v>
      </c>
      <c r="DU275">
        <v>1.8009999999999999</v>
      </c>
      <c r="DV275">
        <v>2.23</v>
      </c>
      <c r="DW275">
        <v>3.09</v>
      </c>
      <c r="DX275">
        <v>0.7429</v>
      </c>
      <c r="DY275" s="15">
        <f t="shared" si="53"/>
        <v>-1.0280430873981228E-3</v>
      </c>
      <c r="DZ275" s="15">
        <f t="shared" si="54"/>
        <v>1.0816290919390958E-2</v>
      </c>
      <c r="EA275" s="16">
        <f t="shared" si="55"/>
        <v>108.15734312837483</v>
      </c>
      <c r="EB275" s="17">
        <f t="shared" si="56"/>
        <v>9.7882478319928357E-3</v>
      </c>
    </row>
    <row r="278" spans="1:132" x14ac:dyDescent="0.25">
      <c r="CZ278">
        <f>CZ56+CZ137+CZ231</f>
        <v>239.03999710083011</v>
      </c>
      <c r="DB278" s="18">
        <v>0</v>
      </c>
      <c r="DF278" t="s">
        <v>859</v>
      </c>
      <c r="DG278">
        <f>DP306</f>
        <v>380419.12664064619</v>
      </c>
      <c r="DI278">
        <f>DM306</f>
        <v>232.66958117809298</v>
      </c>
    </row>
    <row r="279" spans="1:132" x14ac:dyDescent="0.25">
      <c r="CY279">
        <v>76</v>
      </c>
      <c r="CZ279">
        <v>300000</v>
      </c>
      <c r="DA279">
        <f>CZ279/CY279</f>
        <v>3947.3684210526317</v>
      </c>
      <c r="DB279">
        <f>ROUNDDOWN((DA279/CZ278)+DB278,0)</f>
        <v>16</v>
      </c>
      <c r="DF279" t="s">
        <v>860</v>
      </c>
      <c r="DG279">
        <f>DP326</f>
        <v>483176.89957036037</v>
      </c>
      <c r="DI279">
        <f>DM326</f>
        <v>297.30002039422988</v>
      </c>
    </row>
    <row r="280" spans="1:132" ht="15.75" thickBot="1" x14ac:dyDescent="0.3">
      <c r="CY280" s="17">
        <v>1.4999999999999999E-2</v>
      </c>
      <c r="DA280">
        <f>DA279-DA281</f>
        <v>122.72846743934997</v>
      </c>
      <c r="DB280">
        <f>SUM(DB281:DB282)</f>
        <v>2.8828223650360112</v>
      </c>
      <c r="DF280" t="s">
        <v>861</v>
      </c>
      <c r="DG280">
        <f>DP346</f>
        <v>614304.7532871915</v>
      </c>
      <c r="DI280">
        <f>DM346</f>
        <v>379.3806781987239</v>
      </c>
    </row>
    <row r="281" spans="1:132" ht="15.75" thickBot="1" x14ac:dyDescent="0.3">
      <c r="CY281" s="17">
        <v>0.13</v>
      </c>
      <c r="CZ281">
        <f>CZ137*DB279</f>
        <v>1024.3199462890625</v>
      </c>
      <c r="DA281" s="23">
        <f>SUM(CZ281:CZ283)</f>
        <v>3824.6399536132817</v>
      </c>
      <c r="DB281">
        <f>DA281*0.05/100</f>
        <v>1.912319976806641</v>
      </c>
      <c r="DF281" t="s">
        <v>862</v>
      </c>
      <c r="DG281">
        <f>DP366</f>
        <v>782291.37338098558</v>
      </c>
      <c r="DI281">
        <f>DM366</f>
        <v>486.02090290534977</v>
      </c>
    </row>
    <row r="282" spans="1:132" x14ac:dyDescent="0.25">
      <c r="CZ282">
        <f>CZ231*DB279</f>
        <v>919.84002685546875</v>
      </c>
      <c r="DA282">
        <f>DA281*CY280+DA281</f>
        <v>3882.009552917481</v>
      </c>
      <c r="DB282">
        <f>DA282*0.025/100</f>
        <v>0.97050238822937029</v>
      </c>
      <c r="DF282" t="s">
        <v>863</v>
      </c>
      <c r="DG282">
        <f>DP386</f>
        <v>996742.37775604113</v>
      </c>
      <c r="DI282">
        <f>DM386</f>
        <v>620.45221647491462</v>
      </c>
    </row>
    <row r="283" spans="1:132" ht="15.75" thickBot="1" x14ac:dyDescent="0.3">
      <c r="CZ283">
        <f>CZ56*DB279</f>
        <v>1880.4799804687505</v>
      </c>
      <c r="DA283" s="26">
        <f>DA282-DB283</f>
        <v>3874.5515050079352</v>
      </c>
      <c r="DB283">
        <f>DA281*CY280*CY281</f>
        <v>7.4580479095458996</v>
      </c>
    </row>
    <row r="284" spans="1:132" ht="15.75" thickBot="1" x14ac:dyDescent="0.3">
      <c r="DA284" s="24">
        <f>(DB284/DA281)*100</f>
        <v>1.3050000000000057</v>
      </c>
      <c r="DB284" s="25">
        <f>DA283-DA281</f>
        <v>49.911551394653543</v>
      </c>
    </row>
    <row r="285" spans="1:132" x14ac:dyDescent="0.25">
      <c r="DA285">
        <f>DA283+(DA280-DB280)</f>
        <v>3994.397150082249</v>
      </c>
    </row>
    <row r="286" spans="1:132" x14ac:dyDescent="0.25">
      <c r="DF286" s="17">
        <f>CY280</f>
        <v>1.4999999999999999E-2</v>
      </c>
      <c r="DG286" s="22">
        <f>CY281</f>
        <v>0.13</v>
      </c>
      <c r="DI286" t="s">
        <v>857</v>
      </c>
      <c r="DJ286" t="s">
        <v>858</v>
      </c>
    </row>
    <row r="287" spans="1:132" x14ac:dyDescent="0.25">
      <c r="CZ287">
        <v>1</v>
      </c>
      <c r="DA287">
        <f>DA279</f>
        <v>3947.3684210526317</v>
      </c>
      <c r="DB287">
        <f>ROUNDDOWN(DA287/$CZ$278,0)</f>
        <v>16</v>
      </c>
      <c r="DC287">
        <f>($CZ$56*DB287)+($CZ$137*DB287)+($CZ$231*DB287)</f>
        <v>3824.6399536132817</v>
      </c>
      <c r="DD287">
        <f>DA287-DC287</f>
        <v>122.72846743934997</v>
      </c>
      <c r="DE287">
        <f>(DC287*0.05/100)+((DC287+DF287)*0.025/100)</f>
        <v>2.8828223650360112</v>
      </c>
      <c r="DF287">
        <f>DC287*$CY$280</f>
        <v>57.369599304199227</v>
      </c>
      <c r="DG287">
        <f>DF287*$CY$281</f>
        <v>7.4580479095458996</v>
      </c>
      <c r="DH287">
        <f>DC287+DF287-DG287</f>
        <v>3874.5515050079352</v>
      </c>
      <c r="DI287" s="27">
        <f>DH287-DC287</f>
        <v>49.911551394653543</v>
      </c>
      <c r="DJ287" s="28">
        <f>(DI287/DC287)*100</f>
        <v>1.3050000000000057</v>
      </c>
      <c r="DK287">
        <f>DH287+(DD287-DE287)</f>
        <v>3994.397150082249</v>
      </c>
    </row>
    <row r="288" spans="1:132" x14ac:dyDescent="0.25">
      <c r="CZ288">
        <f>CZ287+1</f>
        <v>2</v>
      </c>
      <c r="DA288">
        <f>DK287</f>
        <v>3994.397150082249</v>
      </c>
      <c r="DB288">
        <f>ROUNDDOWN(DA288/$CZ$278,0)</f>
        <v>16</v>
      </c>
      <c r="DC288">
        <f>($CZ$56*DB288)+($CZ$137*DB288)+($CZ$231*DB288)</f>
        <v>3824.6399536132817</v>
      </c>
      <c r="DD288">
        <f>DA288-DC288</f>
        <v>169.75719646896732</v>
      </c>
      <c r="DE288">
        <f>(DC288*0.05/100)+((DC288+DF288)*0.025/100)</f>
        <v>2.8828223650360112</v>
      </c>
      <c r="DF288">
        <f>DC288*$CY$280</f>
        <v>57.369599304199227</v>
      </c>
      <c r="DG288">
        <f>DF288*$CY$281</f>
        <v>7.4580479095458996</v>
      </c>
      <c r="DH288">
        <f>DC288+DF288-DG288</f>
        <v>3874.5515050079352</v>
      </c>
      <c r="DI288" s="27">
        <f>DH288-DC288</f>
        <v>49.911551394653543</v>
      </c>
      <c r="DJ288" s="28">
        <f>(DI288/DC288)*100</f>
        <v>1.3050000000000057</v>
      </c>
      <c r="DK288">
        <f>DH288+(DD288-DE288)</f>
        <v>4041.4258791118664</v>
      </c>
    </row>
    <row r="289" spans="104:115" x14ac:dyDescent="0.25">
      <c r="CZ289">
        <f t="shared" ref="CZ289:CZ326" si="57">CZ288+1</f>
        <v>3</v>
      </c>
      <c r="DA289">
        <f t="shared" ref="DA289:DA306" si="58">DK288</f>
        <v>4041.4258791118664</v>
      </c>
      <c r="DB289">
        <f t="shared" ref="DB289:DB306" si="59">ROUNDDOWN(DA289/$CZ$278,0)</f>
        <v>16</v>
      </c>
      <c r="DC289">
        <f t="shared" ref="DC289:DC306" si="60">($CZ$56*DB289)+($CZ$137*DB289)+($CZ$231*DB289)</f>
        <v>3824.6399536132817</v>
      </c>
      <c r="DD289">
        <f t="shared" ref="DD289:DD306" si="61">DA289-DC289</f>
        <v>216.78592549858467</v>
      </c>
      <c r="DE289">
        <f t="shared" ref="DE289:DE306" si="62">(DC289*0.05/100)+((DC289+DF289)*0.025/100)</f>
        <v>2.8828223650360112</v>
      </c>
      <c r="DF289">
        <f t="shared" ref="DF289:DF306" si="63">DC289*$CY$280</f>
        <v>57.369599304199227</v>
      </c>
      <c r="DG289">
        <f t="shared" ref="DG289:DG306" si="64">DF289*$CY$281</f>
        <v>7.4580479095458996</v>
      </c>
      <c r="DH289">
        <f t="shared" ref="DH289:DH306" si="65">DC289+DF289-DG289</f>
        <v>3874.5515050079352</v>
      </c>
      <c r="DI289" s="27">
        <f t="shared" ref="DI289:DI306" si="66">DH289-DC289</f>
        <v>49.911551394653543</v>
      </c>
      <c r="DJ289" s="28">
        <f t="shared" ref="DJ289:DJ306" si="67">(DI289/DC289)*100</f>
        <v>1.3050000000000057</v>
      </c>
      <c r="DK289">
        <f t="shared" ref="DK289:DK306" si="68">DH289+(DD289-DE289)</f>
        <v>4088.4546081414837</v>
      </c>
    </row>
    <row r="290" spans="104:115" x14ac:dyDescent="0.25">
      <c r="CZ290">
        <f t="shared" si="57"/>
        <v>4</v>
      </c>
      <c r="DA290">
        <f t="shared" si="58"/>
        <v>4088.4546081414837</v>
      </c>
      <c r="DB290">
        <f t="shared" si="59"/>
        <v>17</v>
      </c>
      <c r="DC290">
        <f t="shared" si="60"/>
        <v>4063.6799507141118</v>
      </c>
      <c r="DD290">
        <f t="shared" si="61"/>
        <v>24.774657427371949</v>
      </c>
      <c r="DE290">
        <f t="shared" si="62"/>
        <v>3.0629987628507624</v>
      </c>
      <c r="DF290">
        <f t="shared" si="63"/>
        <v>60.955199260711673</v>
      </c>
      <c r="DG290">
        <f t="shared" si="64"/>
        <v>7.9241759038925181</v>
      </c>
      <c r="DH290">
        <f t="shared" si="65"/>
        <v>4116.7109740709311</v>
      </c>
      <c r="DI290" s="27">
        <f t="shared" si="66"/>
        <v>53.031023356819333</v>
      </c>
      <c r="DJ290" s="28">
        <f t="shared" si="67"/>
        <v>1.3050000000000042</v>
      </c>
      <c r="DK290">
        <f t="shared" si="68"/>
        <v>4138.4226327354527</v>
      </c>
    </row>
    <row r="291" spans="104:115" x14ac:dyDescent="0.25">
      <c r="CZ291">
        <f t="shared" si="57"/>
        <v>5</v>
      </c>
      <c r="DA291">
        <f t="shared" si="58"/>
        <v>4138.4226327354527</v>
      </c>
      <c r="DB291">
        <f t="shared" si="59"/>
        <v>17</v>
      </c>
      <c r="DC291">
        <f t="shared" si="60"/>
        <v>4063.6799507141118</v>
      </c>
      <c r="DD291">
        <f t="shared" si="61"/>
        <v>74.742682021340897</v>
      </c>
      <c r="DE291">
        <f t="shared" si="62"/>
        <v>3.0629987628507624</v>
      </c>
      <c r="DF291">
        <f t="shared" si="63"/>
        <v>60.955199260711673</v>
      </c>
      <c r="DG291">
        <f t="shared" si="64"/>
        <v>7.9241759038925181</v>
      </c>
      <c r="DH291">
        <f t="shared" si="65"/>
        <v>4116.7109740709311</v>
      </c>
      <c r="DI291" s="27">
        <f t="shared" si="66"/>
        <v>53.031023356819333</v>
      </c>
      <c r="DJ291" s="28">
        <f t="shared" si="67"/>
        <v>1.3050000000000042</v>
      </c>
      <c r="DK291">
        <f t="shared" si="68"/>
        <v>4188.3906573294216</v>
      </c>
    </row>
    <row r="292" spans="104:115" x14ac:dyDescent="0.25">
      <c r="CZ292">
        <f t="shared" si="57"/>
        <v>6</v>
      </c>
      <c r="DA292">
        <f t="shared" si="58"/>
        <v>4188.3906573294216</v>
      </c>
      <c r="DB292">
        <f t="shared" si="59"/>
        <v>17</v>
      </c>
      <c r="DC292">
        <f t="shared" si="60"/>
        <v>4063.6799507141118</v>
      </c>
      <c r="DD292">
        <f t="shared" si="61"/>
        <v>124.71070661530985</v>
      </c>
      <c r="DE292">
        <f t="shared" si="62"/>
        <v>3.0629987628507624</v>
      </c>
      <c r="DF292">
        <f t="shared" si="63"/>
        <v>60.955199260711673</v>
      </c>
      <c r="DG292">
        <f t="shared" si="64"/>
        <v>7.9241759038925181</v>
      </c>
      <c r="DH292">
        <f t="shared" si="65"/>
        <v>4116.7109740709311</v>
      </c>
      <c r="DI292" s="27">
        <f t="shared" si="66"/>
        <v>53.031023356819333</v>
      </c>
      <c r="DJ292" s="28">
        <f t="shared" si="67"/>
        <v>1.3050000000000042</v>
      </c>
      <c r="DK292">
        <f t="shared" si="68"/>
        <v>4238.3586819233906</v>
      </c>
    </row>
    <row r="293" spans="104:115" x14ac:dyDescent="0.25">
      <c r="CZ293">
        <f t="shared" si="57"/>
        <v>7</v>
      </c>
      <c r="DA293">
        <f t="shared" si="58"/>
        <v>4238.3586819233906</v>
      </c>
      <c r="DB293">
        <f t="shared" si="59"/>
        <v>17</v>
      </c>
      <c r="DC293">
        <f t="shared" si="60"/>
        <v>4063.6799507141118</v>
      </c>
      <c r="DD293">
        <f t="shared" si="61"/>
        <v>174.67873120927879</v>
      </c>
      <c r="DE293">
        <f t="shared" si="62"/>
        <v>3.0629987628507624</v>
      </c>
      <c r="DF293">
        <f t="shared" si="63"/>
        <v>60.955199260711673</v>
      </c>
      <c r="DG293">
        <f t="shared" si="64"/>
        <v>7.9241759038925181</v>
      </c>
      <c r="DH293">
        <f t="shared" si="65"/>
        <v>4116.7109740709311</v>
      </c>
      <c r="DI293" s="27">
        <f t="shared" si="66"/>
        <v>53.031023356819333</v>
      </c>
      <c r="DJ293" s="28">
        <f t="shared" si="67"/>
        <v>1.3050000000000042</v>
      </c>
      <c r="DK293">
        <f t="shared" si="68"/>
        <v>4288.3267065173595</v>
      </c>
    </row>
    <row r="294" spans="104:115" x14ac:dyDescent="0.25">
      <c r="CZ294">
        <f t="shared" si="57"/>
        <v>8</v>
      </c>
      <c r="DA294">
        <f t="shared" si="58"/>
        <v>4288.3267065173595</v>
      </c>
      <c r="DB294">
        <f t="shared" si="59"/>
        <v>17</v>
      </c>
      <c r="DC294">
        <f t="shared" si="60"/>
        <v>4063.6799507141118</v>
      </c>
      <c r="DD294">
        <f t="shared" si="61"/>
        <v>224.64675580324774</v>
      </c>
      <c r="DE294">
        <f t="shared" si="62"/>
        <v>3.0629987628507624</v>
      </c>
      <c r="DF294">
        <f t="shared" si="63"/>
        <v>60.955199260711673</v>
      </c>
      <c r="DG294">
        <f t="shared" si="64"/>
        <v>7.9241759038925181</v>
      </c>
      <c r="DH294">
        <f t="shared" si="65"/>
        <v>4116.7109740709311</v>
      </c>
      <c r="DI294" s="27">
        <f t="shared" si="66"/>
        <v>53.031023356819333</v>
      </c>
      <c r="DJ294" s="28">
        <f t="shared" si="67"/>
        <v>1.3050000000000042</v>
      </c>
      <c r="DK294">
        <f t="shared" si="68"/>
        <v>4338.2947311113285</v>
      </c>
    </row>
    <row r="295" spans="104:115" x14ac:dyDescent="0.25">
      <c r="CZ295">
        <f t="shared" si="57"/>
        <v>9</v>
      </c>
      <c r="DA295">
        <f t="shared" si="58"/>
        <v>4338.2947311113285</v>
      </c>
      <c r="DB295">
        <f t="shared" si="59"/>
        <v>18</v>
      </c>
      <c r="DC295">
        <f t="shared" si="60"/>
        <v>4302.7199478149414</v>
      </c>
      <c r="DD295">
        <f t="shared" si="61"/>
        <v>35.574783296387068</v>
      </c>
      <c r="DE295">
        <f t="shared" si="62"/>
        <v>3.2431751606655124</v>
      </c>
      <c r="DF295">
        <f t="shared" si="63"/>
        <v>64.540799217224119</v>
      </c>
      <c r="DG295">
        <f t="shared" si="64"/>
        <v>8.3903038982391358</v>
      </c>
      <c r="DH295">
        <f t="shared" si="65"/>
        <v>4358.8704431339265</v>
      </c>
      <c r="DI295" s="27">
        <f t="shared" si="66"/>
        <v>56.150495318985122</v>
      </c>
      <c r="DJ295" s="28">
        <f t="shared" si="67"/>
        <v>1.3050000000000033</v>
      </c>
      <c r="DK295">
        <f t="shared" si="68"/>
        <v>4391.2020512696481</v>
      </c>
    </row>
    <row r="296" spans="104:115" x14ac:dyDescent="0.25">
      <c r="CZ296">
        <f t="shared" si="57"/>
        <v>10</v>
      </c>
      <c r="DA296">
        <f t="shared" si="58"/>
        <v>4391.2020512696481</v>
      </c>
      <c r="DB296">
        <f t="shared" si="59"/>
        <v>18</v>
      </c>
      <c r="DC296">
        <f t="shared" si="60"/>
        <v>4302.7199478149414</v>
      </c>
      <c r="DD296">
        <f t="shared" si="61"/>
        <v>88.482103454706703</v>
      </c>
      <c r="DE296">
        <f t="shared" si="62"/>
        <v>3.2431751606655124</v>
      </c>
      <c r="DF296">
        <f t="shared" si="63"/>
        <v>64.540799217224119</v>
      </c>
      <c r="DG296">
        <f t="shared" si="64"/>
        <v>8.3903038982391358</v>
      </c>
      <c r="DH296">
        <f t="shared" si="65"/>
        <v>4358.8704431339265</v>
      </c>
      <c r="DI296" s="27">
        <f t="shared" si="66"/>
        <v>56.150495318985122</v>
      </c>
      <c r="DJ296" s="28">
        <f t="shared" si="67"/>
        <v>1.3050000000000033</v>
      </c>
      <c r="DK296">
        <f t="shared" si="68"/>
        <v>4444.1093714279677</v>
      </c>
    </row>
    <row r="297" spans="104:115" x14ac:dyDescent="0.25">
      <c r="CZ297">
        <f t="shared" si="57"/>
        <v>11</v>
      </c>
      <c r="DA297">
        <f t="shared" si="58"/>
        <v>4444.1093714279677</v>
      </c>
      <c r="DB297">
        <f t="shared" si="59"/>
        <v>18</v>
      </c>
      <c r="DC297">
        <f t="shared" si="60"/>
        <v>4302.7199478149414</v>
      </c>
      <c r="DD297">
        <f t="shared" si="61"/>
        <v>141.38942361302634</v>
      </c>
      <c r="DE297">
        <f t="shared" si="62"/>
        <v>3.2431751606655124</v>
      </c>
      <c r="DF297">
        <f t="shared" si="63"/>
        <v>64.540799217224119</v>
      </c>
      <c r="DG297">
        <f t="shared" si="64"/>
        <v>8.3903038982391358</v>
      </c>
      <c r="DH297">
        <f t="shared" si="65"/>
        <v>4358.8704431339265</v>
      </c>
      <c r="DI297" s="27">
        <f t="shared" si="66"/>
        <v>56.150495318985122</v>
      </c>
      <c r="DJ297" s="28">
        <f t="shared" si="67"/>
        <v>1.3050000000000033</v>
      </c>
      <c r="DK297">
        <f t="shared" si="68"/>
        <v>4497.0166915862874</v>
      </c>
    </row>
    <row r="298" spans="104:115" x14ac:dyDescent="0.25">
      <c r="CZ298">
        <f t="shared" si="57"/>
        <v>12</v>
      </c>
      <c r="DA298">
        <f t="shared" si="58"/>
        <v>4497.0166915862874</v>
      </c>
      <c r="DB298">
        <f t="shared" si="59"/>
        <v>18</v>
      </c>
      <c r="DC298">
        <f t="shared" si="60"/>
        <v>4302.7199478149414</v>
      </c>
      <c r="DD298">
        <f t="shared" si="61"/>
        <v>194.29674377134597</v>
      </c>
      <c r="DE298">
        <f t="shared" si="62"/>
        <v>3.2431751606655124</v>
      </c>
      <c r="DF298">
        <f t="shared" si="63"/>
        <v>64.540799217224119</v>
      </c>
      <c r="DG298">
        <f t="shared" si="64"/>
        <v>8.3903038982391358</v>
      </c>
      <c r="DH298">
        <f t="shared" si="65"/>
        <v>4358.8704431339265</v>
      </c>
      <c r="DI298" s="27">
        <f t="shared" si="66"/>
        <v>56.150495318985122</v>
      </c>
      <c r="DJ298" s="28">
        <f t="shared" si="67"/>
        <v>1.3050000000000033</v>
      </c>
      <c r="DK298">
        <f t="shared" si="68"/>
        <v>4549.924011744607</v>
      </c>
    </row>
    <row r="299" spans="104:115" x14ac:dyDescent="0.25">
      <c r="CZ299">
        <f t="shared" si="57"/>
        <v>13</v>
      </c>
      <c r="DA299">
        <f t="shared" si="58"/>
        <v>4549.924011744607</v>
      </c>
      <c r="DB299">
        <f t="shared" si="59"/>
        <v>19</v>
      </c>
      <c r="DC299">
        <f t="shared" si="60"/>
        <v>4541.7599449157715</v>
      </c>
      <c r="DD299">
        <f t="shared" si="61"/>
        <v>8.16406682883553</v>
      </c>
      <c r="DE299">
        <f t="shared" si="62"/>
        <v>3.4233515584802627</v>
      </c>
      <c r="DF299">
        <f t="shared" si="63"/>
        <v>68.126399173736573</v>
      </c>
      <c r="DG299">
        <f t="shared" si="64"/>
        <v>8.8564318925857553</v>
      </c>
      <c r="DH299">
        <f t="shared" si="65"/>
        <v>4601.0299121969229</v>
      </c>
      <c r="DI299" s="27">
        <f t="shared" si="66"/>
        <v>59.269967281151366</v>
      </c>
      <c r="DJ299" s="28">
        <f t="shared" si="67"/>
        <v>1.3050000000000122</v>
      </c>
      <c r="DK299">
        <f t="shared" si="68"/>
        <v>4605.7706274672782</v>
      </c>
    </row>
    <row r="300" spans="104:115" x14ac:dyDescent="0.25">
      <c r="CZ300">
        <f t="shared" si="57"/>
        <v>14</v>
      </c>
      <c r="DA300">
        <f t="shared" si="58"/>
        <v>4605.7706274672782</v>
      </c>
      <c r="DB300">
        <f t="shared" si="59"/>
        <v>19</v>
      </c>
      <c r="DC300">
        <f t="shared" si="60"/>
        <v>4541.7599449157715</v>
      </c>
      <c r="DD300">
        <f t="shared" si="61"/>
        <v>64.010682551506761</v>
      </c>
      <c r="DE300">
        <f t="shared" si="62"/>
        <v>3.4233515584802627</v>
      </c>
      <c r="DF300">
        <f t="shared" si="63"/>
        <v>68.126399173736573</v>
      </c>
      <c r="DG300">
        <f t="shared" si="64"/>
        <v>8.8564318925857553</v>
      </c>
      <c r="DH300">
        <f t="shared" si="65"/>
        <v>4601.0299121969229</v>
      </c>
      <c r="DI300" s="27">
        <f t="shared" si="66"/>
        <v>59.269967281151366</v>
      </c>
      <c r="DJ300" s="28">
        <f t="shared" si="67"/>
        <v>1.3050000000000122</v>
      </c>
      <c r="DK300">
        <f t="shared" si="68"/>
        <v>4661.6172431899495</v>
      </c>
    </row>
    <row r="301" spans="104:115" x14ac:dyDescent="0.25">
      <c r="CZ301">
        <f t="shared" si="57"/>
        <v>15</v>
      </c>
      <c r="DA301">
        <f t="shared" si="58"/>
        <v>4661.6172431899495</v>
      </c>
      <c r="DB301">
        <f t="shared" si="59"/>
        <v>19</v>
      </c>
      <c r="DC301">
        <f t="shared" si="60"/>
        <v>4541.7599449157715</v>
      </c>
      <c r="DD301">
        <f t="shared" si="61"/>
        <v>119.85729827417799</v>
      </c>
      <c r="DE301">
        <f t="shared" si="62"/>
        <v>3.4233515584802627</v>
      </c>
      <c r="DF301">
        <f t="shared" si="63"/>
        <v>68.126399173736573</v>
      </c>
      <c r="DG301">
        <f t="shared" si="64"/>
        <v>8.8564318925857553</v>
      </c>
      <c r="DH301">
        <f t="shared" si="65"/>
        <v>4601.0299121969229</v>
      </c>
      <c r="DI301" s="27">
        <f t="shared" si="66"/>
        <v>59.269967281151366</v>
      </c>
      <c r="DJ301" s="28">
        <f t="shared" si="67"/>
        <v>1.3050000000000122</v>
      </c>
      <c r="DK301">
        <f t="shared" si="68"/>
        <v>4717.4638589126207</v>
      </c>
    </row>
    <row r="302" spans="104:115" x14ac:dyDescent="0.25">
      <c r="CZ302">
        <f t="shared" si="57"/>
        <v>16</v>
      </c>
      <c r="DA302">
        <f t="shared" si="58"/>
        <v>4717.4638589126207</v>
      </c>
      <c r="DB302">
        <f t="shared" si="59"/>
        <v>19</v>
      </c>
      <c r="DC302">
        <f t="shared" si="60"/>
        <v>4541.7599449157715</v>
      </c>
      <c r="DD302">
        <f t="shared" si="61"/>
        <v>175.70391399684922</v>
      </c>
      <c r="DE302">
        <f t="shared" si="62"/>
        <v>3.4233515584802627</v>
      </c>
      <c r="DF302">
        <f t="shared" si="63"/>
        <v>68.126399173736573</v>
      </c>
      <c r="DG302">
        <f t="shared" si="64"/>
        <v>8.8564318925857553</v>
      </c>
      <c r="DH302">
        <f t="shared" si="65"/>
        <v>4601.0299121969229</v>
      </c>
      <c r="DI302" s="27">
        <f t="shared" si="66"/>
        <v>59.269967281151366</v>
      </c>
      <c r="DJ302" s="28">
        <f t="shared" si="67"/>
        <v>1.3050000000000122</v>
      </c>
      <c r="DK302">
        <f t="shared" si="68"/>
        <v>4773.3104746352919</v>
      </c>
    </row>
    <row r="303" spans="104:115" x14ac:dyDescent="0.25">
      <c r="CZ303">
        <f t="shared" si="57"/>
        <v>17</v>
      </c>
      <c r="DA303">
        <f t="shared" si="58"/>
        <v>4773.3104746352919</v>
      </c>
      <c r="DB303">
        <f t="shared" si="59"/>
        <v>19</v>
      </c>
      <c r="DC303">
        <f t="shared" si="60"/>
        <v>4541.7599449157715</v>
      </c>
      <c r="DD303">
        <f t="shared" si="61"/>
        <v>231.55052971952045</v>
      </c>
      <c r="DE303">
        <f t="shared" si="62"/>
        <v>3.4233515584802627</v>
      </c>
      <c r="DF303">
        <f t="shared" si="63"/>
        <v>68.126399173736573</v>
      </c>
      <c r="DG303">
        <f t="shared" si="64"/>
        <v>8.8564318925857553</v>
      </c>
      <c r="DH303">
        <f t="shared" si="65"/>
        <v>4601.0299121969229</v>
      </c>
      <c r="DI303" s="27">
        <f t="shared" si="66"/>
        <v>59.269967281151366</v>
      </c>
      <c r="DJ303" s="28">
        <f t="shared" si="67"/>
        <v>1.3050000000000122</v>
      </c>
      <c r="DK303">
        <f t="shared" si="68"/>
        <v>4829.1570903579632</v>
      </c>
    </row>
    <row r="304" spans="104:115" x14ac:dyDescent="0.25">
      <c r="CZ304">
        <f t="shared" si="57"/>
        <v>18</v>
      </c>
      <c r="DA304">
        <f t="shared" si="58"/>
        <v>4829.1570903579632</v>
      </c>
      <c r="DB304">
        <f t="shared" si="59"/>
        <v>20</v>
      </c>
      <c r="DC304">
        <f t="shared" si="60"/>
        <v>4780.7999420166016</v>
      </c>
      <c r="DD304">
        <f t="shared" si="61"/>
        <v>48.357148341361608</v>
      </c>
      <c r="DE304">
        <f t="shared" si="62"/>
        <v>3.6035279562950135</v>
      </c>
      <c r="DF304">
        <f t="shared" si="63"/>
        <v>71.711999130249026</v>
      </c>
      <c r="DG304">
        <f t="shared" si="64"/>
        <v>9.3225598869323729</v>
      </c>
      <c r="DH304">
        <f t="shared" si="65"/>
        <v>4843.1893812599183</v>
      </c>
      <c r="DI304" s="27">
        <f t="shared" si="66"/>
        <v>62.389439243316701</v>
      </c>
      <c r="DJ304" s="28">
        <f t="shared" si="67"/>
        <v>1.305000000000001</v>
      </c>
      <c r="DK304">
        <f t="shared" si="68"/>
        <v>4887.9430016449851</v>
      </c>
    </row>
    <row r="305" spans="104:121" ht="15.75" thickBot="1" x14ac:dyDescent="0.3">
      <c r="CZ305">
        <f t="shared" si="57"/>
        <v>19</v>
      </c>
      <c r="DA305">
        <f t="shared" si="58"/>
        <v>4887.9430016449851</v>
      </c>
      <c r="DB305">
        <f t="shared" si="59"/>
        <v>20</v>
      </c>
      <c r="DC305">
        <f t="shared" si="60"/>
        <v>4780.7999420166016</v>
      </c>
      <c r="DD305">
        <f t="shared" si="61"/>
        <v>107.14305962838353</v>
      </c>
      <c r="DE305">
        <f t="shared" si="62"/>
        <v>3.6035279562950135</v>
      </c>
      <c r="DF305">
        <f t="shared" si="63"/>
        <v>71.711999130249026</v>
      </c>
      <c r="DG305">
        <f t="shared" si="64"/>
        <v>9.3225598869323729</v>
      </c>
      <c r="DH305">
        <f t="shared" si="65"/>
        <v>4843.1893812599183</v>
      </c>
      <c r="DI305" s="27">
        <f t="shared" si="66"/>
        <v>62.389439243316701</v>
      </c>
      <c r="DJ305" s="28">
        <f t="shared" si="67"/>
        <v>1.305000000000001</v>
      </c>
      <c r="DK305">
        <f t="shared" si="68"/>
        <v>4946.728912932007</v>
      </c>
    </row>
    <row r="306" spans="104:121" ht="15.75" thickBot="1" x14ac:dyDescent="0.3">
      <c r="CZ306">
        <f t="shared" si="57"/>
        <v>20</v>
      </c>
      <c r="DA306">
        <f t="shared" si="58"/>
        <v>4946.728912932007</v>
      </c>
      <c r="DB306">
        <f t="shared" si="59"/>
        <v>20</v>
      </c>
      <c r="DC306">
        <f t="shared" si="60"/>
        <v>4780.7999420166016</v>
      </c>
      <c r="DD306">
        <f t="shared" si="61"/>
        <v>165.92897091540544</v>
      </c>
      <c r="DE306">
        <f t="shared" si="62"/>
        <v>3.6035279562950135</v>
      </c>
      <c r="DF306">
        <f t="shared" si="63"/>
        <v>71.711999130249026</v>
      </c>
      <c r="DG306">
        <f t="shared" si="64"/>
        <v>9.3225598869323729</v>
      </c>
      <c r="DH306">
        <f t="shared" si="65"/>
        <v>4843.1893812599183</v>
      </c>
      <c r="DI306" s="27">
        <f t="shared" si="66"/>
        <v>62.389439243316701</v>
      </c>
      <c r="DJ306" s="28">
        <f t="shared" si="67"/>
        <v>1.305000000000001</v>
      </c>
      <c r="DK306">
        <f t="shared" si="68"/>
        <v>5005.5148242190289</v>
      </c>
      <c r="DL306">
        <f>DK306-DA287</f>
        <v>1058.1464031663972</v>
      </c>
      <c r="DM306">
        <f>SUM(DE287:DE306)+SUM(DG287:DG306)</f>
        <v>232.66958117809298</v>
      </c>
      <c r="DN306">
        <f>DL306*$CY$279</f>
        <v>80419.126640646195</v>
      </c>
      <c r="DO306" s="29">
        <f>(DK306/DA287)*100-100</f>
        <v>26.806375546882052</v>
      </c>
      <c r="DP306">
        <f>DK306*$CY$279</f>
        <v>380419.12664064619</v>
      </c>
      <c r="DQ306" t="s">
        <v>859</v>
      </c>
    </row>
    <row r="307" spans="104:121" x14ac:dyDescent="0.25">
      <c r="CZ307">
        <v>1</v>
      </c>
      <c r="DA307">
        <f>DK306</f>
        <v>5005.5148242190289</v>
      </c>
      <c r="DB307">
        <f>ROUNDDOWN(DA307/$CZ$278,0)</f>
        <v>20</v>
      </c>
      <c r="DC307">
        <f>($CZ$56*DB307)+($CZ$137*DB307)+($CZ$231*DB307)</f>
        <v>4780.7999420166016</v>
      </c>
      <c r="DD307">
        <f>DA307-DC307</f>
        <v>224.71488220242736</v>
      </c>
      <c r="DE307">
        <f>(DC307*0.05/100)+((DC307+DF307)*0.025/100)</f>
        <v>3.6035279562950135</v>
      </c>
      <c r="DF307">
        <f>DC307*$CY$280</f>
        <v>71.711999130249026</v>
      </c>
      <c r="DG307">
        <f>DF307*$CY$281</f>
        <v>9.3225598869323729</v>
      </c>
      <c r="DH307">
        <f>DC307+DF307-DG307</f>
        <v>4843.1893812599183</v>
      </c>
      <c r="DI307" s="27">
        <f>DH307-DC307</f>
        <v>62.389439243316701</v>
      </c>
      <c r="DJ307" s="28">
        <f>(DI307/DC307)*100</f>
        <v>1.305000000000001</v>
      </c>
      <c r="DK307">
        <f>DH307+(DD307-DE307)</f>
        <v>5064.3007355060508</v>
      </c>
    </row>
    <row r="308" spans="104:121" x14ac:dyDescent="0.25">
      <c r="CZ308">
        <f>CZ307+1</f>
        <v>2</v>
      </c>
      <c r="DA308">
        <f t="shared" ref="DA308:DA326" si="69">DK307</f>
        <v>5064.3007355060508</v>
      </c>
      <c r="DB308">
        <f t="shared" ref="DB308:DB326" si="70">ROUNDDOWN(DA308/$CZ$278,0)</f>
        <v>21</v>
      </c>
      <c r="DC308">
        <f t="shared" ref="DC308:DC326" si="71">($CZ$56*DB308)+($CZ$137*DB308)+($CZ$231*DB308)</f>
        <v>5019.8399391174316</v>
      </c>
      <c r="DD308">
        <f t="shared" ref="DD308:DD326" si="72">DA308-DC308</f>
        <v>44.460796388619201</v>
      </c>
      <c r="DE308">
        <f t="shared" ref="DE308:DE326" si="73">(DC308*0.05/100)+((DC308+DF308)*0.025/100)</f>
        <v>3.7837043541097644</v>
      </c>
      <c r="DF308">
        <f t="shared" ref="DF308:DF326" si="74">DC308*$CY$280</f>
        <v>75.297599086761466</v>
      </c>
      <c r="DG308">
        <f t="shared" ref="DG308:DG326" si="75">DF308*$CY$281</f>
        <v>9.7886878812789906</v>
      </c>
      <c r="DH308">
        <f t="shared" ref="DH308:DH326" si="76">DC308+DF308-DG308</f>
        <v>5085.3488503229146</v>
      </c>
      <c r="DI308" s="27">
        <f t="shared" ref="DI308:DI326" si="77">DH308-DC308</f>
        <v>65.508911205482946</v>
      </c>
      <c r="DJ308" s="28">
        <f t="shared" ref="DJ308:DJ326" si="78">(DI308/DC308)*100</f>
        <v>1.3050000000000093</v>
      </c>
      <c r="DK308">
        <f t="shared" ref="DK308:DK326" si="79">DH308+(DD308-DE308)</f>
        <v>5126.0259423574244</v>
      </c>
    </row>
    <row r="309" spans="104:121" x14ac:dyDescent="0.25">
      <c r="CZ309">
        <f t="shared" si="57"/>
        <v>3</v>
      </c>
      <c r="DA309">
        <f t="shared" si="69"/>
        <v>5126.0259423574244</v>
      </c>
      <c r="DB309">
        <f t="shared" si="70"/>
        <v>21</v>
      </c>
      <c r="DC309">
        <f t="shared" si="71"/>
        <v>5019.8399391174316</v>
      </c>
      <c r="DD309">
        <f t="shared" si="72"/>
        <v>106.18600323999271</v>
      </c>
      <c r="DE309">
        <f t="shared" si="73"/>
        <v>3.7837043541097644</v>
      </c>
      <c r="DF309">
        <f t="shared" si="74"/>
        <v>75.297599086761466</v>
      </c>
      <c r="DG309">
        <f t="shared" si="75"/>
        <v>9.7886878812789906</v>
      </c>
      <c r="DH309">
        <f t="shared" si="76"/>
        <v>5085.3488503229146</v>
      </c>
      <c r="DI309" s="27">
        <f t="shared" si="77"/>
        <v>65.508911205482946</v>
      </c>
      <c r="DJ309" s="28">
        <f t="shared" si="78"/>
        <v>1.3050000000000093</v>
      </c>
      <c r="DK309">
        <f t="shared" si="79"/>
        <v>5187.7511492087979</v>
      </c>
    </row>
    <row r="310" spans="104:121" x14ac:dyDescent="0.25">
      <c r="CZ310">
        <f t="shared" si="57"/>
        <v>4</v>
      </c>
      <c r="DA310">
        <f t="shared" si="69"/>
        <v>5187.7511492087979</v>
      </c>
      <c r="DB310">
        <f t="shared" si="70"/>
        <v>21</v>
      </c>
      <c r="DC310">
        <f t="shared" si="71"/>
        <v>5019.8399391174316</v>
      </c>
      <c r="DD310">
        <f t="shared" si="72"/>
        <v>167.91121009136623</v>
      </c>
      <c r="DE310">
        <f t="shared" si="73"/>
        <v>3.7837043541097644</v>
      </c>
      <c r="DF310">
        <f t="shared" si="74"/>
        <v>75.297599086761466</v>
      </c>
      <c r="DG310">
        <f t="shared" si="75"/>
        <v>9.7886878812789906</v>
      </c>
      <c r="DH310">
        <f t="shared" si="76"/>
        <v>5085.3488503229146</v>
      </c>
      <c r="DI310" s="27">
        <f t="shared" si="77"/>
        <v>65.508911205482946</v>
      </c>
      <c r="DJ310" s="28">
        <f t="shared" si="78"/>
        <v>1.3050000000000093</v>
      </c>
      <c r="DK310">
        <f t="shared" si="79"/>
        <v>5249.4763560601714</v>
      </c>
    </row>
    <row r="311" spans="104:121" x14ac:dyDescent="0.25">
      <c r="CZ311">
        <f t="shared" si="57"/>
        <v>5</v>
      </c>
      <c r="DA311">
        <f t="shared" si="69"/>
        <v>5249.4763560601714</v>
      </c>
      <c r="DB311">
        <f t="shared" si="70"/>
        <v>21</v>
      </c>
      <c r="DC311">
        <f t="shared" si="71"/>
        <v>5019.8399391174316</v>
      </c>
      <c r="DD311">
        <f t="shared" si="72"/>
        <v>229.63641694273974</v>
      </c>
      <c r="DE311">
        <f t="shared" si="73"/>
        <v>3.7837043541097644</v>
      </c>
      <c r="DF311">
        <f t="shared" si="74"/>
        <v>75.297599086761466</v>
      </c>
      <c r="DG311">
        <f t="shared" si="75"/>
        <v>9.7886878812789906</v>
      </c>
      <c r="DH311">
        <f t="shared" si="76"/>
        <v>5085.3488503229146</v>
      </c>
      <c r="DI311" s="27">
        <f t="shared" si="77"/>
        <v>65.508911205482946</v>
      </c>
      <c r="DJ311" s="28">
        <f t="shared" si="78"/>
        <v>1.3050000000000093</v>
      </c>
      <c r="DK311">
        <f t="shared" si="79"/>
        <v>5311.2015629115449</v>
      </c>
    </row>
    <row r="312" spans="104:121" x14ac:dyDescent="0.25">
      <c r="CZ312">
        <f t="shared" si="57"/>
        <v>6</v>
      </c>
      <c r="DA312">
        <f t="shared" si="69"/>
        <v>5311.2015629115449</v>
      </c>
      <c r="DB312">
        <f t="shared" si="70"/>
        <v>22</v>
      </c>
      <c r="DC312">
        <f t="shared" si="71"/>
        <v>5258.8799362182617</v>
      </c>
      <c r="DD312">
        <f t="shared" si="72"/>
        <v>52.321626693283179</v>
      </c>
      <c r="DE312">
        <f t="shared" si="73"/>
        <v>3.9638807519245152</v>
      </c>
      <c r="DF312">
        <f t="shared" si="74"/>
        <v>78.883199043273919</v>
      </c>
      <c r="DG312">
        <f t="shared" si="75"/>
        <v>10.25481587562561</v>
      </c>
      <c r="DH312">
        <f t="shared" si="76"/>
        <v>5327.50831938591</v>
      </c>
      <c r="DI312" s="27">
        <f t="shared" si="77"/>
        <v>68.628383167648281</v>
      </c>
      <c r="DJ312" s="28">
        <f t="shared" si="78"/>
        <v>1.3049999999999995</v>
      </c>
      <c r="DK312">
        <f t="shared" si="79"/>
        <v>5375.8660653272691</v>
      </c>
    </row>
    <row r="313" spans="104:121" x14ac:dyDescent="0.25">
      <c r="CZ313">
        <f t="shared" si="57"/>
        <v>7</v>
      </c>
      <c r="DA313">
        <f t="shared" si="69"/>
        <v>5375.8660653272691</v>
      </c>
      <c r="DB313">
        <f t="shared" si="70"/>
        <v>22</v>
      </c>
      <c r="DC313">
        <f t="shared" si="71"/>
        <v>5258.8799362182617</v>
      </c>
      <c r="DD313">
        <f t="shared" si="72"/>
        <v>116.98612910900738</v>
      </c>
      <c r="DE313">
        <f t="shared" si="73"/>
        <v>3.9638807519245152</v>
      </c>
      <c r="DF313">
        <f t="shared" si="74"/>
        <v>78.883199043273919</v>
      </c>
      <c r="DG313">
        <f t="shared" si="75"/>
        <v>10.25481587562561</v>
      </c>
      <c r="DH313">
        <f t="shared" si="76"/>
        <v>5327.50831938591</v>
      </c>
      <c r="DI313" s="27">
        <f t="shared" si="77"/>
        <v>68.628383167648281</v>
      </c>
      <c r="DJ313" s="28">
        <f t="shared" si="78"/>
        <v>1.3049999999999995</v>
      </c>
      <c r="DK313">
        <f t="shared" si="79"/>
        <v>5440.5305677429933</v>
      </c>
    </row>
    <row r="314" spans="104:121" x14ac:dyDescent="0.25">
      <c r="CZ314">
        <f t="shared" si="57"/>
        <v>8</v>
      </c>
      <c r="DA314">
        <f t="shared" si="69"/>
        <v>5440.5305677429933</v>
      </c>
      <c r="DB314">
        <f t="shared" si="70"/>
        <v>22</v>
      </c>
      <c r="DC314">
        <f t="shared" si="71"/>
        <v>5258.8799362182617</v>
      </c>
      <c r="DD314">
        <f t="shared" si="72"/>
        <v>181.65063152473158</v>
      </c>
      <c r="DE314">
        <f t="shared" si="73"/>
        <v>3.9638807519245152</v>
      </c>
      <c r="DF314">
        <f t="shared" si="74"/>
        <v>78.883199043273919</v>
      </c>
      <c r="DG314">
        <f t="shared" si="75"/>
        <v>10.25481587562561</v>
      </c>
      <c r="DH314">
        <f t="shared" si="76"/>
        <v>5327.50831938591</v>
      </c>
      <c r="DI314" s="27">
        <f t="shared" si="77"/>
        <v>68.628383167648281</v>
      </c>
      <c r="DJ314" s="28">
        <f t="shared" si="78"/>
        <v>1.3049999999999995</v>
      </c>
      <c r="DK314">
        <f t="shared" si="79"/>
        <v>5505.1950701587175</v>
      </c>
    </row>
    <row r="315" spans="104:121" x14ac:dyDescent="0.25">
      <c r="CZ315">
        <f t="shared" si="57"/>
        <v>9</v>
      </c>
      <c r="DA315">
        <f t="shared" si="69"/>
        <v>5505.1950701587175</v>
      </c>
      <c r="DB315">
        <f t="shared" si="70"/>
        <v>23</v>
      </c>
      <c r="DC315">
        <f t="shared" si="71"/>
        <v>5497.9199333190918</v>
      </c>
      <c r="DD315">
        <f t="shared" si="72"/>
        <v>7.2751368396257021</v>
      </c>
      <c r="DE315">
        <f t="shared" si="73"/>
        <v>4.1440571497392655</v>
      </c>
      <c r="DF315">
        <f t="shared" si="74"/>
        <v>82.468798999786372</v>
      </c>
      <c r="DG315">
        <f t="shared" si="75"/>
        <v>10.720943869972229</v>
      </c>
      <c r="DH315">
        <f t="shared" si="76"/>
        <v>5569.6677884489063</v>
      </c>
      <c r="DI315" s="27">
        <f t="shared" si="77"/>
        <v>71.747855129814525</v>
      </c>
      <c r="DJ315" s="28">
        <f t="shared" si="78"/>
        <v>1.3050000000000068</v>
      </c>
      <c r="DK315">
        <f t="shared" si="79"/>
        <v>5572.7988681387924</v>
      </c>
    </row>
    <row r="316" spans="104:121" x14ac:dyDescent="0.25">
      <c r="CZ316">
        <f t="shared" si="57"/>
        <v>10</v>
      </c>
      <c r="DA316">
        <f t="shared" si="69"/>
        <v>5572.7988681387924</v>
      </c>
      <c r="DB316">
        <f t="shared" si="70"/>
        <v>23</v>
      </c>
      <c r="DC316">
        <f t="shared" si="71"/>
        <v>5497.9199333190918</v>
      </c>
      <c r="DD316">
        <f t="shared" si="72"/>
        <v>74.878934819700589</v>
      </c>
      <c r="DE316">
        <f t="shared" si="73"/>
        <v>4.1440571497392655</v>
      </c>
      <c r="DF316">
        <f t="shared" si="74"/>
        <v>82.468798999786372</v>
      </c>
      <c r="DG316">
        <f t="shared" si="75"/>
        <v>10.720943869972229</v>
      </c>
      <c r="DH316">
        <f t="shared" si="76"/>
        <v>5569.6677884489063</v>
      </c>
      <c r="DI316" s="27">
        <f t="shared" si="77"/>
        <v>71.747855129814525</v>
      </c>
      <c r="DJ316" s="28">
        <f t="shared" si="78"/>
        <v>1.3050000000000068</v>
      </c>
      <c r="DK316">
        <f t="shared" si="79"/>
        <v>5640.4026661188673</v>
      </c>
    </row>
    <row r="317" spans="104:121" x14ac:dyDescent="0.25">
      <c r="CZ317">
        <f t="shared" si="57"/>
        <v>11</v>
      </c>
      <c r="DA317">
        <f t="shared" si="69"/>
        <v>5640.4026661188673</v>
      </c>
      <c r="DB317">
        <f t="shared" si="70"/>
        <v>23</v>
      </c>
      <c r="DC317">
        <f t="shared" si="71"/>
        <v>5497.9199333190918</v>
      </c>
      <c r="DD317">
        <f t="shared" si="72"/>
        <v>142.48273279977548</v>
      </c>
      <c r="DE317">
        <f t="shared" si="73"/>
        <v>4.1440571497392655</v>
      </c>
      <c r="DF317">
        <f t="shared" si="74"/>
        <v>82.468798999786372</v>
      </c>
      <c r="DG317">
        <f t="shared" si="75"/>
        <v>10.720943869972229</v>
      </c>
      <c r="DH317">
        <f t="shared" si="76"/>
        <v>5569.6677884489063</v>
      </c>
      <c r="DI317" s="27">
        <f t="shared" si="77"/>
        <v>71.747855129814525</v>
      </c>
      <c r="DJ317" s="28">
        <f t="shared" si="78"/>
        <v>1.3050000000000068</v>
      </c>
      <c r="DK317">
        <f t="shared" si="79"/>
        <v>5708.0064640989422</v>
      </c>
    </row>
    <row r="318" spans="104:121" x14ac:dyDescent="0.25">
      <c r="CZ318">
        <f t="shared" si="57"/>
        <v>12</v>
      </c>
      <c r="DA318">
        <f t="shared" si="69"/>
        <v>5708.0064640989422</v>
      </c>
      <c r="DB318">
        <f t="shared" si="70"/>
        <v>23</v>
      </c>
      <c r="DC318">
        <f t="shared" si="71"/>
        <v>5497.9199333190918</v>
      </c>
      <c r="DD318">
        <f t="shared" si="72"/>
        <v>210.08653077985036</v>
      </c>
      <c r="DE318">
        <f t="shared" si="73"/>
        <v>4.1440571497392655</v>
      </c>
      <c r="DF318">
        <f t="shared" si="74"/>
        <v>82.468798999786372</v>
      </c>
      <c r="DG318">
        <f t="shared" si="75"/>
        <v>10.720943869972229</v>
      </c>
      <c r="DH318">
        <f t="shared" si="76"/>
        <v>5569.6677884489063</v>
      </c>
      <c r="DI318" s="27">
        <f t="shared" si="77"/>
        <v>71.747855129814525</v>
      </c>
      <c r="DJ318" s="28">
        <f t="shared" si="78"/>
        <v>1.3050000000000068</v>
      </c>
      <c r="DK318">
        <f t="shared" si="79"/>
        <v>5775.610262079017</v>
      </c>
    </row>
    <row r="319" spans="104:121" x14ac:dyDescent="0.25">
      <c r="CZ319">
        <f t="shared" si="57"/>
        <v>13</v>
      </c>
      <c r="DA319">
        <f t="shared" si="69"/>
        <v>5775.610262079017</v>
      </c>
      <c r="DB319">
        <f t="shared" si="70"/>
        <v>24</v>
      </c>
      <c r="DC319">
        <f t="shared" si="71"/>
        <v>5736.9599304199228</v>
      </c>
      <c r="DD319">
        <f t="shared" si="72"/>
        <v>38.650331659094263</v>
      </c>
      <c r="DE319">
        <f t="shared" si="73"/>
        <v>4.3242335475540168</v>
      </c>
      <c r="DF319">
        <f t="shared" si="74"/>
        <v>86.05439895629884</v>
      </c>
      <c r="DG319">
        <f t="shared" si="75"/>
        <v>11.187071864318849</v>
      </c>
      <c r="DH319">
        <f t="shared" si="76"/>
        <v>5811.8272575119026</v>
      </c>
      <c r="DI319" s="27">
        <f t="shared" si="77"/>
        <v>74.86732709197986</v>
      </c>
      <c r="DJ319" s="28">
        <f t="shared" si="78"/>
        <v>1.3049999999999977</v>
      </c>
      <c r="DK319">
        <f t="shared" si="79"/>
        <v>5846.1533556234426</v>
      </c>
    </row>
    <row r="320" spans="104:121" x14ac:dyDescent="0.25">
      <c r="CZ320">
        <f t="shared" si="57"/>
        <v>14</v>
      </c>
      <c r="DA320">
        <f t="shared" si="69"/>
        <v>5846.1533556234426</v>
      </c>
      <c r="DB320">
        <f t="shared" si="70"/>
        <v>24</v>
      </c>
      <c r="DC320">
        <f t="shared" si="71"/>
        <v>5736.9599304199228</v>
      </c>
      <c r="DD320">
        <f t="shared" si="72"/>
        <v>109.19342520351984</v>
      </c>
      <c r="DE320">
        <f t="shared" si="73"/>
        <v>4.3242335475540168</v>
      </c>
      <c r="DF320">
        <f t="shared" si="74"/>
        <v>86.05439895629884</v>
      </c>
      <c r="DG320">
        <f t="shared" si="75"/>
        <v>11.187071864318849</v>
      </c>
      <c r="DH320">
        <f t="shared" si="76"/>
        <v>5811.8272575119026</v>
      </c>
      <c r="DI320" s="27">
        <f t="shared" si="77"/>
        <v>74.86732709197986</v>
      </c>
      <c r="DJ320" s="28">
        <f t="shared" si="78"/>
        <v>1.3049999999999977</v>
      </c>
      <c r="DK320">
        <f t="shared" si="79"/>
        <v>5916.6964491678682</v>
      </c>
    </row>
    <row r="321" spans="104:121" x14ac:dyDescent="0.25">
      <c r="CZ321">
        <f t="shared" si="57"/>
        <v>15</v>
      </c>
      <c r="DA321">
        <f t="shared" si="69"/>
        <v>5916.6964491678682</v>
      </c>
      <c r="DB321">
        <f t="shared" si="70"/>
        <v>24</v>
      </c>
      <c r="DC321">
        <f t="shared" si="71"/>
        <v>5736.9599304199228</v>
      </c>
      <c r="DD321">
        <f t="shared" si="72"/>
        <v>179.73651874794541</v>
      </c>
      <c r="DE321">
        <f t="shared" si="73"/>
        <v>4.3242335475540168</v>
      </c>
      <c r="DF321">
        <f t="shared" si="74"/>
        <v>86.05439895629884</v>
      </c>
      <c r="DG321">
        <f t="shared" si="75"/>
        <v>11.187071864318849</v>
      </c>
      <c r="DH321">
        <f t="shared" si="76"/>
        <v>5811.8272575119026</v>
      </c>
      <c r="DI321" s="27">
        <f t="shared" si="77"/>
        <v>74.86732709197986</v>
      </c>
      <c r="DJ321" s="28">
        <f t="shared" si="78"/>
        <v>1.3049999999999977</v>
      </c>
      <c r="DK321">
        <f t="shared" si="79"/>
        <v>5987.2395427122938</v>
      </c>
    </row>
    <row r="322" spans="104:121" x14ac:dyDescent="0.25">
      <c r="CZ322">
        <f t="shared" si="57"/>
        <v>16</v>
      </c>
      <c r="DA322">
        <f t="shared" si="69"/>
        <v>5987.2395427122938</v>
      </c>
      <c r="DB322">
        <f t="shared" si="70"/>
        <v>25</v>
      </c>
      <c r="DC322">
        <f t="shared" si="71"/>
        <v>5975.9999275207529</v>
      </c>
      <c r="DD322">
        <f t="shared" si="72"/>
        <v>11.239615191540906</v>
      </c>
      <c r="DE322">
        <f t="shared" si="73"/>
        <v>4.504409945368768</v>
      </c>
      <c r="DF322">
        <f t="shared" si="74"/>
        <v>89.639998912811294</v>
      </c>
      <c r="DG322">
        <f t="shared" si="75"/>
        <v>11.653199858665468</v>
      </c>
      <c r="DH322">
        <f t="shared" si="76"/>
        <v>6053.986726574899</v>
      </c>
      <c r="DI322" s="27">
        <f t="shared" si="77"/>
        <v>77.986799054146104</v>
      </c>
      <c r="DJ322" s="28">
        <f t="shared" si="78"/>
        <v>1.3050000000000046</v>
      </c>
      <c r="DK322">
        <f t="shared" si="79"/>
        <v>6060.7219318210709</v>
      </c>
    </row>
    <row r="323" spans="104:121" x14ac:dyDescent="0.25">
      <c r="CZ323">
        <f t="shared" si="57"/>
        <v>17</v>
      </c>
      <c r="DA323">
        <f t="shared" si="69"/>
        <v>6060.7219318210709</v>
      </c>
      <c r="DB323">
        <f t="shared" si="70"/>
        <v>25</v>
      </c>
      <c r="DC323">
        <f t="shared" si="71"/>
        <v>5975.9999275207529</v>
      </c>
      <c r="DD323">
        <f t="shared" si="72"/>
        <v>84.722004300318076</v>
      </c>
      <c r="DE323">
        <f t="shared" si="73"/>
        <v>4.504409945368768</v>
      </c>
      <c r="DF323">
        <f t="shared" si="74"/>
        <v>89.639998912811294</v>
      </c>
      <c r="DG323">
        <f t="shared" si="75"/>
        <v>11.653199858665468</v>
      </c>
      <c r="DH323">
        <f t="shared" si="76"/>
        <v>6053.986726574899</v>
      </c>
      <c r="DI323" s="27">
        <f t="shared" si="77"/>
        <v>77.986799054146104</v>
      </c>
      <c r="DJ323" s="28">
        <f t="shared" si="78"/>
        <v>1.3050000000000046</v>
      </c>
      <c r="DK323">
        <f t="shared" si="79"/>
        <v>6134.2043209298481</v>
      </c>
    </row>
    <row r="324" spans="104:121" x14ac:dyDescent="0.25">
      <c r="CZ324">
        <f t="shared" si="57"/>
        <v>18</v>
      </c>
      <c r="DA324">
        <f t="shared" si="69"/>
        <v>6134.2043209298481</v>
      </c>
      <c r="DB324">
        <f t="shared" si="70"/>
        <v>25</v>
      </c>
      <c r="DC324">
        <f t="shared" si="71"/>
        <v>5975.9999275207529</v>
      </c>
      <c r="DD324">
        <f t="shared" si="72"/>
        <v>158.20439340909525</v>
      </c>
      <c r="DE324">
        <f t="shared" si="73"/>
        <v>4.504409945368768</v>
      </c>
      <c r="DF324">
        <f t="shared" si="74"/>
        <v>89.639998912811294</v>
      </c>
      <c r="DG324">
        <f t="shared" si="75"/>
        <v>11.653199858665468</v>
      </c>
      <c r="DH324">
        <f t="shared" si="76"/>
        <v>6053.986726574899</v>
      </c>
      <c r="DI324" s="27">
        <f t="shared" si="77"/>
        <v>77.986799054146104</v>
      </c>
      <c r="DJ324" s="28">
        <f t="shared" si="78"/>
        <v>1.3050000000000046</v>
      </c>
      <c r="DK324">
        <f t="shared" si="79"/>
        <v>6207.6867100386253</v>
      </c>
    </row>
    <row r="325" spans="104:121" ht="15.75" thickBot="1" x14ac:dyDescent="0.3">
      <c r="CZ325">
        <f t="shared" si="57"/>
        <v>19</v>
      </c>
      <c r="DA325">
        <f t="shared" si="69"/>
        <v>6207.6867100386253</v>
      </c>
      <c r="DB325">
        <f t="shared" si="70"/>
        <v>25</v>
      </c>
      <c r="DC325">
        <f t="shared" si="71"/>
        <v>5975.9999275207529</v>
      </c>
      <c r="DD325">
        <f t="shared" si="72"/>
        <v>231.68678251787242</v>
      </c>
      <c r="DE325">
        <f t="shared" si="73"/>
        <v>4.504409945368768</v>
      </c>
      <c r="DF325">
        <f t="shared" si="74"/>
        <v>89.639998912811294</v>
      </c>
      <c r="DG325">
        <f t="shared" si="75"/>
        <v>11.653199858665468</v>
      </c>
      <c r="DH325">
        <f t="shared" si="76"/>
        <v>6053.986726574899</v>
      </c>
      <c r="DI325" s="27">
        <f t="shared" si="77"/>
        <v>77.986799054146104</v>
      </c>
      <c r="DJ325" s="28">
        <f t="shared" si="78"/>
        <v>1.3050000000000046</v>
      </c>
      <c r="DK325">
        <f t="shared" si="79"/>
        <v>6281.1690991474024</v>
      </c>
    </row>
    <row r="326" spans="104:121" ht="15.75" thickBot="1" x14ac:dyDescent="0.3">
      <c r="CZ326">
        <f t="shared" si="57"/>
        <v>20</v>
      </c>
      <c r="DA326">
        <f t="shared" si="69"/>
        <v>6281.1690991474024</v>
      </c>
      <c r="DB326">
        <f t="shared" si="70"/>
        <v>26</v>
      </c>
      <c r="DC326">
        <f t="shared" si="71"/>
        <v>6215.0399246215829</v>
      </c>
      <c r="DD326">
        <f t="shared" si="72"/>
        <v>66.129174525819508</v>
      </c>
      <c r="DE326">
        <f t="shared" si="73"/>
        <v>4.6845863431835184</v>
      </c>
      <c r="DF326">
        <f t="shared" si="74"/>
        <v>93.225598869323747</v>
      </c>
      <c r="DG326">
        <f t="shared" si="75"/>
        <v>12.119327853012088</v>
      </c>
      <c r="DH326">
        <f t="shared" si="76"/>
        <v>6296.1461956378953</v>
      </c>
      <c r="DI326" s="27">
        <f t="shared" si="77"/>
        <v>81.106271016312348</v>
      </c>
      <c r="DJ326" s="28">
        <f t="shared" si="78"/>
        <v>1.3050000000000113</v>
      </c>
      <c r="DK326">
        <f t="shared" si="79"/>
        <v>6357.5907838205312</v>
      </c>
      <c r="DL326">
        <f>DK326-DA307</f>
        <v>1352.0759596015023</v>
      </c>
      <c r="DM326">
        <f>SUM(DE307:DE326)+SUM(DG307:DG326)</f>
        <v>297.30002039422988</v>
      </c>
      <c r="DN326">
        <f>DL326*$CY$279</f>
        <v>102757.77292971418</v>
      </c>
      <c r="DO326" s="29">
        <f>(DK326/DA307)*100-100</f>
        <v>27.011726207652487</v>
      </c>
      <c r="DP326">
        <f>DK326*$CY$279</f>
        <v>483176.89957036037</v>
      </c>
      <c r="DQ326" t="s">
        <v>860</v>
      </c>
    </row>
    <row r="327" spans="104:121" x14ac:dyDescent="0.25">
      <c r="CZ327">
        <v>1</v>
      </c>
      <c r="DA327">
        <f>DK326</f>
        <v>6357.5907838205312</v>
      </c>
      <c r="DB327">
        <f>ROUNDDOWN(DA327/$CZ$278,0)</f>
        <v>26</v>
      </c>
      <c r="DC327">
        <f>($CZ$56*DB327)+($CZ$137*DB327)+($CZ$231*DB327)</f>
        <v>6215.0399246215829</v>
      </c>
      <c r="DD327">
        <f>DA327-DC327</f>
        <v>142.55085919894827</v>
      </c>
      <c r="DE327">
        <f>(DC327*0.05/100)+((DC327+DF327)*0.025/100)</f>
        <v>4.6845863431835184</v>
      </c>
      <c r="DF327">
        <f>DC327*$CY$280</f>
        <v>93.225598869323747</v>
      </c>
      <c r="DG327">
        <f>DF327*$CY$281</f>
        <v>12.119327853012088</v>
      </c>
      <c r="DH327">
        <f>DC327+DF327-DG327</f>
        <v>6296.1461956378953</v>
      </c>
      <c r="DI327" s="27">
        <f>DH327-DC327</f>
        <v>81.106271016312348</v>
      </c>
      <c r="DJ327" s="28">
        <f>(DI327/DC327)*100</f>
        <v>1.3050000000000113</v>
      </c>
      <c r="DK327">
        <f>DH327+(DD327-DE327)</f>
        <v>6434.01246849366</v>
      </c>
    </row>
    <row r="328" spans="104:121" x14ac:dyDescent="0.25">
      <c r="CZ328">
        <f>CZ327+1</f>
        <v>2</v>
      </c>
      <c r="DA328">
        <f t="shared" ref="DA328:DA346" si="80">DK327</f>
        <v>6434.01246849366</v>
      </c>
      <c r="DB328">
        <f t="shared" ref="DB328:DB346" si="81">ROUNDDOWN(DA328/$CZ$278,0)</f>
        <v>26</v>
      </c>
      <c r="DC328">
        <f t="shared" ref="DC328:DC346" si="82">($CZ$56*DB328)+($CZ$137*DB328)+($CZ$231*DB328)</f>
        <v>6215.0399246215829</v>
      </c>
      <c r="DD328">
        <f t="shared" ref="DD328:DD346" si="83">DA328-DC328</f>
        <v>218.97254387207704</v>
      </c>
      <c r="DE328">
        <f t="shared" ref="DE328:DE346" si="84">(DC328*0.05/100)+((DC328+DF328)*0.025/100)</f>
        <v>4.6845863431835184</v>
      </c>
      <c r="DF328">
        <f t="shared" ref="DF328:DF346" si="85">DC328*$CY$280</f>
        <v>93.225598869323747</v>
      </c>
      <c r="DG328">
        <f t="shared" ref="DG328:DG346" si="86">DF328*$CY$281</f>
        <v>12.119327853012088</v>
      </c>
      <c r="DH328">
        <f t="shared" ref="DH328:DH346" si="87">DC328+DF328-DG328</f>
        <v>6296.1461956378953</v>
      </c>
      <c r="DI328" s="27">
        <f t="shared" ref="DI328:DI346" si="88">DH328-DC328</f>
        <v>81.106271016312348</v>
      </c>
      <c r="DJ328" s="28">
        <f t="shared" ref="DJ328:DJ346" si="89">(DI328/DC328)*100</f>
        <v>1.3050000000000113</v>
      </c>
      <c r="DK328">
        <f t="shared" ref="DK328:DK346" si="90">DH328+(DD328-DE328)</f>
        <v>6510.4341531667887</v>
      </c>
    </row>
    <row r="329" spans="104:121" x14ac:dyDescent="0.25">
      <c r="CZ329">
        <f t="shared" ref="CZ329:CZ346" si="91">CZ328+1</f>
        <v>3</v>
      </c>
      <c r="DA329">
        <f t="shared" si="80"/>
        <v>6510.4341531667887</v>
      </c>
      <c r="DB329">
        <f t="shared" si="81"/>
        <v>27</v>
      </c>
      <c r="DC329">
        <f t="shared" si="82"/>
        <v>6454.079921722413</v>
      </c>
      <c r="DD329">
        <f t="shared" si="83"/>
        <v>56.354231444375728</v>
      </c>
      <c r="DE329">
        <f t="shared" si="84"/>
        <v>4.8647627409982697</v>
      </c>
      <c r="DF329">
        <f t="shared" si="85"/>
        <v>96.811198825836186</v>
      </c>
      <c r="DG329">
        <f t="shared" si="86"/>
        <v>12.585455847358705</v>
      </c>
      <c r="DH329">
        <f t="shared" si="87"/>
        <v>6538.3056647008907</v>
      </c>
      <c r="DI329" s="27">
        <f t="shared" si="88"/>
        <v>84.225742978477683</v>
      </c>
      <c r="DJ329" s="28">
        <f t="shared" si="89"/>
        <v>1.305000000000003</v>
      </c>
      <c r="DK329">
        <f t="shared" si="90"/>
        <v>6589.7951334042682</v>
      </c>
    </row>
    <row r="330" spans="104:121" x14ac:dyDescent="0.25">
      <c r="CZ330">
        <f t="shared" si="91"/>
        <v>4</v>
      </c>
      <c r="DA330">
        <f t="shared" si="80"/>
        <v>6589.7951334042682</v>
      </c>
      <c r="DB330">
        <f t="shared" si="81"/>
        <v>27</v>
      </c>
      <c r="DC330">
        <f t="shared" si="82"/>
        <v>6454.079921722413</v>
      </c>
      <c r="DD330">
        <f t="shared" si="83"/>
        <v>135.71521168185518</v>
      </c>
      <c r="DE330">
        <f t="shared" si="84"/>
        <v>4.8647627409982697</v>
      </c>
      <c r="DF330">
        <f t="shared" si="85"/>
        <v>96.811198825836186</v>
      </c>
      <c r="DG330">
        <f t="shared" si="86"/>
        <v>12.585455847358705</v>
      </c>
      <c r="DH330">
        <f t="shared" si="87"/>
        <v>6538.3056647008907</v>
      </c>
      <c r="DI330" s="27">
        <f t="shared" si="88"/>
        <v>84.225742978477683</v>
      </c>
      <c r="DJ330" s="28">
        <f t="shared" si="89"/>
        <v>1.305000000000003</v>
      </c>
      <c r="DK330">
        <f t="shared" si="90"/>
        <v>6669.1561136417477</v>
      </c>
    </row>
    <row r="331" spans="104:121" x14ac:dyDescent="0.25">
      <c r="CZ331">
        <f t="shared" si="91"/>
        <v>5</v>
      </c>
      <c r="DA331">
        <f t="shared" si="80"/>
        <v>6669.1561136417477</v>
      </c>
      <c r="DB331">
        <f t="shared" si="81"/>
        <v>27</v>
      </c>
      <c r="DC331">
        <f t="shared" si="82"/>
        <v>6454.079921722413</v>
      </c>
      <c r="DD331">
        <f t="shared" si="83"/>
        <v>215.07619191933463</v>
      </c>
      <c r="DE331">
        <f t="shared" si="84"/>
        <v>4.8647627409982697</v>
      </c>
      <c r="DF331">
        <f t="shared" si="85"/>
        <v>96.811198825836186</v>
      </c>
      <c r="DG331">
        <f t="shared" si="86"/>
        <v>12.585455847358705</v>
      </c>
      <c r="DH331">
        <f t="shared" si="87"/>
        <v>6538.3056647008907</v>
      </c>
      <c r="DI331" s="27">
        <f t="shared" si="88"/>
        <v>84.225742978477683</v>
      </c>
      <c r="DJ331" s="28">
        <f t="shared" si="89"/>
        <v>1.305000000000003</v>
      </c>
      <c r="DK331">
        <f t="shared" si="90"/>
        <v>6748.5170938792271</v>
      </c>
    </row>
    <row r="332" spans="104:121" x14ac:dyDescent="0.25">
      <c r="CZ332">
        <f t="shared" si="91"/>
        <v>6</v>
      </c>
      <c r="DA332">
        <f t="shared" si="80"/>
        <v>6748.5170938792271</v>
      </c>
      <c r="DB332">
        <f t="shared" si="81"/>
        <v>28</v>
      </c>
      <c r="DC332">
        <f t="shared" si="82"/>
        <v>6693.1199188232431</v>
      </c>
      <c r="DD332">
        <f t="shared" si="83"/>
        <v>55.397175055984007</v>
      </c>
      <c r="DE332">
        <f t="shared" si="84"/>
        <v>5.04493913881302</v>
      </c>
      <c r="DF332">
        <f t="shared" si="85"/>
        <v>100.39679878234864</v>
      </c>
      <c r="DG332">
        <f t="shared" si="86"/>
        <v>13.051583841705323</v>
      </c>
      <c r="DH332">
        <f t="shared" si="87"/>
        <v>6780.465133763887</v>
      </c>
      <c r="DI332" s="27">
        <f t="shared" si="88"/>
        <v>87.345214940643928</v>
      </c>
      <c r="DJ332" s="28">
        <f t="shared" si="89"/>
        <v>1.305000000000009</v>
      </c>
      <c r="DK332">
        <f t="shared" si="90"/>
        <v>6830.8173696810582</v>
      </c>
    </row>
    <row r="333" spans="104:121" x14ac:dyDescent="0.25">
      <c r="CZ333">
        <f t="shared" si="91"/>
        <v>7</v>
      </c>
      <c r="DA333">
        <f t="shared" si="80"/>
        <v>6830.8173696810582</v>
      </c>
      <c r="DB333">
        <f t="shared" si="81"/>
        <v>28</v>
      </c>
      <c r="DC333">
        <f t="shared" si="82"/>
        <v>6693.1199188232431</v>
      </c>
      <c r="DD333">
        <f t="shared" si="83"/>
        <v>137.69745085781506</v>
      </c>
      <c r="DE333">
        <f t="shared" si="84"/>
        <v>5.04493913881302</v>
      </c>
      <c r="DF333">
        <f t="shared" si="85"/>
        <v>100.39679878234864</v>
      </c>
      <c r="DG333">
        <f t="shared" si="86"/>
        <v>13.051583841705323</v>
      </c>
      <c r="DH333">
        <f t="shared" si="87"/>
        <v>6780.465133763887</v>
      </c>
      <c r="DI333" s="27">
        <f t="shared" si="88"/>
        <v>87.345214940643928</v>
      </c>
      <c r="DJ333" s="28">
        <f t="shared" si="89"/>
        <v>1.305000000000009</v>
      </c>
      <c r="DK333">
        <f t="shared" si="90"/>
        <v>6913.1176454828892</v>
      </c>
    </row>
    <row r="334" spans="104:121" x14ac:dyDescent="0.25">
      <c r="CZ334">
        <f t="shared" si="91"/>
        <v>8</v>
      </c>
      <c r="DA334">
        <f t="shared" si="80"/>
        <v>6913.1176454828892</v>
      </c>
      <c r="DB334">
        <f t="shared" si="81"/>
        <v>28</v>
      </c>
      <c r="DC334">
        <f t="shared" si="82"/>
        <v>6693.1199188232431</v>
      </c>
      <c r="DD334">
        <f t="shared" si="83"/>
        <v>219.9977266596461</v>
      </c>
      <c r="DE334">
        <f t="shared" si="84"/>
        <v>5.04493913881302</v>
      </c>
      <c r="DF334">
        <f t="shared" si="85"/>
        <v>100.39679878234864</v>
      </c>
      <c r="DG334">
        <f t="shared" si="86"/>
        <v>13.051583841705323</v>
      </c>
      <c r="DH334">
        <f t="shared" si="87"/>
        <v>6780.465133763887</v>
      </c>
      <c r="DI334" s="27">
        <f t="shared" si="88"/>
        <v>87.345214940643928</v>
      </c>
      <c r="DJ334" s="28">
        <f t="shared" si="89"/>
        <v>1.305000000000009</v>
      </c>
      <c r="DK334">
        <f t="shared" si="90"/>
        <v>6995.4179212847203</v>
      </c>
    </row>
    <row r="335" spans="104:121" x14ac:dyDescent="0.25">
      <c r="CZ335">
        <f t="shared" si="91"/>
        <v>9</v>
      </c>
      <c r="DA335">
        <f t="shared" si="80"/>
        <v>6995.4179212847203</v>
      </c>
      <c r="DB335">
        <f t="shared" si="81"/>
        <v>29</v>
      </c>
      <c r="DC335">
        <f t="shared" si="82"/>
        <v>6932.1599159240732</v>
      </c>
      <c r="DD335">
        <f t="shared" si="83"/>
        <v>63.258005360647076</v>
      </c>
      <c r="DE335">
        <f t="shared" si="84"/>
        <v>5.2251155366277704</v>
      </c>
      <c r="DF335">
        <f t="shared" si="85"/>
        <v>103.98239873886109</v>
      </c>
      <c r="DG335">
        <f t="shared" si="86"/>
        <v>13.517711836051943</v>
      </c>
      <c r="DH335">
        <f t="shared" si="87"/>
        <v>7022.6246028268824</v>
      </c>
      <c r="DI335" s="27">
        <f t="shared" si="88"/>
        <v>90.464686902809262</v>
      </c>
      <c r="DJ335" s="28">
        <f t="shared" si="89"/>
        <v>1.3050000000000015</v>
      </c>
      <c r="DK335">
        <f t="shared" si="90"/>
        <v>7080.657492650902</v>
      </c>
    </row>
    <row r="336" spans="104:121" x14ac:dyDescent="0.25">
      <c r="CZ336">
        <f t="shared" si="91"/>
        <v>10</v>
      </c>
      <c r="DA336">
        <f t="shared" si="80"/>
        <v>7080.657492650902</v>
      </c>
      <c r="DB336">
        <f t="shared" si="81"/>
        <v>29</v>
      </c>
      <c r="DC336">
        <f t="shared" si="82"/>
        <v>6932.1599159240732</v>
      </c>
      <c r="DD336">
        <f t="shared" si="83"/>
        <v>148.49757672682881</v>
      </c>
      <c r="DE336">
        <f t="shared" si="84"/>
        <v>5.2251155366277704</v>
      </c>
      <c r="DF336">
        <f t="shared" si="85"/>
        <v>103.98239873886109</v>
      </c>
      <c r="DG336">
        <f t="shared" si="86"/>
        <v>13.517711836051943</v>
      </c>
      <c r="DH336">
        <f t="shared" si="87"/>
        <v>7022.6246028268824</v>
      </c>
      <c r="DI336" s="27">
        <f t="shared" si="88"/>
        <v>90.464686902809262</v>
      </c>
      <c r="DJ336" s="28">
        <f t="shared" si="89"/>
        <v>1.3050000000000015</v>
      </c>
      <c r="DK336">
        <f t="shared" si="90"/>
        <v>7165.8970640170837</v>
      </c>
    </row>
    <row r="337" spans="104:121" x14ac:dyDescent="0.25">
      <c r="CZ337">
        <f t="shared" si="91"/>
        <v>11</v>
      </c>
      <c r="DA337">
        <f t="shared" si="80"/>
        <v>7165.8970640170837</v>
      </c>
      <c r="DB337">
        <f t="shared" si="81"/>
        <v>29</v>
      </c>
      <c r="DC337">
        <f t="shared" si="82"/>
        <v>6932.1599159240732</v>
      </c>
      <c r="DD337">
        <f t="shared" si="83"/>
        <v>233.73714809301055</v>
      </c>
      <c r="DE337">
        <f t="shared" si="84"/>
        <v>5.2251155366277704</v>
      </c>
      <c r="DF337">
        <f t="shared" si="85"/>
        <v>103.98239873886109</v>
      </c>
      <c r="DG337">
        <f t="shared" si="86"/>
        <v>13.517711836051943</v>
      </c>
      <c r="DH337">
        <f t="shared" si="87"/>
        <v>7022.6246028268824</v>
      </c>
      <c r="DI337" s="27">
        <f t="shared" si="88"/>
        <v>90.464686902809262</v>
      </c>
      <c r="DJ337" s="28">
        <f t="shared" si="89"/>
        <v>1.3050000000000015</v>
      </c>
      <c r="DK337">
        <f t="shared" si="90"/>
        <v>7251.1366353832655</v>
      </c>
    </row>
    <row r="338" spans="104:121" x14ac:dyDescent="0.25">
      <c r="CZ338">
        <f t="shared" si="91"/>
        <v>12</v>
      </c>
      <c r="DA338">
        <f t="shared" si="80"/>
        <v>7251.1366353832655</v>
      </c>
      <c r="DB338">
        <f t="shared" si="81"/>
        <v>30</v>
      </c>
      <c r="DC338">
        <f t="shared" si="82"/>
        <v>7171.1999130249033</v>
      </c>
      <c r="DD338">
        <f t="shared" si="83"/>
        <v>79.936722358362204</v>
      </c>
      <c r="DE338">
        <f t="shared" si="84"/>
        <v>5.4052919344425208</v>
      </c>
      <c r="DF338">
        <f t="shared" si="85"/>
        <v>107.56799869537355</v>
      </c>
      <c r="DG338">
        <f t="shared" si="86"/>
        <v>13.983839830398562</v>
      </c>
      <c r="DH338">
        <f t="shared" si="87"/>
        <v>7264.7840718898788</v>
      </c>
      <c r="DI338" s="27">
        <f t="shared" si="88"/>
        <v>93.584158864975507</v>
      </c>
      <c r="DJ338" s="28">
        <f t="shared" si="89"/>
        <v>1.3050000000000073</v>
      </c>
      <c r="DK338">
        <f t="shared" si="90"/>
        <v>7339.3155023137988</v>
      </c>
    </row>
    <row r="339" spans="104:121" x14ac:dyDescent="0.25">
      <c r="CZ339">
        <f t="shared" si="91"/>
        <v>13</v>
      </c>
      <c r="DA339">
        <f t="shared" si="80"/>
        <v>7339.3155023137988</v>
      </c>
      <c r="DB339">
        <f t="shared" si="81"/>
        <v>30</v>
      </c>
      <c r="DC339">
        <f t="shared" si="82"/>
        <v>7171.1999130249033</v>
      </c>
      <c r="DD339">
        <f t="shared" si="83"/>
        <v>168.11558928889553</v>
      </c>
      <c r="DE339">
        <f t="shared" si="84"/>
        <v>5.4052919344425208</v>
      </c>
      <c r="DF339">
        <f t="shared" si="85"/>
        <v>107.56799869537355</v>
      </c>
      <c r="DG339">
        <f t="shared" si="86"/>
        <v>13.983839830398562</v>
      </c>
      <c r="DH339">
        <f t="shared" si="87"/>
        <v>7264.7840718898788</v>
      </c>
      <c r="DI339" s="27">
        <f t="shared" si="88"/>
        <v>93.584158864975507</v>
      </c>
      <c r="DJ339" s="28">
        <f t="shared" si="89"/>
        <v>1.3050000000000073</v>
      </c>
      <c r="DK339">
        <f t="shared" si="90"/>
        <v>7427.4943692443321</v>
      </c>
    </row>
    <row r="340" spans="104:121" x14ac:dyDescent="0.25">
      <c r="CZ340">
        <f t="shared" si="91"/>
        <v>14</v>
      </c>
      <c r="DA340">
        <f t="shared" si="80"/>
        <v>7427.4943692443321</v>
      </c>
      <c r="DB340">
        <f t="shared" si="81"/>
        <v>31</v>
      </c>
      <c r="DC340">
        <f t="shared" si="82"/>
        <v>7410.2399101257333</v>
      </c>
      <c r="DD340">
        <f t="shared" si="83"/>
        <v>17.254459118598788</v>
      </c>
      <c r="DE340">
        <f t="shared" si="84"/>
        <v>5.5854683322572711</v>
      </c>
      <c r="DF340">
        <f t="shared" si="85"/>
        <v>111.153598651886</v>
      </c>
      <c r="DG340">
        <f t="shared" si="86"/>
        <v>14.44996782474518</v>
      </c>
      <c r="DH340">
        <f t="shared" si="87"/>
        <v>7506.9435409528742</v>
      </c>
      <c r="DI340" s="27">
        <f t="shared" si="88"/>
        <v>96.703630827140842</v>
      </c>
      <c r="DJ340" s="28">
        <f t="shared" si="89"/>
        <v>1.3050000000000002</v>
      </c>
      <c r="DK340">
        <f t="shared" si="90"/>
        <v>7518.6125317392161</v>
      </c>
    </row>
    <row r="341" spans="104:121" x14ac:dyDescent="0.25">
      <c r="CZ341">
        <f t="shared" si="91"/>
        <v>15</v>
      </c>
      <c r="DA341">
        <f t="shared" si="80"/>
        <v>7518.6125317392161</v>
      </c>
      <c r="DB341">
        <f t="shared" si="81"/>
        <v>31</v>
      </c>
      <c r="DC341">
        <f t="shared" si="82"/>
        <v>7410.2399101257333</v>
      </c>
      <c r="DD341">
        <f t="shared" si="83"/>
        <v>108.37262161348281</v>
      </c>
      <c r="DE341">
        <f t="shared" si="84"/>
        <v>5.5854683322572711</v>
      </c>
      <c r="DF341">
        <f t="shared" si="85"/>
        <v>111.153598651886</v>
      </c>
      <c r="DG341">
        <f t="shared" si="86"/>
        <v>14.44996782474518</v>
      </c>
      <c r="DH341">
        <f t="shared" si="87"/>
        <v>7506.9435409528742</v>
      </c>
      <c r="DI341" s="27">
        <f t="shared" si="88"/>
        <v>96.703630827140842</v>
      </c>
      <c r="DJ341" s="28">
        <f t="shared" si="89"/>
        <v>1.3050000000000002</v>
      </c>
      <c r="DK341">
        <f t="shared" si="90"/>
        <v>7609.7306942341002</v>
      </c>
    </row>
    <row r="342" spans="104:121" x14ac:dyDescent="0.25">
      <c r="CZ342">
        <f t="shared" si="91"/>
        <v>16</v>
      </c>
      <c r="DA342">
        <f t="shared" si="80"/>
        <v>7609.7306942341002</v>
      </c>
      <c r="DB342">
        <f t="shared" si="81"/>
        <v>31</v>
      </c>
      <c r="DC342">
        <f t="shared" si="82"/>
        <v>7410.2399101257333</v>
      </c>
      <c r="DD342">
        <f t="shared" si="83"/>
        <v>199.49078410836682</v>
      </c>
      <c r="DE342">
        <f t="shared" si="84"/>
        <v>5.5854683322572711</v>
      </c>
      <c r="DF342">
        <f t="shared" si="85"/>
        <v>111.153598651886</v>
      </c>
      <c r="DG342">
        <f t="shared" si="86"/>
        <v>14.44996782474518</v>
      </c>
      <c r="DH342">
        <f t="shared" si="87"/>
        <v>7506.9435409528742</v>
      </c>
      <c r="DI342" s="27">
        <f t="shared" si="88"/>
        <v>96.703630827140842</v>
      </c>
      <c r="DJ342" s="28">
        <f t="shared" si="89"/>
        <v>1.3050000000000002</v>
      </c>
      <c r="DK342">
        <f t="shared" si="90"/>
        <v>7700.8488567289842</v>
      </c>
    </row>
    <row r="343" spans="104:121" x14ac:dyDescent="0.25">
      <c r="CZ343">
        <f t="shared" si="91"/>
        <v>17</v>
      </c>
      <c r="DA343">
        <f t="shared" si="80"/>
        <v>7700.8488567289842</v>
      </c>
      <c r="DB343">
        <f t="shared" si="81"/>
        <v>32</v>
      </c>
      <c r="DC343">
        <f t="shared" si="82"/>
        <v>7649.2799072265634</v>
      </c>
      <c r="DD343">
        <f t="shared" si="83"/>
        <v>51.568949502420764</v>
      </c>
      <c r="DE343">
        <f t="shared" si="84"/>
        <v>5.7656447300720224</v>
      </c>
      <c r="DF343">
        <f t="shared" si="85"/>
        <v>114.73919860839845</v>
      </c>
      <c r="DG343">
        <f t="shared" si="86"/>
        <v>14.916095819091799</v>
      </c>
      <c r="DH343">
        <f t="shared" si="87"/>
        <v>7749.1030100158705</v>
      </c>
      <c r="DI343" s="27">
        <f t="shared" si="88"/>
        <v>99.823102789307086</v>
      </c>
      <c r="DJ343" s="28">
        <f t="shared" si="89"/>
        <v>1.3050000000000057</v>
      </c>
      <c r="DK343">
        <f t="shared" si="90"/>
        <v>7794.9063147882189</v>
      </c>
    </row>
    <row r="344" spans="104:121" x14ac:dyDescent="0.25">
      <c r="CZ344">
        <f t="shared" si="91"/>
        <v>18</v>
      </c>
      <c r="DA344">
        <f t="shared" si="80"/>
        <v>7794.9063147882189</v>
      </c>
      <c r="DB344">
        <f t="shared" si="81"/>
        <v>32</v>
      </c>
      <c r="DC344">
        <f t="shared" si="82"/>
        <v>7649.2799072265634</v>
      </c>
      <c r="DD344">
        <f t="shared" si="83"/>
        <v>145.62640756165547</v>
      </c>
      <c r="DE344">
        <f t="shared" si="84"/>
        <v>5.7656447300720224</v>
      </c>
      <c r="DF344">
        <f t="shared" si="85"/>
        <v>114.73919860839845</v>
      </c>
      <c r="DG344">
        <f t="shared" si="86"/>
        <v>14.916095819091799</v>
      </c>
      <c r="DH344">
        <f t="shared" si="87"/>
        <v>7749.1030100158705</v>
      </c>
      <c r="DI344" s="27">
        <f t="shared" si="88"/>
        <v>99.823102789307086</v>
      </c>
      <c r="DJ344" s="28">
        <f t="shared" si="89"/>
        <v>1.3050000000000057</v>
      </c>
      <c r="DK344">
        <f t="shared" si="90"/>
        <v>7888.9637728474536</v>
      </c>
    </row>
    <row r="345" spans="104:121" ht="15.75" thickBot="1" x14ac:dyDescent="0.3">
      <c r="CZ345">
        <f t="shared" si="91"/>
        <v>19</v>
      </c>
      <c r="DA345">
        <f t="shared" si="80"/>
        <v>7888.9637728474536</v>
      </c>
      <c r="DB345">
        <f t="shared" si="81"/>
        <v>33</v>
      </c>
      <c r="DC345">
        <f t="shared" si="82"/>
        <v>7888.3199043273935</v>
      </c>
      <c r="DD345">
        <f t="shared" si="83"/>
        <v>0.64386852006009576</v>
      </c>
      <c r="DE345">
        <f t="shared" si="84"/>
        <v>5.9458211278867736</v>
      </c>
      <c r="DF345">
        <f t="shared" si="85"/>
        <v>118.32479856491089</v>
      </c>
      <c r="DG345">
        <f t="shared" si="86"/>
        <v>15.382223813438417</v>
      </c>
      <c r="DH345">
        <f t="shared" si="87"/>
        <v>7991.2624790788659</v>
      </c>
      <c r="DI345" s="27">
        <f t="shared" si="88"/>
        <v>102.94257475147242</v>
      </c>
      <c r="DJ345" s="28">
        <f t="shared" si="89"/>
        <v>1.3049999999999993</v>
      </c>
      <c r="DK345">
        <f t="shared" si="90"/>
        <v>7985.960526471039</v>
      </c>
    </row>
    <row r="346" spans="104:121" ht="15.75" thickBot="1" x14ac:dyDescent="0.3">
      <c r="CZ346">
        <f t="shared" si="91"/>
        <v>20</v>
      </c>
      <c r="DA346">
        <f t="shared" si="80"/>
        <v>7985.960526471039</v>
      </c>
      <c r="DB346">
        <f t="shared" si="81"/>
        <v>33</v>
      </c>
      <c r="DC346">
        <f t="shared" si="82"/>
        <v>7888.3199043273935</v>
      </c>
      <c r="DD346">
        <f t="shared" si="83"/>
        <v>97.640622143645487</v>
      </c>
      <c r="DE346">
        <f t="shared" si="84"/>
        <v>5.9458211278867736</v>
      </c>
      <c r="DF346">
        <f t="shared" si="85"/>
        <v>118.32479856491089</v>
      </c>
      <c r="DG346">
        <f t="shared" si="86"/>
        <v>15.382223813438417</v>
      </c>
      <c r="DH346">
        <f t="shared" si="87"/>
        <v>7991.2624790788659</v>
      </c>
      <c r="DI346" s="27">
        <f t="shared" si="88"/>
        <v>102.94257475147242</v>
      </c>
      <c r="DJ346" s="28">
        <f t="shared" si="89"/>
        <v>1.3049999999999993</v>
      </c>
      <c r="DK346">
        <f t="shared" si="90"/>
        <v>8082.9572800946244</v>
      </c>
      <c r="DL346">
        <f>DK346-DA327</f>
        <v>1725.3664962740932</v>
      </c>
      <c r="DM346">
        <f>SUM(DE327:DE346)+SUM(DG327:DG346)</f>
        <v>379.3806781987239</v>
      </c>
      <c r="DN346">
        <f>DL346*$CY$279</f>
        <v>131127.85371683107</v>
      </c>
      <c r="DO346" s="29">
        <f>(DK346/DA327)*100-100</f>
        <v>27.138684368691798</v>
      </c>
      <c r="DP346">
        <f>DK346*$CY$279</f>
        <v>614304.7532871915</v>
      </c>
      <c r="DQ346" t="s">
        <v>861</v>
      </c>
    </row>
    <row r="347" spans="104:121" x14ac:dyDescent="0.25">
      <c r="CZ347">
        <v>1</v>
      </c>
      <c r="DA347">
        <f>DK346</f>
        <v>8082.9572800946244</v>
      </c>
      <c r="DB347">
        <f>ROUNDDOWN(DA347/$CZ$278,0)</f>
        <v>33</v>
      </c>
      <c r="DC347">
        <f>($CZ$56*DB347)+($CZ$137*DB347)+($CZ$231*DB347)</f>
        <v>7888.3199043273935</v>
      </c>
      <c r="DD347">
        <f>DA347-DC347</f>
        <v>194.63737576723088</v>
      </c>
      <c r="DE347">
        <f>(DC347*0.05/100)+((DC347+DF347)*0.025/100)</f>
        <v>5.9458211278867736</v>
      </c>
      <c r="DF347">
        <f>DC347*$CY$280</f>
        <v>118.32479856491089</v>
      </c>
      <c r="DG347">
        <f>DF347*$CY$281</f>
        <v>15.382223813438417</v>
      </c>
      <c r="DH347">
        <f>DC347+DF347-DG347</f>
        <v>7991.2624790788659</v>
      </c>
      <c r="DI347" s="27">
        <f>DH347-DC347</f>
        <v>102.94257475147242</v>
      </c>
      <c r="DJ347" s="28">
        <f>(DI347/DC347)*100</f>
        <v>1.3049999999999993</v>
      </c>
      <c r="DK347">
        <f>DH347+(DD347-DE347)</f>
        <v>8179.9540337182098</v>
      </c>
    </row>
    <row r="348" spans="104:121" x14ac:dyDescent="0.25">
      <c r="CZ348">
        <f>CZ347+1</f>
        <v>2</v>
      </c>
      <c r="DA348">
        <f t="shared" ref="DA348:DA366" si="92">DK347</f>
        <v>8179.9540337182098</v>
      </c>
      <c r="DB348">
        <f t="shared" ref="DB348:DB366" si="93">ROUNDDOWN(DA348/$CZ$278,0)</f>
        <v>34</v>
      </c>
      <c r="DC348">
        <f t="shared" ref="DC348:DC366" si="94">($CZ$56*DB348)+($CZ$137*DB348)+($CZ$231*DB348)</f>
        <v>8127.3599014282236</v>
      </c>
      <c r="DD348">
        <f t="shared" ref="DD348:DD366" si="95">DA348-DC348</f>
        <v>52.594132289986192</v>
      </c>
      <c r="DE348">
        <f t="shared" ref="DE348:DE366" si="96">(DC348*0.05/100)+((DC348+DF348)*0.025/100)</f>
        <v>6.1259975257015249</v>
      </c>
      <c r="DF348">
        <f t="shared" ref="DF348:DF366" si="97">DC348*$CY$280</f>
        <v>121.91039852142335</v>
      </c>
      <c r="DG348">
        <f t="shared" ref="DG348:DG366" si="98">DF348*$CY$281</f>
        <v>15.848351807785036</v>
      </c>
      <c r="DH348">
        <f t="shared" ref="DH348:DH366" si="99">DC348+DF348-DG348</f>
        <v>8233.4219481418622</v>
      </c>
      <c r="DI348" s="27">
        <f t="shared" ref="DI348:DI366" si="100">DH348-DC348</f>
        <v>106.06204671363867</v>
      </c>
      <c r="DJ348" s="28">
        <f t="shared" ref="DJ348:DJ366" si="101">(DI348/DC348)*100</f>
        <v>1.3050000000000042</v>
      </c>
      <c r="DK348">
        <f t="shared" ref="DK348:DK366" si="102">DH348+(DD348-DE348)</f>
        <v>8279.8900829061477</v>
      </c>
    </row>
    <row r="349" spans="104:121" x14ac:dyDescent="0.25">
      <c r="CZ349">
        <f t="shared" ref="CZ349:CZ366" si="103">CZ348+1</f>
        <v>3</v>
      </c>
      <c r="DA349">
        <f t="shared" si="92"/>
        <v>8279.8900829061477</v>
      </c>
      <c r="DB349">
        <f t="shared" si="93"/>
        <v>34</v>
      </c>
      <c r="DC349">
        <f t="shared" si="94"/>
        <v>8127.3599014282236</v>
      </c>
      <c r="DD349">
        <f t="shared" si="95"/>
        <v>152.53018147792409</v>
      </c>
      <c r="DE349">
        <f t="shared" si="96"/>
        <v>6.1259975257015249</v>
      </c>
      <c r="DF349">
        <f t="shared" si="97"/>
        <v>121.91039852142335</v>
      </c>
      <c r="DG349">
        <f t="shared" si="98"/>
        <v>15.848351807785036</v>
      </c>
      <c r="DH349">
        <f t="shared" si="99"/>
        <v>8233.4219481418622</v>
      </c>
      <c r="DI349" s="27">
        <f t="shared" si="100"/>
        <v>106.06204671363867</v>
      </c>
      <c r="DJ349" s="28">
        <f t="shared" si="101"/>
        <v>1.3050000000000042</v>
      </c>
      <c r="DK349">
        <f t="shared" si="102"/>
        <v>8379.8261320940856</v>
      </c>
    </row>
    <row r="350" spans="104:121" x14ac:dyDescent="0.25">
      <c r="CZ350">
        <f t="shared" si="103"/>
        <v>4</v>
      </c>
      <c r="DA350">
        <f t="shared" si="92"/>
        <v>8379.8261320940856</v>
      </c>
      <c r="DB350">
        <f t="shared" si="93"/>
        <v>35</v>
      </c>
      <c r="DC350">
        <f t="shared" si="94"/>
        <v>8366.3998985290527</v>
      </c>
      <c r="DD350">
        <f t="shared" si="95"/>
        <v>13.426233565032817</v>
      </c>
      <c r="DE350">
        <f t="shared" si="96"/>
        <v>6.3061739235162744</v>
      </c>
      <c r="DF350">
        <f t="shared" si="97"/>
        <v>125.49599847793579</v>
      </c>
      <c r="DG350">
        <f t="shared" si="98"/>
        <v>16.314479802131654</v>
      </c>
      <c r="DH350">
        <f t="shared" si="99"/>
        <v>8475.5814172048576</v>
      </c>
      <c r="DI350" s="27">
        <f t="shared" si="100"/>
        <v>109.18151867580491</v>
      </c>
      <c r="DJ350" s="28">
        <f t="shared" si="101"/>
        <v>1.3050000000000093</v>
      </c>
      <c r="DK350">
        <f t="shared" si="102"/>
        <v>8482.7014768463741</v>
      </c>
    </row>
    <row r="351" spans="104:121" x14ac:dyDescent="0.25">
      <c r="CZ351">
        <f t="shared" si="103"/>
        <v>5</v>
      </c>
      <c r="DA351">
        <f t="shared" si="92"/>
        <v>8482.7014768463741</v>
      </c>
      <c r="DB351">
        <f t="shared" si="93"/>
        <v>35</v>
      </c>
      <c r="DC351">
        <f t="shared" si="94"/>
        <v>8366.3998985290527</v>
      </c>
      <c r="DD351">
        <f t="shared" si="95"/>
        <v>116.3015783173214</v>
      </c>
      <c r="DE351">
        <f t="shared" si="96"/>
        <v>6.3061739235162744</v>
      </c>
      <c r="DF351">
        <f t="shared" si="97"/>
        <v>125.49599847793579</v>
      </c>
      <c r="DG351">
        <f t="shared" si="98"/>
        <v>16.314479802131654</v>
      </c>
      <c r="DH351">
        <f t="shared" si="99"/>
        <v>8475.5814172048576</v>
      </c>
      <c r="DI351" s="27">
        <f t="shared" si="100"/>
        <v>109.18151867580491</v>
      </c>
      <c r="DJ351" s="28">
        <f t="shared" si="101"/>
        <v>1.3050000000000093</v>
      </c>
      <c r="DK351">
        <f t="shared" si="102"/>
        <v>8585.5768215986627</v>
      </c>
    </row>
    <row r="352" spans="104:121" x14ac:dyDescent="0.25">
      <c r="CZ352">
        <f t="shared" si="103"/>
        <v>6</v>
      </c>
      <c r="DA352">
        <f t="shared" si="92"/>
        <v>8585.5768215986627</v>
      </c>
      <c r="DB352">
        <f t="shared" si="93"/>
        <v>35</v>
      </c>
      <c r="DC352">
        <f t="shared" si="94"/>
        <v>8366.3998985290527</v>
      </c>
      <c r="DD352">
        <f t="shared" si="95"/>
        <v>219.17692306960998</v>
      </c>
      <c r="DE352">
        <f t="shared" si="96"/>
        <v>6.3061739235162744</v>
      </c>
      <c r="DF352">
        <f t="shared" si="97"/>
        <v>125.49599847793579</v>
      </c>
      <c r="DG352">
        <f t="shared" si="98"/>
        <v>16.314479802131654</v>
      </c>
      <c r="DH352">
        <f t="shared" si="99"/>
        <v>8475.5814172048576</v>
      </c>
      <c r="DI352" s="27">
        <f t="shared" si="100"/>
        <v>109.18151867580491</v>
      </c>
      <c r="DJ352" s="28">
        <f t="shared" si="101"/>
        <v>1.3050000000000093</v>
      </c>
      <c r="DK352">
        <f t="shared" si="102"/>
        <v>8688.4521663509513</v>
      </c>
    </row>
    <row r="353" spans="104:121" x14ac:dyDescent="0.25">
      <c r="CZ353">
        <f t="shared" si="103"/>
        <v>7</v>
      </c>
      <c r="DA353">
        <f t="shared" si="92"/>
        <v>8688.4521663509513</v>
      </c>
      <c r="DB353">
        <f t="shared" si="93"/>
        <v>36</v>
      </c>
      <c r="DC353">
        <f t="shared" si="94"/>
        <v>8605.4398956298828</v>
      </c>
      <c r="DD353">
        <f t="shared" si="95"/>
        <v>83.012270721068489</v>
      </c>
      <c r="DE353">
        <f t="shared" si="96"/>
        <v>6.4863503213310247</v>
      </c>
      <c r="DF353">
        <f t="shared" si="97"/>
        <v>129.08159843444824</v>
      </c>
      <c r="DG353">
        <f t="shared" si="98"/>
        <v>16.780607796478272</v>
      </c>
      <c r="DH353">
        <f t="shared" si="99"/>
        <v>8717.7408862678531</v>
      </c>
      <c r="DI353" s="27">
        <f t="shared" si="100"/>
        <v>112.30099063797024</v>
      </c>
      <c r="DJ353" s="28">
        <f t="shared" si="101"/>
        <v>1.3050000000000033</v>
      </c>
      <c r="DK353">
        <f t="shared" si="102"/>
        <v>8794.2668066675906</v>
      </c>
    </row>
    <row r="354" spans="104:121" x14ac:dyDescent="0.25">
      <c r="CZ354">
        <f t="shared" si="103"/>
        <v>8</v>
      </c>
      <c r="DA354">
        <f t="shared" si="92"/>
        <v>8794.2668066675906</v>
      </c>
      <c r="DB354">
        <f t="shared" si="93"/>
        <v>36</v>
      </c>
      <c r="DC354">
        <f t="shared" si="94"/>
        <v>8605.4398956298828</v>
      </c>
      <c r="DD354">
        <f t="shared" si="95"/>
        <v>188.82691103770776</v>
      </c>
      <c r="DE354">
        <f t="shared" si="96"/>
        <v>6.4863503213310247</v>
      </c>
      <c r="DF354">
        <f t="shared" si="97"/>
        <v>129.08159843444824</v>
      </c>
      <c r="DG354">
        <f t="shared" si="98"/>
        <v>16.780607796478272</v>
      </c>
      <c r="DH354">
        <f t="shared" si="99"/>
        <v>8717.7408862678531</v>
      </c>
      <c r="DI354" s="27">
        <f t="shared" si="100"/>
        <v>112.30099063797024</v>
      </c>
      <c r="DJ354" s="28">
        <f t="shared" si="101"/>
        <v>1.3050000000000033</v>
      </c>
      <c r="DK354">
        <f t="shared" si="102"/>
        <v>8900.0814469842298</v>
      </c>
    </row>
    <row r="355" spans="104:121" x14ac:dyDescent="0.25">
      <c r="CZ355">
        <f t="shared" si="103"/>
        <v>9</v>
      </c>
      <c r="DA355">
        <f t="shared" si="92"/>
        <v>8900.0814469842298</v>
      </c>
      <c r="DB355">
        <f t="shared" si="93"/>
        <v>37</v>
      </c>
      <c r="DC355">
        <f t="shared" si="94"/>
        <v>8844.4798927307129</v>
      </c>
      <c r="DD355">
        <f t="shared" si="95"/>
        <v>55.601554253516952</v>
      </c>
      <c r="DE355">
        <f t="shared" si="96"/>
        <v>6.6665267191457751</v>
      </c>
      <c r="DF355">
        <f t="shared" si="97"/>
        <v>132.66719839096069</v>
      </c>
      <c r="DG355">
        <f t="shared" si="98"/>
        <v>17.246735790824889</v>
      </c>
      <c r="DH355">
        <f t="shared" si="99"/>
        <v>8959.9003553308485</v>
      </c>
      <c r="DI355" s="27">
        <f t="shared" si="100"/>
        <v>115.42046260013558</v>
      </c>
      <c r="DJ355" s="28">
        <f t="shared" si="101"/>
        <v>1.3049999999999975</v>
      </c>
      <c r="DK355">
        <f t="shared" si="102"/>
        <v>9008.8353828652198</v>
      </c>
    </row>
    <row r="356" spans="104:121" x14ac:dyDescent="0.25">
      <c r="CZ356">
        <f t="shared" si="103"/>
        <v>10</v>
      </c>
      <c r="DA356">
        <f t="shared" si="92"/>
        <v>9008.8353828652198</v>
      </c>
      <c r="DB356">
        <f t="shared" si="93"/>
        <v>37</v>
      </c>
      <c r="DC356">
        <f t="shared" si="94"/>
        <v>8844.4798927307129</v>
      </c>
      <c r="DD356">
        <f t="shared" si="95"/>
        <v>164.35549013450691</v>
      </c>
      <c r="DE356">
        <f t="shared" si="96"/>
        <v>6.6665267191457751</v>
      </c>
      <c r="DF356">
        <f t="shared" si="97"/>
        <v>132.66719839096069</v>
      </c>
      <c r="DG356">
        <f t="shared" si="98"/>
        <v>17.246735790824889</v>
      </c>
      <c r="DH356">
        <f t="shared" si="99"/>
        <v>8959.9003553308485</v>
      </c>
      <c r="DI356" s="27">
        <f t="shared" si="100"/>
        <v>115.42046260013558</v>
      </c>
      <c r="DJ356" s="28">
        <f t="shared" si="101"/>
        <v>1.3049999999999975</v>
      </c>
      <c r="DK356">
        <f t="shared" si="102"/>
        <v>9117.5893187462098</v>
      </c>
    </row>
    <row r="357" spans="104:121" x14ac:dyDescent="0.25">
      <c r="CZ357">
        <f t="shared" si="103"/>
        <v>11</v>
      </c>
      <c r="DA357">
        <f t="shared" si="92"/>
        <v>9117.5893187462098</v>
      </c>
      <c r="DB357">
        <f t="shared" si="93"/>
        <v>38</v>
      </c>
      <c r="DC357">
        <f t="shared" si="94"/>
        <v>9083.519889831543</v>
      </c>
      <c r="DD357">
        <f t="shared" si="95"/>
        <v>34.069428914666787</v>
      </c>
      <c r="DE357">
        <f t="shared" si="96"/>
        <v>6.8467031169605255</v>
      </c>
      <c r="DF357">
        <f t="shared" si="97"/>
        <v>136.25279834747315</v>
      </c>
      <c r="DG357">
        <f t="shared" si="98"/>
        <v>17.712863785171511</v>
      </c>
      <c r="DH357">
        <f t="shared" si="99"/>
        <v>9202.0598243938457</v>
      </c>
      <c r="DI357" s="27">
        <f t="shared" si="100"/>
        <v>118.53993456230273</v>
      </c>
      <c r="DJ357" s="28">
        <f t="shared" si="101"/>
        <v>1.3050000000000122</v>
      </c>
      <c r="DK357">
        <f t="shared" si="102"/>
        <v>9229.2825501915522</v>
      </c>
    </row>
    <row r="358" spans="104:121" x14ac:dyDescent="0.25">
      <c r="CZ358">
        <f t="shared" si="103"/>
        <v>12</v>
      </c>
      <c r="DA358">
        <f t="shared" si="92"/>
        <v>9229.2825501915522</v>
      </c>
      <c r="DB358">
        <f t="shared" si="93"/>
        <v>38</v>
      </c>
      <c r="DC358">
        <f t="shared" si="94"/>
        <v>9083.519889831543</v>
      </c>
      <c r="DD358">
        <f t="shared" si="95"/>
        <v>145.76266036000925</v>
      </c>
      <c r="DE358">
        <f t="shared" si="96"/>
        <v>6.8467031169605255</v>
      </c>
      <c r="DF358">
        <f t="shared" si="97"/>
        <v>136.25279834747315</v>
      </c>
      <c r="DG358">
        <f t="shared" si="98"/>
        <v>17.712863785171511</v>
      </c>
      <c r="DH358">
        <f t="shared" si="99"/>
        <v>9202.0598243938457</v>
      </c>
      <c r="DI358" s="27">
        <f t="shared" si="100"/>
        <v>118.53993456230273</v>
      </c>
      <c r="DJ358" s="28">
        <f t="shared" si="101"/>
        <v>1.3050000000000122</v>
      </c>
      <c r="DK358">
        <f t="shared" si="102"/>
        <v>9340.9757816368947</v>
      </c>
    </row>
    <row r="359" spans="104:121" x14ac:dyDescent="0.25">
      <c r="CZ359">
        <f t="shared" si="103"/>
        <v>13</v>
      </c>
      <c r="DA359">
        <f t="shared" si="92"/>
        <v>9340.9757816368947</v>
      </c>
      <c r="DB359">
        <f t="shared" si="93"/>
        <v>39</v>
      </c>
      <c r="DC359">
        <f t="shared" si="94"/>
        <v>9322.559886932373</v>
      </c>
      <c r="DD359">
        <f t="shared" si="95"/>
        <v>18.415894704521634</v>
      </c>
      <c r="DE359">
        <f t="shared" si="96"/>
        <v>7.0268795147752758</v>
      </c>
      <c r="DF359">
        <f t="shared" si="97"/>
        <v>139.8383983039856</v>
      </c>
      <c r="DG359">
        <f t="shared" si="98"/>
        <v>18.178991779518128</v>
      </c>
      <c r="DH359">
        <f t="shared" si="99"/>
        <v>9444.2192934568411</v>
      </c>
      <c r="DI359" s="27">
        <f t="shared" si="100"/>
        <v>121.65940652446807</v>
      </c>
      <c r="DJ359" s="28">
        <f t="shared" si="101"/>
        <v>1.3050000000000066</v>
      </c>
      <c r="DK359">
        <f t="shared" si="102"/>
        <v>9455.6083086465878</v>
      </c>
    </row>
    <row r="360" spans="104:121" x14ac:dyDescent="0.25">
      <c r="CZ360">
        <f t="shared" si="103"/>
        <v>14</v>
      </c>
      <c r="DA360">
        <f t="shared" si="92"/>
        <v>9455.6083086465878</v>
      </c>
      <c r="DB360">
        <f t="shared" si="93"/>
        <v>39</v>
      </c>
      <c r="DC360">
        <f t="shared" si="94"/>
        <v>9322.559886932373</v>
      </c>
      <c r="DD360">
        <f t="shared" si="95"/>
        <v>133.04842171421478</v>
      </c>
      <c r="DE360">
        <f t="shared" si="96"/>
        <v>7.0268795147752758</v>
      </c>
      <c r="DF360">
        <f t="shared" si="97"/>
        <v>139.8383983039856</v>
      </c>
      <c r="DG360">
        <f t="shared" si="98"/>
        <v>18.178991779518128</v>
      </c>
      <c r="DH360">
        <f t="shared" si="99"/>
        <v>9444.2192934568411</v>
      </c>
      <c r="DI360" s="27">
        <f t="shared" si="100"/>
        <v>121.65940652446807</v>
      </c>
      <c r="DJ360" s="28">
        <f t="shared" si="101"/>
        <v>1.3050000000000066</v>
      </c>
      <c r="DK360">
        <f t="shared" si="102"/>
        <v>9570.240835656281</v>
      </c>
    </row>
    <row r="361" spans="104:121" x14ac:dyDescent="0.25">
      <c r="CZ361">
        <f t="shared" si="103"/>
        <v>15</v>
      </c>
      <c r="DA361">
        <f t="shared" si="92"/>
        <v>9570.240835656281</v>
      </c>
      <c r="DB361">
        <f t="shared" si="93"/>
        <v>40</v>
      </c>
      <c r="DC361">
        <f t="shared" si="94"/>
        <v>9561.5998840332031</v>
      </c>
      <c r="DD361">
        <f t="shared" si="95"/>
        <v>8.6409516230778536</v>
      </c>
      <c r="DE361">
        <f t="shared" si="96"/>
        <v>7.2070559125900271</v>
      </c>
      <c r="DF361">
        <f t="shared" si="97"/>
        <v>143.42399826049805</v>
      </c>
      <c r="DG361">
        <f t="shared" si="98"/>
        <v>18.645119773864746</v>
      </c>
      <c r="DH361">
        <f t="shared" si="99"/>
        <v>9686.3787625198365</v>
      </c>
      <c r="DI361" s="27">
        <f t="shared" si="100"/>
        <v>124.7788784866334</v>
      </c>
      <c r="DJ361" s="28">
        <f t="shared" si="101"/>
        <v>1.305000000000001</v>
      </c>
      <c r="DK361">
        <f t="shared" si="102"/>
        <v>9687.8126582303248</v>
      </c>
    </row>
    <row r="362" spans="104:121" x14ac:dyDescent="0.25">
      <c r="CZ362">
        <f t="shared" si="103"/>
        <v>16</v>
      </c>
      <c r="DA362">
        <f t="shared" si="92"/>
        <v>9687.8126582303248</v>
      </c>
      <c r="DB362">
        <f t="shared" si="93"/>
        <v>40</v>
      </c>
      <c r="DC362">
        <f t="shared" si="94"/>
        <v>9561.5998840332031</v>
      </c>
      <c r="DD362">
        <f t="shared" si="95"/>
        <v>126.21277419712169</v>
      </c>
      <c r="DE362">
        <f t="shared" si="96"/>
        <v>7.2070559125900271</v>
      </c>
      <c r="DF362">
        <f t="shared" si="97"/>
        <v>143.42399826049805</v>
      </c>
      <c r="DG362">
        <f t="shared" si="98"/>
        <v>18.645119773864746</v>
      </c>
      <c r="DH362">
        <f t="shared" si="99"/>
        <v>9686.3787625198365</v>
      </c>
      <c r="DI362" s="27">
        <f t="shared" si="100"/>
        <v>124.7788784866334</v>
      </c>
      <c r="DJ362" s="28">
        <f t="shared" si="101"/>
        <v>1.305000000000001</v>
      </c>
      <c r="DK362">
        <f t="shared" si="102"/>
        <v>9805.3844808043686</v>
      </c>
    </row>
    <row r="363" spans="104:121" x14ac:dyDescent="0.25">
      <c r="CZ363">
        <f t="shared" si="103"/>
        <v>17</v>
      </c>
      <c r="DA363">
        <f t="shared" si="92"/>
        <v>9805.3844808043686</v>
      </c>
      <c r="DB363">
        <f t="shared" si="93"/>
        <v>41</v>
      </c>
      <c r="DC363">
        <f t="shared" si="94"/>
        <v>9800.6398811340332</v>
      </c>
      <c r="DD363">
        <f t="shared" si="95"/>
        <v>4.7445996703354467</v>
      </c>
      <c r="DE363">
        <f t="shared" si="96"/>
        <v>7.3872323104047783</v>
      </c>
      <c r="DF363">
        <f t="shared" si="97"/>
        <v>147.00959821701051</v>
      </c>
      <c r="DG363">
        <f t="shared" si="98"/>
        <v>19.111247768211367</v>
      </c>
      <c r="DH363">
        <f t="shared" si="99"/>
        <v>9928.5382315828319</v>
      </c>
      <c r="DI363" s="27">
        <f t="shared" si="100"/>
        <v>127.89835044879874</v>
      </c>
      <c r="DJ363" s="28">
        <f t="shared" si="101"/>
        <v>1.3049999999999959</v>
      </c>
      <c r="DK363">
        <f t="shared" si="102"/>
        <v>9925.8955989427632</v>
      </c>
    </row>
    <row r="364" spans="104:121" x14ac:dyDescent="0.25">
      <c r="CZ364">
        <f t="shared" si="103"/>
        <v>18</v>
      </c>
      <c r="DA364">
        <f t="shared" si="92"/>
        <v>9925.8955989427632</v>
      </c>
      <c r="DB364">
        <f t="shared" si="93"/>
        <v>41</v>
      </c>
      <c r="DC364">
        <f t="shared" si="94"/>
        <v>9800.6398811340332</v>
      </c>
      <c r="DD364">
        <f t="shared" si="95"/>
        <v>125.25571780872997</v>
      </c>
      <c r="DE364">
        <f t="shared" si="96"/>
        <v>7.3872323104047783</v>
      </c>
      <c r="DF364">
        <f t="shared" si="97"/>
        <v>147.00959821701051</v>
      </c>
      <c r="DG364">
        <f t="shared" si="98"/>
        <v>19.111247768211367</v>
      </c>
      <c r="DH364">
        <f t="shared" si="99"/>
        <v>9928.5382315828319</v>
      </c>
      <c r="DI364" s="27">
        <f t="shared" si="100"/>
        <v>127.89835044879874</v>
      </c>
      <c r="DJ364" s="28">
        <f t="shared" si="101"/>
        <v>1.3049999999999959</v>
      </c>
      <c r="DK364">
        <f t="shared" si="102"/>
        <v>10046.406717081158</v>
      </c>
    </row>
    <row r="365" spans="104:121" ht="15.75" thickBot="1" x14ac:dyDescent="0.3">
      <c r="CZ365">
        <f t="shared" si="103"/>
        <v>19</v>
      </c>
      <c r="DA365">
        <f t="shared" si="92"/>
        <v>10046.406717081158</v>
      </c>
      <c r="DB365">
        <f t="shared" si="93"/>
        <v>42</v>
      </c>
      <c r="DC365">
        <f t="shared" si="94"/>
        <v>10039.679878234863</v>
      </c>
      <c r="DD365">
        <f t="shared" si="95"/>
        <v>6.7268388462944131</v>
      </c>
      <c r="DE365">
        <f t="shared" si="96"/>
        <v>7.5674087082195287</v>
      </c>
      <c r="DF365">
        <f t="shared" si="97"/>
        <v>150.59519817352293</v>
      </c>
      <c r="DG365">
        <f t="shared" si="98"/>
        <v>19.577375762557981</v>
      </c>
      <c r="DH365">
        <f t="shared" si="99"/>
        <v>10170.697700645829</v>
      </c>
      <c r="DI365" s="27">
        <f t="shared" si="100"/>
        <v>131.01782241096589</v>
      </c>
      <c r="DJ365" s="28">
        <f t="shared" si="101"/>
        <v>1.3050000000000093</v>
      </c>
      <c r="DK365">
        <f t="shared" si="102"/>
        <v>10169.857130783905</v>
      </c>
    </row>
    <row r="366" spans="104:121" ht="15.75" thickBot="1" x14ac:dyDescent="0.3">
      <c r="CZ366">
        <f t="shared" si="103"/>
        <v>20</v>
      </c>
      <c r="DA366">
        <f t="shared" si="92"/>
        <v>10169.857130783905</v>
      </c>
      <c r="DB366">
        <f t="shared" si="93"/>
        <v>42</v>
      </c>
      <c r="DC366">
        <f t="shared" si="94"/>
        <v>10039.679878234863</v>
      </c>
      <c r="DD366">
        <f t="shared" si="95"/>
        <v>130.17725254904144</v>
      </c>
      <c r="DE366">
        <f t="shared" si="96"/>
        <v>7.5674087082195287</v>
      </c>
      <c r="DF366">
        <f t="shared" si="97"/>
        <v>150.59519817352293</v>
      </c>
      <c r="DG366">
        <f t="shared" si="98"/>
        <v>19.577375762557981</v>
      </c>
      <c r="DH366">
        <f t="shared" si="99"/>
        <v>10170.697700645829</v>
      </c>
      <c r="DI366" s="27">
        <f t="shared" si="100"/>
        <v>131.01782241096589</v>
      </c>
      <c r="DJ366" s="28">
        <f t="shared" si="101"/>
        <v>1.3050000000000093</v>
      </c>
      <c r="DK366">
        <f t="shared" si="102"/>
        <v>10293.307544486652</v>
      </c>
      <c r="DL366">
        <f>DK366-DA347</f>
        <v>2210.3502643920274</v>
      </c>
      <c r="DM366">
        <f>SUM(DE347:DE366)+SUM(DG347:DG366)</f>
        <v>486.02090290534977</v>
      </c>
      <c r="DN366">
        <f>DL366*$CY$279</f>
        <v>167986.62009379407</v>
      </c>
      <c r="DO366" s="29">
        <f>(DK366/DA347)*100-100</f>
        <v>27.345811536519122</v>
      </c>
      <c r="DP366">
        <f>DK366*$CY$279</f>
        <v>782291.37338098558</v>
      </c>
      <c r="DQ366" t="s">
        <v>862</v>
      </c>
    </row>
    <row r="367" spans="104:121" x14ac:dyDescent="0.25">
      <c r="CZ367">
        <v>1</v>
      </c>
      <c r="DA367">
        <f>DK366</f>
        <v>10293.307544486652</v>
      </c>
      <c r="DB367">
        <f>ROUNDDOWN(DA367/$CZ$278,0)</f>
        <v>43</v>
      </c>
      <c r="DC367">
        <f>($CZ$56*DB367)+($CZ$137*DB367)+($CZ$231*DB367)</f>
        <v>10278.719875335693</v>
      </c>
      <c r="DD367">
        <f>DA367-DC367</f>
        <v>14.587669150958391</v>
      </c>
      <c r="DE367">
        <f>(DC367*0.05/100)+((DC367+DF367)*0.025/100)</f>
        <v>7.7475851060342791</v>
      </c>
      <c r="DF367">
        <f>DC367*$CY$280</f>
        <v>154.18079813003538</v>
      </c>
      <c r="DG367">
        <f>DF367*$CY$281</f>
        <v>20.043503756904602</v>
      </c>
      <c r="DH367">
        <f>DC367+DF367-DG367</f>
        <v>10412.857169708825</v>
      </c>
      <c r="DI367" s="27">
        <f>DH367-DC367</f>
        <v>134.13729437313123</v>
      </c>
      <c r="DJ367" s="28">
        <f>(DI367/DC367)*100</f>
        <v>1.3050000000000042</v>
      </c>
      <c r="DK367">
        <f>DH367+(DD367-DE367)</f>
        <v>10419.697253753749</v>
      </c>
    </row>
    <row r="368" spans="104:121" x14ac:dyDescent="0.25">
      <c r="CZ368">
        <f>CZ367+1</f>
        <v>2</v>
      </c>
      <c r="DA368">
        <f t="shared" ref="DA368:DA386" si="104">DK367</f>
        <v>10419.697253753749</v>
      </c>
      <c r="DB368">
        <f t="shared" ref="DB368:DB386" si="105">ROUNDDOWN(DA368/$CZ$278,0)</f>
        <v>43</v>
      </c>
      <c r="DC368">
        <f t="shared" ref="DC368:DC386" si="106">($CZ$56*DB368)+($CZ$137*DB368)+($CZ$231*DB368)</f>
        <v>10278.719875335693</v>
      </c>
      <c r="DD368">
        <f t="shared" ref="DD368:DD386" si="107">DA368-DC368</f>
        <v>140.97737841805611</v>
      </c>
      <c r="DE368">
        <f t="shared" ref="DE368:DE386" si="108">(DC368*0.05/100)+((DC368+DF368)*0.025/100)</f>
        <v>7.7475851060342791</v>
      </c>
      <c r="DF368">
        <f t="shared" ref="DF368:DF386" si="109">DC368*$CY$280</f>
        <v>154.18079813003538</v>
      </c>
      <c r="DG368">
        <f t="shared" ref="DG368:DG386" si="110">DF368*$CY$281</f>
        <v>20.043503756904602</v>
      </c>
      <c r="DH368">
        <f t="shared" ref="DH368:DH386" si="111">DC368+DF368-DG368</f>
        <v>10412.857169708825</v>
      </c>
      <c r="DI368" s="27">
        <f t="shared" ref="DI368:DI386" si="112">DH368-DC368</f>
        <v>134.13729437313123</v>
      </c>
      <c r="DJ368" s="28">
        <f t="shared" ref="DJ368:DJ386" si="113">(DI368/DC368)*100</f>
        <v>1.3050000000000042</v>
      </c>
      <c r="DK368">
        <f t="shared" ref="DK368:DK386" si="114">DH368+(DD368-DE368)</f>
        <v>10546.086963020847</v>
      </c>
    </row>
    <row r="369" spans="104:115" x14ac:dyDescent="0.25">
      <c r="CZ369">
        <f t="shared" ref="CZ369:CZ386" si="115">CZ368+1</f>
        <v>3</v>
      </c>
      <c r="DA369">
        <f t="shared" si="104"/>
        <v>10546.086963020847</v>
      </c>
      <c r="DB369">
        <f t="shared" si="105"/>
        <v>44</v>
      </c>
      <c r="DC369">
        <f t="shared" si="106"/>
        <v>10517.759872436523</v>
      </c>
      <c r="DD369">
        <f t="shared" si="107"/>
        <v>28.327090584323741</v>
      </c>
      <c r="DE369">
        <f t="shared" si="108"/>
        <v>7.9277615038490303</v>
      </c>
      <c r="DF369">
        <f t="shared" si="109"/>
        <v>157.76639808654784</v>
      </c>
      <c r="DG369">
        <f t="shared" si="110"/>
        <v>20.50963175125122</v>
      </c>
      <c r="DH369">
        <f t="shared" si="111"/>
        <v>10655.01663877182</v>
      </c>
      <c r="DI369" s="27">
        <f t="shared" si="112"/>
        <v>137.25676633529656</v>
      </c>
      <c r="DJ369" s="28">
        <f t="shared" si="113"/>
        <v>1.3049999999999995</v>
      </c>
      <c r="DK369">
        <f t="shared" si="114"/>
        <v>10675.415967852296</v>
      </c>
    </row>
    <row r="370" spans="104:115" x14ac:dyDescent="0.25">
      <c r="CZ370">
        <f t="shared" si="115"/>
        <v>4</v>
      </c>
      <c r="DA370">
        <f t="shared" si="104"/>
        <v>10675.415967852296</v>
      </c>
      <c r="DB370">
        <f t="shared" si="105"/>
        <v>44</v>
      </c>
      <c r="DC370">
        <f t="shared" si="106"/>
        <v>10517.759872436523</v>
      </c>
      <c r="DD370">
        <f t="shared" si="107"/>
        <v>157.65609541577214</v>
      </c>
      <c r="DE370">
        <f t="shared" si="108"/>
        <v>7.9277615038490303</v>
      </c>
      <c r="DF370">
        <f t="shared" si="109"/>
        <v>157.76639808654784</v>
      </c>
      <c r="DG370">
        <f t="shared" si="110"/>
        <v>20.50963175125122</v>
      </c>
      <c r="DH370">
        <f t="shared" si="111"/>
        <v>10655.01663877182</v>
      </c>
      <c r="DI370" s="27">
        <f t="shared" si="112"/>
        <v>137.25676633529656</v>
      </c>
      <c r="DJ370" s="28">
        <f t="shared" si="113"/>
        <v>1.3049999999999995</v>
      </c>
      <c r="DK370">
        <f t="shared" si="114"/>
        <v>10804.744972683744</v>
      </c>
    </row>
    <row r="371" spans="104:115" x14ac:dyDescent="0.25">
      <c r="CZ371">
        <f t="shared" si="115"/>
        <v>5</v>
      </c>
      <c r="DA371">
        <f t="shared" si="104"/>
        <v>10804.744972683744</v>
      </c>
      <c r="DB371">
        <f t="shared" si="105"/>
        <v>45</v>
      </c>
      <c r="DC371">
        <f t="shared" si="106"/>
        <v>10756.799869537354</v>
      </c>
      <c r="DD371">
        <f t="shared" si="107"/>
        <v>47.945103146390466</v>
      </c>
      <c r="DE371">
        <f t="shared" si="108"/>
        <v>8.1079379016637816</v>
      </c>
      <c r="DF371">
        <f t="shared" si="109"/>
        <v>161.35199804306029</v>
      </c>
      <c r="DG371">
        <f t="shared" si="110"/>
        <v>20.975759745597838</v>
      </c>
      <c r="DH371">
        <f t="shared" si="111"/>
        <v>10897.176107834817</v>
      </c>
      <c r="DI371" s="27">
        <f t="shared" si="112"/>
        <v>140.37623829746371</v>
      </c>
      <c r="DJ371" s="28">
        <f t="shared" si="113"/>
        <v>1.3050000000000117</v>
      </c>
      <c r="DK371">
        <f t="shared" si="114"/>
        <v>10937.013273079543</v>
      </c>
    </row>
    <row r="372" spans="104:115" x14ac:dyDescent="0.25">
      <c r="CZ372">
        <f t="shared" si="115"/>
        <v>6</v>
      </c>
      <c r="DA372">
        <f t="shared" si="104"/>
        <v>10937.013273079543</v>
      </c>
      <c r="DB372">
        <f t="shared" si="105"/>
        <v>45</v>
      </c>
      <c r="DC372">
        <f t="shared" si="106"/>
        <v>10756.799869537354</v>
      </c>
      <c r="DD372">
        <f t="shared" si="107"/>
        <v>180.21340354218955</v>
      </c>
      <c r="DE372">
        <f t="shared" si="108"/>
        <v>8.1079379016637816</v>
      </c>
      <c r="DF372">
        <f t="shared" si="109"/>
        <v>161.35199804306029</v>
      </c>
      <c r="DG372">
        <f t="shared" si="110"/>
        <v>20.975759745597838</v>
      </c>
      <c r="DH372">
        <f t="shared" si="111"/>
        <v>10897.176107834817</v>
      </c>
      <c r="DI372" s="27">
        <f t="shared" si="112"/>
        <v>140.37623829746371</v>
      </c>
      <c r="DJ372" s="28">
        <f t="shared" si="113"/>
        <v>1.3050000000000117</v>
      </c>
      <c r="DK372">
        <f t="shared" si="114"/>
        <v>11069.281573475342</v>
      </c>
    </row>
    <row r="373" spans="104:115" x14ac:dyDescent="0.25">
      <c r="CZ373">
        <f t="shared" si="115"/>
        <v>7</v>
      </c>
      <c r="DA373">
        <f t="shared" si="104"/>
        <v>11069.281573475342</v>
      </c>
      <c r="DB373">
        <f t="shared" si="105"/>
        <v>46</v>
      </c>
      <c r="DC373">
        <f t="shared" si="106"/>
        <v>10995.839866638184</v>
      </c>
      <c r="DD373">
        <f t="shared" si="107"/>
        <v>73.441706837158563</v>
      </c>
      <c r="DE373">
        <f t="shared" si="108"/>
        <v>8.2881142994785311</v>
      </c>
      <c r="DF373">
        <f t="shared" si="109"/>
        <v>164.93759799957274</v>
      </c>
      <c r="DG373">
        <f t="shared" si="110"/>
        <v>21.441887739944459</v>
      </c>
      <c r="DH373">
        <f t="shared" si="111"/>
        <v>11139.335576897813</v>
      </c>
      <c r="DI373" s="27">
        <f t="shared" si="112"/>
        <v>143.49571025962905</v>
      </c>
      <c r="DJ373" s="28">
        <f t="shared" si="113"/>
        <v>1.3050000000000068</v>
      </c>
      <c r="DK373">
        <f t="shared" si="114"/>
        <v>11204.489169435492</v>
      </c>
    </row>
    <row r="374" spans="104:115" x14ac:dyDescent="0.25">
      <c r="CZ374">
        <f t="shared" si="115"/>
        <v>8</v>
      </c>
      <c r="DA374">
        <f t="shared" si="104"/>
        <v>11204.489169435492</v>
      </c>
      <c r="DB374">
        <f t="shared" si="105"/>
        <v>46</v>
      </c>
      <c r="DC374">
        <f t="shared" si="106"/>
        <v>10995.839866638184</v>
      </c>
      <c r="DD374">
        <f t="shared" si="107"/>
        <v>208.64930279730834</v>
      </c>
      <c r="DE374">
        <f t="shared" si="108"/>
        <v>8.2881142994785311</v>
      </c>
      <c r="DF374">
        <f t="shared" si="109"/>
        <v>164.93759799957274</v>
      </c>
      <c r="DG374">
        <f t="shared" si="110"/>
        <v>21.441887739944459</v>
      </c>
      <c r="DH374">
        <f t="shared" si="111"/>
        <v>11139.335576897813</v>
      </c>
      <c r="DI374" s="27">
        <f t="shared" si="112"/>
        <v>143.49571025962905</v>
      </c>
      <c r="DJ374" s="28">
        <f t="shared" si="113"/>
        <v>1.3050000000000068</v>
      </c>
      <c r="DK374">
        <f t="shared" si="114"/>
        <v>11339.696765395642</v>
      </c>
    </row>
    <row r="375" spans="104:115" x14ac:dyDescent="0.25">
      <c r="CZ375">
        <f t="shared" si="115"/>
        <v>9</v>
      </c>
      <c r="DA375">
        <f t="shared" si="104"/>
        <v>11339.696765395642</v>
      </c>
      <c r="DB375">
        <f t="shared" si="105"/>
        <v>47</v>
      </c>
      <c r="DC375">
        <f t="shared" si="106"/>
        <v>11234.879863739014</v>
      </c>
      <c r="DD375">
        <f t="shared" si="107"/>
        <v>104.81690165662803</v>
      </c>
      <c r="DE375">
        <f t="shared" si="108"/>
        <v>8.4682906972932805</v>
      </c>
      <c r="DF375">
        <f t="shared" si="109"/>
        <v>168.5231979560852</v>
      </c>
      <c r="DG375">
        <f t="shared" si="110"/>
        <v>21.908015734291077</v>
      </c>
      <c r="DH375">
        <f t="shared" si="111"/>
        <v>11381.495045960808</v>
      </c>
      <c r="DI375" s="27">
        <f t="shared" si="112"/>
        <v>146.61518222179438</v>
      </c>
      <c r="DJ375" s="28">
        <f t="shared" si="113"/>
        <v>1.3050000000000024</v>
      </c>
      <c r="DK375">
        <f t="shared" si="114"/>
        <v>11477.843656920142</v>
      </c>
    </row>
    <row r="376" spans="104:115" x14ac:dyDescent="0.25">
      <c r="CZ376">
        <f t="shared" si="115"/>
        <v>10</v>
      </c>
      <c r="DA376">
        <f t="shared" si="104"/>
        <v>11477.843656920142</v>
      </c>
      <c r="DB376">
        <f t="shared" si="105"/>
        <v>48</v>
      </c>
      <c r="DC376">
        <f t="shared" si="106"/>
        <v>11473.919860839846</v>
      </c>
      <c r="DD376">
        <f t="shared" si="107"/>
        <v>3.9237960802965972</v>
      </c>
      <c r="DE376">
        <f t="shared" si="108"/>
        <v>8.6484670951080336</v>
      </c>
      <c r="DF376">
        <f t="shared" si="109"/>
        <v>172.10879791259768</v>
      </c>
      <c r="DG376">
        <f t="shared" si="110"/>
        <v>22.374143728637698</v>
      </c>
      <c r="DH376">
        <f t="shared" si="111"/>
        <v>11623.654515023805</v>
      </c>
      <c r="DI376" s="27">
        <f t="shared" si="112"/>
        <v>149.73465418395972</v>
      </c>
      <c r="DJ376" s="28">
        <f t="shared" si="113"/>
        <v>1.3049999999999977</v>
      </c>
      <c r="DK376">
        <f t="shared" si="114"/>
        <v>11618.929844008993</v>
      </c>
    </row>
    <row r="377" spans="104:115" x14ac:dyDescent="0.25">
      <c r="CZ377">
        <f t="shared" si="115"/>
        <v>11</v>
      </c>
      <c r="DA377">
        <f t="shared" si="104"/>
        <v>11618.929844008993</v>
      </c>
      <c r="DB377">
        <f t="shared" si="105"/>
        <v>48</v>
      </c>
      <c r="DC377">
        <f t="shared" si="106"/>
        <v>11473.919860839846</v>
      </c>
      <c r="DD377">
        <f t="shared" si="107"/>
        <v>145.00998316914774</v>
      </c>
      <c r="DE377">
        <f t="shared" si="108"/>
        <v>8.6484670951080336</v>
      </c>
      <c r="DF377">
        <f t="shared" si="109"/>
        <v>172.10879791259768</v>
      </c>
      <c r="DG377">
        <f t="shared" si="110"/>
        <v>22.374143728637698</v>
      </c>
      <c r="DH377">
        <f t="shared" si="111"/>
        <v>11623.654515023805</v>
      </c>
      <c r="DI377" s="27">
        <f t="shared" si="112"/>
        <v>149.73465418395972</v>
      </c>
      <c r="DJ377" s="28">
        <f t="shared" si="113"/>
        <v>1.3049999999999977</v>
      </c>
      <c r="DK377">
        <f t="shared" si="114"/>
        <v>11760.016031097844</v>
      </c>
    </row>
    <row r="378" spans="104:115" x14ac:dyDescent="0.25">
      <c r="CZ378">
        <f t="shared" si="115"/>
        <v>12</v>
      </c>
      <c r="DA378">
        <f t="shared" si="104"/>
        <v>11760.016031097844</v>
      </c>
      <c r="DB378">
        <f t="shared" si="105"/>
        <v>49</v>
      </c>
      <c r="DC378">
        <f t="shared" si="106"/>
        <v>11712.959857940676</v>
      </c>
      <c r="DD378">
        <f t="shared" si="107"/>
        <v>47.056173157168814</v>
      </c>
      <c r="DE378">
        <f t="shared" si="108"/>
        <v>8.8286434929227831</v>
      </c>
      <c r="DF378">
        <f t="shared" si="109"/>
        <v>175.69439786911013</v>
      </c>
      <c r="DG378">
        <f t="shared" si="110"/>
        <v>22.840271722984319</v>
      </c>
      <c r="DH378">
        <f t="shared" si="111"/>
        <v>11865.813984086803</v>
      </c>
      <c r="DI378" s="27">
        <f t="shared" si="112"/>
        <v>152.85412614612687</v>
      </c>
      <c r="DJ378" s="28">
        <f t="shared" si="113"/>
        <v>1.305000000000009</v>
      </c>
      <c r="DK378">
        <f t="shared" si="114"/>
        <v>11904.041513751048</v>
      </c>
    </row>
    <row r="379" spans="104:115" x14ac:dyDescent="0.25">
      <c r="CZ379">
        <f t="shared" si="115"/>
        <v>13</v>
      </c>
      <c r="DA379">
        <f t="shared" si="104"/>
        <v>11904.041513751048</v>
      </c>
      <c r="DB379">
        <f t="shared" si="105"/>
        <v>49</v>
      </c>
      <c r="DC379">
        <f t="shared" si="106"/>
        <v>11712.959857940676</v>
      </c>
      <c r="DD379">
        <f t="shared" si="107"/>
        <v>191.08165581037247</v>
      </c>
      <c r="DE379">
        <f t="shared" si="108"/>
        <v>8.8286434929227831</v>
      </c>
      <c r="DF379">
        <f t="shared" si="109"/>
        <v>175.69439786911013</v>
      </c>
      <c r="DG379">
        <f t="shared" si="110"/>
        <v>22.840271722984319</v>
      </c>
      <c r="DH379">
        <f t="shared" si="111"/>
        <v>11865.813984086803</v>
      </c>
      <c r="DI379" s="27">
        <f t="shared" si="112"/>
        <v>152.85412614612687</v>
      </c>
      <c r="DJ379" s="28">
        <f t="shared" si="113"/>
        <v>1.305000000000009</v>
      </c>
      <c r="DK379">
        <f t="shared" si="114"/>
        <v>12048.066996404252</v>
      </c>
    </row>
    <row r="380" spans="104:115" x14ac:dyDescent="0.25">
      <c r="CZ380">
        <f t="shared" si="115"/>
        <v>14</v>
      </c>
      <c r="DA380">
        <f t="shared" si="104"/>
        <v>12048.066996404252</v>
      </c>
      <c r="DB380">
        <f t="shared" si="105"/>
        <v>50</v>
      </c>
      <c r="DC380">
        <f t="shared" si="106"/>
        <v>11951.999855041506</v>
      </c>
      <c r="DD380">
        <f t="shared" si="107"/>
        <v>96.067141362746042</v>
      </c>
      <c r="DE380">
        <f t="shared" si="108"/>
        <v>9.0088198907375361</v>
      </c>
      <c r="DF380">
        <f t="shared" si="109"/>
        <v>179.27999782562259</v>
      </c>
      <c r="DG380">
        <f t="shared" si="110"/>
        <v>23.306399717330937</v>
      </c>
      <c r="DH380">
        <f t="shared" si="111"/>
        <v>12107.973453149798</v>
      </c>
      <c r="DI380" s="27">
        <f t="shared" si="112"/>
        <v>155.97359810829221</v>
      </c>
      <c r="DJ380" s="28">
        <f t="shared" si="113"/>
        <v>1.3050000000000046</v>
      </c>
      <c r="DK380">
        <f t="shared" si="114"/>
        <v>12195.031774621806</v>
      </c>
    </row>
    <row r="381" spans="104:115" x14ac:dyDescent="0.25">
      <c r="CZ381">
        <f t="shared" si="115"/>
        <v>15</v>
      </c>
      <c r="DA381">
        <f t="shared" si="104"/>
        <v>12195.031774621806</v>
      </c>
      <c r="DB381">
        <f t="shared" si="105"/>
        <v>51</v>
      </c>
      <c r="DC381">
        <f t="shared" si="106"/>
        <v>12191.039852142336</v>
      </c>
      <c r="DD381">
        <f t="shared" si="107"/>
        <v>3.9919224794703041</v>
      </c>
      <c r="DE381">
        <f t="shared" si="108"/>
        <v>9.1889962885522856</v>
      </c>
      <c r="DF381">
        <f t="shared" si="109"/>
        <v>182.86559778213504</v>
      </c>
      <c r="DG381">
        <f t="shared" si="110"/>
        <v>23.772527711677554</v>
      </c>
      <c r="DH381">
        <f t="shared" si="111"/>
        <v>12350.132922212793</v>
      </c>
      <c r="DI381" s="27">
        <f t="shared" si="112"/>
        <v>159.09307007045754</v>
      </c>
      <c r="DJ381" s="28">
        <f t="shared" si="113"/>
        <v>1.3050000000000004</v>
      </c>
      <c r="DK381">
        <f t="shared" si="114"/>
        <v>12344.935848403711</v>
      </c>
    </row>
    <row r="382" spans="104:115" x14ac:dyDescent="0.25">
      <c r="CZ382">
        <f t="shared" si="115"/>
        <v>16</v>
      </c>
      <c r="DA382">
        <f t="shared" si="104"/>
        <v>12344.935848403711</v>
      </c>
      <c r="DB382">
        <f t="shared" si="105"/>
        <v>51</v>
      </c>
      <c r="DC382">
        <f t="shared" si="106"/>
        <v>12191.039852142336</v>
      </c>
      <c r="DD382">
        <f t="shared" si="107"/>
        <v>153.89599626137533</v>
      </c>
      <c r="DE382">
        <f t="shared" si="108"/>
        <v>9.1889962885522856</v>
      </c>
      <c r="DF382">
        <f t="shared" si="109"/>
        <v>182.86559778213504</v>
      </c>
      <c r="DG382">
        <f t="shared" si="110"/>
        <v>23.772527711677554</v>
      </c>
      <c r="DH382">
        <f t="shared" si="111"/>
        <v>12350.132922212793</v>
      </c>
      <c r="DI382" s="27">
        <f t="shared" si="112"/>
        <v>159.09307007045754</v>
      </c>
      <c r="DJ382" s="28">
        <f t="shared" si="113"/>
        <v>1.3050000000000004</v>
      </c>
      <c r="DK382">
        <f t="shared" si="114"/>
        <v>12494.839922185616</v>
      </c>
    </row>
    <row r="383" spans="104:115" x14ac:dyDescent="0.25">
      <c r="CZ383">
        <f t="shared" si="115"/>
        <v>17</v>
      </c>
      <c r="DA383">
        <f t="shared" si="104"/>
        <v>12494.839922185616</v>
      </c>
      <c r="DB383">
        <f t="shared" si="105"/>
        <v>52</v>
      </c>
      <c r="DC383">
        <f t="shared" si="106"/>
        <v>12430.079849243166</v>
      </c>
      <c r="DD383">
        <f t="shared" si="107"/>
        <v>64.760072942450279</v>
      </c>
      <c r="DE383">
        <f t="shared" si="108"/>
        <v>9.3691726863670368</v>
      </c>
      <c r="DF383">
        <f t="shared" si="109"/>
        <v>186.45119773864749</v>
      </c>
      <c r="DG383">
        <f t="shared" si="110"/>
        <v>24.238655706024176</v>
      </c>
      <c r="DH383">
        <f t="shared" si="111"/>
        <v>12592.292391275791</v>
      </c>
      <c r="DI383" s="27">
        <f t="shared" si="112"/>
        <v>162.2125420326247</v>
      </c>
      <c r="DJ383" s="28">
        <f t="shared" si="113"/>
        <v>1.3050000000000113</v>
      </c>
      <c r="DK383">
        <f t="shared" si="114"/>
        <v>12647.683291531874</v>
      </c>
    </row>
    <row r="384" spans="104:115" x14ac:dyDescent="0.25">
      <c r="CZ384">
        <f t="shared" si="115"/>
        <v>18</v>
      </c>
      <c r="DA384">
        <f t="shared" si="104"/>
        <v>12647.683291531874</v>
      </c>
      <c r="DB384">
        <f t="shared" si="105"/>
        <v>52</v>
      </c>
      <c r="DC384">
        <f t="shared" si="106"/>
        <v>12430.079849243166</v>
      </c>
      <c r="DD384">
        <f t="shared" si="107"/>
        <v>217.60344228870781</v>
      </c>
      <c r="DE384">
        <f t="shared" si="108"/>
        <v>9.3691726863670368</v>
      </c>
      <c r="DF384">
        <f t="shared" si="109"/>
        <v>186.45119773864749</v>
      </c>
      <c r="DG384">
        <f t="shared" si="110"/>
        <v>24.238655706024176</v>
      </c>
      <c r="DH384">
        <f t="shared" si="111"/>
        <v>12592.292391275791</v>
      </c>
      <c r="DI384" s="27">
        <f t="shared" si="112"/>
        <v>162.2125420326247</v>
      </c>
      <c r="DJ384" s="28">
        <f t="shared" si="113"/>
        <v>1.3050000000000113</v>
      </c>
      <c r="DK384">
        <f t="shared" si="114"/>
        <v>12800.526660878131</v>
      </c>
    </row>
    <row r="385" spans="104:121" ht="15.75" thickBot="1" x14ac:dyDescent="0.3">
      <c r="CZ385">
        <f t="shared" si="115"/>
        <v>19</v>
      </c>
      <c r="DA385">
        <f t="shared" si="104"/>
        <v>12800.526660878131</v>
      </c>
      <c r="DB385">
        <f t="shared" si="105"/>
        <v>53</v>
      </c>
      <c r="DC385">
        <f t="shared" si="106"/>
        <v>12669.119846343996</v>
      </c>
      <c r="DD385">
        <f t="shared" si="107"/>
        <v>131.40681453413526</v>
      </c>
      <c r="DE385">
        <f t="shared" si="108"/>
        <v>9.5493490841817881</v>
      </c>
      <c r="DF385">
        <f t="shared" si="109"/>
        <v>190.03679769515992</v>
      </c>
      <c r="DG385">
        <f t="shared" si="110"/>
        <v>24.70478370037079</v>
      </c>
      <c r="DH385">
        <f t="shared" si="111"/>
        <v>12834.451860338786</v>
      </c>
      <c r="DI385" s="27">
        <f t="shared" si="112"/>
        <v>165.33201399479003</v>
      </c>
      <c r="DJ385" s="28">
        <f t="shared" si="113"/>
        <v>1.305000000000007</v>
      </c>
      <c r="DK385">
        <f t="shared" si="114"/>
        <v>12956.309325788739</v>
      </c>
    </row>
    <row r="386" spans="104:121" ht="15.75" thickBot="1" x14ac:dyDescent="0.3">
      <c r="CZ386">
        <f t="shared" si="115"/>
        <v>20</v>
      </c>
      <c r="DA386">
        <f t="shared" si="104"/>
        <v>12956.309325788739</v>
      </c>
      <c r="DB386">
        <f t="shared" si="105"/>
        <v>54</v>
      </c>
      <c r="DC386">
        <f t="shared" si="106"/>
        <v>12908.159843444826</v>
      </c>
      <c r="DD386">
        <f t="shared" si="107"/>
        <v>48.149482343913405</v>
      </c>
      <c r="DE386">
        <f t="shared" si="108"/>
        <v>9.7295254819965393</v>
      </c>
      <c r="DF386">
        <f t="shared" si="109"/>
        <v>193.62239765167237</v>
      </c>
      <c r="DG386">
        <f t="shared" si="110"/>
        <v>25.170911694717411</v>
      </c>
      <c r="DH386">
        <f t="shared" si="111"/>
        <v>13076.611329401781</v>
      </c>
      <c r="DI386" s="27">
        <f t="shared" si="112"/>
        <v>168.45148595695537</v>
      </c>
      <c r="DJ386" s="28">
        <f t="shared" si="113"/>
        <v>1.305000000000003</v>
      </c>
      <c r="DK386">
        <f t="shared" si="114"/>
        <v>13115.031286263698</v>
      </c>
      <c r="DL386">
        <f>DK386-DA367</f>
        <v>2821.7237417770466</v>
      </c>
      <c r="DM386">
        <f>SUM(DE367:DE386)+SUM(DG367:DG386)</f>
        <v>620.45221647491462</v>
      </c>
      <c r="DN386">
        <f>DL386*$CY$279</f>
        <v>214451.00437505555</v>
      </c>
      <c r="DO386" s="29">
        <f>(DK386/DA367)*100-100</f>
        <v>27.413187933828226</v>
      </c>
      <c r="DP386">
        <f>DK386*$CY$279</f>
        <v>996742.37775604113</v>
      </c>
      <c r="DQ386" t="s">
        <v>863</v>
      </c>
    </row>
  </sheetData>
  <autoFilter ref="A8:EB275" xr:uid="{6341A51D-2C98-4993-9605-49AC30BC70BA}">
    <filterColumn colId="121">
      <colorFilter dxfId="24"/>
    </filterColumn>
    <filterColumn colId="123">
      <customFilters>
        <customFilter operator="greaterThan" val="1.5"/>
      </customFilters>
    </filterColumn>
    <filterColumn colId="125">
      <customFilters>
        <customFilter operator="greaterThan" val="1.5"/>
      </customFilters>
    </filterColumn>
  </autoFilter>
  <mergeCells count="1">
    <mergeCell ref="B2:C2"/>
  </mergeCells>
  <conditionalFormatting sqref="AJ9:AJ275">
    <cfRule type="cellIs" dxfId="23" priority="29" operator="between">
      <formula>1%</formula>
      <formula>1.5%</formula>
    </cfRule>
  </conditionalFormatting>
  <conditionalFormatting sqref="AJ9:AJ275">
    <cfRule type="cellIs" dxfId="22" priority="28" operator="between">
      <formula>0.015</formula>
      <formula>0.02</formula>
    </cfRule>
  </conditionalFormatting>
  <conditionalFormatting sqref="AJ9:AJ275">
    <cfRule type="cellIs" dxfId="21" priority="27" operator="greaterThan">
      <formula>0.02</formula>
    </cfRule>
  </conditionalFormatting>
  <conditionalFormatting sqref="AJ9:AJ275">
    <cfRule type="cellIs" dxfId="20" priority="25" operator="lessThan">
      <formula>0.005</formula>
    </cfRule>
    <cfRule type="cellIs" dxfId="19" priority="26" operator="between">
      <formula>0.005</formula>
      <formula>0.01</formula>
    </cfRule>
  </conditionalFormatting>
  <conditionalFormatting sqref="AJ9:AJ275">
    <cfRule type="cellIs" dxfId="18" priority="24" operator="equal">
      <formula>0</formula>
    </cfRule>
  </conditionalFormatting>
  <conditionalFormatting sqref="BH9:BH275">
    <cfRule type="cellIs" dxfId="17" priority="23" operator="between">
      <formula>1%</formula>
      <formula>1.5%</formula>
    </cfRule>
  </conditionalFormatting>
  <conditionalFormatting sqref="BH9:BH275">
    <cfRule type="cellIs" dxfId="16" priority="22" operator="between">
      <formula>0.015</formula>
      <formula>0.02</formula>
    </cfRule>
  </conditionalFormatting>
  <conditionalFormatting sqref="BH9:BH275">
    <cfRule type="cellIs" dxfId="15" priority="21" operator="greaterThan">
      <formula>0.02</formula>
    </cfRule>
  </conditionalFormatting>
  <conditionalFormatting sqref="BH9:BH275">
    <cfRule type="cellIs" dxfId="14" priority="19" operator="lessThan">
      <formula>0.005</formula>
    </cfRule>
    <cfRule type="cellIs" dxfId="13" priority="20" operator="between">
      <formula>0.005</formula>
      <formula>0.01</formula>
    </cfRule>
  </conditionalFormatting>
  <conditionalFormatting sqref="BH9:BH275">
    <cfRule type="cellIs" dxfId="12" priority="18" operator="equal">
      <formula>0</formula>
    </cfRule>
  </conditionalFormatting>
  <conditionalFormatting sqref="CF9:CF275">
    <cfRule type="cellIs" dxfId="11" priority="17" operator="between">
      <formula>1%</formula>
      <formula>1.5%</formula>
    </cfRule>
  </conditionalFormatting>
  <conditionalFormatting sqref="CF9:CF275">
    <cfRule type="cellIs" dxfId="10" priority="16" operator="between">
      <formula>0.015</formula>
      <formula>0.02</formula>
    </cfRule>
  </conditionalFormatting>
  <conditionalFormatting sqref="CF9:CF275">
    <cfRule type="cellIs" dxfId="9" priority="15" operator="greaterThan">
      <formula>0.02</formula>
    </cfRule>
  </conditionalFormatting>
  <conditionalFormatting sqref="CF9:CF275">
    <cfRule type="cellIs" dxfId="8" priority="13" operator="lessThan">
      <formula>0.005</formula>
    </cfRule>
    <cfRule type="cellIs" dxfId="7" priority="14" operator="between">
      <formula>0.005</formula>
      <formula>0.01</formula>
    </cfRule>
  </conditionalFormatting>
  <conditionalFormatting sqref="CF9:CF275">
    <cfRule type="cellIs" dxfId="6" priority="12" operator="equal">
      <formula>0</formula>
    </cfRule>
  </conditionalFormatting>
  <conditionalFormatting sqref="DZ9:DZ275">
    <cfRule type="cellIs" dxfId="5" priority="11" operator="between">
      <formula>1%</formula>
      <formula>1.5%</formula>
    </cfRule>
  </conditionalFormatting>
  <conditionalFormatting sqref="DZ9:DZ275">
    <cfRule type="cellIs" dxfId="4" priority="10" operator="between">
      <formula>0.015</formula>
      <formula>0.02</formula>
    </cfRule>
  </conditionalFormatting>
  <conditionalFormatting sqref="DZ9:DZ275">
    <cfRule type="cellIs" dxfId="3" priority="9" operator="greaterThan">
      <formula>0.02</formula>
    </cfRule>
  </conditionalFormatting>
  <conditionalFormatting sqref="DZ9:DZ275">
    <cfRule type="cellIs" dxfId="2" priority="7" operator="lessThan">
      <formula>0.005</formula>
    </cfRule>
    <cfRule type="cellIs" dxfId="1" priority="8" operator="between">
      <formula>0.005</formula>
      <formula>0.01</formula>
    </cfRule>
  </conditionalFormatting>
  <conditionalFormatting sqref="DZ9:DZ275">
    <cfRule type="cellIs" dxfId="0" priority="6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2021-04-15T06:56:14Z</dcterms:created>
  <dcterms:modified xsi:type="dcterms:W3CDTF">2021-04-15T10:46:29Z</dcterms:modified>
</cp:coreProperties>
</file>