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<sst xmlns="http://schemas.openxmlformats.org/spreadsheetml/2006/main" count="18" uniqueCount="13">
  <si>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divider</t>
  </si>
  <si>
    <t xml:space="preserve">actual</t>
  </si>
  <si>
    <t xml:space="preserve">Actual shift error</t>
  </si>
  <si>
    <t xml:space="preserve">tcxo freq Hz</t>
  </si>
  <si>
    <t xml:space="preserve">Hz</t>
  </si>
  <si>
    <t xml:space="preserve">compared to desired</t>
  </si>
  <si>
    <t xml:space="preserve">real multiplier</t>
  </si>
  <si>
    <t xml:space="preserve">pll freq</t>
  </si>
  <si>
    <t xml:space="preserve">output freq</t>
  </si>
  <si>
    <t xml:space="preserve">desired symbol freqs</t>
  </si>
  <si>
    <t xml:space="preserve">error</t>
  </si>
  <si>
    <t xml:space="preserve">shifts</t>
  </si>
  <si>
    <t xml:space="preserve">shifts from symbol 0 (Hz)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</si>
</sst>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0"/>
    <numFmt numFmtId="166" formatCode="0.0000"/>
    <numFmt numFmtId="167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69"/>
    <col collapsed="false" customWidth="true" hidden="false" outlineLevel="0" max="4" min="3" style="1" width="14.33"/>
    <col collapsed="false" customWidth="true" hidden="false" outlineLevel="0" max="5" min="5" style="1" width="21.28"/>
    <col collapsed="false" customWidth="true" hidden="false" outlineLevel="0" max="6" min="6" style="0" width="17.8"/>
    <col collapsed="false" customWidth="true" hidden="false" outlineLevel="0" max="7" min="7" style="0" width="14.46"/>
    <col collapsed="false" customWidth="true" hidden="false" outlineLevel="0" max="8" min="8" style="1" width="22.4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n">
        <v>32</v>
      </c>
      <c r="F3" s="2" t="s">
        <v>1</v>
      </c>
      <c r="G3" s="2" t="s">
        <v>1</v>
      </c>
      <c r="H3" s="2" t="s">
        <v>2</v>
      </c>
    </row>
    <row r="4" customFormat="false" ht="12.8" hidden="false" customHeight="false" outlineLevel="0" collapsed="false">
      <c r="A4" s="1" t="s">
        <v>3</v>
      </c>
      <c r="C4" s="1" t="s">
        <v>4</v>
      </c>
      <c r="D4" s="1" t="s">
        <v>4</v>
      </c>
      <c r="E4" s="1" t="s">
        <v>4</v>
      </c>
      <c r="F4" s="1" t="s">
        <v>4</v>
      </c>
      <c r="G4" s="2" t="s">
        <v>4</v>
      </c>
      <c r="H4" s="2" t="s">
        <v>5</v>
      </c>
    </row>
    <row r="5" customFormat="false" ht="12.8" hidden="false" customHeight="false" outlineLevel="0" collapsed="false">
      <c r="A5" s="1" t="n">
        <f aca="false">26*1000000 - 10</f>
        <v>25999990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2" t="s">
        <v>11</v>
      </c>
      <c r="H5" s="2" t="s">
        <v>12</v>
      </c>
    </row>
    <row r="6" customFormat="false" ht="12.8" hidden="false" customHeight="false" outlineLevel="0" collapsed="false">
      <c r="B6" s="3" t="n">
        <f aca="false">34 + 342028 / 554667</f>
        <v>34.6166366486559</v>
      </c>
      <c r="C6" s="4" t="n">
        <f aca="false">B6*A5</f>
        <v>900032206.698687</v>
      </c>
      <c r="D6" s="4" t="n">
        <f aca="false">C6/A3</f>
        <v>28126006.459334</v>
      </c>
      <c r="E6" s="4" t="n">
        <v>28126020</v>
      </c>
      <c r="F6" s="5" t="n">
        <f aca="false">D6 - E6</f>
        <v>-13.5406660363078</v>
      </c>
      <c r="G6" s="5" t="n">
        <f aca="false">E6-E6</f>
        <v>0</v>
      </c>
      <c r="H6" s="5" t="n">
        <f aca="false">(D6-D6)-G6</f>
        <v>0</v>
      </c>
    </row>
    <row r="7" customFormat="false" ht="12.8" hidden="false" customHeight="false" outlineLevel="0" collapsed="false">
      <c r="B7" s="3" t="n">
        <f aca="false">34 + 342029 / 554667</f>
        <v>34.6166384515394</v>
      </c>
      <c r="C7" s="4" t="n">
        <f aca="false">B7*A5</f>
        <v>900032253.57364</v>
      </c>
      <c r="D7" s="4" t="n">
        <f aca="false">C7/A3</f>
        <v>28126007.9241762</v>
      </c>
      <c r="E7" s="4" t="n">
        <v>28126021.4688</v>
      </c>
      <c r="F7" s="5" t="n">
        <f aca="false">(D7) - E7</f>
        <v>-13.5446237549186</v>
      </c>
      <c r="G7" s="5" t="n">
        <f aca="false">E7-E6</f>
        <v>1.46880000084639</v>
      </c>
      <c r="H7" s="5" t="n">
        <f aca="false">(D7-D6)-G7</f>
        <v>-0.00395771861076355</v>
      </c>
    </row>
    <row r="8" customFormat="false" ht="12.8" hidden="false" customHeight="false" outlineLevel="0" collapsed="false">
      <c r="B8" s="3" t="n">
        <f aca="false">34 + 342030 / 554667</f>
        <v>34.6166402544229</v>
      </c>
      <c r="C8" s="4" t="n">
        <f aca="false">B8*A5</f>
        <v>900032300.448593</v>
      </c>
      <c r="D8" s="4" t="n">
        <f aca="false">C8/A3</f>
        <v>28126009.3890185</v>
      </c>
      <c r="E8" s="4" t="n">
        <v>28126022.9297</v>
      </c>
      <c r="F8" s="5" t="n">
        <f aca="false">D8 - E8</f>
        <v>-13.5406814739108</v>
      </c>
      <c r="G8" s="5" t="n">
        <f aca="false">E8-E6</f>
        <v>2.92969999834895</v>
      </c>
      <c r="H8" s="5" t="n">
        <f aca="false">(D8-D6)-G8</f>
        <v>-1.54376029968262E-005</v>
      </c>
    </row>
    <row r="9" customFormat="false" ht="12.8" hidden="false" customHeight="false" outlineLevel="0" collapsed="false">
      <c r="B9" s="3" t="n">
        <f aca="false">34 + 342031 / 554667</f>
        <v>34.6166420573065</v>
      </c>
      <c r="C9" s="4" t="n">
        <f aca="false">B9*A5</f>
        <v>900032347.323548</v>
      </c>
      <c r="D9" s="4" t="n">
        <f aca="false">C9/A3</f>
        <v>28126010.8538609</v>
      </c>
      <c r="E9" s="4" t="n">
        <v>28126024.3984</v>
      </c>
      <c r="F9" s="5" t="n">
        <f aca="false">D9 - E9</f>
        <v>-13.5445391125977</v>
      </c>
      <c r="G9" s="5" t="n">
        <f aca="false">E9-E6</f>
        <v>4.39840000122786</v>
      </c>
      <c r="H9" s="5" t="n">
        <f aca="false">(D9-D6)-G9</f>
        <v>-0.0038730762898922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2024-12-24T13:26:30Z</dcterms:created>
  <dc:creator/>
  <dc:description/>
  <dc:language>en-US</dc:language>
  <cp:lastModifiedBy/>
  <dcterms:modified xsi:type="dcterms:W3CDTF">2024-12-24T14:36:12Z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