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00829ab5533e16/Documents/"/>
    </mc:Choice>
  </mc:AlternateContent>
  <xr:revisionPtr revIDLastSave="24" documentId="8_{F557D0D0-C137-4A6A-BB58-33A730EBA21A}" xr6:coauthVersionLast="47" xr6:coauthVersionMax="47" xr10:uidLastSave="{15FF5D8D-3952-4668-8B9E-6B95BB5A4CE0}"/>
  <bookViews>
    <workbookView xWindow="1050" yWindow="2745" windowWidth="23415" windowHeight="11505" xr2:uid="{683F2BB7-BFD1-4A0C-B08E-7E0F0DB3F7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9" i="1" l="1"/>
  <c r="H38" i="1"/>
  <c r="K9" i="1"/>
  <c r="W35" i="1"/>
  <c r="U33" i="1"/>
  <c r="T31" i="1"/>
  <c r="AK36" i="1"/>
  <c r="AK34" i="1"/>
  <c r="AH34" i="1"/>
  <c r="AH32" i="1"/>
  <c r="AH30" i="1"/>
  <c r="AG28" i="1"/>
  <c r="AF26" i="1"/>
  <c r="AC24" i="1"/>
  <c r="AA22" i="1"/>
  <c r="Z20" i="1"/>
  <c r="X18" i="1"/>
  <c r="S17" i="1"/>
  <c r="V14" i="1"/>
  <c r="W16" i="1"/>
  <c r="R15" i="1"/>
  <c r="Q13" i="1"/>
  <c r="O11" i="1"/>
  <c r="Q12" i="1"/>
  <c r="M12" i="1"/>
  <c r="L10" i="1"/>
  <c r="P10" i="1"/>
  <c r="P8" i="1"/>
  <c r="N8" i="1"/>
  <c r="K8" i="1"/>
  <c r="I7" i="1"/>
  <c r="F6" i="1"/>
  <c r="F5" i="1"/>
</calcChain>
</file>

<file path=xl/sharedStrings.xml><?xml version="1.0" encoding="utf-8"?>
<sst xmlns="http://schemas.openxmlformats.org/spreadsheetml/2006/main" count="52" uniqueCount="21">
  <si>
    <t>Research</t>
  </si>
  <si>
    <t>Production Phase 1</t>
  </si>
  <si>
    <t>Testing Phase 1</t>
  </si>
  <si>
    <t>Production Phase 2</t>
  </si>
  <si>
    <t>Testing Phase 2</t>
  </si>
  <si>
    <t>Production Phase 3</t>
  </si>
  <si>
    <t>Testing Phase 3</t>
  </si>
  <si>
    <t>Design Development 2</t>
  </si>
  <si>
    <t>Design Development 4</t>
  </si>
  <si>
    <t>Design Development 3</t>
  </si>
  <si>
    <t>Desing Development 1</t>
  </si>
  <si>
    <t>Production Phase 4</t>
  </si>
  <si>
    <t>Testing Phase 4</t>
  </si>
  <si>
    <t>Report Write-Up</t>
  </si>
  <si>
    <t>Presentation</t>
  </si>
  <si>
    <t>Submit</t>
  </si>
  <si>
    <t>PRINTER FAILURE</t>
  </si>
  <si>
    <t>Actual</t>
  </si>
  <si>
    <t>Planned</t>
  </si>
  <si>
    <t>Total Planned:</t>
  </si>
  <si>
    <t>Actual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</si>
</sst>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5" xfId="0" applyBorder="1"/>
    <xf numFmtId="0" fontId="0" fillId="0" borderId="0" xfId="0" applyFill="1" applyBorder="1"/>
    <xf numFmtId="0" fontId="0" fillId="0" borderId="0" xfId="0" applyBorder="1"/>
    <xf numFmtId="0" fontId="0" fillId="3" borderId="0" xfId="0" applyFill="1" applyBorder="1" applyAlignment="1">
      <alignment horizontal="center"/>
    </xf>
    <xf numFmtId="0" fontId="0" fillId="2" borderId="0" xfId="0" applyFill="1" applyBorder="1"/>
    <xf numFmtId="0" fontId="0" fillId="0" borderId="0" xfId="0" applyBorder="1" applyAlignment="1"/>
    <xf numFmtId="0" fontId="0" fillId="0" borderId="5" xfId="0" applyFill="1" applyBorder="1"/>
    <xf numFmtId="0" fontId="2" fillId="0" borderId="0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A3002-A511-49F7-9F17-3CAFB4611369}">
  <dimension ref="B3:AL39"/>
  <sheetViews>
    <sheetView tabSelected="1" topLeftCell="A13" zoomScale="73" zoomScaleNormal="73" workbookViewId="0">
      <selection activeCell="H40" sqref="H40"/>
    </sheetView>
  </sheetViews>
  <sheetFormatPr defaultRowHeight="15" x14ac:dyDescent="0.25"/>
  <sheetData>
    <row r="3" spans="2:38" x14ac:dyDescent="0.25">
      <c r="B3" s="16"/>
      <c r="C3" s="17"/>
      <c r="D3" s="17"/>
      <c r="E3" s="17"/>
      <c r="F3" s="12">
        <v>44197</v>
      </c>
      <c r="G3" s="12"/>
      <c r="H3" s="12">
        <v>44228</v>
      </c>
      <c r="I3" s="12"/>
      <c r="J3" s="12">
        <v>44256</v>
      </c>
      <c r="K3" s="12"/>
      <c r="L3" s="12">
        <v>44287</v>
      </c>
      <c r="M3" s="12"/>
      <c r="N3" s="12">
        <v>44317</v>
      </c>
      <c r="O3" s="12"/>
      <c r="P3" s="12">
        <v>44348</v>
      </c>
      <c r="Q3" s="12"/>
      <c r="R3" s="12">
        <v>44378</v>
      </c>
      <c r="S3" s="12"/>
      <c r="T3" s="12">
        <v>44409</v>
      </c>
      <c r="U3" s="12"/>
      <c r="V3" s="12">
        <v>44440</v>
      </c>
      <c r="W3" s="12"/>
      <c r="X3" s="12">
        <v>44470</v>
      </c>
      <c r="Y3" s="12"/>
      <c r="Z3" s="12">
        <v>44501</v>
      </c>
      <c r="AA3" s="12"/>
      <c r="AB3" s="12">
        <v>44531</v>
      </c>
      <c r="AC3" s="12"/>
      <c r="AD3" s="12">
        <v>44562</v>
      </c>
      <c r="AE3" s="12"/>
      <c r="AF3" s="12">
        <v>44593</v>
      </c>
      <c r="AG3" s="12"/>
      <c r="AH3" s="12">
        <v>44621</v>
      </c>
      <c r="AI3" s="12"/>
      <c r="AJ3" s="12">
        <v>44652</v>
      </c>
      <c r="AK3" s="14"/>
      <c r="AL3" s="4"/>
    </row>
    <row r="4" spans="2:38" x14ac:dyDescent="0.25">
      <c r="B4" s="18"/>
      <c r="C4" s="19"/>
      <c r="D4" s="19"/>
      <c r="E4" s="19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5"/>
      <c r="AL4" s="4"/>
    </row>
    <row r="5" spans="2:38" x14ac:dyDescent="0.25">
      <c r="B5" s="20" t="s">
        <v>0</v>
      </c>
      <c r="C5" s="21"/>
      <c r="D5" s="21"/>
      <c r="E5" s="9" t="s">
        <v>18</v>
      </c>
      <c r="F5" s="24">
        <f>31+28/2</f>
        <v>45</v>
      </c>
      <c r="G5" s="24"/>
      <c r="H5" s="24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25"/>
      <c r="AL5" s="4"/>
    </row>
    <row r="6" spans="2:38" x14ac:dyDescent="0.25">
      <c r="B6" s="20"/>
      <c r="C6" s="21"/>
      <c r="D6" s="21"/>
      <c r="E6" s="9" t="s">
        <v>17</v>
      </c>
      <c r="F6" s="28">
        <f>365+31+28+31+30</f>
        <v>485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8"/>
      <c r="AL6" s="4"/>
    </row>
    <row r="7" spans="2:38" x14ac:dyDescent="0.25">
      <c r="B7" s="20" t="s">
        <v>10</v>
      </c>
      <c r="C7" s="21"/>
      <c r="D7" s="21"/>
      <c r="E7" s="9" t="s">
        <v>18</v>
      </c>
      <c r="F7" s="26"/>
      <c r="G7" s="26"/>
      <c r="H7" s="26"/>
      <c r="I7" s="24">
        <f>28/2+31+30</f>
        <v>75</v>
      </c>
      <c r="J7" s="24"/>
      <c r="K7" s="24"/>
      <c r="L7" s="24"/>
      <c r="M7" s="24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25"/>
      <c r="AL7" s="4"/>
    </row>
    <row r="8" spans="2:38" x14ac:dyDescent="0.25">
      <c r="B8" s="20"/>
      <c r="C8" s="21"/>
      <c r="D8" s="21"/>
      <c r="E8" s="9" t="s">
        <v>17</v>
      </c>
      <c r="F8" s="19"/>
      <c r="G8" s="19"/>
      <c r="H8" s="19"/>
      <c r="I8" s="19"/>
      <c r="J8" s="19"/>
      <c r="K8" s="27">
        <f>31/2+30/2</f>
        <v>30.5</v>
      </c>
      <c r="L8" s="27"/>
      <c r="M8" s="4"/>
      <c r="N8" s="5">
        <f>31/2</f>
        <v>15.5</v>
      </c>
      <c r="O8" s="4"/>
      <c r="P8" s="28">
        <f>30+31+31</f>
        <v>92</v>
      </c>
      <c r="Q8" s="28"/>
      <c r="R8" s="28"/>
      <c r="S8" s="28"/>
      <c r="T8" s="28"/>
      <c r="U8" s="28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25"/>
      <c r="AL8" s="4"/>
    </row>
    <row r="9" spans="2:38" x14ac:dyDescent="0.25">
      <c r="B9" s="20" t="s">
        <v>1</v>
      </c>
      <c r="C9" s="21"/>
      <c r="D9" s="21"/>
      <c r="E9" s="9" t="s">
        <v>18</v>
      </c>
      <c r="F9" s="19"/>
      <c r="G9" s="19"/>
      <c r="H9" s="19"/>
      <c r="I9" s="19"/>
      <c r="J9" s="19"/>
      <c r="K9" s="24">
        <f>31/2+30+31/2</f>
        <v>61</v>
      </c>
      <c r="L9" s="24"/>
      <c r="M9" s="24"/>
      <c r="N9" s="24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25"/>
      <c r="AL9" s="4"/>
    </row>
    <row r="10" spans="2:38" x14ac:dyDescent="0.25">
      <c r="B10" s="20"/>
      <c r="C10" s="21"/>
      <c r="D10" s="21"/>
      <c r="E10" s="9" t="s">
        <v>17</v>
      </c>
      <c r="F10" s="19"/>
      <c r="G10" s="19"/>
      <c r="H10" s="19"/>
      <c r="I10" s="19"/>
      <c r="J10" s="19"/>
      <c r="K10" s="19"/>
      <c r="L10" s="28">
        <f>31</f>
        <v>31</v>
      </c>
      <c r="M10" s="28"/>
      <c r="N10" s="4"/>
      <c r="O10" s="3"/>
      <c r="P10" s="28">
        <f>P8</f>
        <v>92</v>
      </c>
      <c r="Q10" s="28"/>
      <c r="R10" s="28"/>
      <c r="S10" s="28"/>
      <c r="T10" s="28"/>
      <c r="U10" s="28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25"/>
      <c r="AL10" s="4"/>
    </row>
    <row r="11" spans="2:38" x14ac:dyDescent="0.25">
      <c r="B11" s="20" t="s">
        <v>2</v>
      </c>
      <c r="C11" s="21"/>
      <c r="D11" s="21"/>
      <c r="E11" s="9" t="s">
        <v>18</v>
      </c>
      <c r="F11" s="19"/>
      <c r="G11" s="19"/>
      <c r="H11" s="19"/>
      <c r="I11" s="19"/>
      <c r="J11" s="19"/>
      <c r="K11" s="19"/>
      <c r="L11" s="19"/>
      <c r="M11" s="19"/>
      <c r="N11" s="19"/>
      <c r="O11" s="24">
        <f>31/2+30/2</f>
        <v>30.5</v>
      </c>
      <c r="P11" s="24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25"/>
      <c r="AL11" s="4"/>
    </row>
    <row r="12" spans="2:38" x14ac:dyDescent="0.25">
      <c r="B12" s="20"/>
      <c r="C12" s="21"/>
      <c r="D12" s="21"/>
      <c r="E12" s="9" t="s">
        <v>17</v>
      </c>
      <c r="F12" s="19"/>
      <c r="G12" s="19"/>
      <c r="H12" s="19"/>
      <c r="I12" s="19"/>
      <c r="J12" s="19"/>
      <c r="K12" s="19"/>
      <c r="L12" s="19"/>
      <c r="M12" s="5">
        <f>31/2</f>
        <v>15.5</v>
      </c>
      <c r="N12" s="19"/>
      <c r="O12" s="19"/>
      <c r="P12" s="19"/>
      <c r="Q12" s="28">
        <f>30/2+31+31</f>
        <v>77</v>
      </c>
      <c r="R12" s="28"/>
      <c r="S12" s="28"/>
      <c r="T12" s="28"/>
      <c r="U12" s="28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25"/>
      <c r="AL12" s="4"/>
    </row>
    <row r="13" spans="2:38" x14ac:dyDescent="0.25">
      <c r="B13" s="20" t="s">
        <v>7</v>
      </c>
      <c r="C13" s="21"/>
      <c r="D13" s="21"/>
      <c r="E13" s="9" t="s">
        <v>18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4">
        <f>30/2+31/2</f>
        <v>30.5</v>
      </c>
      <c r="R13" s="24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25"/>
      <c r="AL13" s="4"/>
    </row>
    <row r="14" spans="2:38" x14ac:dyDescent="0.25">
      <c r="B14" s="20"/>
      <c r="C14" s="21"/>
      <c r="D14" s="21"/>
      <c r="E14" s="9" t="s">
        <v>17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28">
        <f>30+30</f>
        <v>60</v>
      </c>
      <c r="W14" s="28"/>
      <c r="X14" s="28"/>
      <c r="Y14" s="28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25"/>
      <c r="AL14" s="4"/>
    </row>
    <row r="15" spans="2:38" x14ac:dyDescent="0.25">
      <c r="B15" s="20" t="s">
        <v>3</v>
      </c>
      <c r="C15" s="21"/>
      <c r="D15" s="21"/>
      <c r="E15" s="9" t="s">
        <v>18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24">
        <f>31</f>
        <v>31</v>
      </c>
      <c r="S15" s="24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25"/>
      <c r="AL15" s="4"/>
    </row>
    <row r="16" spans="2:38" x14ac:dyDescent="0.25">
      <c r="B16" s="20"/>
      <c r="C16" s="21"/>
      <c r="D16" s="21"/>
      <c r="E16" s="9" t="s">
        <v>17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28">
        <f>30/2+30/2</f>
        <v>30</v>
      </c>
      <c r="X16" s="28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25"/>
      <c r="AL16" s="4"/>
    </row>
    <row r="17" spans="2:38" x14ac:dyDescent="0.25">
      <c r="B17" s="20" t="s">
        <v>4</v>
      </c>
      <c r="C17" s="21"/>
      <c r="D17" s="21"/>
      <c r="E17" s="9" t="s">
        <v>18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24">
        <f>31/2+31/2</f>
        <v>31</v>
      </c>
      <c r="T17" s="24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25"/>
      <c r="AL17" s="4"/>
    </row>
    <row r="18" spans="2:38" x14ac:dyDescent="0.25">
      <c r="B18" s="20"/>
      <c r="C18" s="21"/>
      <c r="D18" s="21"/>
      <c r="E18" s="9" t="s">
        <v>17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28">
        <f>30</f>
        <v>30</v>
      </c>
      <c r="Y18" s="28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25"/>
      <c r="AL18" s="4"/>
    </row>
    <row r="19" spans="2:38" x14ac:dyDescent="0.25">
      <c r="B19" s="20" t="s">
        <v>9</v>
      </c>
      <c r="C19" s="21"/>
      <c r="D19" s="21"/>
      <c r="E19" s="9" t="s">
        <v>18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25"/>
      <c r="AL19" s="4"/>
    </row>
    <row r="20" spans="2:38" x14ac:dyDescent="0.25">
      <c r="B20" s="20"/>
      <c r="C20" s="21"/>
      <c r="D20" s="21"/>
      <c r="E20" s="9" t="s">
        <v>17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28">
        <f>30+31+31</f>
        <v>92</v>
      </c>
      <c r="AA20" s="28"/>
      <c r="AB20" s="28"/>
      <c r="AC20" s="28"/>
      <c r="AD20" s="28"/>
      <c r="AE20" s="28"/>
      <c r="AF20" s="19"/>
      <c r="AG20" s="19"/>
      <c r="AH20" s="19"/>
      <c r="AI20" s="19"/>
      <c r="AJ20" s="19"/>
      <c r="AK20" s="25"/>
      <c r="AL20" s="4"/>
    </row>
    <row r="21" spans="2:38" x14ac:dyDescent="0.25">
      <c r="B21" s="20" t="s">
        <v>5</v>
      </c>
      <c r="C21" s="21"/>
      <c r="D21" s="21"/>
      <c r="E21" s="9" t="s">
        <v>18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25"/>
      <c r="AL21" s="4"/>
    </row>
    <row r="22" spans="2:38" x14ac:dyDescent="0.25">
      <c r="B22" s="20"/>
      <c r="C22" s="21"/>
      <c r="D22" s="21"/>
      <c r="E22" s="9" t="s">
        <v>17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8">
        <f>31/2+31+31/2</f>
        <v>62</v>
      </c>
      <c r="AB22" s="28"/>
      <c r="AC22" s="28"/>
      <c r="AD22" s="28"/>
      <c r="AE22" s="19"/>
      <c r="AF22" s="19"/>
      <c r="AG22" s="19"/>
      <c r="AH22" s="19"/>
      <c r="AI22" s="19"/>
      <c r="AJ22" s="19"/>
      <c r="AK22" s="25"/>
      <c r="AL22" s="4"/>
    </row>
    <row r="23" spans="2:38" x14ac:dyDescent="0.25">
      <c r="B23" s="20" t="s">
        <v>6</v>
      </c>
      <c r="C23" s="21"/>
      <c r="D23" s="21"/>
      <c r="E23" s="9" t="s">
        <v>18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25"/>
      <c r="AL23" s="7"/>
    </row>
    <row r="24" spans="2:38" x14ac:dyDescent="0.25">
      <c r="B24" s="20"/>
      <c r="C24" s="21"/>
      <c r="D24" s="21"/>
      <c r="E24" s="9" t="s">
        <v>17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28">
        <f>31/2+31</f>
        <v>46.5</v>
      </c>
      <c r="AD24" s="28"/>
      <c r="AE24" s="28"/>
      <c r="AF24" s="19"/>
      <c r="AG24" s="19"/>
      <c r="AH24" s="19"/>
      <c r="AI24" s="19"/>
      <c r="AJ24" s="19"/>
      <c r="AK24" s="25"/>
      <c r="AL24" s="4"/>
    </row>
    <row r="25" spans="2:38" x14ac:dyDescent="0.25">
      <c r="B25" s="20" t="s">
        <v>8</v>
      </c>
      <c r="C25" s="21"/>
      <c r="D25" s="21"/>
      <c r="E25" s="9" t="s">
        <v>18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25"/>
      <c r="AL25" s="4"/>
    </row>
    <row r="26" spans="2:38" x14ac:dyDescent="0.25">
      <c r="B26" s="20"/>
      <c r="C26" s="21"/>
      <c r="D26" s="21"/>
      <c r="E26" s="9" t="s">
        <v>17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28">
        <f>28+31+30/2</f>
        <v>74</v>
      </c>
      <c r="AG26" s="28"/>
      <c r="AH26" s="28"/>
      <c r="AI26" s="28"/>
      <c r="AJ26" s="28"/>
      <c r="AK26" s="2"/>
      <c r="AL26" s="4"/>
    </row>
    <row r="27" spans="2:38" x14ac:dyDescent="0.25">
      <c r="B27" s="20" t="s">
        <v>11</v>
      </c>
      <c r="C27" s="21"/>
      <c r="D27" s="21"/>
      <c r="E27" s="9" t="s">
        <v>18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25"/>
      <c r="AL27" s="4"/>
    </row>
    <row r="28" spans="2:38" x14ac:dyDescent="0.25">
      <c r="B28" s="20"/>
      <c r="C28" s="21"/>
      <c r="D28" s="21"/>
      <c r="E28" s="9" t="s">
        <v>17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28">
        <f>28/2+31/2</f>
        <v>29.5</v>
      </c>
      <c r="AH28" s="28"/>
      <c r="AI28" s="30" t="s">
        <v>16</v>
      </c>
      <c r="AJ28" s="30"/>
      <c r="AK28" s="31"/>
      <c r="AL28" s="4"/>
    </row>
    <row r="29" spans="2:38" x14ac:dyDescent="0.25">
      <c r="B29" s="20" t="s">
        <v>12</v>
      </c>
      <c r="C29" s="21"/>
      <c r="D29" s="21"/>
      <c r="E29" s="9" t="s">
        <v>18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25"/>
      <c r="AL29" s="4"/>
    </row>
    <row r="30" spans="2:38" x14ac:dyDescent="0.25">
      <c r="B30" s="20"/>
      <c r="C30" s="21"/>
      <c r="D30" s="21"/>
      <c r="E30" s="9" t="s">
        <v>17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5">
        <f>31/2</f>
        <v>15.5</v>
      </c>
      <c r="AI30" s="30" t="s">
        <v>16</v>
      </c>
      <c r="AJ30" s="30"/>
      <c r="AK30" s="31"/>
      <c r="AL30" s="4"/>
    </row>
    <row r="31" spans="2:38" x14ac:dyDescent="0.25">
      <c r="B31" s="20" t="s">
        <v>13</v>
      </c>
      <c r="C31" s="21"/>
      <c r="D31" s="21"/>
      <c r="E31" s="9" t="s">
        <v>18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24">
        <f>31</f>
        <v>31</v>
      </c>
      <c r="U31" s="24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25"/>
      <c r="AL31" s="4"/>
    </row>
    <row r="32" spans="2:38" x14ac:dyDescent="0.25">
      <c r="B32" s="20"/>
      <c r="C32" s="21"/>
      <c r="D32" s="21"/>
      <c r="E32" s="9" t="s">
        <v>17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28">
        <f>31+30</f>
        <v>61</v>
      </c>
      <c r="AI32" s="28"/>
      <c r="AJ32" s="28"/>
      <c r="AK32" s="32"/>
      <c r="AL32" s="4"/>
    </row>
    <row r="33" spans="2:38" x14ac:dyDescent="0.25">
      <c r="B33" s="20" t="s">
        <v>14</v>
      </c>
      <c r="C33" s="21"/>
      <c r="D33" s="21"/>
      <c r="E33" s="9" t="s">
        <v>18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24">
        <f>31/2+30/2</f>
        <v>30.5</v>
      </c>
      <c r="V33" s="24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25"/>
      <c r="AL33" s="4"/>
    </row>
    <row r="34" spans="2:38" x14ac:dyDescent="0.25">
      <c r="B34" s="20"/>
      <c r="C34" s="21"/>
      <c r="D34" s="21"/>
      <c r="E34" s="9" t="s">
        <v>17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28">
        <f>31</f>
        <v>31</v>
      </c>
      <c r="AI34" s="28"/>
      <c r="AJ34" s="4"/>
      <c r="AK34" s="10">
        <f>30/2</f>
        <v>15</v>
      </c>
      <c r="AL34" s="4"/>
    </row>
    <row r="35" spans="2:38" x14ac:dyDescent="0.25">
      <c r="B35" s="20" t="s">
        <v>15</v>
      </c>
      <c r="C35" s="21"/>
      <c r="D35" s="21"/>
      <c r="E35" s="9" t="s">
        <v>18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6">
        <f>30/2</f>
        <v>15</v>
      </c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25"/>
      <c r="AL35" s="4"/>
    </row>
    <row r="36" spans="2:38" x14ac:dyDescent="0.25">
      <c r="B36" s="22"/>
      <c r="C36" s="23"/>
      <c r="D36" s="23"/>
      <c r="E36" s="9" t="s">
        <v>17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11">
        <f>30/2</f>
        <v>15</v>
      </c>
      <c r="AL36" s="4"/>
    </row>
    <row r="37" spans="2:38" x14ac:dyDescent="0.25">
      <c r="C37" s="1"/>
      <c r="D37" s="1"/>
      <c r="E37" s="1"/>
    </row>
    <row r="38" spans="2:38" x14ac:dyDescent="0.25">
      <c r="C38" s="1"/>
      <c r="D38" s="1"/>
      <c r="E38" s="1"/>
      <c r="F38" s="33" t="s">
        <v>19</v>
      </c>
      <c r="G38" s="33"/>
      <c r="H38">
        <f>(F5+I7+(I7-K9)+O11+Q13+(Q13-R15)+(R15-S17)+(S17-T31)+(T31-U33)+W35)</f>
        <v>210</v>
      </c>
    </row>
    <row r="39" spans="2:38" x14ac:dyDescent="0.25">
      <c r="F39" s="33" t="s">
        <v>20</v>
      </c>
      <c r="G39" s="33"/>
      <c r="H39">
        <f>485+15</f>
        <v>500</v>
      </c>
    </row>
  </sheetData>
  <mergeCells count="112">
    <mergeCell ref="F38:G38"/>
    <mergeCell ref="F39:G39"/>
    <mergeCell ref="F36:AJ36"/>
    <mergeCell ref="Q13:R13"/>
    <mergeCell ref="S17:T17"/>
    <mergeCell ref="T31:U31"/>
    <mergeCell ref="U33:V33"/>
    <mergeCell ref="AI28:AK28"/>
    <mergeCell ref="AG28:AH28"/>
    <mergeCell ref="AF26:AJ26"/>
    <mergeCell ref="AC24:AE24"/>
    <mergeCell ref="F30:AG30"/>
    <mergeCell ref="F32:AG32"/>
    <mergeCell ref="AH32:AK32"/>
    <mergeCell ref="AH34:AI34"/>
    <mergeCell ref="F34:AG34"/>
    <mergeCell ref="AI30:AK30"/>
    <mergeCell ref="F22:Z22"/>
    <mergeCell ref="AE22:AK22"/>
    <mergeCell ref="F24:AB24"/>
    <mergeCell ref="AF24:AK24"/>
    <mergeCell ref="F26:AE26"/>
    <mergeCell ref="F28:AF28"/>
    <mergeCell ref="AA22:AD22"/>
    <mergeCell ref="F29:AK29"/>
    <mergeCell ref="W16:X16"/>
    <mergeCell ref="X18:Y18"/>
    <mergeCell ref="V10:AK10"/>
    <mergeCell ref="V12:AK12"/>
    <mergeCell ref="F18:W18"/>
    <mergeCell ref="Y16:AK16"/>
    <mergeCell ref="Z18:AK18"/>
    <mergeCell ref="F14:U14"/>
    <mergeCell ref="F16:V16"/>
    <mergeCell ref="V14:Y14"/>
    <mergeCell ref="F19:AK19"/>
    <mergeCell ref="F21:AK21"/>
    <mergeCell ref="Z20:AE20"/>
    <mergeCell ref="F20:Y20"/>
    <mergeCell ref="AF20:AK20"/>
    <mergeCell ref="Z14:AK14"/>
    <mergeCell ref="L10:M10"/>
    <mergeCell ref="P10:U10"/>
    <mergeCell ref="Q12:U12"/>
    <mergeCell ref="N12:P12"/>
    <mergeCell ref="F10:K10"/>
    <mergeCell ref="F12:L12"/>
    <mergeCell ref="U17:AK17"/>
    <mergeCell ref="F27:AK27"/>
    <mergeCell ref="I5:AK5"/>
    <mergeCell ref="F7:H7"/>
    <mergeCell ref="F9:J9"/>
    <mergeCell ref="O9:AK9"/>
    <mergeCell ref="N7:AK7"/>
    <mergeCell ref="K8:L8"/>
    <mergeCell ref="F8:J8"/>
    <mergeCell ref="V8:AK8"/>
    <mergeCell ref="P8:U8"/>
    <mergeCell ref="F6:AJ6"/>
    <mergeCell ref="F5:H5"/>
    <mergeCell ref="F23:AK23"/>
    <mergeCell ref="B35:D36"/>
    <mergeCell ref="I7:M7"/>
    <mergeCell ref="K9:N9"/>
    <mergeCell ref="O11:P11"/>
    <mergeCell ref="F11:N11"/>
    <mergeCell ref="F13:P13"/>
    <mergeCell ref="F15:Q15"/>
    <mergeCell ref="F17:R17"/>
    <mergeCell ref="B25:D26"/>
    <mergeCell ref="B27:D28"/>
    <mergeCell ref="B29:D30"/>
    <mergeCell ref="B31:D32"/>
    <mergeCell ref="B33:D34"/>
    <mergeCell ref="R15:S15"/>
    <mergeCell ref="Q11:AK11"/>
    <mergeCell ref="S13:AK13"/>
    <mergeCell ref="T15:AK15"/>
    <mergeCell ref="F31:S31"/>
    <mergeCell ref="V31:AK31"/>
    <mergeCell ref="F33:T33"/>
    <mergeCell ref="W33:AK33"/>
    <mergeCell ref="X35:AK35"/>
    <mergeCell ref="F35:V35"/>
    <mergeCell ref="F25:AK25"/>
    <mergeCell ref="B5:D6"/>
    <mergeCell ref="B7:D8"/>
    <mergeCell ref="B9:D10"/>
    <mergeCell ref="B11:D12"/>
    <mergeCell ref="B13:D14"/>
    <mergeCell ref="B17:D18"/>
    <mergeCell ref="B19:D20"/>
    <mergeCell ref="B21:D22"/>
    <mergeCell ref="B23:D24"/>
    <mergeCell ref="B15:D16"/>
    <mergeCell ref="AH3:AI4"/>
    <mergeCell ref="AJ3:AK4"/>
    <mergeCell ref="F3:G4"/>
    <mergeCell ref="H3:I4"/>
    <mergeCell ref="B3:E4"/>
    <mergeCell ref="V3:W4"/>
    <mergeCell ref="X3:Y4"/>
    <mergeCell ref="Z3:AA4"/>
    <mergeCell ref="AB3:AC4"/>
    <mergeCell ref="AD3:AE4"/>
    <mergeCell ref="AF3:AG4"/>
    <mergeCell ref="J3:K4"/>
    <mergeCell ref="L3:M4"/>
    <mergeCell ref="N3:O4"/>
    <mergeCell ref="P3:Q4"/>
    <mergeCell ref="R3:S4"/>
    <mergeCell ref="T3:U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Le Huray</dc:creator>
  <cp:lastModifiedBy>Thomas Le Huray</cp:lastModifiedBy>
  <dcterms:created xsi:type="dcterms:W3CDTF">2022-04-26T17:10:58Z</dcterms:created>
  <dcterms:modified xsi:type="dcterms:W3CDTF">2022-04-27T14:16:33Z</dcterms:modified>
</cp:coreProperties>
</file>