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Repos\knu-2nd\EcologyAndEconomics\lab_4\"/>
    </mc:Choice>
  </mc:AlternateContent>
  <xr:revisionPtr revIDLastSave="0" documentId="13_ncr:1_{DDF374CC-D605-45A0-9283-C2B5D8F9573D}" xr6:coauthVersionLast="43" xr6:coauthVersionMax="43" xr10:uidLastSave="{00000000-0000-0000-0000-000000000000}"/>
  <bookViews>
    <workbookView xWindow="-120" yWindow="-120" windowWidth="29040" windowHeight="15840" xr2:uid="{85D1D345-DFEA-4499-AC9E-2B2A6AC74578}"/>
  </bookViews>
  <sheets>
    <sheet name="Максимальний прибуток" sheetId="1" r:id="rId1"/>
    <sheet name="Максимальний випуск" sheetId="2" r:id="rId2"/>
    <sheet name="Мінімальні витрати" sheetId="3" r:id="rId3"/>
  </sheets>
  <definedNames>
    <definedName name="solver_adj" localSheetId="1" hidden="1">'Максимальний випуск'!$J$5:$J$6</definedName>
    <definedName name="solver_adj" localSheetId="0" hidden="1">'Максимальний прибуток'!$J$5:$J$6</definedName>
    <definedName name="solver_adj" localSheetId="2" hidden="1">'Мінімальні витрати'!$J$5:$J$6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1</definedName>
    <definedName name="solver_drv" localSheetId="0" hidden="1">1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'Максимальний випуск'!$J$10</definedName>
    <definedName name="solver_lhs1" localSheetId="0" hidden="1">'Максимальний прибуток'!$J$5:$J$6</definedName>
    <definedName name="solver_lhs1" localSheetId="2" hidden="1">'Мінімальні витрати'!$J$1</definedName>
    <definedName name="solver_lhs2" localSheetId="1" hidden="1">'Максимальний випуск'!$J$5:$J$6</definedName>
    <definedName name="solver_lhs2" localSheetId="2" hidden="1">'Мінімальні витрати'!$J$5:$J$6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2</definedName>
    <definedName name="solver_num" localSheetId="0" hidden="1">1</definedName>
    <definedName name="solver_num" localSheetId="2" hidden="1">2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'Максимальний випуск'!$J$1</definedName>
    <definedName name="solver_opt" localSheetId="0" hidden="1">'Максимальний прибуток'!$J$11</definedName>
    <definedName name="solver_opt" localSheetId="2" hidden="1">'Мінімальні витрати'!$J$10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1</definedName>
    <definedName name="solver_rbv" localSheetId="0" hidden="1">1</definedName>
    <definedName name="solver_rbv" localSheetId="2" hidden="1">2</definedName>
    <definedName name="solver_rel1" localSheetId="1" hidden="1">1</definedName>
    <definedName name="solver_rel1" localSheetId="0" hidden="1">1</definedName>
    <definedName name="solver_rel1" localSheetId="2" hidden="1">1</definedName>
    <definedName name="solver_rel2" localSheetId="1" hidden="1">3</definedName>
    <definedName name="solver_rel2" localSheetId="2" hidden="1">3</definedName>
    <definedName name="solver_rhs1" localSheetId="1" hidden="1">'Максимальний випуск'!$J$7</definedName>
    <definedName name="solver_rhs1" localSheetId="0" hidden="1">'Максимальний прибуток'!$K$5:$K$6</definedName>
    <definedName name="solver_rhs1" localSheetId="2" hidden="1">'Мінімальні витрати'!$J$8</definedName>
    <definedName name="solver_rhs2" localSheetId="1" hidden="1">0.0001</definedName>
    <definedName name="solver_rhs2" localSheetId="2" hidden="1">0.0001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1</definedName>
    <definedName name="solver_scl" localSheetId="0" hidden="1">1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1</definedName>
    <definedName name="solver_typ" localSheetId="0" hidden="1">1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3" l="1"/>
  <c r="J10" i="2"/>
  <c r="J10" i="1"/>
  <c r="E11" i="3"/>
  <c r="E10" i="3"/>
  <c r="E9" i="3"/>
  <c r="E8" i="3"/>
  <c r="E7" i="3"/>
  <c r="K6" i="3"/>
  <c r="E6" i="3"/>
  <c r="K5" i="3"/>
  <c r="E5" i="3"/>
  <c r="E4" i="3"/>
  <c r="E3" i="3"/>
  <c r="E2" i="3"/>
  <c r="E12" i="3" s="1"/>
  <c r="J1" i="3"/>
  <c r="J9" i="3" s="1"/>
  <c r="E11" i="2"/>
  <c r="E10" i="2"/>
  <c r="E9" i="2"/>
  <c r="E8" i="2"/>
  <c r="E7" i="2"/>
  <c r="K6" i="2"/>
  <c r="E6" i="2"/>
  <c r="K5" i="2"/>
  <c r="E5" i="2"/>
  <c r="E4" i="2"/>
  <c r="E3" i="2"/>
  <c r="E2" i="2"/>
  <c r="E12" i="2" s="1"/>
  <c r="J1" i="2"/>
  <c r="J9" i="2" s="1"/>
  <c r="J1" i="1"/>
  <c r="J9" i="1" s="1"/>
  <c r="K6" i="1"/>
  <c r="K5" i="1"/>
  <c r="E3" i="1"/>
  <c r="E4" i="1"/>
  <c r="E5" i="1"/>
  <c r="E6" i="1"/>
  <c r="E7" i="1"/>
  <c r="E8" i="1"/>
  <c r="E9" i="1"/>
  <c r="E10" i="1"/>
  <c r="E11" i="1"/>
  <c r="E2" i="1"/>
  <c r="J11" i="3" l="1"/>
  <c r="J11" i="2"/>
  <c r="J11" i="1"/>
  <c r="E12" i="1"/>
</calcChain>
</file>

<file path=xl/sharedStrings.xml><?xml version="1.0" encoding="utf-8"?>
<sst xmlns="http://schemas.openxmlformats.org/spreadsheetml/2006/main" count="76" uniqueCount="20">
  <si>
    <t>Обсяг витрат капіталу</t>
  </si>
  <si>
    <t>Обсяг витрат трудових ресурсів</t>
  </si>
  <si>
    <t>Обсяг випуску продукції</t>
  </si>
  <si>
    <t>b</t>
  </si>
  <si>
    <t>Метод найменших квадратів</t>
  </si>
  <si>
    <t>Номер спостереження</t>
  </si>
  <si>
    <t>Сума квадратів відхилення</t>
  </si>
  <si>
    <t>F(K, L) =</t>
  </si>
  <si>
    <t>p</t>
  </si>
  <si>
    <t>w1(k)</t>
  </si>
  <si>
    <t>w2(L)</t>
  </si>
  <si>
    <t>K*</t>
  </si>
  <si>
    <t>L*</t>
  </si>
  <si>
    <t xml:space="preserve"> TC0</t>
  </si>
  <si>
    <t>q0</t>
  </si>
  <si>
    <t>TR</t>
  </si>
  <si>
    <t>TC</t>
  </si>
  <si>
    <t>Pi(прибуток)</t>
  </si>
  <si>
    <t>a</t>
  </si>
  <si>
    <t>TC0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</si>
</sst>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2" fillId="2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2" fillId="2" borderId="0" xfId="0" applyFont="1" applyFill="1" applyAlignment="1">
      <alignment horizontal="left"/>
    </xf>
    <xf numFmtId="165" fontId="0" fillId="0" borderId="5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165" fontId="0" fillId="4" borderId="3" xfId="0" applyNumberFormat="1" applyFill="1" applyBorder="1" applyAlignment="1">
      <alignment horizontal="right"/>
    </xf>
    <xf numFmtId="165" fontId="0" fillId="4" borderId="5" xfId="0" applyNumberFormat="1" applyFill="1" applyBorder="1" applyAlignment="1">
      <alignment horizontal="right"/>
    </xf>
    <xf numFmtId="165" fontId="0" fillId="4" borderId="2" xfId="0" applyNumberFormat="1" applyFill="1" applyBorder="1" applyAlignment="1">
      <alignment horizontal="right"/>
    </xf>
    <xf numFmtId="165" fontId="0" fillId="5" borderId="3" xfId="0" applyNumberFormat="1" applyFill="1" applyBorder="1" applyAlignment="1">
      <alignment horizontal="right"/>
    </xf>
    <xf numFmtId="165" fontId="0" fillId="5" borderId="3" xfId="0" applyNumberForma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CC81D-DCD0-4119-A171-7E897AEE4850}">
  <dimension ref="A1:K12"/>
  <sheetViews>
    <sheetView showGridLines="0" tabSelected="1" workbookViewId="0">
      <selection activeCell="E28" sqref="E28"/>
    </sheetView>
  </sheetViews>
  <sheetFormatPr defaultRowHeight="15" x14ac:dyDescent="0.25"/>
  <cols>
    <col min="1" max="5" width="15.7109375" customWidth="1"/>
    <col min="9" max="9" width="12.28515625" customWidth="1"/>
    <col min="10" max="10" width="12.5703125" style="17" bestFit="1" customWidth="1"/>
    <col min="13" max="13" width="12.7109375" bestFit="1" customWidth="1"/>
  </cols>
  <sheetData>
    <row r="1" spans="1:11" ht="60" customHeight="1" x14ac:dyDescent="0.25">
      <c r="A1" s="2" t="s">
        <v>5</v>
      </c>
      <c r="B1" s="2" t="s">
        <v>0</v>
      </c>
      <c r="C1" s="2" t="s">
        <v>1</v>
      </c>
      <c r="D1" s="2" t="s">
        <v>2</v>
      </c>
      <c r="E1" s="2" t="s">
        <v>4</v>
      </c>
      <c r="I1" s="10" t="s">
        <v>7</v>
      </c>
      <c r="J1" s="14">
        <f>H6*J5+H7*J6</f>
        <v>128242.23357547051</v>
      </c>
    </row>
    <row r="2" spans="1:11" x14ac:dyDescent="0.25">
      <c r="A2" s="3">
        <v>1</v>
      </c>
      <c r="B2" s="3">
        <v>5675</v>
      </c>
      <c r="C2" s="3">
        <v>14280</v>
      </c>
      <c r="D2" s="3">
        <v>140290</v>
      </c>
      <c r="E2" s="5">
        <f>($H$6*B2+$H$7*C2-D2)^2</f>
        <v>2046000.1817768568</v>
      </c>
      <c r="G2" s="1"/>
      <c r="H2" s="1"/>
      <c r="I2" s="11" t="s">
        <v>8</v>
      </c>
      <c r="J2" s="22">
        <v>12</v>
      </c>
    </row>
    <row r="3" spans="1:11" x14ac:dyDescent="0.25">
      <c r="A3" s="3">
        <v>2</v>
      </c>
      <c r="B3" s="3">
        <v>4815</v>
      </c>
      <c r="C3" s="3">
        <v>13375</v>
      </c>
      <c r="D3" s="3">
        <v>122315</v>
      </c>
      <c r="E3" s="5">
        <f t="shared" ref="E3:E11" si="0">($H$6*B3+$H$7*C3-D3)^2</f>
        <v>1751312.2343849691</v>
      </c>
      <c r="I3" s="11" t="s">
        <v>9</v>
      </c>
      <c r="J3" s="21">
        <v>3</v>
      </c>
    </row>
    <row r="4" spans="1:11" x14ac:dyDescent="0.25">
      <c r="A4" s="3">
        <v>3</v>
      </c>
      <c r="B4" s="3">
        <v>4565</v>
      </c>
      <c r="C4" s="3">
        <v>13895</v>
      </c>
      <c r="D4" s="3">
        <v>122960</v>
      </c>
      <c r="E4" s="5">
        <f t="shared" si="0"/>
        <v>15719.3926856494</v>
      </c>
      <c r="I4" s="11" t="s">
        <v>10</v>
      </c>
      <c r="J4" s="21">
        <v>1</v>
      </c>
    </row>
    <row r="5" spans="1:11" x14ac:dyDescent="0.25">
      <c r="A5" s="3">
        <v>4</v>
      </c>
      <c r="B5" s="3">
        <v>5305</v>
      </c>
      <c r="C5" s="3">
        <v>14435</v>
      </c>
      <c r="D5" s="3">
        <v>137290</v>
      </c>
      <c r="E5" s="5">
        <f t="shared" si="0"/>
        <v>6060914.8146210574</v>
      </c>
      <c r="I5" s="11" t="s">
        <v>11</v>
      </c>
      <c r="J5" s="15">
        <v>5008</v>
      </c>
      <c r="K5" s="7">
        <f>AVERAGE(B2:B11)</f>
        <v>5008</v>
      </c>
    </row>
    <row r="6" spans="1:11" x14ac:dyDescent="0.25">
      <c r="A6" s="3">
        <v>5</v>
      </c>
      <c r="B6" s="3">
        <v>5175</v>
      </c>
      <c r="C6" s="3">
        <v>14035</v>
      </c>
      <c r="D6" s="3">
        <v>121530</v>
      </c>
      <c r="E6" s="5">
        <f t="shared" si="0"/>
        <v>95651812.583308488</v>
      </c>
      <c r="G6" s="13" t="s">
        <v>18</v>
      </c>
      <c r="H6" s="9">
        <v>12.833082224330152</v>
      </c>
      <c r="I6" s="11" t="s">
        <v>12</v>
      </c>
      <c r="J6" s="15">
        <v>13835.000000000002</v>
      </c>
      <c r="K6" s="7">
        <f>AVERAGE(C2:C11)</f>
        <v>13835</v>
      </c>
    </row>
    <row r="7" spans="1:11" x14ac:dyDescent="0.25">
      <c r="A7" s="3">
        <v>6</v>
      </c>
      <c r="B7" s="3">
        <v>4135</v>
      </c>
      <c r="C7" s="3">
        <v>12035</v>
      </c>
      <c r="D7" s="3">
        <v>113060</v>
      </c>
      <c r="E7" s="5">
        <f t="shared" si="0"/>
        <v>18873747.384467203</v>
      </c>
      <c r="G7" s="13" t="s">
        <v>3</v>
      </c>
      <c r="H7" s="9">
        <v>4.6240807947976217</v>
      </c>
      <c r="I7" s="11" t="s">
        <v>19</v>
      </c>
      <c r="J7" s="21">
        <v>80000</v>
      </c>
    </row>
    <row r="8" spans="1:11" x14ac:dyDescent="0.25">
      <c r="A8" s="3">
        <v>7</v>
      </c>
      <c r="B8" s="3">
        <v>4975</v>
      </c>
      <c r="C8" s="3">
        <v>14180</v>
      </c>
      <c r="D8" s="3">
        <v>130960</v>
      </c>
      <c r="E8" s="5">
        <f t="shared" si="0"/>
        <v>2389962.2179182717</v>
      </c>
      <c r="I8" s="11" t="s">
        <v>14</v>
      </c>
      <c r="J8" s="15">
        <v>175000</v>
      </c>
    </row>
    <row r="9" spans="1:11" x14ac:dyDescent="0.25">
      <c r="A9" s="3">
        <v>8</v>
      </c>
      <c r="B9" s="3">
        <v>4665</v>
      </c>
      <c r="C9" s="3">
        <v>13935</v>
      </c>
      <c r="D9" s="3">
        <v>124125</v>
      </c>
      <c r="E9" s="5">
        <f t="shared" si="0"/>
        <v>31646.436054164085</v>
      </c>
      <c r="I9" s="11" t="s">
        <v>15</v>
      </c>
      <c r="J9" s="15">
        <f>J1*J2</f>
        <v>1538906.8029056462</v>
      </c>
    </row>
    <row r="10" spans="1:11" x14ac:dyDescent="0.25">
      <c r="A10" s="3">
        <v>9</v>
      </c>
      <c r="B10" s="3">
        <v>5865</v>
      </c>
      <c r="C10" s="3">
        <v>15085</v>
      </c>
      <c r="D10" s="3">
        <v>148960</v>
      </c>
      <c r="E10" s="5">
        <f t="shared" si="0"/>
        <v>15521346.124294754</v>
      </c>
      <c r="I10" s="11" t="s">
        <v>16</v>
      </c>
      <c r="J10" s="15">
        <f>J3*J5+J4*J6</f>
        <v>28859</v>
      </c>
    </row>
    <row r="11" spans="1:11" x14ac:dyDescent="0.25">
      <c r="A11" s="4">
        <v>10</v>
      </c>
      <c r="B11" s="4">
        <v>4905</v>
      </c>
      <c r="C11" s="4">
        <v>13095</v>
      </c>
      <c r="D11" s="4">
        <v>120910</v>
      </c>
      <c r="E11" s="6">
        <f t="shared" si="0"/>
        <v>6700882.6706986772</v>
      </c>
      <c r="I11" s="12" t="s">
        <v>17</v>
      </c>
      <c r="J11" s="20">
        <f>J9-J10</f>
        <v>1510047.8029056462</v>
      </c>
    </row>
    <row r="12" spans="1:11" x14ac:dyDescent="0.25">
      <c r="C12" s="8" t="s">
        <v>6</v>
      </c>
      <c r="D12" s="8"/>
      <c r="E12" s="7">
        <f>SUM(E2:E11)</f>
        <v>149043344.0402101</v>
      </c>
    </row>
  </sheetData>
  <mergeCells count="1">
    <mergeCell ref="C12:D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56863-1438-43A8-868F-C07B5D9C7C4F}">
  <dimension ref="A1:K12"/>
  <sheetViews>
    <sheetView showGridLines="0" workbookViewId="0">
      <selection activeCell="J7" activeCellId="3" sqref="J3 J4 J2 J7"/>
    </sheetView>
  </sheetViews>
  <sheetFormatPr defaultRowHeight="15" x14ac:dyDescent="0.25"/>
  <cols>
    <col min="1" max="5" width="15.7109375" customWidth="1"/>
    <col min="9" max="9" width="12.28515625" customWidth="1"/>
    <col min="10" max="10" width="12.5703125" style="17" bestFit="1" customWidth="1"/>
    <col min="13" max="13" width="12.7109375" bestFit="1" customWidth="1"/>
  </cols>
  <sheetData>
    <row r="1" spans="1:11" ht="60" customHeight="1" x14ac:dyDescent="0.25">
      <c r="A1" s="2" t="s">
        <v>5</v>
      </c>
      <c r="B1" s="2" t="s">
        <v>0</v>
      </c>
      <c r="C1" s="2" t="s">
        <v>1</v>
      </c>
      <c r="D1" s="2" t="s">
        <v>2</v>
      </c>
      <c r="E1" s="2" t="s">
        <v>4</v>
      </c>
      <c r="I1" s="10" t="s">
        <v>7</v>
      </c>
      <c r="J1" s="19">
        <f>H6*J5+H7*J6</f>
        <v>369926.46347989369</v>
      </c>
    </row>
    <row r="2" spans="1:11" x14ac:dyDescent="0.25">
      <c r="A2" s="3">
        <v>1</v>
      </c>
      <c r="B2" s="3">
        <v>5675</v>
      </c>
      <c r="C2" s="3">
        <v>14280</v>
      </c>
      <c r="D2" s="3">
        <v>140290</v>
      </c>
      <c r="E2" s="5">
        <f>($H$6*B2+$H$7*C2-D2)^2</f>
        <v>2046000.1817768568</v>
      </c>
      <c r="G2" s="1"/>
      <c r="H2" s="1"/>
      <c r="I2" s="11" t="s">
        <v>8</v>
      </c>
      <c r="J2" s="22">
        <v>12</v>
      </c>
    </row>
    <row r="3" spans="1:11" x14ac:dyDescent="0.25">
      <c r="A3" s="3">
        <v>2</v>
      </c>
      <c r="B3" s="3">
        <v>4815</v>
      </c>
      <c r="C3" s="3">
        <v>13375</v>
      </c>
      <c r="D3" s="3">
        <v>122315</v>
      </c>
      <c r="E3" s="5">
        <f t="shared" ref="E3:E11" si="0">($H$6*B3+$H$7*C3-D3)^2</f>
        <v>1751312.2343849691</v>
      </c>
      <c r="I3" s="11" t="s">
        <v>9</v>
      </c>
      <c r="J3" s="21">
        <v>3</v>
      </c>
    </row>
    <row r="4" spans="1:11" x14ac:dyDescent="0.25">
      <c r="A4" s="3">
        <v>3</v>
      </c>
      <c r="B4" s="3">
        <v>4565</v>
      </c>
      <c r="C4" s="3">
        <v>13895</v>
      </c>
      <c r="D4" s="3">
        <v>122960</v>
      </c>
      <c r="E4" s="5">
        <f t="shared" si="0"/>
        <v>15719.3926856494</v>
      </c>
      <c r="I4" s="11" t="s">
        <v>10</v>
      </c>
      <c r="J4" s="21">
        <v>1</v>
      </c>
    </row>
    <row r="5" spans="1:11" x14ac:dyDescent="0.25">
      <c r="A5" s="3">
        <v>4</v>
      </c>
      <c r="B5" s="3">
        <v>5305</v>
      </c>
      <c r="C5" s="3">
        <v>14435</v>
      </c>
      <c r="D5" s="3">
        <v>137290</v>
      </c>
      <c r="E5" s="5">
        <f t="shared" si="0"/>
        <v>6060914.8146210574</v>
      </c>
      <c r="I5" s="11" t="s">
        <v>11</v>
      </c>
      <c r="J5" s="15">
        <v>1.0000000020227162E-4</v>
      </c>
      <c r="K5" s="7">
        <f>AVERAGE(B2:B11)</f>
        <v>5008</v>
      </c>
    </row>
    <row r="6" spans="1:11" x14ac:dyDescent="0.25">
      <c r="A6" s="3">
        <v>5</v>
      </c>
      <c r="B6" s="3">
        <v>5175</v>
      </c>
      <c r="C6" s="3">
        <v>14035</v>
      </c>
      <c r="D6" s="3">
        <v>121530</v>
      </c>
      <c r="E6" s="5">
        <f t="shared" si="0"/>
        <v>95651812.583308488</v>
      </c>
      <c r="G6" s="13" t="s">
        <v>18</v>
      </c>
      <c r="H6" s="9">
        <v>12.833082224330152</v>
      </c>
      <c r="I6" s="11" t="s">
        <v>12</v>
      </c>
      <c r="J6" s="15">
        <v>79999.9997</v>
      </c>
      <c r="K6" s="7">
        <f>AVERAGE(C2:C11)</f>
        <v>13835</v>
      </c>
    </row>
    <row r="7" spans="1:11" x14ac:dyDescent="0.25">
      <c r="A7" s="3">
        <v>6</v>
      </c>
      <c r="B7" s="3">
        <v>4135</v>
      </c>
      <c r="C7" s="3">
        <v>12035</v>
      </c>
      <c r="D7" s="3">
        <v>113060</v>
      </c>
      <c r="E7" s="5">
        <f t="shared" si="0"/>
        <v>18873747.384467203</v>
      </c>
      <c r="G7" s="13" t="s">
        <v>3</v>
      </c>
      <c r="H7" s="9">
        <v>4.6240807947976217</v>
      </c>
      <c r="I7" s="11" t="s">
        <v>19</v>
      </c>
      <c r="J7" s="21">
        <v>80000</v>
      </c>
    </row>
    <row r="8" spans="1:11" x14ac:dyDescent="0.25">
      <c r="A8" s="3">
        <v>7</v>
      </c>
      <c r="B8" s="3">
        <v>4975</v>
      </c>
      <c r="C8" s="3">
        <v>14180</v>
      </c>
      <c r="D8" s="3">
        <v>130960</v>
      </c>
      <c r="E8" s="5">
        <f t="shared" si="0"/>
        <v>2389962.2179182717</v>
      </c>
      <c r="I8" s="11" t="s">
        <v>14</v>
      </c>
      <c r="J8" s="15">
        <v>175000</v>
      </c>
    </row>
    <row r="9" spans="1:11" x14ac:dyDescent="0.25">
      <c r="A9" s="3">
        <v>8</v>
      </c>
      <c r="B9" s="3">
        <v>4665</v>
      </c>
      <c r="C9" s="3">
        <v>13935</v>
      </c>
      <c r="D9" s="3">
        <v>124125</v>
      </c>
      <c r="E9" s="5">
        <f t="shared" si="0"/>
        <v>31646.436054164085</v>
      </c>
      <c r="I9" s="11" t="s">
        <v>15</v>
      </c>
      <c r="J9" s="15">
        <f>J1*J2</f>
        <v>4439117.561758724</v>
      </c>
    </row>
    <row r="10" spans="1:11" x14ac:dyDescent="0.25">
      <c r="A10" s="3">
        <v>9</v>
      </c>
      <c r="B10" s="3">
        <v>5865</v>
      </c>
      <c r="C10" s="3">
        <v>15085</v>
      </c>
      <c r="D10" s="3">
        <v>148960</v>
      </c>
      <c r="E10" s="5">
        <f t="shared" si="0"/>
        <v>15521346.124294754</v>
      </c>
      <c r="I10" s="11" t="s">
        <v>16</v>
      </c>
      <c r="J10" s="15">
        <f>J3*J5+J4*J6</f>
        <v>80000</v>
      </c>
    </row>
    <row r="11" spans="1:11" x14ac:dyDescent="0.25">
      <c r="A11" s="4">
        <v>10</v>
      </c>
      <c r="B11" s="4">
        <v>4905</v>
      </c>
      <c r="C11" s="4">
        <v>13095</v>
      </c>
      <c r="D11" s="4">
        <v>120910</v>
      </c>
      <c r="E11" s="6">
        <f t="shared" si="0"/>
        <v>6700882.6706986772</v>
      </c>
      <c r="I11" s="12" t="s">
        <v>17</v>
      </c>
      <c r="J11" s="16">
        <f>J9-J10</f>
        <v>4359117.561758724</v>
      </c>
    </row>
    <row r="12" spans="1:11" x14ac:dyDescent="0.25">
      <c r="C12" s="8" t="s">
        <v>6</v>
      </c>
      <c r="D12" s="8"/>
      <c r="E12" s="7">
        <f>SUM(E2:E11)</f>
        <v>149043344.0402101</v>
      </c>
    </row>
  </sheetData>
  <mergeCells count="1">
    <mergeCell ref="C12:D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9B120-71A4-4CB0-B3EE-FA324E19EDBB}">
  <dimension ref="A1:K12"/>
  <sheetViews>
    <sheetView showGridLines="0" workbookViewId="0">
      <selection activeCell="I21" sqref="I21"/>
    </sheetView>
  </sheetViews>
  <sheetFormatPr defaultRowHeight="15" x14ac:dyDescent="0.25"/>
  <cols>
    <col min="1" max="5" width="15.7109375" customWidth="1"/>
    <col min="9" max="9" width="12.28515625" customWidth="1"/>
    <col min="10" max="10" width="11.5703125" style="17" bestFit="1" customWidth="1"/>
    <col min="13" max="13" width="12.7109375" bestFit="1" customWidth="1"/>
  </cols>
  <sheetData>
    <row r="1" spans="1:11" ht="60" customHeight="1" x14ac:dyDescent="0.25">
      <c r="A1" s="2" t="s">
        <v>5</v>
      </c>
      <c r="B1" s="2" t="s">
        <v>0</v>
      </c>
      <c r="C1" s="2" t="s">
        <v>1</v>
      </c>
      <c r="D1" s="2" t="s">
        <v>2</v>
      </c>
      <c r="E1" s="2" t="s">
        <v>4</v>
      </c>
      <c r="I1" s="10" t="s">
        <v>7</v>
      </c>
      <c r="J1" s="14">
        <f>H6*J5+H7*J6</f>
        <v>1.7457163019127776E-3</v>
      </c>
    </row>
    <row r="2" spans="1:11" x14ac:dyDescent="0.25">
      <c r="A2" s="3">
        <v>1</v>
      </c>
      <c r="B2" s="3">
        <v>5675</v>
      </c>
      <c r="C2" s="3">
        <v>14280</v>
      </c>
      <c r="D2" s="3">
        <v>140290</v>
      </c>
      <c r="E2" s="5">
        <f>($H$6*B2+$H$7*C2-D2)^2</f>
        <v>2046000.1817768568</v>
      </c>
      <c r="G2" s="1"/>
      <c r="H2" s="1"/>
      <c r="I2" s="11" t="s">
        <v>8</v>
      </c>
      <c r="J2" s="22">
        <v>12</v>
      </c>
    </row>
    <row r="3" spans="1:11" x14ac:dyDescent="0.25">
      <c r="A3" s="3">
        <v>2</v>
      </c>
      <c r="B3" s="3">
        <v>4815</v>
      </c>
      <c r="C3" s="3">
        <v>13375</v>
      </c>
      <c r="D3" s="3">
        <v>122315</v>
      </c>
      <c r="E3" s="5">
        <f t="shared" ref="E3:E11" si="0">($H$6*B3+$H$7*C3-D3)^2</f>
        <v>1751312.2343849691</v>
      </c>
      <c r="I3" s="11" t="s">
        <v>9</v>
      </c>
      <c r="J3" s="21">
        <v>3</v>
      </c>
    </row>
    <row r="4" spans="1:11" x14ac:dyDescent="0.25">
      <c r="A4" s="3">
        <v>3</v>
      </c>
      <c r="B4" s="3">
        <v>4565</v>
      </c>
      <c r="C4" s="3">
        <v>13895</v>
      </c>
      <c r="D4" s="3">
        <v>122960</v>
      </c>
      <c r="E4" s="5">
        <f t="shared" si="0"/>
        <v>15719.3926856494</v>
      </c>
      <c r="I4" s="11" t="s">
        <v>10</v>
      </c>
      <c r="J4" s="21">
        <v>1</v>
      </c>
    </row>
    <row r="5" spans="1:11" x14ac:dyDescent="0.25">
      <c r="A5" s="3">
        <v>4</v>
      </c>
      <c r="B5" s="3">
        <v>5305</v>
      </c>
      <c r="C5" s="3">
        <v>14435</v>
      </c>
      <c r="D5" s="3">
        <v>137290</v>
      </c>
      <c r="E5" s="5">
        <f t="shared" si="0"/>
        <v>6060914.8146210574</v>
      </c>
      <c r="I5" s="11" t="s">
        <v>11</v>
      </c>
      <c r="J5" s="15">
        <v>1E-4</v>
      </c>
      <c r="K5" s="7">
        <f>AVERAGE(B2:B11)</f>
        <v>5008</v>
      </c>
    </row>
    <row r="6" spans="1:11" x14ac:dyDescent="0.25">
      <c r="A6" s="3">
        <v>5</v>
      </c>
      <c r="B6" s="3">
        <v>5175</v>
      </c>
      <c r="C6" s="3">
        <v>14035</v>
      </c>
      <c r="D6" s="3">
        <v>121530</v>
      </c>
      <c r="E6" s="5">
        <f t="shared" si="0"/>
        <v>95651812.583308488</v>
      </c>
      <c r="G6" s="13" t="s">
        <v>18</v>
      </c>
      <c r="H6" s="9">
        <v>12.833082224330152</v>
      </c>
      <c r="I6" s="11" t="s">
        <v>12</v>
      </c>
      <c r="J6" s="15">
        <v>1E-4</v>
      </c>
      <c r="K6" s="7">
        <f>AVERAGE(C2:C11)</f>
        <v>13835</v>
      </c>
    </row>
    <row r="7" spans="1:11" x14ac:dyDescent="0.25">
      <c r="A7" s="3">
        <v>6</v>
      </c>
      <c r="B7" s="3">
        <v>4135</v>
      </c>
      <c r="C7" s="3">
        <v>12035</v>
      </c>
      <c r="D7" s="3">
        <v>113060</v>
      </c>
      <c r="E7" s="5">
        <f t="shared" si="0"/>
        <v>18873747.384467203</v>
      </c>
      <c r="G7" s="13" t="s">
        <v>3</v>
      </c>
      <c r="H7" s="9">
        <v>4.6240807947976217</v>
      </c>
      <c r="I7" s="11" t="s">
        <v>13</v>
      </c>
      <c r="J7" s="21">
        <v>80000</v>
      </c>
    </row>
    <row r="8" spans="1:11" x14ac:dyDescent="0.25">
      <c r="A8" s="3">
        <v>7</v>
      </c>
      <c r="B8" s="3">
        <v>4975</v>
      </c>
      <c r="C8" s="3">
        <v>14180</v>
      </c>
      <c r="D8" s="3">
        <v>130960</v>
      </c>
      <c r="E8" s="5">
        <f t="shared" si="0"/>
        <v>2389962.2179182717</v>
      </c>
      <c r="I8" s="11" t="s">
        <v>14</v>
      </c>
      <c r="J8" s="15">
        <v>175000</v>
      </c>
    </row>
    <row r="9" spans="1:11" x14ac:dyDescent="0.25">
      <c r="A9" s="3">
        <v>8</v>
      </c>
      <c r="B9" s="3">
        <v>4665</v>
      </c>
      <c r="C9" s="3">
        <v>13935</v>
      </c>
      <c r="D9" s="3">
        <v>124125</v>
      </c>
      <c r="E9" s="5">
        <f t="shared" si="0"/>
        <v>31646.436054164085</v>
      </c>
      <c r="I9" s="11" t="s">
        <v>15</v>
      </c>
      <c r="J9" s="15">
        <f>J1*J2</f>
        <v>2.0948595622953332E-2</v>
      </c>
    </row>
    <row r="10" spans="1:11" x14ac:dyDescent="0.25">
      <c r="A10" s="3">
        <v>9</v>
      </c>
      <c r="B10" s="3">
        <v>5865</v>
      </c>
      <c r="C10" s="3">
        <v>15085</v>
      </c>
      <c r="D10" s="3">
        <v>148960</v>
      </c>
      <c r="E10" s="5">
        <f t="shared" si="0"/>
        <v>15521346.124294754</v>
      </c>
      <c r="I10" s="11" t="s">
        <v>16</v>
      </c>
      <c r="J10" s="18">
        <f>J3*J5+J4*J6</f>
        <v>4.0000000000000002E-4</v>
      </c>
    </row>
    <row r="11" spans="1:11" x14ac:dyDescent="0.25">
      <c r="A11" s="4">
        <v>10</v>
      </c>
      <c r="B11" s="4">
        <v>4905</v>
      </c>
      <c r="C11" s="4">
        <v>13095</v>
      </c>
      <c r="D11" s="4">
        <v>120910</v>
      </c>
      <c r="E11" s="6">
        <f t="shared" si="0"/>
        <v>6700882.6706986772</v>
      </c>
      <c r="I11" s="12" t="s">
        <v>17</v>
      </c>
      <c r="J11" s="16">
        <f>J9-J10</f>
        <v>2.0548595622953331E-2</v>
      </c>
    </row>
    <row r="12" spans="1:11" x14ac:dyDescent="0.25">
      <c r="C12" s="8" t="s">
        <v>6</v>
      </c>
      <c r="D12" s="8"/>
      <c r="E12" s="7">
        <f>SUM(E2:E11)</f>
        <v>149043344.0402101</v>
      </c>
    </row>
  </sheetData>
  <mergeCells count="1">
    <mergeCell ref="C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Максимальний прибуток</vt:lpstr>
      <vt:lpstr>Максимальний випуск</vt:lpstr>
      <vt:lpstr>Мінімальні витрати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 Tochanenko</dc:creator>
  <cp:lastModifiedBy>Vladislav Tochanenko</cp:lastModifiedBy>
  <dcterms:created xsi:type="dcterms:W3CDTF">2019-04-25T16:58:33Z</dcterms:created>
  <dcterms:modified xsi:type="dcterms:W3CDTF">2019-04-25T20:51:38Z</dcterms:modified>
</cp:coreProperties>
</file>