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Idaho State University\Computer Science\Spring 2020\CS 4412 Advanced Algorithms\Projects\proj3-Wilsdon\"/>
    </mc:Choice>
  </mc:AlternateContent>
  <xr:revisionPtr revIDLastSave="79" documentId="8_{C412FC46-8924-41B5-9176-F5A0DB46F478}" xr6:coauthVersionLast="45" xr6:coauthVersionMax="45" xr10:uidLastSave="{A32A1C26-55C7-4511-BD13-C486AC2DC735}"/>
  <bookViews>
    <workbookView minimized="1" xWindow="9030" yWindow="1485" windowWidth="10335" windowHeight="6000" xr2:uid="{973AC185-BFA6-45D2-854D-D809AB53C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1" l="1"/>
  <c r="J44" i="1"/>
  <c r="H44" i="1" s="1"/>
  <c r="J40" i="1"/>
  <c r="J43" i="1"/>
  <c r="H43" i="1" s="1"/>
  <c r="H40" i="1"/>
  <c r="K45" i="1"/>
  <c r="J41" i="1" s="1"/>
  <c r="H41" i="1" s="1"/>
  <c r="K27" i="1"/>
  <c r="K36" i="1"/>
  <c r="K18" i="1"/>
  <c r="I36" i="1"/>
  <c r="J36" i="1"/>
  <c r="H36" i="1"/>
  <c r="I27" i="1"/>
  <c r="J27" i="1"/>
  <c r="H27" i="1"/>
  <c r="J9" i="1"/>
  <c r="J18" i="1"/>
  <c r="I18" i="1"/>
  <c r="H18" i="1"/>
  <c r="I9" i="1"/>
  <c r="H9" i="1"/>
  <c r="J42" i="1" l="1"/>
  <c r="H42" i="1" l="1"/>
  <c r="H45" i="1" s="1"/>
  <c r="J45" i="1"/>
</calcChain>
</file>

<file path=xl/sharedStrings.xml><?xml version="1.0" encoding="utf-8"?>
<sst xmlns="http://schemas.openxmlformats.org/spreadsheetml/2006/main" count="49" uniqueCount="15">
  <si>
    <t>Random Seed</t>
  </si>
  <si>
    <t>Size</t>
  </si>
  <si>
    <t>Source Node</t>
  </si>
  <si>
    <t>Destination Node</t>
  </si>
  <si>
    <t>Trial</t>
  </si>
  <si>
    <t>Binary Heap (sec)</t>
  </si>
  <si>
    <t>Unsorted Array (sec)</t>
  </si>
  <si>
    <t>Average</t>
  </si>
  <si>
    <t>Faster</t>
  </si>
  <si>
    <t>Predicted Unsorted Array (sec)</t>
  </si>
  <si>
    <t>Ratio 1000 / 100</t>
  </si>
  <si>
    <t>Ratio 10000 / 1000</t>
  </si>
  <si>
    <t>Ratio 100000 / 10000</t>
  </si>
  <si>
    <t>Predicted Faster</t>
  </si>
  <si>
    <t>Predicted Ratio 1000000 /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</si>
</sst>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Unsorted Array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(Sheet1!$D$4,Sheet1!$D$13,Sheet1!$D$22,Sheet1!$D$31,Sheet1!$D$40)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(Sheet1!$H$9,Sheet1!$H$18,Sheet1!$H$27,Sheet1!$H$36,Sheet1!$H$45)</c:f>
              <c:numCache>
                <c:formatCode>General</c:formatCode>
                <c:ptCount val="5"/>
                <c:pt idx="0">
                  <c:v>1.9942000000000002E-3</c:v>
                </c:pt>
                <c:pt idx="1">
                  <c:v>0.16774880000000003</c:v>
                </c:pt>
                <c:pt idx="2">
                  <c:v>16.665070000000004</c:v>
                </c:pt>
                <c:pt idx="3">
                  <c:v>1991.075028</c:v>
                </c:pt>
                <c:pt idx="4">
                  <c:v>182662.71168408848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B-4AB9-BDA3-0FA3682AC6AC}"/>
            </c:ext>
          </c:extLst>
        </c:ser>
        <c:ser>
          <c:idx val="1"/>
          <c:order val="1"/>
          <c:tx>
            <c:v>Binary Heap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(Sheet1!$D$4,Sheet1!$D$13,Sheet1!$D$22,Sheet1!$D$31,Sheet1!$D$40)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(Sheet1!$I$9,Sheet1!$I$18,Sheet1!$I$27,Sheet1!$I$36,Sheet1!$I$45)</c:f>
              <c:numCache>
                <c:formatCode>General</c:formatCode>
                <c:ptCount val="5"/>
                <c:pt idx="0">
                  <c:v>9.9740000000000007E-4</c:v>
                </c:pt>
                <c:pt idx="1">
                  <c:v>1.2965000000000001E-2</c:v>
                </c:pt>
                <c:pt idx="2">
                  <c:v>0.17692720000000001</c:v>
                </c:pt>
                <c:pt idx="3">
                  <c:v>2.8846992</c:v>
                </c:pt>
                <c:pt idx="4">
                  <c:v>37.400844399999997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B-4AB9-BDA3-0FA3682A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79912"/>
        <c:axId val="622580240"/>
      </c:scatterChart>
      <c:valAx>
        <c:axId val="6225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Size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80240"/>
        <c:crossesAt val="1.0000000000000003E-4"/>
        <c:crossBetween val="midCat"/>
      </c:valAx>
      <c:valAx>
        <c:axId val="62258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7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Unsorted Array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(Sheet1!$D$4,Sheet1!$D$13,Sheet1!$D$22,Sheet1!$D$31,Sheet1!$D$40)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(Sheet1!$H$9,Sheet1!$H$18,Sheet1!$H$27,Sheet1!$H$36,Sheet1!$H$45)</c:f>
              <c:numCache>
                <c:formatCode>General</c:formatCode>
                <c:ptCount val="5"/>
                <c:pt idx="0">
                  <c:v>1.9942000000000002E-3</c:v>
                </c:pt>
                <c:pt idx="1">
                  <c:v>0.16774880000000003</c:v>
                </c:pt>
                <c:pt idx="2">
                  <c:v>16.665070000000004</c:v>
                </c:pt>
                <c:pt idx="3">
                  <c:v>1991.075028</c:v>
                </c:pt>
                <c:pt idx="4">
                  <c:v>182662.71168408848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F-425E-A9E6-BEFD8042DCE7}"/>
            </c:ext>
          </c:extLst>
        </c:ser>
        <c:ser>
          <c:idx val="1"/>
          <c:order val="1"/>
          <c:tx>
            <c:v>Binary Heap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(Sheet1!$D$4,Sheet1!$D$13,Sheet1!$D$22,Sheet1!$D$31,Sheet1!$D$40)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(Sheet1!$I$9,Sheet1!$I$18,Sheet1!$I$27,Sheet1!$I$36,Sheet1!$I$45)</c:f>
              <c:numCache>
                <c:formatCode>General</c:formatCode>
                <c:ptCount val="5"/>
                <c:pt idx="0">
                  <c:v>9.9740000000000007E-4</c:v>
                </c:pt>
                <c:pt idx="1">
                  <c:v>1.2965000000000001E-2</c:v>
                </c:pt>
                <c:pt idx="2">
                  <c:v>0.17692720000000001</c:v>
                </c:pt>
                <c:pt idx="3">
                  <c:v>2.8846992</c:v>
                </c:pt>
                <c:pt idx="4">
                  <c:v>37.400844399999997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F-425E-A9E6-BEFD8042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79912"/>
        <c:axId val="622580240"/>
      </c:scatterChart>
      <c:valAx>
        <c:axId val="622579912"/>
        <c:scaling>
          <c:logBase val="10"/>
          <c:orientation val="minMax"/>
          <c:max val="1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Size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80240"/>
        <c:crossesAt val="1.0000000000000003E-4"/>
        <c:crossBetween val="midCat"/>
      </c:valAx>
      <c:valAx>
        <c:axId val="62258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7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Unsorted Array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(Sheet1!$D$4,Sheet1!$D$13,Sheet1!$D$22,Sheet1!$D$31,Sheet1!$D$40)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(Sheet1!$H$9,Sheet1!$H$18,Sheet1!$H$27,Sheet1!$H$36,Sheet1!$H$45)</c:f>
              <c:numCache>
                <c:formatCode>General</c:formatCode>
                <c:ptCount val="5"/>
                <c:pt idx="0">
                  <c:v>1.9942000000000002E-3</c:v>
                </c:pt>
                <c:pt idx="1">
                  <c:v>0.16774880000000003</c:v>
                </c:pt>
                <c:pt idx="2">
                  <c:v>16.665070000000004</c:v>
                </c:pt>
                <c:pt idx="3">
                  <c:v>1991.075028</c:v>
                </c:pt>
                <c:pt idx="4">
                  <c:v>182662.71168408848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9-4515-897B-F70913FB7AB9}"/>
            </c:ext>
          </c:extLst>
        </c:ser>
        <c:ser>
          <c:idx val="1"/>
          <c:order val="1"/>
          <c:tx>
            <c:v>Binary Heap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(Sheet1!$D$4,Sheet1!$D$13,Sheet1!$D$22,Sheet1!$D$31,Sheet1!$D$40)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(Sheet1!$I$9,Sheet1!$I$18,Sheet1!$I$27,Sheet1!$I$36,Sheet1!$I$45)</c:f>
              <c:numCache>
                <c:formatCode>General</c:formatCode>
                <c:ptCount val="5"/>
                <c:pt idx="0">
                  <c:v>9.9740000000000007E-4</c:v>
                </c:pt>
                <c:pt idx="1">
                  <c:v>1.2965000000000001E-2</c:v>
                </c:pt>
                <c:pt idx="2">
                  <c:v>0.17692720000000001</c:v>
                </c:pt>
                <c:pt idx="3">
                  <c:v>2.8846992</c:v>
                </c:pt>
                <c:pt idx="4">
                  <c:v>37.400844399999997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9-4515-897B-F70913FB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79912"/>
        <c:axId val="622580240"/>
      </c:scatterChart>
      <c:valAx>
        <c:axId val="622579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Size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80240"/>
        <c:crossesAt val="1.0000000000000003E-4"/>
        <c:crossBetween val="midCat"/>
      </c:valAx>
      <c:valAx>
        <c:axId val="6225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7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Binary Heap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(Sheet1!$D$4,Sheet1!$D$13,Sheet1!$D$22,Sheet1!$D$31,Sheet1!$D$40)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(Sheet1!$I$9,Sheet1!$I$18,Sheet1!$I$27,Sheet1!$I$36,Sheet1!$I$45)</c:f>
              <c:numCache>
                <c:formatCode>General</c:formatCode>
                <c:ptCount val="5"/>
                <c:pt idx="0">
                  <c:v>9.9740000000000007E-4</c:v>
                </c:pt>
                <c:pt idx="1">
                  <c:v>1.2965000000000001E-2</c:v>
                </c:pt>
                <c:pt idx="2">
                  <c:v>0.17692720000000001</c:v>
                </c:pt>
                <c:pt idx="3">
                  <c:v>2.8846992</c:v>
                </c:pt>
                <c:pt idx="4">
                  <c:v>37.400844399999997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9-43A3-9236-A7C66301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79912"/>
        <c:axId val="622580240"/>
      </c:scatterChart>
      <c:valAx>
        <c:axId val="622579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Size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80240"/>
        <c:crossesAt val="1.0000000000000003E-4"/>
        <c:crossBetween val="midCat"/>
      </c:valAx>
      <c:valAx>
        <c:axId val="6225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7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Unsorted Array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(Sheet1!$D$4,Sheet1!$D$13,Sheet1!$D$22,Sheet1!$D$31,Sheet1!$D$40)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(Sheet1!$H$9,Sheet1!$H$18,Sheet1!$H$27,Sheet1!$H$36,Sheet1!$H$45)</c:f>
              <c:numCache>
                <c:formatCode>General</c:formatCode>
                <c:ptCount val="5"/>
                <c:pt idx="0">
                  <c:v>1.9942000000000002E-3</c:v>
                </c:pt>
                <c:pt idx="1">
                  <c:v>0.16774880000000003</c:v>
                </c:pt>
                <c:pt idx="2">
                  <c:v>16.665070000000004</c:v>
                </c:pt>
                <c:pt idx="3">
                  <c:v>1991.075028</c:v>
                </c:pt>
                <c:pt idx="4">
                  <c:v>182662.71168408848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0-4E43-BA7D-7C4113FA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79912"/>
        <c:axId val="622580240"/>
      </c:scatterChart>
      <c:valAx>
        <c:axId val="6225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Size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80240"/>
        <c:crossesAt val="1.0000000000000003E-4"/>
        <c:crossBetween val="midCat"/>
      </c:valAx>
      <c:valAx>
        <c:axId val="6225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7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Binary Heap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(Sheet1!$D$4,Sheet1!$D$13,Sheet1!$D$22,Sheet1!$D$31,Sheet1!$D$40)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(Sheet1!$I$9,Sheet1!$I$18,Sheet1!$I$27,Sheet1!$I$36,Sheet1!$I$45)</c:f>
              <c:numCache>
                <c:formatCode>General</c:formatCode>
                <c:ptCount val="5"/>
                <c:pt idx="0">
                  <c:v>9.9740000000000007E-4</c:v>
                </c:pt>
                <c:pt idx="1">
                  <c:v>1.2965000000000001E-2</c:v>
                </c:pt>
                <c:pt idx="2">
                  <c:v>0.17692720000000001</c:v>
                </c:pt>
                <c:pt idx="3">
                  <c:v>2.8846992</c:v>
                </c:pt>
                <c:pt idx="4">
                  <c:v>37.400844399999997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E-4FA1-8177-2FE3AC49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79912"/>
        <c:axId val="622580240"/>
      </c:scatterChart>
      <c:valAx>
        <c:axId val="6225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Size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80240"/>
        <c:crossesAt val="1.0000000000000003E-4"/>
        <c:crossBetween val="midCat"/>
      </c:valAx>
      <c:valAx>
        <c:axId val="6225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57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23</xdr:row>
      <xdr:rowOff>0</xdr:rowOff>
    </xdr:from>
    <xdr:to>
      <xdr:col>25</xdr:col>
      <xdr:colOff>457200</xdr:colOff>
      <xdr:row>38</xdr:row>
      <xdr:rowOff>457200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F2B60-A888-4684-A9AA-100235FD5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38</xdr:row>
      <xdr:rowOff>514350</xdr:rowOff>
    </xdr:from>
    <xdr:to>
      <xdr:col>21</xdr:col>
      <xdr:colOff>200025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0065F6-6962-45F3-9EBD-870D5DF28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23</xdr:col>
      <xdr:colOff>457200</xdr:colOff>
      <xdr:row>79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BF9A1C-AA73-4A09-AD01-68F12FF15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466725</xdr:colOff>
      <xdr:row>58</xdr:row>
      <xdr:rowOff>190500</xdr:rowOff>
    </xdr:from>
    <xdr:to>
      <xdr:col>13</xdr:col>
      <xdr:colOff>200025</xdr:colOff>
      <xdr:row>77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5D0F3C-27AC-4C14-A3D6-6801C3FEA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590550</xdr:colOff>
      <xdr:row>84</xdr:row>
      <xdr:rowOff>19050</xdr:rowOff>
    </xdr:from>
    <xdr:to>
      <xdr:col>21</xdr:col>
      <xdr:colOff>438150</xdr:colOff>
      <xdr:row>102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FED2B3-176A-44B3-9FF0-3949CF397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285750</xdr:colOff>
      <xdr:row>80</xdr:row>
      <xdr:rowOff>104775</xdr:rowOff>
    </xdr:from>
    <xdr:to>
      <xdr:col>9</xdr:col>
      <xdr:colOff>447675</xdr:colOff>
      <xdr:row>98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E1AD4D-3705-471B-8AD7-0F8A21FE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0059-DD2C-44BF-8167-C13F2D5271D7}">
  <dimension ref="C3:K45"/>
  <sheetViews>
    <sheetView showGridLines="0" tabSelected="1" topLeftCell="A73" zoomScaleNormal="100" workbookViewId="0">
      <selection activeCell="I80" sqref="I80"/>
    </sheetView>
  </sheetViews>
  <sheetFormatPr defaultRowHeight="15.75" x14ac:dyDescent="0.25"/>
  <cols>
    <col min="1" max="3" width="9.140625" style="1"/>
    <col min="4" max="4" width="9" style="1" bestFit="1" customWidth="1"/>
    <col min="5" max="6" width="9.140625" style="1"/>
    <col min="7" max="7" width="10.5703125" style="1" bestFit="1" customWidth="1"/>
    <col min="8" max="8" width="10.85546875" style="1" bestFit="1" customWidth="1"/>
    <col min="9" max="9" width="10.5703125" style="1" bestFit="1" customWidth="1"/>
    <col min="10" max="10" width="9.140625" style="1"/>
    <col min="11" max="11" width="15.42578125" style="1" customWidth="1"/>
    <col min="12" max="16384" width="9.140625" style="1"/>
  </cols>
  <sheetData>
    <row r="3" spans="3:11" ht="32.25" thickBot="1" x14ac:dyDescent="0.3">
      <c r="C3" s="5" t="s">
        <v>4</v>
      </c>
      <c r="D3" s="6" t="s">
        <v>1</v>
      </c>
      <c r="E3" s="7" t="s">
        <v>0</v>
      </c>
      <c r="F3" s="7" t="s">
        <v>2</v>
      </c>
      <c r="G3" s="7" t="s">
        <v>3</v>
      </c>
      <c r="H3" s="13" t="s">
        <v>6</v>
      </c>
      <c r="I3" s="13" t="s">
        <v>5</v>
      </c>
      <c r="J3" s="8" t="s">
        <v>8</v>
      </c>
    </row>
    <row r="4" spans="3:11" ht="16.5" thickTop="1" x14ac:dyDescent="0.25">
      <c r="C4" s="2">
        <v>1</v>
      </c>
      <c r="D4" s="19">
        <v>100</v>
      </c>
      <c r="E4" s="3">
        <v>68</v>
      </c>
      <c r="F4" s="3">
        <v>48</v>
      </c>
      <c r="G4" s="3">
        <v>29</v>
      </c>
      <c r="H4" s="14">
        <v>1.9949999999999998E-3</v>
      </c>
      <c r="I4" s="14">
        <v>9.9700000000000006E-4</v>
      </c>
      <c r="J4" s="4">
        <v>2</v>
      </c>
    </row>
    <row r="5" spans="3:11" x14ac:dyDescent="0.25">
      <c r="C5" s="2">
        <v>2</v>
      </c>
      <c r="D5" s="20"/>
      <c r="E5" s="3">
        <v>344</v>
      </c>
      <c r="F5" s="3">
        <v>97</v>
      </c>
      <c r="G5" s="3">
        <v>40</v>
      </c>
      <c r="H5" s="14">
        <v>1.9949999999999998E-3</v>
      </c>
      <c r="I5" s="14">
        <v>9.9700000000000006E-4</v>
      </c>
      <c r="J5" s="4">
        <v>2</v>
      </c>
    </row>
    <row r="6" spans="3:11" x14ac:dyDescent="0.25">
      <c r="C6" s="2">
        <v>3</v>
      </c>
      <c r="D6" s="20"/>
      <c r="E6" s="3">
        <v>575</v>
      </c>
      <c r="F6" s="3">
        <v>34</v>
      </c>
      <c r="G6" s="3">
        <v>75</v>
      </c>
      <c r="H6" s="14">
        <v>1.993E-3</v>
      </c>
      <c r="I6" s="14">
        <v>9.9799999999999997E-4</v>
      </c>
      <c r="J6" s="4">
        <v>1.998</v>
      </c>
    </row>
    <row r="7" spans="3:11" x14ac:dyDescent="0.25">
      <c r="C7" s="2">
        <v>4</v>
      </c>
      <c r="D7" s="20"/>
      <c r="E7" s="3">
        <v>811</v>
      </c>
      <c r="F7" s="3">
        <v>53</v>
      </c>
      <c r="G7" s="3">
        <v>2</v>
      </c>
      <c r="H7" s="14">
        <v>1.9940000000000001E-3</v>
      </c>
      <c r="I7" s="14">
        <v>9.9799999999999997E-4</v>
      </c>
      <c r="J7" s="4">
        <v>1.9990000000000001</v>
      </c>
    </row>
    <row r="8" spans="3:11" x14ac:dyDescent="0.25">
      <c r="C8" s="2">
        <v>5</v>
      </c>
      <c r="D8" s="21"/>
      <c r="E8" s="3">
        <v>1134</v>
      </c>
      <c r="F8" s="3">
        <v>9</v>
      </c>
      <c r="G8" s="3">
        <v>64</v>
      </c>
      <c r="H8" s="14">
        <v>1.9940000000000001E-3</v>
      </c>
      <c r="I8" s="14">
        <v>9.9700000000000006E-4</v>
      </c>
      <c r="J8" s="4">
        <v>2</v>
      </c>
    </row>
    <row r="9" spans="3:11" x14ac:dyDescent="0.25">
      <c r="C9" s="9"/>
      <c r="D9" s="10"/>
      <c r="E9" s="10"/>
      <c r="F9" s="10"/>
      <c r="G9" s="10" t="s">
        <v>7</v>
      </c>
      <c r="H9" s="15">
        <f>AVERAGE(H4:H8)</f>
        <v>1.9942000000000002E-3</v>
      </c>
      <c r="I9" s="15">
        <f>AVERAGE(I4:I8)</f>
        <v>9.9740000000000007E-4</v>
      </c>
      <c r="J9" s="11">
        <f>AVERAGE(J4:J8)</f>
        <v>1.9994000000000001</v>
      </c>
    </row>
    <row r="12" spans="3:11" ht="32.25" thickBot="1" x14ac:dyDescent="0.3">
      <c r="C12" s="5" t="s">
        <v>4</v>
      </c>
      <c r="D12" s="6" t="s">
        <v>1</v>
      </c>
      <c r="E12" s="7" t="s">
        <v>0</v>
      </c>
      <c r="F12" s="7" t="s">
        <v>2</v>
      </c>
      <c r="G12" s="12" t="s">
        <v>3</v>
      </c>
      <c r="H12" s="12" t="s">
        <v>6</v>
      </c>
      <c r="I12" s="13" t="s">
        <v>5</v>
      </c>
      <c r="J12" s="16" t="s">
        <v>8</v>
      </c>
      <c r="K12" s="12" t="s">
        <v>10</v>
      </c>
    </row>
    <row r="13" spans="3:11" ht="16.5" thickTop="1" x14ac:dyDescent="0.25">
      <c r="C13" s="17">
        <v>1</v>
      </c>
      <c r="D13" s="22">
        <v>1000</v>
      </c>
      <c r="E13" s="3">
        <v>21</v>
      </c>
      <c r="F13" s="3">
        <v>586</v>
      </c>
      <c r="G13" s="4">
        <v>969</v>
      </c>
      <c r="H13" s="4">
        <v>0.16356200000000001</v>
      </c>
      <c r="I13" s="14">
        <v>1.2965000000000001E-2</v>
      </c>
      <c r="J13" s="14">
        <v>12.615</v>
      </c>
      <c r="K13" s="4"/>
    </row>
    <row r="14" spans="3:11" x14ac:dyDescent="0.25">
      <c r="C14" s="14">
        <v>2</v>
      </c>
      <c r="D14" s="23"/>
      <c r="E14" s="3">
        <v>380</v>
      </c>
      <c r="F14" s="3">
        <v>252</v>
      </c>
      <c r="G14" s="4">
        <v>168</v>
      </c>
      <c r="H14" s="4">
        <v>0.16755200000000001</v>
      </c>
      <c r="I14" s="14">
        <v>1.2965000000000001E-2</v>
      </c>
      <c r="J14" s="14">
        <v>12.923</v>
      </c>
      <c r="K14" s="4"/>
    </row>
    <row r="15" spans="3:11" x14ac:dyDescent="0.25">
      <c r="C15" s="14">
        <v>3</v>
      </c>
      <c r="D15" s="23"/>
      <c r="E15" s="3">
        <v>549</v>
      </c>
      <c r="F15" s="3">
        <v>376</v>
      </c>
      <c r="G15" s="4">
        <v>472</v>
      </c>
      <c r="H15" s="4">
        <v>0.16456000000000001</v>
      </c>
      <c r="I15" s="14">
        <v>1.2965000000000001E-2</v>
      </c>
      <c r="J15" s="14">
        <v>12.692</v>
      </c>
      <c r="K15" s="4"/>
    </row>
    <row r="16" spans="3:11" x14ac:dyDescent="0.25">
      <c r="C16" s="14">
        <v>4</v>
      </c>
      <c r="D16" s="23"/>
      <c r="E16" s="3">
        <v>797</v>
      </c>
      <c r="F16" s="3">
        <v>175</v>
      </c>
      <c r="G16" s="4">
        <v>61</v>
      </c>
      <c r="H16" s="4">
        <v>0.16853699999999999</v>
      </c>
      <c r="I16" s="14">
        <v>1.2965000000000001E-2</v>
      </c>
      <c r="J16" s="14">
        <v>12.999000000000001</v>
      </c>
      <c r="K16" s="4"/>
    </row>
    <row r="17" spans="3:11" x14ac:dyDescent="0.25">
      <c r="C17" s="18">
        <v>5</v>
      </c>
      <c r="D17" s="24"/>
      <c r="E17" s="3">
        <v>1000</v>
      </c>
      <c r="F17" s="3">
        <v>840</v>
      </c>
      <c r="G17" s="4">
        <v>451</v>
      </c>
      <c r="H17" s="4">
        <v>0.17453299999999999</v>
      </c>
      <c r="I17" s="14">
        <v>1.2965000000000001E-2</v>
      </c>
      <c r="J17" s="14">
        <v>13.461</v>
      </c>
      <c r="K17" s="4"/>
    </row>
    <row r="18" spans="3:11" x14ac:dyDescent="0.25">
      <c r="C18" s="9"/>
      <c r="D18" s="10"/>
      <c r="E18" s="10"/>
      <c r="F18" s="10"/>
      <c r="G18" s="11" t="s">
        <v>7</v>
      </c>
      <c r="H18" s="11">
        <f>AVERAGE(H13:H17)</f>
        <v>0.16774880000000003</v>
      </c>
      <c r="I18" s="15">
        <f>AVERAGE(I13:I17)</f>
        <v>1.2965000000000001E-2</v>
      </c>
      <c r="J18" s="15">
        <f>AVERAGE(J13:J17)</f>
        <v>12.938000000000002</v>
      </c>
      <c r="K18" s="11">
        <f>J18/J9</f>
        <v>6.4709412823847163</v>
      </c>
    </row>
    <row r="21" spans="3:11" ht="32.25" thickBot="1" x14ac:dyDescent="0.3">
      <c r="C21" s="5" t="s">
        <v>4</v>
      </c>
      <c r="D21" s="6" t="s">
        <v>1</v>
      </c>
      <c r="E21" s="7" t="s">
        <v>0</v>
      </c>
      <c r="F21" s="7" t="s">
        <v>2</v>
      </c>
      <c r="G21" s="12" t="s">
        <v>3</v>
      </c>
      <c r="H21" s="13" t="s">
        <v>6</v>
      </c>
      <c r="I21" s="13" t="s">
        <v>5</v>
      </c>
      <c r="J21" s="16" t="s">
        <v>8</v>
      </c>
      <c r="K21" s="12" t="s">
        <v>11</v>
      </c>
    </row>
    <row r="22" spans="3:11" ht="16.5" thickTop="1" x14ac:dyDescent="0.25">
      <c r="C22" s="17">
        <v>1</v>
      </c>
      <c r="D22" s="22">
        <v>10000</v>
      </c>
      <c r="E22" s="3">
        <v>38</v>
      </c>
      <c r="F22" s="3">
        <v>5977</v>
      </c>
      <c r="G22" s="4">
        <v>8089</v>
      </c>
      <c r="H22" s="14">
        <v>16.055059</v>
      </c>
      <c r="I22" s="14">
        <v>0.170544</v>
      </c>
      <c r="J22" s="14">
        <v>94.14</v>
      </c>
      <c r="K22" s="4"/>
    </row>
    <row r="23" spans="3:11" x14ac:dyDescent="0.25">
      <c r="C23" s="14">
        <v>2</v>
      </c>
      <c r="D23" s="23"/>
      <c r="E23" s="3">
        <v>240</v>
      </c>
      <c r="F23" s="3">
        <v>5356</v>
      </c>
      <c r="G23" s="4">
        <v>206</v>
      </c>
      <c r="H23" s="14">
        <v>16.725574000000002</v>
      </c>
      <c r="I23" s="14">
        <v>0.172539</v>
      </c>
      <c r="J23" s="14">
        <v>96.938000000000002</v>
      </c>
      <c r="K23" s="4"/>
    </row>
    <row r="24" spans="3:11" x14ac:dyDescent="0.25">
      <c r="C24" s="14">
        <v>3</v>
      </c>
      <c r="D24" s="23"/>
      <c r="E24" s="3">
        <v>425</v>
      </c>
      <c r="F24" s="3">
        <v>6923</v>
      </c>
      <c r="G24" s="4">
        <v>9779</v>
      </c>
      <c r="H24" s="14">
        <v>17.731479</v>
      </c>
      <c r="I24" s="14">
        <v>0.172539</v>
      </c>
      <c r="J24" s="14">
        <v>102.768</v>
      </c>
      <c r="K24" s="4"/>
    </row>
    <row r="25" spans="3:11" x14ac:dyDescent="0.25">
      <c r="C25" s="14">
        <v>4</v>
      </c>
      <c r="D25" s="23"/>
      <c r="E25" s="3">
        <v>953</v>
      </c>
      <c r="F25" s="3">
        <v>3258</v>
      </c>
      <c r="G25" s="4">
        <v>2544</v>
      </c>
      <c r="H25" s="14">
        <v>16.944680000000002</v>
      </c>
      <c r="I25" s="14">
        <v>0.18251200000000001</v>
      </c>
      <c r="J25" s="14">
        <v>92.840999999999994</v>
      </c>
      <c r="K25" s="4"/>
    </row>
    <row r="26" spans="3:11" x14ac:dyDescent="0.25">
      <c r="C26" s="18">
        <v>5</v>
      </c>
      <c r="D26" s="24"/>
      <c r="E26" s="3">
        <v>1010</v>
      </c>
      <c r="F26" s="3">
        <v>3730</v>
      </c>
      <c r="G26" s="4">
        <v>1061</v>
      </c>
      <c r="H26" s="14">
        <v>15.868558</v>
      </c>
      <c r="I26" s="14">
        <v>0.186502</v>
      </c>
      <c r="J26" s="14">
        <v>85.084999999999994</v>
      </c>
      <c r="K26" s="4"/>
    </row>
    <row r="27" spans="3:11" x14ac:dyDescent="0.25">
      <c r="C27" s="9"/>
      <c r="D27" s="10"/>
      <c r="E27" s="10"/>
      <c r="F27" s="10"/>
      <c r="G27" s="11" t="s">
        <v>7</v>
      </c>
      <c r="H27" s="15">
        <f>AVERAGE(H22:H26)</f>
        <v>16.665070000000004</v>
      </c>
      <c r="I27" s="15">
        <f t="shared" ref="I27:J27" si="0">AVERAGE(I22:I26)</f>
        <v>0.17692720000000001</v>
      </c>
      <c r="J27" s="15">
        <f t="shared" si="0"/>
        <v>94.354399999999998</v>
      </c>
      <c r="K27" s="11">
        <f>J27/J18</f>
        <v>7.2928118720049451</v>
      </c>
    </row>
    <row r="30" spans="3:11" ht="32.25" thickBot="1" x14ac:dyDescent="0.3">
      <c r="C30" s="5" t="s">
        <v>4</v>
      </c>
      <c r="D30" s="6" t="s">
        <v>1</v>
      </c>
      <c r="E30" s="7" t="s">
        <v>0</v>
      </c>
      <c r="F30" s="7" t="s">
        <v>2</v>
      </c>
      <c r="G30" s="12" t="s">
        <v>3</v>
      </c>
      <c r="H30" s="13" t="s">
        <v>6</v>
      </c>
      <c r="I30" s="13" t="s">
        <v>5</v>
      </c>
      <c r="J30" s="16" t="s">
        <v>8</v>
      </c>
      <c r="K30" s="12" t="s">
        <v>12</v>
      </c>
    </row>
    <row r="31" spans="3:11" ht="16.5" thickTop="1" x14ac:dyDescent="0.25">
      <c r="C31" s="17">
        <v>1</v>
      </c>
      <c r="D31" s="19">
        <v>100000</v>
      </c>
      <c r="E31" s="3">
        <v>98</v>
      </c>
      <c r="F31" s="3">
        <v>69511</v>
      </c>
      <c r="G31" s="4">
        <v>1022</v>
      </c>
      <c r="H31" s="14">
        <v>1978.487521</v>
      </c>
      <c r="I31" s="14">
        <v>3.2640950000000002</v>
      </c>
      <c r="J31" s="14">
        <v>606.13699999999994</v>
      </c>
      <c r="K31" s="4"/>
    </row>
    <row r="32" spans="3:11" x14ac:dyDescent="0.25">
      <c r="C32" s="14">
        <v>2</v>
      </c>
      <c r="D32" s="20"/>
      <c r="E32" s="3">
        <v>192</v>
      </c>
      <c r="F32" s="3">
        <v>83887</v>
      </c>
      <c r="G32" s="4">
        <v>2306</v>
      </c>
      <c r="H32" s="14">
        <v>1919.4155049999999</v>
      </c>
      <c r="I32" s="14">
        <v>2.2721719999999999</v>
      </c>
      <c r="J32" s="14">
        <v>705.221</v>
      </c>
      <c r="K32" s="4"/>
    </row>
    <row r="33" spans="3:11" x14ac:dyDescent="0.25">
      <c r="C33" s="14">
        <v>3</v>
      </c>
      <c r="D33" s="20"/>
      <c r="E33" s="3">
        <v>309</v>
      </c>
      <c r="F33" s="3">
        <v>94276</v>
      </c>
      <c r="G33" s="4">
        <v>32164</v>
      </c>
      <c r="H33" s="14">
        <v>1951.5705069999999</v>
      </c>
      <c r="I33" s="14">
        <v>2.5840900000000002</v>
      </c>
      <c r="J33" s="14">
        <v>755.226</v>
      </c>
      <c r="K33" s="4"/>
    </row>
    <row r="34" spans="3:11" x14ac:dyDescent="0.25">
      <c r="C34" s="14">
        <v>4</v>
      </c>
      <c r="D34" s="20"/>
      <c r="E34" s="3">
        <v>500</v>
      </c>
      <c r="F34" s="3">
        <v>50151</v>
      </c>
      <c r="G34" s="4">
        <v>3484</v>
      </c>
      <c r="H34" s="14">
        <v>1892.2210620000001</v>
      </c>
      <c r="I34" s="14">
        <v>2.7775699999999999</v>
      </c>
      <c r="J34" s="14">
        <v>681.25</v>
      </c>
      <c r="K34" s="4"/>
    </row>
    <row r="35" spans="3:11" x14ac:dyDescent="0.25">
      <c r="C35" s="18">
        <v>5</v>
      </c>
      <c r="D35" s="21"/>
      <c r="E35" s="3">
        <v>975</v>
      </c>
      <c r="F35" s="3">
        <v>88265</v>
      </c>
      <c r="G35" s="4">
        <v>39652</v>
      </c>
      <c r="H35" s="14">
        <v>2213.6805450000002</v>
      </c>
      <c r="I35" s="14">
        <v>3.525569</v>
      </c>
      <c r="J35" s="14">
        <v>627.89300000000003</v>
      </c>
      <c r="K35" s="4"/>
    </row>
    <row r="36" spans="3:11" x14ac:dyDescent="0.25">
      <c r="C36" s="9"/>
      <c r="D36" s="10"/>
      <c r="E36" s="10"/>
      <c r="F36" s="10"/>
      <c r="G36" s="11" t="s">
        <v>7</v>
      </c>
      <c r="H36" s="15">
        <f>AVERAGE(H31:H35)</f>
        <v>1991.075028</v>
      </c>
      <c r="I36" s="15">
        <f t="shared" ref="I36:J36" si="1">AVERAGE(I31:I35)</f>
        <v>2.8846992</v>
      </c>
      <c r="J36" s="15">
        <f t="shared" si="1"/>
        <v>675.1454</v>
      </c>
      <c r="K36" s="11">
        <f>J36/J27</f>
        <v>7.1554204149462031</v>
      </c>
    </row>
    <row r="39" spans="3:11" ht="48" thickBot="1" x14ac:dyDescent="0.3">
      <c r="C39" s="5" t="s">
        <v>4</v>
      </c>
      <c r="D39" s="6" t="s">
        <v>1</v>
      </c>
      <c r="E39" s="7" t="s">
        <v>0</v>
      </c>
      <c r="F39" s="7" t="s">
        <v>2</v>
      </c>
      <c r="G39" s="12" t="s">
        <v>3</v>
      </c>
      <c r="H39" s="13" t="s">
        <v>9</v>
      </c>
      <c r="I39" s="13" t="s">
        <v>5</v>
      </c>
      <c r="J39" s="13" t="s">
        <v>13</v>
      </c>
      <c r="K39" s="12" t="s">
        <v>14</v>
      </c>
    </row>
    <row r="40" spans="3:11" ht="16.5" thickTop="1" x14ac:dyDescent="0.25">
      <c r="C40" s="17">
        <v>1</v>
      </c>
      <c r="D40" s="19">
        <v>1000000</v>
      </c>
      <c r="E40" s="3">
        <v>10</v>
      </c>
      <c r="F40" s="3">
        <v>645056</v>
      </c>
      <c r="G40" s="4">
        <v>102240</v>
      </c>
      <c r="H40" s="14">
        <f>J40*I40</f>
        <v>150417.1793272756</v>
      </c>
      <c r="I40" s="14">
        <v>34.351201000000003</v>
      </c>
      <c r="J40" s="14">
        <f>J31*$K$45</f>
        <v>4378.8040868578537</v>
      </c>
      <c r="K40" s="4"/>
    </row>
    <row r="41" spans="3:11" x14ac:dyDescent="0.25">
      <c r="C41" s="14">
        <v>2</v>
      </c>
      <c r="D41" s="20"/>
      <c r="E41" s="3">
        <v>111</v>
      </c>
      <c r="F41" s="3">
        <v>616407</v>
      </c>
      <c r="G41" s="4">
        <v>152183</v>
      </c>
      <c r="H41" s="14">
        <f t="shared" ref="H41:H44" si="2">J41*I41</f>
        <v>196349.33293123031</v>
      </c>
      <c r="I41" s="14">
        <v>38.540689</v>
      </c>
      <c r="J41" s="14">
        <f>J32*$K$45</f>
        <v>5094.5984108179882</v>
      </c>
      <c r="K41" s="4"/>
    </row>
    <row r="42" spans="3:11" x14ac:dyDescent="0.25">
      <c r="C42" s="14">
        <v>3</v>
      </c>
      <c r="D42" s="20"/>
      <c r="E42" s="3">
        <v>330</v>
      </c>
      <c r="F42" s="3">
        <v>832314</v>
      </c>
      <c r="G42" s="4">
        <v>738718</v>
      </c>
      <c r="H42" s="14">
        <f t="shared" si="2"/>
        <v>197779.91362640634</v>
      </c>
      <c r="I42" s="14">
        <v>36.251044999999998</v>
      </c>
      <c r="J42" s="14">
        <f>J33*$K$45</f>
        <v>5455.8403385724841</v>
      </c>
      <c r="K42" s="4"/>
    </row>
    <row r="43" spans="3:11" x14ac:dyDescent="0.25">
      <c r="C43" s="14">
        <v>4</v>
      </c>
      <c r="D43" s="20"/>
      <c r="E43" s="3">
        <v>689</v>
      </c>
      <c r="F43" s="3">
        <v>698828</v>
      </c>
      <c r="G43" s="4">
        <v>813445</v>
      </c>
      <c r="H43" s="14">
        <f t="shared" si="2"/>
        <v>199056.17755604978</v>
      </c>
      <c r="I43" s="14">
        <v>40.446823999999999</v>
      </c>
      <c r="J43" s="14">
        <f>J34*$K$45</f>
        <v>4921.4291227427348</v>
      </c>
      <c r="K43" s="4"/>
    </row>
    <row r="44" spans="3:11" x14ac:dyDescent="0.25">
      <c r="C44" s="18">
        <v>5</v>
      </c>
      <c r="D44" s="21"/>
      <c r="E44" s="3">
        <v>855</v>
      </c>
      <c r="F44" s="3">
        <v>308111</v>
      </c>
      <c r="G44" s="4">
        <v>51326</v>
      </c>
      <c r="H44" s="14">
        <f t="shared" si="2"/>
        <v>169710.95497948039</v>
      </c>
      <c r="I44" s="14">
        <v>37.414462999999998</v>
      </c>
      <c r="J44" s="14">
        <f>J35*$K$45</f>
        <v>4535.9719576753087</v>
      </c>
      <c r="K44" s="4"/>
    </row>
    <row r="45" spans="3:11" x14ac:dyDescent="0.25">
      <c r="C45" s="9"/>
      <c r="D45" s="10"/>
      <c r="E45" s="10"/>
      <c r="F45" s="10"/>
      <c r="G45" s="11" t="s">
        <v>7</v>
      </c>
      <c r="H45" s="15">
        <f>AVERAGE(H40:H44)</f>
        <v>182662.71168408848</v>
      </c>
      <c r="I45" s="15">
        <f t="shared" ref="I45:J45" si="3">AVERAGE(I40:I44)</f>
        <v>37.400844399999997</v>
      </c>
      <c r="J45" s="15">
        <f t="shared" si="3"/>
        <v>4877.3287833332743</v>
      </c>
      <c r="K45" s="11">
        <f>AVERAGE(K27,K36)</f>
        <v>7.2241161434755741</v>
      </c>
    </row>
  </sheetData>
  <mergeCells count="5">
    <mergeCell ref="D4:D8"/>
    <mergeCell ref="D13:D17"/>
    <mergeCell ref="D22:D26"/>
    <mergeCell ref="D31:D35"/>
    <mergeCell ref="D40:D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Wilsdon</dc:creator>
  <cp:lastModifiedBy>Katie Wilsdon</cp:lastModifiedBy>
  <dcterms:created xsi:type="dcterms:W3CDTF">2020-02-29T00:15:52Z</dcterms:created>
  <dcterms:modified xsi:type="dcterms:W3CDTF">2020-03-06T04:24:04Z</dcterms:modified>
</cp:coreProperties>
</file>