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nza203/Desktop/DVA_KNW/Homework Assignments/"/>
    </mc:Choice>
  </mc:AlternateContent>
  <xr:revisionPtr revIDLastSave="0" documentId="13_ncr:1_{3E89271B-E7EB-9D4B-9DC3-6C9FE7FF2A79}" xr6:coauthVersionLast="36" xr6:coauthVersionMax="36" xr10:uidLastSave="{00000000-0000-0000-0000-000000000000}"/>
  <bookViews>
    <workbookView xWindow="41840" yWindow="2360" windowWidth="26460" windowHeight="19940" xr2:uid="{00000000-000D-0000-FFFF-FFFF00000000}"/>
  </bookViews>
  <sheets>
    <sheet name="Sheet1" sheetId="1" r:id="rId1"/>
    <sheet name="PT-Category" sheetId="2" r:id="rId2"/>
    <sheet name="PT-SubCategory" sheetId="4" r:id="rId3"/>
    <sheet name="PT-DateCreated" sheetId="5" r:id="rId4"/>
    <sheet name="Bonus" sheetId="7" r:id="rId5"/>
  </sheets>
  <definedNames>
    <definedName name="_xlnm._FilterDatabase" localSheetId="0" hidden="1">Sheet1!$A$1:$T$4115</definedName>
    <definedName name="goal">Sheet1!$D:$D</definedName>
    <definedName name="state">Sheet1!$F:$F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C13" i="7"/>
  <c r="B13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E13" i="7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<sst xmlns="http://schemas.openxmlformats.org/spreadsheetml/2006/main" count="24821" uniqueCount="8401">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</sst>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rgb="FFFFFF00"/>
        </patternFill>
      </fill>
      <border>
        <left/>
        <right/>
        <top/>
        <bottom/>
      </border>
    </dxf>
    <dxf>
      <font>
        <color theme="0"/>
      </font>
      <fill>
        <patternFill>
          <bgColor rgb="FF0070C0"/>
        </patternFill>
      </fill>
      <border>
        <left/>
        <right/>
        <top/>
        <bottom/>
      </border>
    </dxf>
    <dxf>
      <font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color theme="0"/>
      </font>
      <fill>
        <patternFill>
          <bgColor rgb="FF00B050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FF603B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9177778657064846E-2"/>
          <c:y val="9.3132874015748032E-2"/>
          <c:w val="0.8014307759268785"/>
          <c:h val="0.809277559055118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'PT-Category'!$B$5:$B$14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103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52-E54C-840F-B0BC46ECF927}"/>
            </c:ext>
          </c:extLst>
        </c:ser>
        <c:ser>
          <c:idx val="1"/>
          <c:order val="1"/>
          <c:tx>
            <c:strRef>
              <c:f>'PT-Category'!$C$3:$C$4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'PT-Category'!$C$5:$C$14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B52-E54C-840F-B0BC46ECF927}"/>
            </c:ext>
          </c:extLst>
        </c:ser>
        <c:ser>
          <c:idx val="2"/>
          <c:order val="2"/>
          <c:tx>
            <c:strRef>
              <c:f>'PT-Category'!$D$3:$D$4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'PT-Category'!$D$5:$D$14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117</c:v>
                </c:pt>
                <c:pt idx="6">
                  <c:v>140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52-E54C-840F-B0BC46ECF927}"/>
            </c:ext>
          </c:extLst>
        </c:ser>
        <c:ser>
          <c:idx val="3"/>
          <c:order val="3"/>
          <c:tx>
            <c:strRef>
              <c:f>'PT-Category'!$E$3:$E$4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'PT-Category'!$E$5:$E$14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52-E54C-840F-B0BC46ECF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9744592"/>
        <c:axId val="589824720"/>
      </c:barChart>
      <c:catAx>
        <c:axId val="589744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24720"/>
        <c:crosses val="autoZero"/>
        <c:auto val="1"/>
        <c:lblAlgn val="ctr"/>
        <c:lblOffset val="100"/>
        <c:noMultiLvlLbl val="0"/>
      </c:catAx>
      <c:valAx>
        <c:axId val="58982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4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[StarterBook.xlsx]PT-SubCategory!PivotTable2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Count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6940446455572853E-2"/>
          <c:y val="9.375E-2"/>
          <c:w val="0.82162755793505893"/>
          <c:h val="0.699970253718285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Wearables</c:v>
                </c:pt>
                <c:pt idx="5">
                  <c:v>Spaces</c:v>
                </c:pt>
                <c:pt idx="6">
                  <c:v>Food Trucks</c:v>
                </c:pt>
                <c:pt idx="7">
                  <c:v>Hardware</c:v>
                </c:pt>
                <c:pt idx="8">
                  <c:v>Photobooks</c:v>
                </c:pt>
                <c:pt idx="9">
                  <c:v>Musical</c:v>
                </c:pt>
                <c:pt idx="10">
                  <c:v>Web</c:v>
                </c:pt>
                <c:pt idx="11">
                  <c:v>Animation</c:v>
                </c:pt>
                <c:pt idx="12">
                  <c:v>Video Games</c:v>
                </c:pt>
                <c:pt idx="13">
                  <c:v>Faith</c:v>
                </c:pt>
                <c:pt idx="14">
                  <c:v>Jazz</c:v>
                </c:pt>
                <c:pt idx="15">
                  <c:v>Drama</c:v>
                </c:pt>
                <c:pt idx="16">
                  <c:v>Tabletop Games</c:v>
                </c:pt>
                <c:pt idx="17">
                  <c:v>Television</c:v>
                </c:pt>
                <c:pt idx="18">
                  <c:v>Nonfiction</c:v>
                </c:pt>
                <c:pt idx="19">
                  <c:v>Shorts</c:v>
                </c:pt>
                <c:pt idx="20">
                  <c:v>Space Exploration</c:v>
                </c:pt>
                <c:pt idx="21">
                  <c:v>Small Batch</c:v>
                </c:pt>
                <c:pt idx="22">
                  <c:v>Pop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Children'S Books</c:v>
                </c:pt>
                <c:pt idx="26">
                  <c:v>Science Fiction</c:v>
                </c:pt>
                <c:pt idx="27">
                  <c:v>Electronic Music</c:v>
                </c:pt>
                <c:pt idx="28">
                  <c:v>Translations</c:v>
                </c:pt>
                <c:pt idx="29">
                  <c:v>Mobile Games</c:v>
                </c:pt>
                <c:pt idx="30">
                  <c:v>Audio</c:v>
                </c:pt>
                <c:pt idx="31">
                  <c:v>Radio &amp; Podcasts</c:v>
                </c:pt>
                <c:pt idx="32">
                  <c:v>World Music</c:v>
                </c:pt>
                <c:pt idx="33">
                  <c:v>Art Books</c:v>
                </c:pt>
                <c:pt idx="34">
                  <c:v>Nature</c:v>
                </c:pt>
                <c:pt idx="35">
                  <c:v>Restaurants</c:v>
                </c:pt>
                <c:pt idx="36">
                  <c:v>Metal</c:v>
                </c:pt>
                <c:pt idx="37">
                  <c:v>Makerspaces</c:v>
                </c:pt>
                <c:pt idx="38">
                  <c:v>Places</c:v>
                </c:pt>
                <c:pt idx="39">
                  <c:v>Gadgets</c:v>
                </c:pt>
                <c:pt idx="40">
                  <c:v>People</c:v>
                </c:pt>
              </c:strCache>
            </c:strRef>
          </c:cat>
          <c:val>
            <c:numRef>
              <c:f>'PT-SubCategory'!$B$6:$B$47</c:f>
              <c:numCache>
                <c:formatCode>General</c:formatCode>
                <c:ptCount val="41"/>
                <c:pt idx="4">
                  <c:v>47</c:v>
                </c:pt>
                <c:pt idx="5">
                  <c:v>15</c:v>
                </c:pt>
                <c:pt idx="6">
                  <c:v>15</c:v>
                </c:pt>
                <c:pt idx="9">
                  <c:v>11</c:v>
                </c:pt>
                <c:pt idx="10">
                  <c:v>59</c:v>
                </c:pt>
                <c:pt idx="20">
                  <c:v>15</c:v>
                </c:pt>
                <c:pt idx="26">
                  <c:v>31</c:v>
                </c:pt>
                <c:pt idx="28">
                  <c:v>6</c:v>
                </c:pt>
                <c:pt idx="30">
                  <c:v>23</c:v>
                </c:pt>
                <c:pt idx="32">
                  <c:v>19</c:v>
                </c:pt>
                <c:pt idx="3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8-2842-870C-199FB44F219B}"/>
            </c:ext>
          </c:extLst>
        </c:ser>
        <c:ser>
          <c:idx val="1"/>
          <c:order val="1"/>
          <c:tx>
            <c:strRef>
              <c:f>'PT-SubCategory'!$C$4:$C$5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Wearables</c:v>
                </c:pt>
                <c:pt idx="5">
                  <c:v>Spaces</c:v>
                </c:pt>
                <c:pt idx="6">
                  <c:v>Food Trucks</c:v>
                </c:pt>
                <c:pt idx="7">
                  <c:v>Hardware</c:v>
                </c:pt>
                <c:pt idx="8">
                  <c:v>Photobooks</c:v>
                </c:pt>
                <c:pt idx="9">
                  <c:v>Musical</c:v>
                </c:pt>
                <c:pt idx="10">
                  <c:v>Web</c:v>
                </c:pt>
                <c:pt idx="11">
                  <c:v>Animation</c:v>
                </c:pt>
                <c:pt idx="12">
                  <c:v>Video Games</c:v>
                </c:pt>
                <c:pt idx="13">
                  <c:v>Faith</c:v>
                </c:pt>
                <c:pt idx="14">
                  <c:v>Jazz</c:v>
                </c:pt>
                <c:pt idx="15">
                  <c:v>Drama</c:v>
                </c:pt>
                <c:pt idx="16">
                  <c:v>Tabletop Games</c:v>
                </c:pt>
                <c:pt idx="17">
                  <c:v>Television</c:v>
                </c:pt>
                <c:pt idx="18">
                  <c:v>Nonfiction</c:v>
                </c:pt>
                <c:pt idx="19">
                  <c:v>Shorts</c:v>
                </c:pt>
                <c:pt idx="20">
                  <c:v>Space Exploration</c:v>
                </c:pt>
                <c:pt idx="21">
                  <c:v>Small Batch</c:v>
                </c:pt>
                <c:pt idx="22">
                  <c:v>Pop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Children'S Books</c:v>
                </c:pt>
                <c:pt idx="26">
                  <c:v>Science Fiction</c:v>
                </c:pt>
                <c:pt idx="27">
                  <c:v>Electronic Music</c:v>
                </c:pt>
                <c:pt idx="28">
                  <c:v>Translations</c:v>
                </c:pt>
                <c:pt idx="29">
                  <c:v>Mobile Games</c:v>
                </c:pt>
                <c:pt idx="30">
                  <c:v>Audio</c:v>
                </c:pt>
                <c:pt idx="31">
                  <c:v>Radio &amp; Podcasts</c:v>
                </c:pt>
                <c:pt idx="32">
                  <c:v>World Music</c:v>
                </c:pt>
                <c:pt idx="33">
                  <c:v>Art Books</c:v>
                </c:pt>
                <c:pt idx="34">
                  <c:v>Nature</c:v>
                </c:pt>
                <c:pt idx="35">
                  <c:v>Restaurants</c:v>
                </c:pt>
                <c:pt idx="36">
                  <c:v>Metal</c:v>
                </c:pt>
                <c:pt idx="37">
                  <c:v>Makerspaces</c:v>
                </c:pt>
                <c:pt idx="38">
                  <c:v>Places</c:v>
                </c:pt>
                <c:pt idx="39">
                  <c:v>Gadgets</c:v>
                </c:pt>
                <c:pt idx="40">
                  <c:v>People</c:v>
                </c:pt>
              </c:strCache>
            </c:strRef>
          </c:cat>
          <c:val>
            <c:numRef>
              <c:f>'PT-SubCategory'!$C$6:$C$47</c:f>
              <c:numCache>
                <c:formatCode>General</c:formatCode>
                <c:ptCount val="41"/>
                <c:pt idx="0">
                  <c:v>250</c:v>
                </c:pt>
                <c:pt idx="3">
                  <c:v>20</c:v>
                </c:pt>
                <c:pt idx="4">
                  <c:v>81</c:v>
                </c:pt>
                <c:pt idx="5">
                  <c:v>59</c:v>
                </c:pt>
                <c:pt idx="6">
                  <c:v>101</c:v>
                </c:pt>
                <c:pt idx="8">
                  <c:v>34</c:v>
                </c:pt>
                <c:pt idx="9">
                  <c:v>40</c:v>
                </c:pt>
                <c:pt idx="10">
                  <c:v>36</c:v>
                </c:pt>
                <c:pt idx="11">
                  <c:v>78</c:v>
                </c:pt>
                <c:pt idx="12">
                  <c:v>73</c:v>
                </c:pt>
                <c:pt idx="13">
                  <c:v>37</c:v>
                </c:pt>
                <c:pt idx="14">
                  <c:v>53</c:v>
                </c:pt>
                <c:pt idx="15">
                  <c:v>52</c:v>
                </c:pt>
                <c:pt idx="20">
                  <c:v>1</c:v>
                </c:pt>
                <c:pt idx="23">
                  <c:v>34</c:v>
                </c:pt>
                <c:pt idx="25">
                  <c:v>32</c:v>
                </c:pt>
                <c:pt idx="28">
                  <c:v>21</c:v>
                </c:pt>
                <c:pt idx="29">
                  <c:v>23</c:v>
                </c:pt>
                <c:pt idx="34">
                  <c:v>14</c:v>
                </c:pt>
                <c:pt idx="35">
                  <c:v>14</c:v>
                </c:pt>
                <c:pt idx="37">
                  <c:v>7</c:v>
                </c:pt>
                <c:pt idx="38">
                  <c:v>13</c:v>
                </c:pt>
                <c:pt idx="39">
                  <c:v>13</c:v>
                </c:pt>
                <c:pt idx="4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E8-2842-870C-199FB44F219B}"/>
            </c:ext>
          </c:extLst>
        </c:ser>
        <c:ser>
          <c:idx val="2"/>
          <c:order val="2"/>
          <c:tx>
            <c:strRef>
              <c:f>'PT-SubCategory'!$D$4:$D$5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Wearables</c:v>
                </c:pt>
                <c:pt idx="5">
                  <c:v>Spaces</c:v>
                </c:pt>
                <c:pt idx="6">
                  <c:v>Food Trucks</c:v>
                </c:pt>
                <c:pt idx="7">
                  <c:v>Hardware</c:v>
                </c:pt>
                <c:pt idx="8">
                  <c:v>Photobooks</c:v>
                </c:pt>
                <c:pt idx="9">
                  <c:v>Musical</c:v>
                </c:pt>
                <c:pt idx="10">
                  <c:v>Web</c:v>
                </c:pt>
                <c:pt idx="11">
                  <c:v>Animation</c:v>
                </c:pt>
                <c:pt idx="12">
                  <c:v>Video Games</c:v>
                </c:pt>
                <c:pt idx="13">
                  <c:v>Faith</c:v>
                </c:pt>
                <c:pt idx="14">
                  <c:v>Jazz</c:v>
                </c:pt>
                <c:pt idx="15">
                  <c:v>Drama</c:v>
                </c:pt>
                <c:pt idx="16">
                  <c:v>Tabletop Games</c:v>
                </c:pt>
                <c:pt idx="17">
                  <c:v>Television</c:v>
                </c:pt>
                <c:pt idx="18">
                  <c:v>Nonfiction</c:v>
                </c:pt>
                <c:pt idx="19">
                  <c:v>Shorts</c:v>
                </c:pt>
                <c:pt idx="20">
                  <c:v>Space Exploration</c:v>
                </c:pt>
                <c:pt idx="21">
                  <c:v>Small Batch</c:v>
                </c:pt>
                <c:pt idx="22">
                  <c:v>Pop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Children'S Books</c:v>
                </c:pt>
                <c:pt idx="26">
                  <c:v>Science Fiction</c:v>
                </c:pt>
                <c:pt idx="27">
                  <c:v>Electronic Music</c:v>
                </c:pt>
                <c:pt idx="28">
                  <c:v>Translations</c:v>
                </c:pt>
                <c:pt idx="29">
                  <c:v>Mobile Games</c:v>
                </c:pt>
                <c:pt idx="30">
                  <c:v>Audio</c:v>
                </c:pt>
                <c:pt idx="31">
                  <c:v>Radio &amp; Podcasts</c:v>
                </c:pt>
                <c:pt idx="32">
                  <c:v>World Music</c:v>
                </c:pt>
                <c:pt idx="33">
                  <c:v>Art Books</c:v>
                </c:pt>
                <c:pt idx="34">
                  <c:v>Nature</c:v>
                </c:pt>
                <c:pt idx="35">
                  <c:v>Restaurants</c:v>
                </c:pt>
                <c:pt idx="36">
                  <c:v>Metal</c:v>
                </c:pt>
                <c:pt idx="37">
                  <c:v>Makerspaces</c:v>
                </c:pt>
                <c:pt idx="38">
                  <c:v>Places</c:v>
                </c:pt>
                <c:pt idx="39">
                  <c:v>Gadgets</c:v>
                </c:pt>
                <c:pt idx="40">
                  <c:v>People</c:v>
                </c:pt>
              </c:strCache>
            </c:strRef>
          </c:cat>
          <c:val>
            <c:numRef>
              <c:f>'PT-SubCategory'!$D$6:$D$47</c:f>
              <c:numCache>
                <c:formatCode>General</c:formatCode>
                <c:ptCount val="41"/>
                <c:pt idx="0">
                  <c:v>9</c:v>
                </c:pt>
                <c:pt idx="5">
                  <c:v>3</c:v>
                </c:pt>
                <c:pt idx="13">
                  <c:v>17</c:v>
                </c:pt>
                <c:pt idx="2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E8-2842-870C-199FB44F219B}"/>
            </c:ext>
          </c:extLst>
        </c:ser>
        <c:ser>
          <c:idx val="3"/>
          <c:order val="3"/>
          <c:tx>
            <c:strRef>
              <c:f>'PT-SubCategory'!$E$4:$E$5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Wearables</c:v>
                </c:pt>
                <c:pt idx="5">
                  <c:v>Spaces</c:v>
                </c:pt>
                <c:pt idx="6">
                  <c:v>Food Trucks</c:v>
                </c:pt>
                <c:pt idx="7">
                  <c:v>Hardware</c:v>
                </c:pt>
                <c:pt idx="8">
                  <c:v>Photobooks</c:v>
                </c:pt>
                <c:pt idx="9">
                  <c:v>Musical</c:v>
                </c:pt>
                <c:pt idx="10">
                  <c:v>Web</c:v>
                </c:pt>
                <c:pt idx="11">
                  <c:v>Animation</c:v>
                </c:pt>
                <c:pt idx="12">
                  <c:v>Video Games</c:v>
                </c:pt>
                <c:pt idx="13">
                  <c:v>Faith</c:v>
                </c:pt>
                <c:pt idx="14">
                  <c:v>Jazz</c:v>
                </c:pt>
                <c:pt idx="15">
                  <c:v>Drama</c:v>
                </c:pt>
                <c:pt idx="16">
                  <c:v>Tabletop Games</c:v>
                </c:pt>
                <c:pt idx="17">
                  <c:v>Television</c:v>
                </c:pt>
                <c:pt idx="18">
                  <c:v>Nonfiction</c:v>
                </c:pt>
                <c:pt idx="19">
                  <c:v>Shorts</c:v>
                </c:pt>
                <c:pt idx="20">
                  <c:v>Space Exploration</c:v>
                </c:pt>
                <c:pt idx="21">
                  <c:v>Small Batch</c:v>
                </c:pt>
                <c:pt idx="22">
                  <c:v>Pop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Children'S Books</c:v>
                </c:pt>
                <c:pt idx="26">
                  <c:v>Science Fiction</c:v>
                </c:pt>
                <c:pt idx="27">
                  <c:v>Electronic Music</c:v>
                </c:pt>
                <c:pt idx="28">
                  <c:v>Translations</c:v>
                </c:pt>
                <c:pt idx="29">
                  <c:v>Mobile Games</c:v>
                </c:pt>
                <c:pt idx="30">
                  <c:v>Audio</c:v>
                </c:pt>
                <c:pt idx="31">
                  <c:v>Radio &amp; Podcasts</c:v>
                </c:pt>
                <c:pt idx="32">
                  <c:v>World Music</c:v>
                </c:pt>
                <c:pt idx="33">
                  <c:v>Art Books</c:v>
                </c:pt>
                <c:pt idx="34">
                  <c:v>Nature</c:v>
                </c:pt>
                <c:pt idx="35">
                  <c:v>Restaurants</c:v>
                </c:pt>
                <c:pt idx="36">
                  <c:v>Metal</c:v>
                </c:pt>
                <c:pt idx="37">
                  <c:v>Makerspaces</c:v>
                </c:pt>
                <c:pt idx="38">
                  <c:v>Places</c:v>
                </c:pt>
                <c:pt idx="39">
                  <c:v>Gadgets</c:v>
                </c:pt>
                <c:pt idx="40">
                  <c:v>People</c:v>
                </c:pt>
              </c:strCache>
            </c:strRef>
          </c:cat>
          <c:val>
            <c:numRef>
              <c:f>'PT-SubCategory'!$E$6:$E$47</c:f>
              <c:numCache>
                <c:formatCode>General</c:formatCode>
                <c:ptCount val="41"/>
                <c:pt idx="0">
                  <c:v>412</c:v>
                </c:pt>
                <c:pt idx="1">
                  <c:v>240</c:v>
                </c:pt>
                <c:pt idx="2">
                  <c:v>164</c:v>
                </c:pt>
                <c:pt idx="3">
                  <c:v>138</c:v>
                </c:pt>
                <c:pt idx="4">
                  <c:v>17</c:v>
                </c:pt>
                <c:pt idx="5">
                  <c:v>68</c:v>
                </c:pt>
                <c:pt idx="7">
                  <c:v>103</c:v>
                </c:pt>
                <c:pt idx="8">
                  <c:v>62</c:v>
                </c:pt>
                <c:pt idx="9">
                  <c:v>45</c:v>
                </c:pt>
                <c:pt idx="16">
                  <c:v>52</c:v>
                </c:pt>
                <c:pt idx="17">
                  <c:v>49</c:v>
                </c:pt>
                <c:pt idx="18">
                  <c:v>49</c:v>
                </c:pt>
                <c:pt idx="19">
                  <c:v>48</c:v>
                </c:pt>
                <c:pt idx="20">
                  <c:v>31</c:v>
                </c:pt>
                <c:pt idx="21">
                  <c:v>34</c:v>
                </c:pt>
                <c:pt idx="22">
                  <c:v>35</c:v>
                </c:pt>
                <c:pt idx="24">
                  <c:v>33</c:v>
                </c:pt>
                <c:pt idx="27">
                  <c:v>30</c:v>
                </c:pt>
                <c:pt idx="31">
                  <c:v>20</c:v>
                </c:pt>
                <c:pt idx="36">
                  <c:v>14</c:v>
                </c:pt>
                <c:pt idx="3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E8-2842-870C-199FB44F2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572208"/>
        <c:axId val="623640000"/>
      </c:barChart>
      <c:catAx>
        <c:axId val="628572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layout>
            <c:manualLayout>
              <c:xMode val="edge"/>
              <c:yMode val="edge"/>
              <c:x val="0.44287866399345888"/>
              <c:y val="0.9531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40000"/>
        <c:crosses val="autoZero"/>
        <c:auto val="1"/>
        <c:lblAlgn val="ctr"/>
        <c:lblOffset val="100"/>
        <c:noMultiLvlLbl val="0"/>
      </c:catAx>
      <c:valAx>
        <c:axId val="62364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layout>
            <c:manualLayout>
              <c:xMode val="edge"/>
              <c:yMode val="edge"/>
              <c:x val="1.3307198620087142E-2"/>
              <c:y val="0.38038334791484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7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[StarterBook.xlsx]PT-DateCreated!PivotTable3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352884460870962"/>
          <c:y val="0.12333333333333332"/>
          <c:w val="0.7021443033906476"/>
          <c:h val="0.71267244094488191"/>
        </c:manualLayout>
      </c:layout>
      <c:lineChart>
        <c:grouping val="standard"/>
        <c:varyColors val="0"/>
        <c:ser>
          <c:idx val="0"/>
          <c:order val="0"/>
          <c:tx>
            <c:strRef>
              <c:f>'PT-DateCreated'!$B$4:$B$5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'PT-DateCreated'!$A$6:$A$18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'PT-DateCreated'!$B$6:$B$18</c:f>
              <c:numCache>
                <c:formatCode>General</c:formatCode>
                <c:ptCount val="12"/>
                <c:pt idx="0">
                  <c:v>213</c:v>
                </c:pt>
                <c:pt idx="1">
                  <c:v>233</c:v>
                </c:pt>
                <c:pt idx="2">
                  <c:v>192</c:v>
                </c:pt>
                <c:pt idx="3">
                  <c:v>183</c:v>
                </c:pt>
                <c:pt idx="4">
                  <c:v>184</c:v>
                </c:pt>
                <c:pt idx="5">
                  <c:v>202</c:v>
                </c:pt>
                <c:pt idx="6">
                  <c:v>179</c:v>
                </c:pt>
                <c:pt idx="7">
                  <c:v>167</c:v>
                </c:pt>
                <c:pt idx="8">
                  <c:v>180</c:v>
                </c:pt>
                <c:pt idx="9">
                  <c:v>193</c:v>
                </c:pt>
                <c:pt idx="10">
                  <c:v>148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F-2C4B-A521-95F360D6450A}"/>
            </c:ext>
          </c:extLst>
        </c:ser>
        <c:ser>
          <c:idx val="1"/>
          <c:order val="1"/>
          <c:tx>
            <c:strRef>
              <c:f>'PT-DateCreated'!$C$4:$C$5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'PT-DateCreated'!$A$6:$A$18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'PT-DateCreated'!$C$6:$C$18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126</c:v>
                </c:pt>
                <c:pt idx="2">
                  <c:v>148</c:v>
                </c:pt>
                <c:pt idx="3">
                  <c:v>149</c:v>
                </c:pt>
                <c:pt idx="4">
                  <c:v>150</c:v>
                </c:pt>
                <c:pt idx="5">
                  <c:v>105</c:v>
                </c:pt>
                <c:pt idx="6">
                  <c:v>108</c:v>
                </c:pt>
                <c:pt idx="7">
                  <c:v>134</c:v>
                </c:pt>
                <c:pt idx="8">
                  <c:v>113</c:v>
                </c:pt>
                <c:pt idx="9">
                  <c:v>103</c:v>
                </c:pt>
                <c:pt idx="10">
                  <c:v>127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0F-2C4B-A521-95F360D6450A}"/>
            </c:ext>
          </c:extLst>
        </c:ser>
        <c:ser>
          <c:idx val="2"/>
          <c:order val="2"/>
          <c:tx>
            <c:strRef>
              <c:f>'PT-DateCreated'!$D$4:$D$5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'PT-DateCreated'!$A$6:$A$18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'PT-DateCreated'!$D$6:$D$18</c:f>
              <c:numCache>
                <c:formatCode>General</c:formatCode>
                <c:ptCount val="12"/>
                <c:pt idx="0">
                  <c:v>27</c:v>
                </c:pt>
                <c:pt idx="1">
                  <c:v>26</c:v>
                </c:pt>
                <c:pt idx="2">
                  <c:v>44</c:v>
                </c:pt>
                <c:pt idx="3">
                  <c:v>34</c:v>
                </c:pt>
                <c:pt idx="4">
                  <c:v>20</c:v>
                </c:pt>
                <c:pt idx="5">
                  <c:v>27</c:v>
                </c:pt>
                <c:pt idx="6">
                  <c:v>28</c:v>
                </c:pt>
                <c:pt idx="7">
                  <c:v>32</c:v>
                </c:pt>
                <c:pt idx="8">
                  <c:v>37</c:v>
                </c:pt>
                <c:pt idx="9">
                  <c:v>27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0F-2C4B-A521-95F360D6450A}"/>
            </c:ext>
          </c:extLst>
        </c:ser>
        <c:ser>
          <c:idx val="3"/>
          <c:order val="3"/>
          <c:tx>
            <c:strRef>
              <c:f>'PT-DateCreated'!$E$4:$E$5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'PT-DateCreated'!$A$6:$A$18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'PT-DateCreated'!$E$6:$E$18</c:f>
              <c:numCache>
                <c:formatCode>General</c:formatCode>
                <c:ptCount val="12"/>
                <c:pt idx="3">
                  <c:v>2</c:v>
                </c:pt>
                <c:pt idx="5">
                  <c:v>18</c:v>
                </c:pt>
                <c:pt idx="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0F-2C4B-A521-95F360D64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964416"/>
        <c:axId val="682872288"/>
      </c:lineChart>
      <c:catAx>
        <c:axId val="666964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4022850715089185"/>
              <c:y val="0.916666666666666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872288"/>
        <c:crosses val="autoZero"/>
        <c:auto val="1"/>
        <c:lblAlgn val="ctr"/>
        <c:lblOffset val="100"/>
        <c:noMultiLvlLbl val="0"/>
      </c:catAx>
      <c:valAx>
        <c:axId val="6828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6112164550859716E-2"/>
              <c:y val="0.365636220472440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96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0.5102219626168224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0.90476190476190477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2-F14E-9946-31CF558DEFA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0.39544392523364486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62-F14E-9946-31CF558DEFA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9.4334112149532703E-2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9.5238095238095233E-2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62-F14E-9946-31CF558DE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4891327"/>
        <c:axId val="1535089135"/>
      </c:lineChart>
      <c:catAx>
        <c:axId val="153489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89135"/>
        <c:crosses val="autoZero"/>
        <c:auto val="1"/>
        <c:lblAlgn val="ctr"/>
        <c:lblOffset val="100"/>
        <c:noMultiLvlLbl val="0"/>
      </c:catAx>
      <c:valAx>
        <c:axId val="153508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89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2</xdr:row>
      <xdr:rowOff>25400</xdr:rowOff>
    </xdr:from>
    <xdr:to>
      <xdr:col>26</xdr:col>
      <xdr:colOff>546100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15A48-9A5B-4C4C-A94F-9EBA2592E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0</xdr:rowOff>
    </xdr:from>
    <xdr:to>
      <xdr:col>17</xdr:col>
      <xdr:colOff>0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BD251-D8DF-9A4C-8B89-9441C7DB4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25400</xdr:rowOff>
    </xdr:from>
    <xdr:to>
      <xdr:col>14</xdr:col>
      <xdr:colOff>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CFC42-E888-F04B-A546-8E15F1E87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15</xdr:row>
      <xdr:rowOff>25400</xdr:rowOff>
    </xdr:from>
    <xdr:to>
      <xdr:col>9</xdr:col>
      <xdr:colOff>800100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2385F-F852-7F4A-86C6-066E10BB7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4.606061342594" createdVersion="6" refreshedVersion="6" minRefreshableVersion="3" recordCount="4114" xr:uid="{6664F6FC-C125-C54F-A459-A8B0D733956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4.633662384258" createdVersion="6" refreshedVersion="6" minRefreshableVersion="3" recordCount="4114" xr:uid="{D09E1D3F-46BC-6245-A91F-D0A970B5178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8FEE2-0937-7A41-9B85-9658172788B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sd="0" x="1"/>
        <item sd="0" x="2"/>
        <item sd="0" x="3"/>
        <item sd="0" x="8"/>
        <item sd="0" x="4"/>
        <item sd="0" x="5"/>
        <item sd="0" x="6"/>
        <item sd="0" x="7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/>
    </i>
    <i>
      <x v="4"/>
    </i>
    <i>
      <x v="1"/>
    </i>
    <i>
      <x v="8"/>
    </i>
    <i>
      <x v="2"/>
    </i>
    <i>
      <x v="3"/>
    </i>
    <i>
      <x v="6"/>
    </i>
    <i>
      <x v="7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0CF14-7B23-5E44-8889-7C7120FC5C5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38"/>
    </i>
    <i>
      <x v="33"/>
    </i>
    <i>
      <x v="10"/>
    </i>
    <i>
      <x v="12"/>
    </i>
    <i>
      <x v="22"/>
    </i>
    <i>
      <x v="18"/>
    </i>
    <i>
      <x v="39"/>
    </i>
    <i>
      <x/>
    </i>
    <i>
      <x v="37"/>
    </i>
    <i>
      <x v="8"/>
    </i>
    <i>
      <x v="14"/>
    </i>
    <i>
      <x v="6"/>
    </i>
    <i>
      <x v="34"/>
    </i>
    <i>
      <x v="35"/>
    </i>
    <i>
      <x v="20"/>
    </i>
    <i>
      <x v="30"/>
    </i>
    <i>
      <x v="32"/>
    </i>
    <i>
      <x v="31"/>
    </i>
    <i>
      <x v="25"/>
    </i>
    <i>
      <x v="9"/>
    </i>
    <i>
      <x v="4"/>
    </i>
    <i>
      <x v="3"/>
    </i>
    <i>
      <x v="29"/>
    </i>
    <i>
      <x v="7"/>
    </i>
    <i>
      <x v="36"/>
    </i>
    <i>
      <x v="17"/>
    </i>
    <i>
      <x v="2"/>
    </i>
    <i>
      <x v="26"/>
    </i>
    <i>
      <x v="40"/>
    </i>
    <i>
      <x v="1"/>
    </i>
    <i>
      <x v="19"/>
    </i>
    <i>
      <x v="27"/>
    </i>
    <i>
      <x v="16"/>
    </i>
    <i>
      <x v="15"/>
    </i>
    <i>
      <x v="23"/>
    </i>
    <i>
      <x v="11"/>
    </i>
    <i>
      <x v="2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01AD1-EB6A-F441-B635-938D5D37FD2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6"/>
    </i>
    <i>
      <x v="5"/>
    </i>
    <i>
      <x v="7"/>
    </i>
    <i>
      <x v="1"/>
    </i>
    <i>
      <x v="10"/>
    </i>
    <i>
      <x v="2"/>
    </i>
    <i>
      <x v="3"/>
    </i>
    <i>
      <x v="8"/>
    </i>
    <i>
      <x v="11"/>
    </i>
    <i>
      <x v="4"/>
    </i>
    <i>
      <x v="9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70" zoomScaleNormal="70" workbookViewId="0">
      <selection activeCell="O2" sqref="O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style="6" bestFit="1" customWidth="1"/>
    <col min="16" max="16" width="16" style="8" bestFit="1" customWidth="1"/>
    <col min="17" max="17" width="12.33203125" style="9" bestFit="1" customWidth="1"/>
    <col min="18" max="18" width="12" style="9" bestFit="1" customWidth="1"/>
    <col min="19" max="19" width="22" style="14" bestFit="1" customWidth="1"/>
    <col min="20" max="20" width="20.5" style="14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8366</v>
      </c>
      <c r="T1" s="13" t="s">
        <v>8367</v>
      </c>
    </row>
    <row r="2" spans="1:20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IF(L2&gt;0,E2/L2, 0)</f>
        <v>63.917582417582416</v>
      </c>
      <c r="Q2" s="9" t="str">
        <f>PROPER(LEFT($N2,FIND("/",$N2)-1))</f>
        <v>Film &amp; Video</v>
      </c>
      <c r="R2" s="9" t="str">
        <f>PROPER(RIGHT($N2,LEN(N2)-FIND("/",N2)))</f>
        <v>Television</v>
      </c>
      <c r="S2" s="15">
        <f>(J2/86400)+25569+(-6/24)</f>
        <v>42176.757071759261</v>
      </c>
      <c r="T2" s="16">
        <f>(I2/86400)+25569+(-6/24)</f>
        <v>42207.875</v>
      </c>
    </row>
    <row r="3" spans="1:20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IF(L3&gt;0,E3/L3, 0)</f>
        <v>185.48101265822785</v>
      </c>
      <c r="Q3" s="9" t="str">
        <f t="shared" ref="Q3:Q66" si="2">PROPER(LEFT($N3,FIND("/",$N3)-1))</f>
        <v>Film &amp; Video</v>
      </c>
      <c r="R3" s="9" t="str">
        <f t="shared" ref="R3:R66" si="3">PROPER(RIGHT($N3,LEN(N3)-FIND("/",N3)))</f>
        <v>Television</v>
      </c>
      <c r="S3" s="15">
        <f t="shared" ref="S3:S66" si="4">(J3/86400)+25569+(-6/24)</f>
        <v>42766.350497685184</v>
      </c>
      <c r="T3" s="16">
        <f t="shared" ref="T3:T66" si="5">(I3/86400)+25569+(-6/24)</f>
        <v>42796.350497685184</v>
      </c>
    </row>
    <row r="4" spans="1:20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5">
        <f t="shared" si="4"/>
        <v>42405.452349537038</v>
      </c>
      <c r="T4" s="16">
        <f t="shared" si="5"/>
        <v>42415.452349537038</v>
      </c>
    </row>
    <row r="5" spans="1:20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15">
        <f t="shared" si="4"/>
        <v>41828.265127314815</v>
      </c>
      <c r="T5" s="16">
        <f t="shared" si="5"/>
        <v>41858.265127314815</v>
      </c>
    </row>
    <row r="6" spans="1:20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15">
        <f t="shared" si="4"/>
        <v>42327.584247685183</v>
      </c>
      <c r="T6" s="16">
        <f t="shared" si="5"/>
        <v>42357.584247685183</v>
      </c>
    </row>
    <row r="7" spans="1:20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15">
        <f t="shared" si="4"/>
        <v>42563.682951388888</v>
      </c>
      <c r="T7" s="16">
        <f t="shared" si="5"/>
        <v>42579.982638888891</v>
      </c>
    </row>
    <row r="8" spans="1:20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15">
        <f t="shared" si="4"/>
        <v>41793.822337962964</v>
      </c>
      <c r="T8" s="16">
        <f t="shared" si="5"/>
        <v>41803.822337962964</v>
      </c>
    </row>
    <row r="9" spans="1:20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15">
        <f t="shared" si="4"/>
        <v>42515.797071759254</v>
      </c>
      <c r="T9" s="16">
        <f t="shared" si="5"/>
        <v>42555.797071759254</v>
      </c>
    </row>
    <row r="10" spans="1:20" ht="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15">
        <f t="shared" si="4"/>
        <v>42468.69458333333</v>
      </c>
      <c r="T10" s="16">
        <f t="shared" si="5"/>
        <v>42475.625</v>
      </c>
    </row>
    <row r="11" spans="1:20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15">
        <f t="shared" si="4"/>
        <v>42446.853518518517</v>
      </c>
      <c r="T11" s="16">
        <f t="shared" si="5"/>
        <v>42476.853518518517</v>
      </c>
    </row>
    <row r="12" spans="1:20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15">
        <f t="shared" si="4"/>
        <v>41779.818043981482</v>
      </c>
      <c r="T12" s="16">
        <f t="shared" si="5"/>
        <v>41814.818043981482</v>
      </c>
    </row>
    <row r="13" spans="1:20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15">
        <f t="shared" si="4"/>
        <v>42572.528495370367</v>
      </c>
      <c r="T13" s="16">
        <f t="shared" si="5"/>
        <v>42603.875</v>
      </c>
    </row>
    <row r="14" spans="1:20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15">
        <f t="shared" si="4"/>
        <v>41791.463252314818</v>
      </c>
      <c r="T14" s="16">
        <f t="shared" si="5"/>
        <v>41835.875</v>
      </c>
    </row>
    <row r="15" spans="1:20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15">
        <f t="shared" si="4"/>
        <v>42508.427187499998</v>
      </c>
      <c r="T15" s="16">
        <f t="shared" si="5"/>
        <v>42544.602083333331</v>
      </c>
    </row>
    <row r="16" spans="1:20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15">
        <f t="shared" si="4"/>
        <v>41807.77648148148</v>
      </c>
      <c r="T16" s="16">
        <f t="shared" si="5"/>
        <v>41833.332638888889</v>
      </c>
    </row>
    <row r="17" spans="1:20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15">
        <f t="shared" si="4"/>
        <v>42256.141875000001</v>
      </c>
      <c r="T17" s="16">
        <f t="shared" si="5"/>
        <v>42274.593055555553</v>
      </c>
    </row>
    <row r="18" spans="1:20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15">
        <f t="shared" si="4"/>
        <v>41760.546423611115</v>
      </c>
      <c r="T18" s="16">
        <f t="shared" si="5"/>
        <v>41805.979166666664</v>
      </c>
    </row>
    <row r="19" spans="1:20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15">
        <f t="shared" si="4"/>
        <v>41917.481736111113</v>
      </c>
      <c r="T19" s="16">
        <f t="shared" si="5"/>
        <v>41947.523402777777</v>
      </c>
    </row>
    <row r="20" spans="1:20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15">
        <f t="shared" si="4"/>
        <v>41869.292314814811</v>
      </c>
      <c r="T20" s="16">
        <f t="shared" si="5"/>
        <v>41899.292314814811</v>
      </c>
    </row>
    <row r="21" spans="1:20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15">
        <f t="shared" si="4"/>
        <v>42175.566365740742</v>
      </c>
      <c r="T21" s="16">
        <f t="shared" si="5"/>
        <v>42205.566365740742</v>
      </c>
    </row>
    <row r="22" spans="1:20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5">
        <f t="shared" si="4"/>
        <v>42200.508240740739</v>
      </c>
      <c r="T22" s="16">
        <f t="shared" si="5"/>
        <v>42260.508240740739</v>
      </c>
    </row>
    <row r="23" spans="1:20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15">
        <f t="shared" si="4"/>
        <v>41878.377187500002</v>
      </c>
      <c r="T23" s="16">
        <f t="shared" si="5"/>
        <v>41908.377187500002</v>
      </c>
    </row>
    <row r="24" spans="1:20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5">
        <f t="shared" si="4"/>
        <v>41989.66134259259</v>
      </c>
      <c r="T24" s="16">
        <f t="shared" si="5"/>
        <v>42005.082638888889</v>
      </c>
    </row>
    <row r="25" spans="1:20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15">
        <f t="shared" si="4"/>
        <v>42097.528946759259</v>
      </c>
      <c r="T25" s="16">
        <f t="shared" si="5"/>
        <v>42124.388888888891</v>
      </c>
    </row>
    <row r="26" spans="1:20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15">
        <f t="shared" si="4"/>
        <v>42229.570173611108</v>
      </c>
      <c r="T26" s="16">
        <f t="shared" si="5"/>
        <v>42262.568749999999</v>
      </c>
    </row>
    <row r="27" spans="1:20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15">
        <f t="shared" si="4"/>
        <v>42317.775011574078</v>
      </c>
      <c r="T27" s="16">
        <f t="shared" si="5"/>
        <v>42377.775011574078</v>
      </c>
    </row>
    <row r="28" spans="1:20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15">
        <f t="shared" si="4"/>
        <v>41828.265555555554</v>
      </c>
      <c r="T28" s="16">
        <f t="shared" si="5"/>
        <v>41868.265555555554</v>
      </c>
    </row>
    <row r="29" spans="1:20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15">
        <f t="shared" si="4"/>
        <v>41928.914733796293</v>
      </c>
      <c r="T29" s="16">
        <f t="shared" si="5"/>
        <v>41958.956400462965</v>
      </c>
    </row>
    <row r="30" spans="1:20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15">
        <f t="shared" si="4"/>
        <v>42324.71393518518</v>
      </c>
      <c r="T30" s="16">
        <f t="shared" si="5"/>
        <v>42354.71393518518</v>
      </c>
    </row>
    <row r="31" spans="1:20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15">
        <f t="shared" si="4"/>
        <v>41812.42324074074</v>
      </c>
      <c r="T31" s="16">
        <f t="shared" si="5"/>
        <v>41842.42324074074</v>
      </c>
    </row>
    <row r="32" spans="1:20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15">
        <f t="shared" si="4"/>
        <v>41842.042997685188</v>
      </c>
      <c r="T32" s="16">
        <f t="shared" si="5"/>
        <v>41872.042997685188</v>
      </c>
    </row>
    <row r="33" spans="1:20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5">
        <f t="shared" si="4"/>
        <v>42376.54206018518</v>
      </c>
      <c r="T33" s="16">
        <f t="shared" si="5"/>
        <v>42394.54206018518</v>
      </c>
    </row>
    <row r="34" spans="1:20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15">
        <f t="shared" si="4"/>
        <v>42461.377511574072</v>
      </c>
      <c r="T34" s="16">
        <f t="shared" si="5"/>
        <v>42502.915972222225</v>
      </c>
    </row>
    <row r="35" spans="1:20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5">
        <f t="shared" si="4"/>
        <v>42286.410891203705</v>
      </c>
      <c r="T35" s="16">
        <f t="shared" si="5"/>
        <v>42316.452557870369</v>
      </c>
    </row>
    <row r="36" spans="1:20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15">
        <f t="shared" si="4"/>
        <v>41841.071770833332</v>
      </c>
      <c r="T36" s="16">
        <f t="shared" si="5"/>
        <v>41856.071770833332</v>
      </c>
    </row>
    <row r="37" spans="1:20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15">
        <f t="shared" si="4"/>
        <v>42098.041828703703</v>
      </c>
      <c r="T37" s="16">
        <f t="shared" si="5"/>
        <v>42121.75</v>
      </c>
    </row>
    <row r="38" spans="1:20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15">
        <f t="shared" si="4"/>
        <v>42068.057002314818</v>
      </c>
      <c r="T38" s="16">
        <f t="shared" si="5"/>
        <v>42098.015335648146</v>
      </c>
    </row>
    <row r="39" spans="1:20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15">
        <f t="shared" si="4"/>
        <v>42032.443043981482</v>
      </c>
      <c r="T39" s="16">
        <f t="shared" si="5"/>
        <v>42062.443043981482</v>
      </c>
    </row>
    <row r="40" spans="1:20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15">
        <f t="shared" si="4"/>
        <v>41374.807222222225</v>
      </c>
      <c r="T40" s="16">
        <f t="shared" si="5"/>
        <v>41404.807222222225</v>
      </c>
    </row>
    <row r="41" spans="1:20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15">
        <f t="shared" si="4"/>
        <v>41753.797083333331</v>
      </c>
      <c r="T41" s="16">
        <f t="shared" si="5"/>
        <v>41784.707638888889</v>
      </c>
    </row>
    <row r="42" spans="1:20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15">
        <f t="shared" si="4"/>
        <v>41788.96398148148</v>
      </c>
      <c r="T42" s="16">
        <f t="shared" si="5"/>
        <v>41808.916666666664</v>
      </c>
    </row>
    <row r="43" spans="1:20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15">
        <f t="shared" si="4"/>
        <v>41887.318912037037</v>
      </c>
      <c r="T43" s="16">
        <f t="shared" si="5"/>
        <v>41917.318912037037</v>
      </c>
    </row>
    <row r="44" spans="1:20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15">
        <f t="shared" si="4"/>
        <v>41971.389189814814</v>
      </c>
      <c r="T44" s="16">
        <f t="shared" si="5"/>
        <v>42001.389189814814</v>
      </c>
    </row>
    <row r="45" spans="1:20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15">
        <f t="shared" si="4"/>
        <v>41802.540347222224</v>
      </c>
      <c r="T45" s="16">
        <f t="shared" si="5"/>
        <v>41832.75</v>
      </c>
    </row>
    <row r="46" spans="1:20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15">
        <f t="shared" si="4"/>
        <v>41873.848807870367</v>
      </c>
      <c r="T46" s="16">
        <f t="shared" si="5"/>
        <v>41918.848807870367</v>
      </c>
    </row>
    <row r="47" spans="1:20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15">
        <f t="shared" si="4"/>
        <v>42457.373923611114</v>
      </c>
      <c r="T47" s="16">
        <f t="shared" si="5"/>
        <v>42487.373923611114</v>
      </c>
    </row>
    <row r="48" spans="1:20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15">
        <f t="shared" si="4"/>
        <v>42323.71497685185</v>
      </c>
      <c r="T48" s="16">
        <f t="shared" si="5"/>
        <v>42353.71497685185</v>
      </c>
    </row>
    <row r="49" spans="1:20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15">
        <f t="shared" si="4"/>
        <v>41932.569525462961</v>
      </c>
      <c r="T49" s="16">
        <f t="shared" si="5"/>
        <v>41992.611192129625</v>
      </c>
    </row>
    <row r="50" spans="1:20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15">
        <f t="shared" si="4"/>
        <v>42033.266898148147</v>
      </c>
      <c r="T50" s="16">
        <f t="shared" si="5"/>
        <v>42064.25</v>
      </c>
    </row>
    <row r="51" spans="1:20" ht="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15">
        <f t="shared" si="4"/>
        <v>42270.926446759258</v>
      </c>
      <c r="T51" s="16">
        <f t="shared" si="5"/>
        <v>42300.926446759258</v>
      </c>
    </row>
    <row r="52" spans="1:20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15">
        <f t="shared" si="4"/>
        <v>41995.502986111111</v>
      </c>
      <c r="T52" s="16">
        <f t="shared" si="5"/>
        <v>42034.458333333328</v>
      </c>
    </row>
    <row r="53" spans="1:20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15">
        <f t="shared" si="4"/>
        <v>42196.678668981476</v>
      </c>
      <c r="T53" s="16">
        <f t="shared" si="5"/>
        <v>42226.678668981476</v>
      </c>
    </row>
    <row r="54" spans="1:20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15">
        <f t="shared" si="4"/>
        <v>41807.451921296299</v>
      </c>
      <c r="T54" s="16">
        <f t="shared" si="5"/>
        <v>41837.451921296299</v>
      </c>
    </row>
    <row r="55" spans="1:20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15">
        <f t="shared" si="4"/>
        <v>41719.299131944441</v>
      </c>
      <c r="T55" s="16">
        <f t="shared" si="5"/>
        <v>41733.666666666664</v>
      </c>
    </row>
    <row r="56" spans="1:20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15">
        <f t="shared" si="4"/>
        <v>42333.463206018518</v>
      </c>
      <c r="T56" s="16">
        <f t="shared" si="5"/>
        <v>42363.463206018518</v>
      </c>
    </row>
    <row r="57" spans="1:20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15">
        <f t="shared" si="4"/>
        <v>42496.718935185185</v>
      </c>
      <c r="T57" s="16">
        <f t="shared" si="5"/>
        <v>42517.718935185185</v>
      </c>
    </row>
    <row r="58" spans="1:20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15">
        <f t="shared" si="4"/>
        <v>42149.298888888894</v>
      </c>
      <c r="T58" s="16">
        <f t="shared" si="5"/>
        <v>42163.416666666672</v>
      </c>
    </row>
    <row r="59" spans="1:20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15">
        <f t="shared" si="4"/>
        <v>42089.58289351852</v>
      </c>
      <c r="T59" s="16">
        <f t="shared" si="5"/>
        <v>42119.58289351852</v>
      </c>
    </row>
    <row r="60" spans="1:20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15">
        <f t="shared" si="4"/>
        <v>41932.495046296295</v>
      </c>
      <c r="T60" s="16">
        <f t="shared" si="5"/>
        <v>41962.536712962959</v>
      </c>
    </row>
    <row r="61" spans="1:20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15">
        <f t="shared" si="4"/>
        <v>42229.985833333332</v>
      </c>
      <c r="T61" s="16">
        <f t="shared" si="5"/>
        <v>42261.625</v>
      </c>
    </row>
    <row r="62" spans="1:20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15">
        <f t="shared" si="4"/>
        <v>41701.651817129634</v>
      </c>
      <c r="T62" s="16">
        <f t="shared" si="5"/>
        <v>41720.75</v>
      </c>
    </row>
    <row r="63" spans="1:20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15">
        <f t="shared" si="4"/>
        <v>41409.564317129625</v>
      </c>
      <c r="T63" s="16">
        <f t="shared" si="5"/>
        <v>41431.564317129625</v>
      </c>
    </row>
    <row r="64" spans="1:20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15">
        <f t="shared" si="4"/>
        <v>41311.549513888887</v>
      </c>
      <c r="T64" s="16">
        <f t="shared" si="5"/>
        <v>41336.549513888887</v>
      </c>
    </row>
    <row r="65" spans="1:20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15">
        <f t="shared" si="4"/>
        <v>41612.662187499998</v>
      </c>
      <c r="T65" s="16">
        <f t="shared" si="5"/>
        <v>41635.957638888889</v>
      </c>
    </row>
    <row r="66" spans="1:20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15">
        <f t="shared" si="4"/>
        <v>41432.76829861111</v>
      </c>
      <c r="T66" s="16">
        <f t="shared" si="5"/>
        <v>41462.76829861111</v>
      </c>
    </row>
    <row r="67" spans="1:20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8">
        <f t="shared" ref="P67:P130" si="7">IF(L67&gt;0,E67/L67, 0)</f>
        <v>132.05263157894737</v>
      </c>
      <c r="Q67" s="9" t="str">
        <f t="shared" ref="Q67:Q130" si="8">PROPER(LEFT($N67,FIND("/",$N67)-1))</f>
        <v>Film &amp; Video</v>
      </c>
      <c r="R67" s="9" t="str">
        <f t="shared" ref="R67:R130" si="9">PROPER(RIGHT($N67,LEN(N67)-FIND("/",N67)))</f>
        <v>Shorts</v>
      </c>
      <c r="S67" s="15">
        <f t="shared" ref="S67:S130" si="10">(J67/86400)+25569+(-6/24)</f>
        <v>41835.571226851855</v>
      </c>
      <c r="T67" s="16">
        <f t="shared" ref="T67:T130" si="11">(I67/86400)+25569+(-6/24)</f>
        <v>41861.999305555553</v>
      </c>
    </row>
    <row r="68" spans="1:20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s="9" t="str">
        <f t="shared" si="8"/>
        <v>Film &amp; Video</v>
      </c>
      <c r="R68" s="9" t="str">
        <f t="shared" si="9"/>
        <v>Shorts</v>
      </c>
      <c r="S68" s="15">
        <f t="shared" si="10"/>
        <v>42539.599768518514</v>
      </c>
      <c r="T68" s="16">
        <f t="shared" si="11"/>
        <v>42569.599768518514</v>
      </c>
    </row>
    <row r="69" spans="1:20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15">
        <f t="shared" si="10"/>
        <v>41075.333379629628</v>
      </c>
      <c r="T69" s="16">
        <f t="shared" si="11"/>
        <v>41105.333379629628</v>
      </c>
    </row>
    <row r="70" spans="1:20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s="9" t="str">
        <f t="shared" si="8"/>
        <v>Film &amp; Video</v>
      </c>
      <c r="R70" s="9" t="str">
        <f t="shared" si="9"/>
        <v>Shorts</v>
      </c>
      <c r="S70" s="15">
        <f t="shared" si="10"/>
        <v>41663.319340277776</v>
      </c>
      <c r="T70" s="16">
        <f t="shared" si="11"/>
        <v>41693.319340277776</v>
      </c>
    </row>
    <row r="71" spans="1:20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s="9" t="str">
        <f t="shared" si="8"/>
        <v>Film &amp; Video</v>
      </c>
      <c r="R71" s="9" t="str">
        <f t="shared" si="9"/>
        <v>Shorts</v>
      </c>
      <c r="S71" s="15">
        <f t="shared" si="10"/>
        <v>40785.937789351854</v>
      </c>
      <c r="T71" s="16">
        <f t="shared" si="11"/>
        <v>40818.040972222225</v>
      </c>
    </row>
    <row r="72" spans="1:20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s="9" t="str">
        <f t="shared" si="8"/>
        <v>Film &amp; Video</v>
      </c>
      <c r="R72" s="9" t="str">
        <f t="shared" si="9"/>
        <v>Shorts</v>
      </c>
      <c r="S72" s="15">
        <f t="shared" si="10"/>
        <v>40730.646354166667</v>
      </c>
      <c r="T72" s="16">
        <f t="shared" si="11"/>
        <v>40790.646354166667</v>
      </c>
    </row>
    <row r="73" spans="1:20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s="9" t="str">
        <f t="shared" si="8"/>
        <v>Film &amp; Video</v>
      </c>
      <c r="R73" s="9" t="str">
        <f t="shared" si="9"/>
        <v>Shorts</v>
      </c>
      <c r="S73" s="15">
        <f t="shared" si="10"/>
        <v>40997.021493055552</v>
      </c>
      <c r="T73" s="16">
        <f t="shared" si="11"/>
        <v>41057.021493055552</v>
      </c>
    </row>
    <row r="74" spans="1:20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s="9" t="str">
        <f t="shared" si="8"/>
        <v>Film &amp; Video</v>
      </c>
      <c r="R74" s="9" t="str">
        <f t="shared" si="9"/>
        <v>Shorts</v>
      </c>
      <c r="S74" s="15">
        <f t="shared" si="10"/>
        <v>41207.760196759264</v>
      </c>
      <c r="T74" s="16">
        <f t="shared" si="11"/>
        <v>41227.75</v>
      </c>
    </row>
    <row r="75" spans="1:20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15">
        <f t="shared" si="10"/>
        <v>40587.50675925926</v>
      </c>
      <c r="T75" s="16">
        <f t="shared" si="11"/>
        <v>40665.915972222225</v>
      </c>
    </row>
    <row r="76" spans="1:20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s="9" t="str">
        <f t="shared" si="8"/>
        <v>Film &amp; Video</v>
      </c>
      <c r="R76" s="9" t="str">
        <f t="shared" si="9"/>
        <v>Shorts</v>
      </c>
      <c r="S76" s="15">
        <f t="shared" si="10"/>
        <v>42360.237210648149</v>
      </c>
      <c r="T76" s="16">
        <f t="shared" si="11"/>
        <v>42390.237210648149</v>
      </c>
    </row>
    <row r="77" spans="1:20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s="9" t="str">
        <f t="shared" si="8"/>
        <v>Film &amp; Video</v>
      </c>
      <c r="R77" s="9" t="str">
        <f t="shared" si="9"/>
        <v>Shorts</v>
      </c>
      <c r="S77" s="15">
        <f t="shared" si="10"/>
        <v>41356.959166666667</v>
      </c>
      <c r="T77" s="16">
        <f t="shared" si="11"/>
        <v>41386.959166666667</v>
      </c>
    </row>
    <row r="78" spans="1:20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s="9" t="str">
        <f t="shared" si="8"/>
        <v>Film &amp; Video</v>
      </c>
      <c r="R78" s="9" t="str">
        <f t="shared" si="9"/>
        <v>Shorts</v>
      </c>
      <c r="S78" s="15">
        <f t="shared" si="10"/>
        <v>40844.441643518519</v>
      </c>
      <c r="T78" s="16">
        <f t="shared" si="11"/>
        <v>40904.483310185184</v>
      </c>
    </row>
    <row r="79" spans="1:20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s="9" t="str">
        <f t="shared" si="8"/>
        <v>Film &amp; Video</v>
      </c>
      <c r="R79" s="9" t="str">
        <f t="shared" si="9"/>
        <v>Shorts</v>
      </c>
      <c r="S79" s="15">
        <f t="shared" si="10"/>
        <v>40996.894872685181</v>
      </c>
      <c r="T79" s="16">
        <f t="shared" si="11"/>
        <v>41049.874305555553</v>
      </c>
    </row>
    <row r="80" spans="1:20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15">
        <f t="shared" si="10"/>
        <v>42604.480567129634</v>
      </c>
      <c r="T80" s="16">
        <f t="shared" si="11"/>
        <v>42614.480567129634</v>
      </c>
    </row>
    <row r="81" spans="1:20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s="9" t="str">
        <f t="shared" si="8"/>
        <v>Film &amp; Video</v>
      </c>
      <c r="R81" s="9" t="str">
        <f t="shared" si="9"/>
        <v>Shorts</v>
      </c>
      <c r="S81" s="15">
        <f t="shared" si="10"/>
        <v>41724.526539351849</v>
      </c>
      <c r="T81" s="16">
        <f t="shared" si="11"/>
        <v>41754.526539351849</v>
      </c>
    </row>
    <row r="82" spans="1:20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s="9" t="str">
        <f t="shared" si="8"/>
        <v>Film &amp; Video</v>
      </c>
      <c r="R82" s="9" t="str">
        <f t="shared" si="9"/>
        <v>Shorts</v>
      </c>
      <c r="S82" s="15">
        <f t="shared" si="10"/>
        <v>41582.833981481483</v>
      </c>
      <c r="T82" s="16">
        <f t="shared" si="11"/>
        <v>41617.833981481483</v>
      </c>
    </row>
    <row r="83" spans="1:20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s="9" t="str">
        <f t="shared" si="8"/>
        <v>Film &amp; Video</v>
      </c>
      <c r="R83" s="9" t="str">
        <f t="shared" si="9"/>
        <v>Shorts</v>
      </c>
      <c r="S83" s="15">
        <f t="shared" si="10"/>
        <v>41099.908877314811</v>
      </c>
      <c r="T83" s="16">
        <f t="shared" si="11"/>
        <v>41103.876388888893</v>
      </c>
    </row>
    <row r="84" spans="1:20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s="9" t="str">
        <f t="shared" si="8"/>
        <v>Film &amp; Video</v>
      </c>
      <c r="R84" s="9" t="str">
        <f t="shared" si="9"/>
        <v>Shorts</v>
      </c>
      <c r="S84" s="15">
        <f t="shared" si="10"/>
        <v>40795.570150462961</v>
      </c>
      <c r="T84" s="16">
        <f t="shared" si="11"/>
        <v>40825.570150462961</v>
      </c>
    </row>
    <row r="85" spans="1:20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s="9" t="str">
        <f t="shared" si="8"/>
        <v>Film &amp; Video</v>
      </c>
      <c r="R85" s="9" t="str">
        <f t="shared" si="9"/>
        <v>Shorts</v>
      </c>
      <c r="S85" s="15">
        <f t="shared" si="10"/>
        <v>42042.365613425922</v>
      </c>
      <c r="T85" s="16">
        <f t="shared" si="11"/>
        <v>42057.229166666672</v>
      </c>
    </row>
    <row r="86" spans="1:20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s="9" t="str">
        <f t="shared" si="8"/>
        <v>Film &amp; Video</v>
      </c>
      <c r="R86" s="9" t="str">
        <f t="shared" si="9"/>
        <v>Shorts</v>
      </c>
      <c r="S86" s="15">
        <f t="shared" si="10"/>
        <v>40648.507939814815</v>
      </c>
      <c r="T86" s="16">
        <f t="shared" si="11"/>
        <v>40678.507939814815</v>
      </c>
    </row>
    <row r="87" spans="1:20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s="9" t="str">
        <f t="shared" si="8"/>
        <v>Film &amp; Video</v>
      </c>
      <c r="R87" s="9" t="str">
        <f t="shared" si="9"/>
        <v>Shorts</v>
      </c>
      <c r="S87" s="15">
        <f t="shared" si="10"/>
        <v>40778.875428240739</v>
      </c>
      <c r="T87" s="16">
        <f t="shared" si="11"/>
        <v>40808.875428240739</v>
      </c>
    </row>
    <row r="88" spans="1:20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s="9" t="str">
        <f t="shared" si="8"/>
        <v>Film &amp; Video</v>
      </c>
      <c r="R88" s="9" t="str">
        <f t="shared" si="9"/>
        <v>Shorts</v>
      </c>
      <c r="S88" s="15">
        <f t="shared" si="10"/>
        <v>42291.306076388893</v>
      </c>
      <c r="T88" s="16">
        <f t="shared" si="11"/>
        <v>42365.34774305555</v>
      </c>
    </row>
    <row r="89" spans="1:20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15">
        <f t="shared" si="10"/>
        <v>40322.289386574077</v>
      </c>
      <c r="T89" s="16">
        <f t="shared" si="11"/>
        <v>40331.820138888885</v>
      </c>
    </row>
    <row r="90" spans="1:20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15">
        <f t="shared" si="10"/>
        <v>41786.40892361111</v>
      </c>
      <c r="T90" s="16">
        <f t="shared" si="11"/>
        <v>41812.40892361111</v>
      </c>
    </row>
    <row r="91" spans="1:20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s="9" t="str">
        <f t="shared" si="8"/>
        <v>Film &amp; Video</v>
      </c>
      <c r="R91" s="9" t="str">
        <f t="shared" si="9"/>
        <v>Shorts</v>
      </c>
      <c r="S91" s="15">
        <f t="shared" si="10"/>
        <v>41402.502222222218</v>
      </c>
      <c r="T91" s="16">
        <f t="shared" si="11"/>
        <v>41427.502222222218</v>
      </c>
    </row>
    <row r="92" spans="1:20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s="9" t="str">
        <f t="shared" si="8"/>
        <v>Film &amp; Video</v>
      </c>
      <c r="R92" s="9" t="str">
        <f t="shared" si="9"/>
        <v>Shorts</v>
      </c>
      <c r="S92" s="15">
        <f t="shared" si="10"/>
        <v>40706.047442129631</v>
      </c>
      <c r="T92" s="16">
        <f t="shared" si="11"/>
        <v>40736.047442129631</v>
      </c>
    </row>
    <row r="93" spans="1:20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s="9" t="str">
        <f t="shared" si="8"/>
        <v>Film &amp; Video</v>
      </c>
      <c r="R93" s="9" t="str">
        <f t="shared" si="9"/>
        <v>Shorts</v>
      </c>
      <c r="S93" s="15">
        <f t="shared" si="10"/>
        <v>40619.152361111112</v>
      </c>
      <c r="T93" s="16">
        <f t="shared" si="11"/>
        <v>40680.152361111112</v>
      </c>
    </row>
    <row r="94" spans="1:20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s="9" t="str">
        <f t="shared" si="8"/>
        <v>Film &amp; Video</v>
      </c>
      <c r="R94" s="9" t="str">
        <f t="shared" si="9"/>
        <v>Shorts</v>
      </c>
      <c r="S94" s="15">
        <f t="shared" si="10"/>
        <v>42720.948877314819</v>
      </c>
      <c r="T94" s="16">
        <f t="shared" si="11"/>
        <v>42767.083333333328</v>
      </c>
    </row>
    <row r="95" spans="1:20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s="9" t="str">
        <f t="shared" si="8"/>
        <v>Film &amp; Video</v>
      </c>
      <c r="R95" s="9" t="str">
        <f t="shared" si="9"/>
        <v>Shorts</v>
      </c>
      <c r="S95" s="15">
        <f t="shared" si="10"/>
        <v>41065.608067129629</v>
      </c>
      <c r="T95" s="16">
        <f t="shared" si="11"/>
        <v>41093.625</v>
      </c>
    </row>
    <row r="96" spans="1:20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s="9" t="str">
        <f t="shared" si="8"/>
        <v>Film &amp; Video</v>
      </c>
      <c r="R96" s="9" t="str">
        <f t="shared" si="9"/>
        <v>Shorts</v>
      </c>
      <c r="S96" s="15">
        <f t="shared" si="10"/>
        <v>41716.467847222222</v>
      </c>
      <c r="T96" s="16">
        <f t="shared" si="11"/>
        <v>41736.467847222222</v>
      </c>
    </row>
    <row r="97" spans="1:20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s="9" t="str">
        <f t="shared" si="8"/>
        <v>Film &amp; Video</v>
      </c>
      <c r="R97" s="9" t="str">
        <f t="shared" si="9"/>
        <v>Shorts</v>
      </c>
      <c r="S97" s="15">
        <f t="shared" si="10"/>
        <v>40934.755104166667</v>
      </c>
      <c r="T97" s="16">
        <f t="shared" si="11"/>
        <v>40964.755104166667</v>
      </c>
    </row>
    <row r="98" spans="1:20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s="9" t="str">
        <f t="shared" si="8"/>
        <v>Film &amp; Video</v>
      </c>
      <c r="R98" s="9" t="str">
        <f t="shared" si="9"/>
        <v>Shorts</v>
      </c>
      <c r="S98" s="15">
        <f t="shared" si="10"/>
        <v>40324.412511574075</v>
      </c>
      <c r="T98" s="16">
        <f t="shared" si="11"/>
        <v>40390.875</v>
      </c>
    </row>
    <row r="99" spans="1:20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s="9" t="str">
        <f t="shared" si="8"/>
        <v>Film &amp; Video</v>
      </c>
      <c r="R99" s="9" t="str">
        <f t="shared" si="9"/>
        <v>Shorts</v>
      </c>
      <c r="S99" s="15">
        <f t="shared" si="10"/>
        <v>40705.885208333333</v>
      </c>
      <c r="T99" s="16">
        <f t="shared" si="11"/>
        <v>40735.885208333333</v>
      </c>
    </row>
    <row r="100" spans="1:20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s="9" t="str">
        <f t="shared" si="8"/>
        <v>Film &amp; Video</v>
      </c>
      <c r="R100" s="9" t="str">
        <f t="shared" si="9"/>
        <v>Shorts</v>
      </c>
      <c r="S100" s="15">
        <f t="shared" si="10"/>
        <v>41214.544837962967</v>
      </c>
      <c r="T100" s="16">
        <f t="shared" si="11"/>
        <v>41250.729166666664</v>
      </c>
    </row>
    <row r="101" spans="1:20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s="9" t="str">
        <f t="shared" si="8"/>
        <v>Film &amp; Video</v>
      </c>
      <c r="R101" s="9" t="str">
        <f t="shared" si="9"/>
        <v>Shorts</v>
      </c>
      <c r="S101" s="15">
        <f t="shared" si="10"/>
        <v>41631.652766203704</v>
      </c>
      <c r="T101" s="16">
        <f t="shared" si="11"/>
        <v>41661.652766203704</v>
      </c>
    </row>
    <row r="102" spans="1:20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s="9" t="str">
        <f t="shared" si="8"/>
        <v>Film &amp; Video</v>
      </c>
      <c r="R102" s="9" t="str">
        <f t="shared" si="9"/>
        <v>Shorts</v>
      </c>
      <c r="S102" s="15">
        <f t="shared" si="10"/>
        <v>41197.503310185188</v>
      </c>
      <c r="T102" s="16">
        <f t="shared" si="11"/>
        <v>41217.544976851852</v>
      </c>
    </row>
    <row r="103" spans="1:20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15">
        <f t="shared" si="10"/>
        <v>41274.526736111111</v>
      </c>
      <c r="T103" s="16">
        <f t="shared" si="11"/>
        <v>41298.526736111111</v>
      </c>
    </row>
    <row r="104" spans="1:20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s="9" t="str">
        <f t="shared" si="8"/>
        <v>Film &amp; Video</v>
      </c>
      <c r="R104" s="9" t="str">
        <f t="shared" si="9"/>
        <v>Shorts</v>
      </c>
      <c r="S104" s="15">
        <f t="shared" si="10"/>
        <v>40504.881168981483</v>
      </c>
      <c r="T104" s="16">
        <f t="shared" si="11"/>
        <v>40534.881168981483</v>
      </c>
    </row>
    <row r="105" spans="1:20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s="9" t="str">
        <f t="shared" si="8"/>
        <v>Film &amp; Video</v>
      </c>
      <c r="R105" s="9" t="str">
        <f t="shared" si="9"/>
        <v>Shorts</v>
      </c>
      <c r="S105" s="15">
        <f t="shared" si="10"/>
        <v>41682.555902777778</v>
      </c>
      <c r="T105" s="16">
        <f t="shared" si="11"/>
        <v>41705.555902777778</v>
      </c>
    </row>
    <row r="106" spans="1:20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15">
        <f t="shared" si="10"/>
        <v>40612.445208333331</v>
      </c>
      <c r="T106" s="16">
        <f t="shared" si="11"/>
        <v>40635.791666666664</v>
      </c>
    </row>
    <row r="107" spans="1:20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s="9" t="str">
        <f t="shared" si="8"/>
        <v>Film &amp; Video</v>
      </c>
      <c r="R107" s="9" t="str">
        <f t="shared" si="9"/>
        <v>Shorts</v>
      </c>
      <c r="S107" s="15">
        <f t="shared" si="10"/>
        <v>42485.474768518514</v>
      </c>
      <c r="T107" s="16">
        <f t="shared" si="11"/>
        <v>42503.75</v>
      </c>
    </row>
    <row r="108" spans="1:20" ht="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s="9" t="str">
        <f t="shared" si="8"/>
        <v>Film &amp; Video</v>
      </c>
      <c r="R108" s="9" t="str">
        <f t="shared" si="9"/>
        <v>Shorts</v>
      </c>
      <c r="S108" s="15">
        <f t="shared" si="10"/>
        <v>40987.526631944442</v>
      </c>
      <c r="T108" s="16">
        <f t="shared" si="11"/>
        <v>41001.526631944442</v>
      </c>
    </row>
    <row r="109" spans="1:20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s="9" t="str">
        <f t="shared" si="8"/>
        <v>Film &amp; Video</v>
      </c>
      <c r="R109" s="9" t="str">
        <f t="shared" si="9"/>
        <v>Shorts</v>
      </c>
      <c r="S109" s="15">
        <f t="shared" si="10"/>
        <v>40635.732488425929</v>
      </c>
      <c r="T109" s="16">
        <f t="shared" si="11"/>
        <v>40657.732488425929</v>
      </c>
    </row>
    <row r="110" spans="1:20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s="9" t="str">
        <f t="shared" si="8"/>
        <v>Film &amp; Video</v>
      </c>
      <c r="R110" s="9" t="str">
        <f t="shared" si="9"/>
        <v>Shorts</v>
      </c>
      <c r="S110" s="15">
        <f t="shared" si="10"/>
        <v>41365.363078703704</v>
      </c>
      <c r="T110" s="16">
        <f t="shared" si="11"/>
        <v>41425.363078703704</v>
      </c>
    </row>
    <row r="111" spans="1:20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s="9" t="str">
        <f t="shared" si="8"/>
        <v>Film &amp; Video</v>
      </c>
      <c r="R111" s="9" t="str">
        <f t="shared" si="9"/>
        <v>Shorts</v>
      </c>
      <c r="S111" s="15">
        <f t="shared" si="10"/>
        <v>40569.775810185187</v>
      </c>
      <c r="T111" s="16">
        <f t="shared" si="11"/>
        <v>40599.775810185187</v>
      </c>
    </row>
    <row r="112" spans="1:20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s="9" t="str">
        <f t="shared" si="8"/>
        <v>Film &amp; Video</v>
      </c>
      <c r="R112" s="9" t="str">
        <f t="shared" si="9"/>
        <v>Shorts</v>
      </c>
      <c r="S112" s="15">
        <f t="shared" si="10"/>
        <v>41557.699687500004</v>
      </c>
      <c r="T112" s="16">
        <f t="shared" si="11"/>
        <v>41591.999305555553</v>
      </c>
    </row>
    <row r="113" spans="1:20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s="9" t="str">
        <f t="shared" si="8"/>
        <v>Film &amp; Video</v>
      </c>
      <c r="R113" s="9" t="str">
        <f t="shared" si="9"/>
        <v>Shorts</v>
      </c>
      <c r="S113" s="15">
        <f t="shared" si="10"/>
        <v>42125.083182870367</v>
      </c>
      <c r="T113" s="16">
        <f t="shared" si="11"/>
        <v>42155.083182870367</v>
      </c>
    </row>
    <row r="114" spans="1:20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s="9" t="str">
        <f t="shared" si="8"/>
        <v>Film &amp; Video</v>
      </c>
      <c r="R114" s="9" t="str">
        <f t="shared" si="9"/>
        <v>Shorts</v>
      </c>
      <c r="S114" s="15">
        <f t="shared" si="10"/>
        <v>41717.793032407411</v>
      </c>
      <c r="T114" s="16">
        <f t="shared" si="11"/>
        <v>41741.833333333336</v>
      </c>
    </row>
    <row r="115" spans="1:20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s="9" t="str">
        <f t="shared" si="8"/>
        <v>Film &amp; Video</v>
      </c>
      <c r="R115" s="9" t="str">
        <f t="shared" si="9"/>
        <v>Shorts</v>
      </c>
      <c r="S115" s="15">
        <f t="shared" si="10"/>
        <v>40753.508425925924</v>
      </c>
      <c r="T115" s="16">
        <f t="shared" si="11"/>
        <v>40761.375</v>
      </c>
    </row>
    <row r="116" spans="1:20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s="9" t="str">
        <f t="shared" si="8"/>
        <v>Film &amp; Video</v>
      </c>
      <c r="R116" s="9" t="str">
        <f t="shared" si="9"/>
        <v>Shorts</v>
      </c>
      <c r="S116" s="15">
        <f t="shared" si="10"/>
        <v>40861.02416666667</v>
      </c>
      <c r="T116" s="16">
        <f t="shared" si="11"/>
        <v>40921.02416666667</v>
      </c>
    </row>
    <row r="117" spans="1:20" ht="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s="9" t="str">
        <f t="shared" si="8"/>
        <v>Film &amp; Video</v>
      </c>
      <c r="R117" s="9" t="str">
        <f t="shared" si="9"/>
        <v>Shorts</v>
      </c>
      <c r="S117" s="15">
        <f t="shared" si="10"/>
        <v>40918.488935185189</v>
      </c>
      <c r="T117" s="16">
        <f t="shared" si="11"/>
        <v>40943.488935185189</v>
      </c>
    </row>
    <row r="118" spans="1:20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s="9" t="str">
        <f t="shared" si="8"/>
        <v>Film &amp; Video</v>
      </c>
      <c r="R118" s="9" t="str">
        <f t="shared" si="9"/>
        <v>Shorts</v>
      </c>
      <c r="S118" s="15">
        <f t="shared" si="10"/>
        <v>40595.247164351851</v>
      </c>
      <c r="T118" s="16">
        <f t="shared" si="11"/>
        <v>40641.205497685187</v>
      </c>
    </row>
    <row r="119" spans="1:20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s="9" t="str">
        <f t="shared" si="8"/>
        <v>Film &amp; Video</v>
      </c>
      <c r="R119" s="9" t="str">
        <f t="shared" si="9"/>
        <v>Shorts</v>
      </c>
      <c r="S119" s="15">
        <f t="shared" si="10"/>
        <v>40248.584999999999</v>
      </c>
      <c r="T119" s="16">
        <f t="shared" si="11"/>
        <v>40338.541666666664</v>
      </c>
    </row>
    <row r="120" spans="1:20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s="9" t="str">
        <f t="shared" si="8"/>
        <v>Film &amp; Video</v>
      </c>
      <c r="R120" s="9" t="str">
        <f t="shared" si="9"/>
        <v>Shorts</v>
      </c>
      <c r="S120" s="15">
        <f t="shared" si="10"/>
        <v>40722.803657407407</v>
      </c>
      <c r="T120" s="16">
        <f t="shared" si="11"/>
        <v>40752.803657407407</v>
      </c>
    </row>
    <row r="121" spans="1:20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s="9" t="str">
        <f t="shared" si="8"/>
        <v>Film &amp; Video</v>
      </c>
      <c r="R121" s="9" t="str">
        <f t="shared" si="9"/>
        <v>Shorts</v>
      </c>
      <c r="S121" s="15">
        <f t="shared" si="10"/>
        <v>40738.819282407407</v>
      </c>
      <c r="T121" s="16">
        <f t="shared" si="11"/>
        <v>40768.708333333336</v>
      </c>
    </row>
    <row r="122" spans="1:20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15">
        <f t="shared" si="10"/>
        <v>42615.799849537041</v>
      </c>
      <c r="T122" s="16">
        <f t="shared" si="11"/>
        <v>42645.799849537041</v>
      </c>
    </row>
    <row r="123" spans="1:20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15">
        <f t="shared" si="10"/>
        <v>42096.454976851848</v>
      </c>
      <c r="T123" s="16">
        <f t="shared" si="11"/>
        <v>42112.177777777775</v>
      </c>
    </row>
    <row r="124" spans="1:20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s="9" t="str">
        <f t="shared" si="8"/>
        <v>Film &amp; Video</v>
      </c>
      <c r="R124" s="9" t="str">
        <f t="shared" si="9"/>
        <v>Science Fiction</v>
      </c>
      <c r="S124" s="15">
        <f t="shared" si="10"/>
        <v>42593.181793981479</v>
      </c>
      <c r="T124" s="16">
        <f t="shared" si="11"/>
        <v>42653.181793981479</v>
      </c>
    </row>
    <row r="125" spans="1:20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s="9" t="str">
        <f t="shared" si="8"/>
        <v>Film &amp; Video</v>
      </c>
      <c r="R125" s="9" t="str">
        <f t="shared" si="9"/>
        <v>Science Fiction</v>
      </c>
      <c r="S125" s="15">
        <f t="shared" si="10"/>
        <v>41904.531990740739</v>
      </c>
      <c r="T125" s="16">
        <f t="shared" si="11"/>
        <v>41940.666666666664</v>
      </c>
    </row>
    <row r="126" spans="1:20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s="9" t="str">
        <f t="shared" si="8"/>
        <v>Film &amp; Video</v>
      </c>
      <c r="R126" s="9" t="str">
        <f t="shared" si="9"/>
        <v>Science Fiction</v>
      </c>
      <c r="S126" s="15">
        <f t="shared" si="10"/>
        <v>42114.678726851853</v>
      </c>
      <c r="T126" s="16">
        <f t="shared" si="11"/>
        <v>42139.678726851853</v>
      </c>
    </row>
    <row r="127" spans="1:20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s="9" t="str">
        <f t="shared" si="8"/>
        <v>Film &amp; Video</v>
      </c>
      <c r="R127" s="9" t="str">
        <f t="shared" si="9"/>
        <v>Science Fiction</v>
      </c>
      <c r="S127" s="15">
        <f t="shared" si="10"/>
        <v>42709.743981481486</v>
      </c>
      <c r="T127" s="16">
        <f t="shared" si="11"/>
        <v>42769.743981481486</v>
      </c>
    </row>
    <row r="128" spans="1:20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s="9" t="str">
        <f t="shared" si="8"/>
        <v>Film &amp; Video</v>
      </c>
      <c r="R128" s="9" t="str">
        <f t="shared" si="9"/>
        <v>Science Fiction</v>
      </c>
      <c r="S128" s="15">
        <f t="shared" si="10"/>
        <v>42135.339548611111</v>
      </c>
      <c r="T128" s="16">
        <f t="shared" si="11"/>
        <v>42165.833333333328</v>
      </c>
    </row>
    <row r="129" spans="1:20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15">
        <f t="shared" si="10"/>
        <v>42067.37431712963</v>
      </c>
      <c r="T129" s="16">
        <f t="shared" si="11"/>
        <v>42097.332650462966</v>
      </c>
    </row>
    <row r="130" spans="1:20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s="9" t="str">
        <f t="shared" si="8"/>
        <v>Film &amp; Video</v>
      </c>
      <c r="R130" s="9" t="str">
        <f t="shared" si="9"/>
        <v>Science Fiction</v>
      </c>
      <c r="S130" s="15">
        <f t="shared" si="10"/>
        <v>42627.97792824074</v>
      </c>
      <c r="T130" s="16">
        <f t="shared" si="11"/>
        <v>42662.97792824074</v>
      </c>
    </row>
    <row r="131" spans="1:20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8">
        <f t="shared" ref="P131:P194" si="13">IF(L131&gt;0,E131/L131, 0)</f>
        <v>0</v>
      </c>
      <c r="Q131" s="9" t="str">
        <f t="shared" ref="Q131:Q194" si="14">PROPER(LEFT($N131,FIND("/",$N131)-1))</f>
        <v>Film &amp; Video</v>
      </c>
      <c r="R131" s="9" t="str">
        <f t="shared" ref="R131:R194" si="15">PROPER(RIGHT($N131,LEN(N131)-FIND("/",N131)))</f>
        <v>Science Fiction</v>
      </c>
      <c r="S131" s="15">
        <f t="shared" ref="S131:S194" si="16">(J131/86400)+25569+(-6/24)</f>
        <v>41882.687303240738</v>
      </c>
      <c r="T131" s="16">
        <f t="shared" ref="T131:T194" si="17">(I131/86400)+25569+(-6/24)</f>
        <v>41942.687303240738</v>
      </c>
    </row>
    <row r="132" spans="1:20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s="9" t="str">
        <f t="shared" si="14"/>
        <v>Film &amp; Video</v>
      </c>
      <c r="R132" s="9" t="str">
        <f t="shared" si="15"/>
        <v>Science Fiction</v>
      </c>
      <c r="S132" s="15">
        <f t="shared" si="16"/>
        <v>41778.66541666667</v>
      </c>
      <c r="T132" s="16">
        <f t="shared" si="17"/>
        <v>41806.594444444447</v>
      </c>
    </row>
    <row r="133" spans="1:20" ht="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s="9" t="str">
        <f t="shared" si="14"/>
        <v>Film &amp; Video</v>
      </c>
      <c r="R133" s="9" t="str">
        <f t="shared" si="15"/>
        <v>Science Fiction</v>
      </c>
      <c r="S133" s="15">
        <f t="shared" si="16"/>
        <v>42541.587511574078</v>
      </c>
      <c r="T133" s="16">
        <f t="shared" si="17"/>
        <v>42556.75</v>
      </c>
    </row>
    <row r="134" spans="1:20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s="9" t="str">
        <f t="shared" si="14"/>
        <v>Film &amp; Video</v>
      </c>
      <c r="R134" s="9" t="str">
        <f t="shared" si="15"/>
        <v>Science Fiction</v>
      </c>
      <c r="S134" s="15">
        <f t="shared" si="16"/>
        <v>41905.562581018516</v>
      </c>
      <c r="T134" s="16">
        <f t="shared" si="17"/>
        <v>41950.604247685187</v>
      </c>
    </row>
    <row r="135" spans="1:20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s="9" t="str">
        <f t="shared" si="14"/>
        <v>Film &amp; Video</v>
      </c>
      <c r="R135" s="9" t="str">
        <f t="shared" si="15"/>
        <v>Science Fiction</v>
      </c>
      <c r="S135" s="15">
        <f t="shared" si="16"/>
        <v>42491.55768518518</v>
      </c>
      <c r="T135" s="16">
        <f t="shared" si="17"/>
        <v>42521.479861111111</v>
      </c>
    </row>
    <row r="136" spans="1:20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s="9" t="str">
        <f t="shared" si="14"/>
        <v>Film &amp; Video</v>
      </c>
      <c r="R136" s="9" t="str">
        <f t="shared" si="15"/>
        <v>Science Fiction</v>
      </c>
      <c r="S136" s="15">
        <f t="shared" si="16"/>
        <v>42221.659930555557</v>
      </c>
      <c r="T136" s="16">
        <f t="shared" si="17"/>
        <v>42251.458333333328</v>
      </c>
    </row>
    <row r="137" spans="1:20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15">
        <f t="shared" si="16"/>
        <v>41788.131909722222</v>
      </c>
      <c r="T137" s="16">
        <f t="shared" si="17"/>
        <v>41821.541666666664</v>
      </c>
    </row>
    <row r="138" spans="1:20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s="9" t="str">
        <f t="shared" si="14"/>
        <v>Film &amp; Video</v>
      </c>
      <c r="R138" s="9" t="str">
        <f t="shared" si="15"/>
        <v>Science Fiction</v>
      </c>
      <c r="S138" s="15">
        <f t="shared" si="16"/>
        <v>42096.160115740742</v>
      </c>
      <c r="T138" s="16">
        <f t="shared" si="17"/>
        <v>42140.177777777775</v>
      </c>
    </row>
    <row r="139" spans="1:20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s="9" t="str">
        <f t="shared" si="14"/>
        <v>Film &amp; Video</v>
      </c>
      <c r="R139" s="9" t="str">
        <f t="shared" si="15"/>
        <v>Science Fiction</v>
      </c>
      <c r="S139" s="15">
        <f t="shared" si="16"/>
        <v>42239.323993055557</v>
      </c>
      <c r="T139" s="16">
        <f t="shared" si="17"/>
        <v>42289.323993055557</v>
      </c>
    </row>
    <row r="140" spans="1:20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s="9" t="str">
        <f t="shared" si="14"/>
        <v>Film &amp; Video</v>
      </c>
      <c r="R140" s="9" t="str">
        <f t="shared" si="15"/>
        <v>Science Fiction</v>
      </c>
      <c r="S140" s="15">
        <f t="shared" si="16"/>
        <v>42186.007418981477</v>
      </c>
      <c r="T140" s="16">
        <f t="shared" si="17"/>
        <v>42216.957638888889</v>
      </c>
    </row>
    <row r="141" spans="1:20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15">
        <f t="shared" si="16"/>
        <v>42187.670972222222</v>
      </c>
      <c r="T141" s="16">
        <f t="shared" si="17"/>
        <v>42197.670972222222</v>
      </c>
    </row>
    <row r="142" spans="1:20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s="9" t="str">
        <f t="shared" si="14"/>
        <v>Film &amp; Video</v>
      </c>
      <c r="R142" s="9" t="str">
        <f t="shared" si="15"/>
        <v>Science Fiction</v>
      </c>
      <c r="S142" s="15">
        <f t="shared" si="16"/>
        <v>42052.948287037041</v>
      </c>
      <c r="T142" s="16">
        <f t="shared" si="17"/>
        <v>42082.90662037037</v>
      </c>
    </row>
    <row r="143" spans="1:20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s="9" t="str">
        <f t="shared" si="14"/>
        <v>Film &amp; Video</v>
      </c>
      <c r="R143" s="9" t="str">
        <f t="shared" si="15"/>
        <v>Science Fiction</v>
      </c>
      <c r="S143" s="15">
        <f t="shared" si="16"/>
        <v>42109.903043981481</v>
      </c>
      <c r="T143" s="16">
        <f t="shared" si="17"/>
        <v>42154.903043981481</v>
      </c>
    </row>
    <row r="144" spans="1:20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15">
        <f t="shared" si="16"/>
        <v>41938.643263888887</v>
      </c>
      <c r="T144" s="16">
        <f t="shared" si="17"/>
        <v>41959.684930555552</v>
      </c>
    </row>
    <row r="145" spans="1:20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s="9" t="str">
        <f t="shared" si="14"/>
        <v>Film &amp; Video</v>
      </c>
      <c r="R145" s="9" t="str">
        <f t="shared" si="15"/>
        <v>Science Fiction</v>
      </c>
      <c r="S145" s="15">
        <f t="shared" si="16"/>
        <v>42558.814143518517</v>
      </c>
      <c r="T145" s="16">
        <f t="shared" si="17"/>
        <v>42615.996527777781</v>
      </c>
    </row>
    <row r="146" spans="1:20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s="9" t="str">
        <f t="shared" si="14"/>
        <v>Film &amp; Video</v>
      </c>
      <c r="R146" s="9" t="str">
        <f t="shared" si="15"/>
        <v>Science Fiction</v>
      </c>
      <c r="S146" s="15">
        <f t="shared" si="16"/>
        <v>42047.512407407412</v>
      </c>
      <c r="T146" s="16">
        <f t="shared" si="17"/>
        <v>42107.47074074074</v>
      </c>
    </row>
    <row r="147" spans="1:20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s="9" t="str">
        <f t="shared" si="14"/>
        <v>Film &amp; Video</v>
      </c>
      <c r="R147" s="9" t="str">
        <f t="shared" si="15"/>
        <v>Science Fiction</v>
      </c>
      <c r="S147" s="15">
        <f t="shared" si="16"/>
        <v>42200.292268518519</v>
      </c>
      <c r="T147" s="16">
        <f t="shared" si="17"/>
        <v>42227.292268518519</v>
      </c>
    </row>
    <row r="148" spans="1:20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s="9" t="str">
        <f t="shared" si="14"/>
        <v>Film &amp; Video</v>
      </c>
      <c r="R148" s="9" t="str">
        <f t="shared" si="15"/>
        <v>Science Fiction</v>
      </c>
      <c r="S148" s="15">
        <f t="shared" si="16"/>
        <v>42692.766180555554</v>
      </c>
      <c r="T148" s="16">
        <f t="shared" si="17"/>
        <v>42752.766180555554</v>
      </c>
    </row>
    <row r="149" spans="1:20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s="9" t="str">
        <f t="shared" si="14"/>
        <v>Film &amp; Video</v>
      </c>
      <c r="R149" s="9" t="str">
        <f t="shared" si="15"/>
        <v>Science Fiction</v>
      </c>
      <c r="S149" s="15">
        <f t="shared" si="16"/>
        <v>41969.517824074079</v>
      </c>
      <c r="T149" s="16">
        <f t="shared" si="17"/>
        <v>42012.512499999997</v>
      </c>
    </row>
    <row r="150" spans="1:20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15">
        <f t="shared" si="16"/>
        <v>42397.031666666662</v>
      </c>
      <c r="T150" s="16">
        <f t="shared" si="17"/>
        <v>42427.031666666662</v>
      </c>
    </row>
    <row r="151" spans="1:20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s="9" t="str">
        <f t="shared" si="14"/>
        <v>Film &amp; Video</v>
      </c>
      <c r="R151" s="9" t="str">
        <f t="shared" si="15"/>
        <v>Science Fiction</v>
      </c>
      <c r="S151" s="15">
        <f t="shared" si="16"/>
        <v>41967.922106481477</v>
      </c>
      <c r="T151" s="16">
        <f t="shared" si="17"/>
        <v>41998.083333333328</v>
      </c>
    </row>
    <row r="152" spans="1:20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s="9" t="str">
        <f t="shared" si="14"/>
        <v>Film &amp; Video</v>
      </c>
      <c r="R152" s="9" t="str">
        <f t="shared" si="15"/>
        <v>Science Fiction</v>
      </c>
      <c r="S152" s="15">
        <f t="shared" si="16"/>
        <v>42089.911828703705</v>
      </c>
      <c r="T152" s="16">
        <f t="shared" si="17"/>
        <v>42149.911828703705</v>
      </c>
    </row>
    <row r="153" spans="1:20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15">
        <f t="shared" si="16"/>
        <v>42113.300821759258</v>
      </c>
      <c r="T153" s="16">
        <f t="shared" si="17"/>
        <v>42173.300821759258</v>
      </c>
    </row>
    <row r="154" spans="1:20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15">
        <f t="shared" si="16"/>
        <v>41874.827546296292</v>
      </c>
      <c r="T154" s="16">
        <f t="shared" si="17"/>
        <v>41904.827546296292</v>
      </c>
    </row>
    <row r="155" spans="1:20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15">
        <f t="shared" si="16"/>
        <v>41933.336157407408</v>
      </c>
      <c r="T155" s="16">
        <f t="shared" si="17"/>
        <v>41975.377824074079</v>
      </c>
    </row>
    <row r="156" spans="1:20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s="9" t="str">
        <f t="shared" si="14"/>
        <v>Film &amp; Video</v>
      </c>
      <c r="R156" s="9" t="str">
        <f t="shared" si="15"/>
        <v>Science Fiction</v>
      </c>
      <c r="S156" s="15">
        <f t="shared" si="16"/>
        <v>42115.297395833331</v>
      </c>
      <c r="T156" s="16">
        <f t="shared" si="17"/>
        <v>42158.297395833331</v>
      </c>
    </row>
    <row r="157" spans="1:20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15">
        <f t="shared" si="16"/>
        <v>42168.309432870374</v>
      </c>
      <c r="T157" s="16">
        <f t="shared" si="17"/>
        <v>42208.309432870374</v>
      </c>
    </row>
    <row r="158" spans="1:20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15">
        <f t="shared" si="16"/>
        <v>41793.874953703707</v>
      </c>
      <c r="T158" s="16">
        <f t="shared" si="17"/>
        <v>41853.874953703707</v>
      </c>
    </row>
    <row r="159" spans="1:20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15">
        <f t="shared" si="16"/>
        <v>42396.661712962959</v>
      </c>
      <c r="T159" s="16">
        <f t="shared" si="17"/>
        <v>42426.661712962959</v>
      </c>
    </row>
    <row r="160" spans="1:20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s="9" t="str">
        <f t="shared" si="14"/>
        <v>Film &amp; Video</v>
      </c>
      <c r="R160" s="9" t="str">
        <f t="shared" si="15"/>
        <v>Science Fiction</v>
      </c>
      <c r="S160" s="15">
        <f t="shared" si="16"/>
        <v>41903.82671296296</v>
      </c>
      <c r="T160" s="16">
        <f t="shared" si="17"/>
        <v>41933.82671296296</v>
      </c>
    </row>
    <row r="161" spans="1:20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15">
        <f t="shared" si="16"/>
        <v>42514.184548611112</v>
      </c>
      <c r="T161" s="16">
        <f t="shared" si="17"/>
        <v>42554.184548611112</v>
      </c>
    </row>
    <row r="162" spans="1:20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s="9" t="str">
        <f t="shared" si="14"/>
        <v>Film &amp; Video</v>
      </c>
      <c r="R162" s="9" t="str">
        <f t="shared" si="15"/>
        <v>Drama</v>
      </c>
      <c r="S162" s="15">
        <f t="shared" si="16"/>
        <v>42171.663090277776</v>
      </c>
      <c r="T162" s="16">
        <f t="shared" si="17"/>
        <v>42231.663090277776</v>
      </c>
    </row>
    <row r="163" spans="1:20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15">
        <f t="shared" si="16"/>
        <v>41792.437442129631</v>
      </c>
      <c r="T163" s="16">
        <f t="shared" si="17"/>
        <v>41822.437442129631</v>
      </c>
    </row>
    <row r="164" spans="1:20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15">
        <f t="shared" si="16"/>
        <v>41834.876805555556</v>
      </c>
      <c r="T164" s="16">
        <f t="shared" si="17"/>
        <v>41867.737500000003</v>
      </c>
    </row>
    <row r="165" spans="1:20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s="9" t="str">
        <f t="shared" si="14"/>
        <v>Film &amp; Video</v>
      </c>
      <c r="R165" s="9" t="str">
        <f t="shared" si="15"/>
        <v>Drama</v>
      </c>
      <c r="S165" s="15">
        <f t="shared" si="16"/>
        <v>42243.711273148147</v>
      </c>
      <c r="T165" s="16">
        <f t="shared" si="17"/>
        <v>42277.75</v>
      </c>
    </row>
    <row r="166" spans="1:20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s="9" t="str">
        <f t="shared" si="14"/>
        <v>Film &amp; Video</v>
      </c>
      <c r="R166" s="9" t="str">
        <f t="shared" si="15"/>
        <v>Drama</v>
      </c>
      <c r="S166" s="15">
        <f t="shared" si="16"/>
        <v>41841.512743055559</v>
      </c>
      <c r="T166" s="16">
        <f t="shared" si="17"/>
        <v>41901.512743055559</v>
      </c>
    </row>
    <row r="167" spans="1:20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s="9" t="str">
        <f t="shared" si="14"/>
        <v>Film &amp; Video</v>
      </c>
      <c r="R167" s="9" t="str">
        <f t="shared" si="15"/>
        <v>Drama</v>
      </c>
      <c r="S167" s="15">
        <f t="shared" si="16"/>
        <v>42351.408842592587</v>
      </c>
      <c r="T167" s="16">
        <f t="shared" si="17"/>
        <v>42381.408842592587</v>
      </c>
    </row>
    <row r="168" spans="1:20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15">
        <f t="shared" si="16"/>
        <v>42720.825949074075</v>
      </c>
      <c r="T168" s="16">
        <f t="shared" si="17"/>
        <v>42750.825949074075</v>
      </c>
    </row>
    <row r="169" spans="1:20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15">
        <f t="shared" si="16"/>
        <v>42160.677488425921</v>
      </c>
      <c r="T169" s="16">
        <f t="shared" si="17"/>
        <v>42220.677488425921</v>
      </c>
    </row>
    <row r="170" spans="1:20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s="9" t="str">
        <f t="shared" si="14"/>
        <v>Film &amp; Video</v>
      </c>
      <c r="R170" s="9" t="str">
        <f t="shared" si="15"/>
        <v>Drama</v>
      </c>
      <c r="S170" s="15">
        <f t="shared" si="16"/>
        <v>42052.58530092593</v>
      </c>
      <c r="T170" s="16">
        <f t="shared" si="17"/>
        <v>42082.543634259258</v>
      </c>
    </row>
    <row r="171" spans="1:20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15">
        <f t="shared" si="16"/>
        <v>41900.255312499998</v>
      </c>
      <c r="T171" s="16">
        <f t="shared" si="17"/>
        <v>41930.255312499998</v>
      </c>
    </row>
    <row r="172" spans="1:20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15">
        <f t="shared" si="16"/>
        <v>42216.727812500001</v>
      </c>
      <c r="T172" s="16">
        <f t="shared" si="17"/>
        <v>42245.977777777778</v>
      </c>
    </row>
    <row r="173" spans="1:20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15">
        <f t="shared" si="16"/>
        <v>42533.930717592593</v>
      </c>
      <c r="T173" s="16">
        <f t="shared" si="17"/>
        <v>42593.930717592593</v>
      </c>
    </row>
    <row r="174" spans="1:20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s="9" t="str">
        <f t="shared" si="14"/>
        <v>Film &amp; Video</v>
      </c>
      <c r="R174" s="9" t="str">
        <f t="shared" si="15"/>
        <v>Drama</v>
      </c>
      <c r="S174" s="15">
        <f t="shared" si="16"/>
        <v>42047.144942129627</v>
      </c>
      <c r="T174" s="16">
        <f t="shared" si="17"/>
        <v>42082.103275462963</v>
      </c>
    </row>
    <row r="175" spans="1:20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s="9" t="str">
        <f t="shared" si="14"/>
        <v>Film &amp; Video</v>
      </c>
      <c r="R175" s="9" t="str">
        <f t="shared" si="15"/>
        <v>Drama</v>
      </c>
      <c r="S175" s="15">
        <f t="shared" si="16"/>
        <v>42033.323009259257</v>
      </c>
      <c r="T175" s="16">
        <f t="shared" si="17"/>
        <v>42063.323009259257</v>
      </c>
    </row>
    <row r="176" spans="1:20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s="9" t="str">
        <f t="shared" si="14"/>
        <v>Film &amp; Video</v>
      </c>
      <c r="R176" s="9" t="str">
        <f t="shared" si="15"/>
        <v>Drama</v>
      </c>
      <c r="S176" s="15">
        <f t="shared" si="16"/>
        <v>42072.508981481486</v>
      </c>
      <c r="T176" s="16">
        <f t="shared" si="17"/>
        <v>42132.508981481486</v>
      </c>
    </row>
    <row r="177" spans="1:20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s="9" t="str">
        <f t="shared" si="14"/>
        <v>Film &amp; Video</v>
      </c>
      <c r="R177" s="9" t="str">
        <f t="shared" si="15"/>
        <v>Drama</v>
      </c>
      <c r="S177" s="15">
        <f t="shared" si="16"/>
        <v>41855.527905092589</v>
      </c>
      <c r="T177" s="16">
        <f t="shared" si="17"/>
        <v>41880.527905092589</v>
      </c>
    </row>
    <row r="178" spans="1:20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s="9" t="str">
        <f t="shared" si="14"/>
        <v>Film &amp; Video</v>
      </c>
      <c r="R178" s="9" t="str">
        <f t="shared" si="15"/>
        <v>Drama</v>
      </c>
      <c r="S178" s="15">
        <f t="shared" si="16"/>
        <v>42191.574062500003</v>
      </c>
      <c r="T178" s="16">
        <f t="shared" si="17"/>
        <v>42221.574062500003</v>
      </c>
    </row>
    <row r="179" spans="1:20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s="9" t="str">
        <f t="shared" si="14"/>
        <v>Film &amp; Video</v>
      </c>
      <c r="R179" s="9" t="str">
        <f t="shared" si="15"/>
        <v>Drama</v>
      </c>
      <c r="S179" s="15">
        <f t="shared" si="16"/>
        <v>42069.797754629632</v>
      </c>
      <c r="T179" s="16">
        <f t="shared" si="17"/>
        <v>42086.75608796296</v>
      </c>
    </row>
    <row r="180" spans="1:20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s="9" t="str">
        <f t="shared" si="14"/>
        <v>Film &amp; Video</v>
      </c>
      <c r="R180" s="9" t="str">
        <f t="shared" si="15"/>
        <v>Drama</v>
      </c>
      <c r="S180" s="15">
        <f t="shared" si="16"/>
        <v>42304.705381944441</v>
      </c>
      <c r="T180" s="16">
        <f t="shared" si="17"/>
        <v>42334.747048611112</v>
      </c>
    </row>
    <row r="181" spans="1:20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15">
        <f t="shared" si="16"/>
        <v>42402.830497685187</v>
      </c>
      <c r="T181" s="16">
        <f t="shared" si="17"/>
        <v>42432.830497685187</v>
      </c>
    </row>
    <row r="182" spans="1:20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s="9" t="str">
        <f t="shared" si="14"/>
        <v>Film &amp; Video</v>
      </c>
      <c r="R182" s="9" t="str">
        <f t="shared" si="15"/>
        <v>Drama</v>
      </c>
      <c r="S182" s="15">
        <f t="shared" si="16"/>
        <v>42067.741238425922</v>
      </c>
      <c r="T182" s="16">
        <f t="shared" si="17"/>
        <v>42107.541666666672</v>
      </c>
    </row>
    <row r="183" spans="1:20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15">
        <f t="shared" si="16"/>
        <v>42147.491840277777</v>
      </c>
      <c r="T183" s="16">
        <f t="shared" si="17"/>
        <v>42177.491840277777</v>
      </c>
    </row>
    <row r="184" spans="1:20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s="9" t="str">
        <f t="shared" si="14"/>
        <v>Film &amp; Video</v>
      </c>
      <c r="R184" s="9" t="str">
        <f t="shared" si="15"/>
        <v>Drama</v>
      </c>
      <c r="S184" s="15">
        <f t="shared" si="16"/>
        <v>42711.761944444443</v>
      </c>
      <c r="T184" s="16">
        <f t="shared" si="17"/>
        <v>42741.761944444443</v>
      </c>
    </row>
    <row r="185" spans="1:20" ht="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15">
        <f t="shared" si="16"/>
        <v>41939.560300925928</v>
      </c>
      <c r="T185" s="16">
        <f t="shared" si="17"/>
        <v>41969.601967592593</v>
      </c>
    </row>
    <row r="186" spans="1:20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15">
        <f t="shared" si="16"/>
        <v>41825.541226851856</v>
      </c>
      <c r="T186" s="16">
        <f t="shared" si="17"/>
        <v>41882.915972222225</v>
      </c>
    </row>
    <row r="187" spans="1:20" ht="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15">
        <f t="shared" si="16"/>
        <v>42570.66133101852</v>
      </c>
      <c r="T187" s="16">
        <f t="shared" si="17"/>
        <v>42600.66133101852</v>
      </c>
    </row>
    <row r="188" spans="1:20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s="9" t="str">
        <f t="shared" si="14"/>
        <v>Film &amp; Video</v>
      </c>
      <c r="R188" s="9" t="str">
        <f t="shared" si="15"/>
        <v>Drama</v>
      </c>
      <c r="S188" s="15">
        <f t="shared" si="16"/>
        <v>42767.562893518523</v>
      </c>
      <c r="T188" s="16">
        <f t="shared" si="17"/>
        <v>42797.583333333328</v>
      </c>
    </row>
    <row r="189" spans="1:20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15">
        <f t="shared" si="16"/>
        <v>42181.984456018516</v>
      </c>
      <c r="T189" s="16">
        <f t="shared" si="17"/>
        <v>42206.040972222225</v>
      </c>
    </row>
    <row r="190" spans="1:20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s="9" t="str">
        <f t="shared" si="14"/>
        <v>Film &amp; Video</v>
      </c>
      <c r="R190" s="9" t="str">
        <f t="shared" si="15"/>
        <v>Drama</v>
      </c>
      <c r="S190" s="15">
        <f t="shared" si="16"/>
        <v>41856.93304398148</v>
      </c>
      <c r="T190" s="16">
        <f t="shared" si="17"/>
        <v>41886.93304398148</v>
      </c>
    </row>
    <row r="191" spans="1:20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15">
        <f t="shared" si="16"/>
        <v>42556.440706018519</v>
      </c>
      <c r="T191" s="16">
        <f t="shared" si="17"/>
        <v>42616.440706018519</v>
      </c>
    </row>
    <row r="192" spans="1:20" ht="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15">
        <f t="shared" si="16"/>
        <v>42527.400995370372</v>
      </c>
      <c r="T192" s="16">
        <f t="shared" si="17"/>
        <v>42537.400995370372</v>
      </c>
    </row>
    <row r="193" spans="1:20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s="9" t="str">
        <f t="shared" si="14"/>
        <v>Film &amp; Video</v>
      </c>
      <c r="R193" s="9" t="str">
        <f t="shared" si="15"/>
        <v>Drama</v>
      </c>
      <c r="S193" s="15">
        <f t="shared" si="16"/>
        <v>42239.191412037035</v>
      </c>
      <c r="T193" s="16">
        <f t="shared" si="17"/>
        <v>42279.191412037035</v>
      </c>
    </row>
    <row r="194" spans="1:20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s="9" t="str">
        <f t="shared" si="14"/>
        <v>Film &amp; Video</v>
      </c>
      <c r="R194" s="9" t="str">
        <f t="shared" si="15"/>
        <v>Drama</v>
      </c>
      <c r="S194" s="15">
        <f t="shared" si="16"/>
        <v>41899.542037037041</v>
      </c>
      <c r="T194" s="16">
        <f t="shared" si="17"/>
        <v>41929.542037037041</v>
      </c>
    </row>
    <row r="195" spans="1:20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8">
        <f t="shared" ref="P195:P258" si="19">IF(L195&gt;0,E195/L195, 0)</f>
        <v>0</v>
      </c>
      <c r="Q195" s="9" t="str">
        <f t="shared" ref="Q195:Q258" si="20">PROPER(LEFT($N195,FIND("/",$N195)-1))</f>
        <v>Film &amp; Video</v>
      </c>
      <c r="R195" s="9" t="str">
        <f t="shared" ref="R195:R258" si="21">PROPER(RIGHT($N195,LEN(N195)-FIND("/",N195)))</f>
        <v>Drama</v>
      </c>
      <c r="S195" s="15">
        <f t="shared" ref="S195:S258" si="22">(J195/86400)+25569+(-6/24)</f>
        <v>41911.684791666667</v>
      </c>
      <c r="T195" s="16">
        <f t="shared" ref="T195:T258" si="23">(I195/86400)+25569+(-6/24)</f>
        <v>41971.726458333331</v>
      </c>
    </row>
    <row r="196" spans="1:20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15">
        <f t="shared" si="22"/>
        <v>42375.746886574074</v>
      </c>
      <c r="T196" s="16">
        <f t="shared" si="23"/>
        <v>42435.746886574074</v>
      </c>
    </row>
    <row r="197" spans="1:20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s="9" t="str">
        <f t="shared" si="20"/>
        <v>Film &amp; Video</v>
      </c>
      <c r="R197" s="9" t="str">
        <f t="shared" si="21"/>
        <v>Drama</v>
      </c>
      <c r="S197" s="15">
        <f t="shared" si="22"/>
        <v>42135.42050925926</v>
      </c>
      <c r="T197" s="16">
        <f t="shared" si="23"/>
        <v>42195.42050925926</v>
      </c>
    </row>
    <row r="198" spans="1:20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s="9" t="str">
        <f t="shared" si="20"/>
        <v>Film &amp; Video</v>
      </c>
      <c r="R198" s="9" t="str">
        <f t="shared" si="21"/>
        <v>Drama</v>
      </c>
      <c r="S198" s="15">
        <f t="shared" si="22"/>
        <v>42259.292800925927</v>
      </c>
      <c r="T198" s="16">
        <f t="shared" si="23"/>
        <v>42287.625</v>
      </c>
    </row>
    <row r="199" spans="1:20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15">
        <f t="shared" si="22"/>
        <v>42741.598379629635</v>
      </c>
      <c r="T199" s="16">
        <f t="shared" si="23"/>
        <v>42783.625</v>
      </c>
    </row>
    <row r="200" spans="1:20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15">
        <f t="shared" si="22"/>
        <v>41887.133356481485</v>
      </c>
      <c r="T200" s="16">
        <f t="shared" si="23"/>
        <v>41917.133356481485</v>
      </c>
    </row>
    <row r="201" spans="1:20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s="9" t="str">
        <f t="shared" si="20"/>
        <v>Film &amp; Video</v>
      </c>
      <c r="R201" s="9" t="str">
        <f t="shared" si="21"/>
        <v>Drama</v>
      </c>
      <c r="S201" s="15">
        <f t="shared" si="22"/>
        <v>42583.873865740738</v>
      </c>
      <c r="T201" s="16">
        <f t="shared" si="23"/>
        <v>42613.873865740738</v>
      </c>
    </row>
    <row r="202" spans="1:20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s="9" t="str">
        <f t="shared" si="20"/>
        <v>Film &amp; Video</v>
      </c>
      <c r="R202" s="9" t="str">
        <f t="shared" si="21"/>
        <v>Drama</v>
      </c>
      <c r="S202" s="15">
        <f t="shared" si="22"/>
        <v>41866.833368055552</v>
      </c>
      <c r="T202" s="16">
        <f t="shared" si="23"/>
        <v>41896.833368055552</v>
      </c>
    </row>
    <row r="203" spans="1:20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s="9" t="str">
        <f t="shared" si="20"/>
        <v>Film &amp; Video</v>
      </c>
      <c r="R203" s="9" t="str">
        <f t="shared" si="21"/>
        <v>Drama</v>
      </c>
      <c r="S203" s="15">
        <f t="shared" si="22"/>
        <v>42023.568622685183</v>
      </c>
      <c r="T203" s="16">
        <f t="shared" si="23"/>
        <v>42043.568622685183</v>
      </c>
    </row>
    <row r="204" spans="1:20" ht="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s="9" t="str">
        <f t="shared" si="20"/>
        <v>Film &amp; Video</v>
      </c>
      <c r="R204" s="9" t="str">
        <f t="shared" si="21"/>
        <v>Drama</v>
      </c>
      <c r="S204" s="15">
        <f t="shared" si="22"/>
        <v>42255.677824074075</v>
      </c>
      <c r="T204" s="16">
        <f t="shared" si="23"/>
        <v>42285.624305555553</v>
      </c>
    </row>
    <row r="205" spans="1:20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15">
        <f t="shared" si="22"/>
        <v>41973.597962962958</v>
      </c>
      <c r="T205" s="16">
        <f t="shared" si="23"/>
        <v>42033.597962962958</v>
      </c>
    </row>
    <row r="206" spans="1:20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s="9" t="str">
        <f t="shared" si="20"/>
        <v>Film &amp; Video</v>
      </c>
      <c r="R206" s="9" t="str">
        <f t="shared" si="21"/>
        <v>Drama</v>
      </c>
      <c r="S206" s="15">
        <f t="shared" si="22"/>
        <v>42556.333368055552</v>
      </c>
      <c r="T206" s="16">
        <f t="shared" si="23"/>
        <v>42586.333368055552</v>
      </c>
    </row>
    <row r="207" spans="1:20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s="9" t="str">
        <f t="shared" si="20"/>
        <v>Film &amp; Video</v>
      </c>
      <c r="R207" s="9" t="str">
        <f t="shared" si="21"/>
        <v>Drama</v>
      </c>
      <c r="S207" s="15">
        <f t="shared" si="22"/>
        <v>42248.382199074069</v>
      </c>
      <c r="T207" s="16">
        <f t="shared" si="23"/>
        <v>42283.382199074069</v>
      </c>
    </row>
    <row r="208" spans="1:20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s="9" t="str">
        <f t="shared" si="20"/>
        <v>Film &amp; Video</v>
      </c>
      <c r="R208" s="9" t="str">
        <f t="shared" si="21"/>
        <v>Drama</v>
      </c>
      <c r="S208" s="15">
        <f t="shared" si="22"/>
        <v>42566.754432870366</v>
      </c>
      <c r="T208" s="16">
        <f t="shared" si="23"/>
        <v>42587.754432870366</v>
      </c>
    </row>
    <row r="209" spans="1:20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s="9" t="str">
        <f t="shared" si="20"/>
        <v>Film &amp; Video</v>
      </c>
      <c r="R209" s="9" t="str">
        <f t="shared" si="21"/>
        <v>Drama</v>
      </c>
      <c r="S209" s="15">
        <f t="shared" si="22"/>
        <v>41977.947199074071</v>
      </c>
      <c r="T209" s="16">
        <f t="shared" si="23"/>
        <v>42007.947199074071</v>
      </c>
    </row>
    <row r="210" spans="1:20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s="9" t="str">
        <f t="shared" si="20"/>
        <v>Film &amp; Video</v>
      </c>
      <c r="R210" s="9" t="str">
        <f t="shared" si="21"/>
        <v>Drama</v>
      </c>
      <c r="S210" s="15">
        <f t="shared" si="22"/>
        <v>41959.119988425926</v>
      </c>
      <c r="T210" s="16">
        <f t="shared" si="23"/>
        <v>41989.119988425926</v>
      </c>
    </row>
    <row r="211" spans="1:20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s="9" t="str">
        <f t="shared" si="20"/>
        <v>Film &amp; Video</v>
      </c>
      <c r="R211" s="9" t="str">
        <f t="shared" si="21"/>
        <v>Drama</v>
      </c>
      <c r="S211" s="15">
        <f t="shared" si="22"/>
        <v>42165.672858796301</v>
      </c>
      <c r="T211" s="16">
        <f t="shared" si="23"/>
        <v>42195.672858796301</v>
      </c>
    </row>
    <row r="212" spans="1:20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s="9" t="str">
        <f t="shared" si="20"/>
        <v>Film &amp; Video</v>
      </c>
      <c r="R212" s="9" t="str">
        <f t="shared" si="21"/>
        <v>Drama</v>
      </c>
      <c r="S212" s="15">
        <f t="shared" si="22"/>
        <v>42248.814722222218</v>
      </c>
      <c r="T212" s="16">
        <f t="shared" si="23"/>
        <v>42277.958333333328</v>
      </c>
    </row>
    <row r="213" spans="1:20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s="9" t="str">
        <f t="shared" si="20"/>
        <v>Film &amp; Video</v>
      </c>
      <c r="R213" s="9" t="str">
        <f t="shared" si="21"/>
        <v>Drama</v>
      </c>
      <c r="S213" s="15">
        <f t="shared" si="22"/>
        <v>42235.909918981481</v>
      </c>
      <c r="T213" s="16">
        <f t="shared" si="23"/>
        <v>42265.909918981481</v>
      </c>
    </row>
    <row r="214" spans="1:20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15">
        <f t="shared" si="22"/>
        <v>42416.631018518514</v>
      </c>
      <c r="T214" s="16">
        <f t="shared" si="23"/>
        <v>42476.589351851857</v>
      </c>
    </row>
    <row r="215" spans="1:20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15">
        <f t="shared" si="22"/>
        <v>42202.344293981485</v>
      </c>
      <c r="T215" s="16">
        <f t="shared" si="23"/>
        <v>42232.337974537033</v>
      </c>
    </row>
    <row r="216" spans="1:20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15">
        <f t="shared" si="22"/>
        <v>42009.39061342593</v>
      </c>
      <c r="T216" s="16">
        <f t="shared" si="23"/>
        <v>42069.39061342593</v>
      </c>
    </row>
    <row r="217" spans="1:20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15">
        <f t="shared" si="22"/>
        <v>42374.980115740742</v>
      </c>
      <c r="T217" s="16">
        <f t="shared" si="23"/>
        <v>42417.749305555553</v>
      </c>
    </row>
    <row r="218" spans="1:20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s="9" t="str">
        <f t="shared" si="20"/>
        <v>Film &amp; Video</v>
      </c>
      <c r="R218" s="9" t="str">
        <f t="shared" si="21"/>
        <v>Drama</v>
      </c>
      <c r="S218" s="15">
        <f t="shared" si="22"/>
        <v>42066.708761574075</v>
      </c>
      <c r="T218" s="16">
        <f t="shared" si="23"/>
        <v>42116.667094907403</v>
      </c>
    </row>
    <row r="219" spans="1:20" ht="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s="9" t="str">
        <f t="shared" si="20"/>
        <v>Film &amp; Video</v>
      </c>
      <c r="R219" s="9" t="str">
        <f t="shared" si="21"/>
        <v>Drama</v>
      </c>
      <c r="S219" s="15">
        <f t="shared" si="22"/>
        <v>41970.39061342593</v>
      </c>
      <c r="T219" s="16">
        <f t="shared" si="23"/>
        <v>42001.39061342593</v>
      </c>
    </row>
    <row r="220" spans="1:20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15">
        <f t="shared" si="22"/>
        <v>42079.378344907411</v>
      </c>
      <c r="T220" s="16">
        <f t="shared" si="23"/>
        <v>42139.378344907411</v>
      </c>
    </row>
    <row r="221" spans="1:20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s="9" t="str">
        <f t="shared" si="20"/>
        <v>Film &amp; Video</v>
      </c>
      <c r="R221" s="9" t="str">
        <f t="shared" si="21"/>
        <v>Drama</v>
      </c>
      <c r="S221" s="15">
        <f t="shared" si="22"/>
        <v>42429.076678240745</v>
      </c>
      <c r="T221" s="16">
        <f t="shared" si="23"/>
        <v>42461.040972222225</v>
      </c>
    </row>
    <row r="222" spans="1:20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15">
        <f t="shared" si="22"/>
        <v>42195.393865740742</v>
      </c>
      <c r="T222" s="16">
        <f t="shared" si="23"/>
        <v>42236.587500000001</v>
      </c>
    </row>
    <row r="223" spans="1:20" ht="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s="9" t="str">
        <f t="shared" si="20"/>
        <v>Film &amp; Video</v>
      </c>
      <c r="R223" s="9" t="str">
        <f t="shared" si="21"/>
        <v>Drama</v>
      </c>
      <c r="S223" s="15">
        <f t="shared" si="22"/>
        <v>42031.587546296301</v>
      </c>
      <c r="T223" s="16">
        <f t="shared" si="23"/>
        <v>42091.54587962963</v>
      </c>
    </row>
    <row r="224" spans="1:20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15">
        <f t="shared" si="22"/>
        <v>42031.519884259258</v>
      </c>
      <c r="T224" s="16">
        <f t="shared" si="23"/>
        <v>42089.860416666663</v>
      </c>
    </row>
    <row r="225" spans="1:20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s="9" t="str">
        <f t="shared" si="20"/>
        <v>Film &amp; Video</v>
      </c>
      <c r="R225" s="9" t="str">
        <f t="shared" si="21"/>
        <v>Drama</v>
      </c>
      <c r="S225" s="15">
        <f t="shared" si="22"/>
        <v>42481.798032407409</v>
      </c>
      <c r="T225" s="16">
        <f t="shared" si="23"/>
        <v>42511.795138888891</v>
      </c>
    </row>
    <row r="226" spans="1:20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s="9" t="str">
        <f t="shared" si="20"/>
        <v>Film &amp; Video</v>
      </c>
      <c r="R226" s="9" t="str">
        <f t="shared" si="21"/>
        <v>Drama</v>
      </c>
      <c r="S226" s="15">
        <f t="shared" si="22"/>
        <v>42134.985254629632</v>
      </c>
      <c r="T226" s="16">
        <f t="shared" si="23"/>
        <v>42194.985254629632</v>
      </c>
    </row>
    <row r="227" spans="1:20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s="9" t="str">
        <f t="shared" si="20"/>
        <v>Film &amp; Video</v>
      </c>
      <c r="R227" s="9" t="str">
        <f t="shared" si="21"/>
        <v>Drama</v>
      </c>
      <c r="S227" s="15">
        <f t="shared" si="22"/>
        <v>42438.711273148147</v>
      </c>
      <c r="T227" s="16">
        <f t="shared" si="23"/>
        <v>42468.669606481482</v>
      </c>
    </row>
    <row r="228" spans="1:20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15">
        <f t="shared" si="22"/>
        <v>42106.416018518517</v>
      </c>
      <c r="T228" s="16">
        <f t="shared" si="23"/>
        <v>42155.145138888889</v>
      </c>
    </row>
    <row r="229" spans="1:20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s="9" t="str">
        <f t="shared" si="20"/>
        <v>Film &amp; Video</v>
      </c>
      <c r="R229" s="9" t="str">
        <f t="shared" si="21"/>
        <v>Drama</v>
      </c>
      <c r="S229" s="15">
        <f t="shared" si="22"/>
        <v>42164.643993055557</v>
      </c>
      <c r="T229" s="16">
        <f t="shared" si="23"/>
        <v>42194.643993055557</v>
      </c>
    </row>
    <row r="230" spans="1:20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s="9" t="str">
        <f t="shared" si="20"/>
        <v>Film &amp; Video</v>
      </c>
      <c r="R230" s="9" t="str">
        <f t="shared" si="21"/>
        <v>Drama</v>
      </c>
      <c r="S230" s="15">
        <f t="shared" si="22"/>
        <v>42096.436400462961</v>
      </c>
      <c r="T230" s="16">
        <f t="shared" si="23"/>
        <v>42156.436400462961</v>
      </c>
    </row>
    <row r="231" spans="1:20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s="9" t="str">
        <f t="shared" si="20"/>
        <v>Film &amp; Video</v>
      </c>
      <c r="R231" s="9" t="str">
        <f t="shared" si="21"/>
        <v>Drama</v>
      </c>
      <c r="S231" s="15">
        <f t="shared" si="22"/>
        <v>42383.683993055558</v>
      </c>
      <c r="T231" s="16">
        <f t="shared" si="23"/>
        <v>42413.683993055558</v>
      </c>
    </row>
    <row r="232" spans="1:20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15">
        <f t="shared" si="22"/>
        <v>42129.52721064815</v>
      </c>
      <c r="T232" s="16">
        <f t="shared" si="23"/>
        <v>42159.52721064815</v>
      </c>
    </row>
    <row r="233" spans="1:20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s="9" t="str">
        <f t="shared" si="20"/>
        <v>Film &amp; Video</v>
      </c>
      <c r="R233" s="9" t="str">
        <f t="shared" si="21"/>
        <v>Drama</v>
      </c>
      <c r="S233" s="15">
        <f t="shared" si="22"/>
        <v>42341.708923611106</v>
      </c>
      <c r="T233" s="16">
        <f t="shared" si="23"/>
        <v>42371.708923611106</v>
      </c>
    </row>
    <row r="234" spans="1:20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s="9" t="str">
        <f t="shared" si="20"/>
        <v>Film &amp; Video</v>
      </c>
      <c r="R234" s="9" t="str">
        <f t="shared" si="21"/>
        <v>Drama</v>
      </c>
      <c r="S234" s="15">
        <f t="shared" si="22"/>
        <v>42032.57576388889</v>
      </c>
      <c r="T234" s="16">
        <f t="shared" si="23"/>
        <v>42062.57576388889</v>
      </c>
    </row>
    <row r="235" spans="1:20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s="9" t="str">
        <f t="shared" si="20"/>
        <v>Film &amp; Video</v>
      </c>
      <c r="R235" s="9" t="str">
        <f t="shared" si="21"/>
        <v>Drama</v>
      </c>
      <c r="S235" s="15">
        <f t="shared" si="22"/>
        <v>42612.661712962959</v>
      </c>
      <c r="T235" s="16">
        <f t="shared" si="23"/>
        <v>42642.661712962959</v>
      </c>
    </row>
    <row r="236" spans="1:20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15">
        <f t="shared" si="22"/>
        <v>42135.785405092596</v>
      </c>
      <c r="T236" s="16">
        <f t="shared" si="23"/>
        <v>42175.785405092596</v>
      </c>
    </row>
    <row r="237" spans="1:20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s="9" t="str">
        <f t="shared" si="20"/>
        <v>Film &amp; Video</v>
      </c>
      <c r="R237" s="9" t="str">
        <f t="shared" si="21"/>
        <v>Drama</v>
      </c>
      <c r="S237" s="15">
        <f t="shared" si="22"/>
        <v>42164.658530092594</v>
      </c>
      <c r="T237" s="16">
        <f t="shared" si="23"/>
        <v>42194.658530092594</v>
      </c>
    </row>
    <row r="238" spans="1:20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s="9" t="str">
        <f t="shared" si="20"/>
        <v>Film &amp; Video</v>
      </c>
      <c r="R238" s="9" t="str">
        <f t="shared" si="21"/>
        <v>Drama</v>
      </c>
      <c r="S238" s="15">
        <f t="shared" si="22"/>
        <v>42320.834479166668</v>
      </c>
      <c r="T238" s="16">
        <f t="shared" si="23"/>
        <v>42373.75</v>
      </c>
    </row>
    <row r="239" spans="1:20" ht="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15">
        <f t="shared" si="22"/>
        <v>42377.327187499999</v>
      </c>
      <c r="T239" s="16">
        <f t="shared" si="23"/>
        <v>42437.327187499999</v>
      </c>
    </row>
    <row r="240" spans="1:20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s="9" t="str">
        <f t="shared" si="20"/>
        <v>Film &amp; Video</v>
      </c>
      <c r="R240" s="9" t="str">
        <f t="shared" si="21"/>
        <v>Drama</v>
      </c>
      <c r="S240" s="15">
        <f t="shared" si="22"/>
        <v>42713.712500000001</v>
      </c>
      <c r="T240" s="16">
        <f t="shared" si="23"/>
        <v>42734.125</v>
      </c>
    </row>
    <row r="241" spans="1:20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15">
        <f t="shared" si="22"/>
        <v>42296.860300925924</v>
      </c>
      <c r="T241" s="16">
        <f t="shared" si="23"/>
        <v>42316.25</v>
      </c>
    </row>
    <row r="242" spans="1:20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s="9" t="str">
        <f t="shared" si="20"/>
        <v>Film &amp; Video</v>
      </c>
      <c r="R242" s="9" t="str">
        <f t="shared" si="21"/>
        <v>Documentary</v>
      </c>
      <c r="S242" s="15">
        <f t="shared" si="22"/>
        <v>41354.458460648151</v>
      </c>
      <c r="T242" s="16">
        <f t="shared" si="23"/>
        <v>41399.458460648151</v>
      </c>
    </row>
    <row r="243" spans="1:20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s="9" t="str">
        <f t="shared" si="20"/>
        <v>Film &amp; Video</v>
      </c>
      <c r="R243" s="9" t="str">
        <f t="shared" si="21"/>
        <v>Documentary</v>
      </c>
      <c r="S243" s="15">
        <f t="shared" si="22"/>
        <v>41949.447962962964</v>
      </c>
      <c r="T243" s="16">
        <f t="shared" si="23"/>
        <v>41994.447962962964</v>
      </c>
    </row>
    <row r="244" spans="1:20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s="9" t="str">
        <f t="shared" si="20"/>
        <v>Film &amp; Video</v>
      </c>
      <c r="R244" s="9" t="str">
        <f t="shared" si="21"/>
        <v>Documentary</v>
      </c>
      <c r="S244" s="15">
        <f t="shared" si="22"/>
        <v>40862.242939814816</v>
      </c>
      <c r="T244" s="16">
        <f t="shared" si="23"/>
        <v>40897.242939814816</v>
      </c>
    </row>
    <row r="245" spans="1:20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s="9" t="str">
        <f t="shared" si="20"/>
        <v>Film &amp; Video</v>
      </c>
      <c r="R245" s="9" t="str">
        <f t="shared" si="21"/>
        <v>Documentary</v>
      </c>
      <c r="S245" s="15">
        <f t="shared" si="22"/>
        <v>41661.797500000001</v>
      </c>
      <c r="T245" s="16">
        <f t="shared" si="23"/>
        <v>41691.797500000001</v>
      </c>
    </row>
    <row r="246" spans="1:20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s="9" t="str">
        <f t="shared" si="20"/>
        <v>Film &amp; Video</v>
      </c>
      <c r="R246" s="9" t="str">
        <f t="shared" si="21"/>
        <v>Documentary</v>
      </c>
      <c r="S246" s="15">
        <f t="shared" si="22"/>
        <v>40213.073599537034</v>
      </c>
      <c r="T246" s="16">
        <f t="shared" si="23"/>
        <v>40253.045833333337</v>
      </c>
    </row>
    <row r="247" spans="1:20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s="9" t="str">
        <f t="shared" si="20"/>
        <v>Film &amp; Video</v>
      </c>
      <c r="R247" s="9" t="str">
        <f t="shared" si="21"/>
        <v>Documentary</v>
      </c>
      <c r="S247" s="15">
        <f t="shared" si="22"/>
        <v>41106.803067129629</v>
      </c>
      <c r="T247" s="16">
        <f t="shared" si="23"/>
        <v>41136.803067129629</v>
      </c>
    </row>
    <row r="248" spans="1:20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s="9" t="str">
        <f t="shared" si="20"/>
        <v>Film &amp; Video</v>
      </c>
      <c r="R248" s="9" t="str">
        <f t="shared" si="21"/>
        <v>Documentary</v>
      </c>
      <c r="S248" s="15">
        <f t="shared" si="22"/>
        <v>40480.113483796296</v>
      </c>
      <c r="T248" s="16">
        <f t="shared" si="23"/>
        <v>40530.155150462961</v>
      </c>
    </row>
    <row r="249" spans="1:20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s="9" t="str">
        <f t="shared" si="20"/>
        <v>Film &amp; Video</v>
      </c>
      <c r="R249" s="9" t="str">
        <f t="shared" si="21"/>
        <v>Documentary</v>
      </c>
      <c r="S249" s="15">
        <f t="shared" si="22"/>
        <v>40430.354328703703</v>
      </c>
      <c r="T249" s="16">
        <f t="shared" si="23"/>
        <v>40466.902083333334</v>
      </c>
    </row>
    <row r="250" spans="1:20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s="9" t="str">
        <f t="shared" si="20"/>
        <v>Film &amp; Video</v>
      </c>
      <c r="R250" s="9" t="str">
        <f t="shared" si="21"/>
        <v>Documentary</v>
      </c>
      <c r="S250" s="15">
        <f t="shared" si="22"/>
        <v>40870.524409722224</v>
      </c>
      <c r="T250" s="16">
        <f t="shared" si="23"/>
        <v>40915.524409722224</v>
      </c>
    </row>
    <row r="251" spans="1:20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s="9" t="str">
        <f t="shared" si="20"/>
        <v>Film &amp; Video</v>
      </c>
      <c r="R251" s="9" t="str">
        <f t="shared" si="21"/>
        <v>Documentary</v>
      </c>
      <c r="S251" s="15">
        <f t="shared" si="22"/>
        <v>40332.673842592594</v>
      </c>
      <c r="T251" s="16">
        <f t="shared" si="23"/>
        <v>40412.486111111109</v>
      </c>
    </row>
    <row r="252" spans="1:20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s="9" t="str">
        <f t="shared" si="20"/>
        <v>Film &amp; Video</v>
      </c>
      <c r="R252" s="9" t="str">
        <f t="shared" si="21"/>
        <v>Documentary</v>
      </c>
      <c r="S252" s="15">
        <f t="shared" si="22"/>
        <v>41401.315868055557</v>
      </c>
      <c r="T252" s="16">
        <f t="shared" si="23"/>
        <v>41431.315868055557</v>
      </c>
    </row>
    <row r="253" spans="1:20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s="9" t="str">
        <f t="shared" si="20"/>
        <v>Film &amp; Video</v>
      </c>
      <c r="R253" s="9" t="str">
        <f t="shared" si="21"/>
        <v>Documentary</v>
      </c>
      <c r="S253" s="15">
        <f t="shared" si="22"/>
        <v>41013.537569444445</v>
      </c>
      <c r="T253" s="16">
        <f t="shared" si="23"/>
        <v>41045.541666666664</v>
      </c>
    </row>
    <row r="254" spans="1:20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s="9" t="str">
        <f t="shared" si="20"/>
        <v>Film &amp; Video</v>
      </c>
      <c r="R254" s="9" t="str">
        <f t="shared" si="21"/>
        <v>Documentary</v>
      </c>
      <c r="S254" s="15">
        <f t="shared" si="22"/>
        <v>40266.41270833333</v>
      </c>
      <c r="T254" s="16">
        <f t="shared" si="23"/>
        <v>40329.915972222225</v>
      </c>
    </row>
    <row r="255" spans="1:20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s="9" t="str">
        <f t="shared" si="20"/>
        <v>Film &amp; Video</v>
      </c>
      <c r="R255" s="9" t="str">
        <f t="shared" si="21"/>
        <v>Documentary</v>
      </c>
      <c r="S255" s="15">
        <f t="shared" si="22"/>
        <v>40924.400868055556</v>
      </c>
      <c r="T255" s="16">
        <f t="shared" si="23"/>
        <v>40954.400868055556</v>
      </c>
    </row>
    <row r="256" spans="1:20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s="9" t="str">
        <f t="shared" si="20"/>
        <v>Film &amp; Video</v>
      </c>
      <c r="R256" s="9" t="str">
        <f t="shared" si="21"/>
        <v>Documentary</v>
      </c>
      <c r="S256" s="15">
        <f t="shared" si="22"/>
        <v>42263.702662037038</v>
      </c>
      <c r="T256" s="16">
        <f t="shared" si="23"/>
        <v>42293.833333333328</v>
      </c>
    </row>
    <row r="257" spans="1:20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s="9" t="str">
        <f t="shared" si="20"/>
        <v>Film &amp; Video</v>
      </c>
      <c r="R257" s="9" t="str">
        <f t="shared" si="21"/>
        <v>Documentary</v>
      </c>
      <c r="S257" s="15">
        <f t="shared" si="22"/>
        <v>40588.276412037041</v>
      </c>
      <c r="T257" s="16">
        <f t="shared" si="23"/>
        <v>40618.23474537037</v>
      </c>
    </row>
    <row r="258" spans="1:20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s="9" t="str">
        <f t="shared" si="20"/>
        <v>Film &amp; Video</v>
      </c>
      <c r="R258" s="9" t="str">
        <f t="shared" si="21"/>
        <v>Documentary</v>
      </c>
      <c r="S258" s="15">
        <f t="shared" si="22"/>
        <v>41319.519293981481</v>
      </c>
      <c r="T258" s="16">
        <f t="shared" si="23"/>
        <v>41349.519293981481</v>
      </c>
    </row>
    <row r="259" spans="1:20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8">
        <f t="shared" ref="P259:P322" si="25">IF(L259&gt;0,E259/L259, 0)</f>
        <v>66.70405357142856</v>
      </c>
      <c r="Q259" s="9" t="str">
        <f t="shared" ref="Q259:Q322" si="26">PROPER(LEFT($N259,FIND("/",$N259)-1))</f>
        <v>Film &amp; Video</v>
      </c>
      <c r="R259" s="9" t="str">
        <f t="shared" ref="R259:R322" si="27">PROPER(RIGHT($N259,LEN(N259)-FIND("/",N259)))</f>
        <v>Documentary</v>
      </c>
      <c r="S259" s="15">
        <f t="shared" ref="S259:S322" si="28">(J259/86400)+25569+(-6/24)</f>
        <v>42479.376875000002</v>
      </c>
      <c r="T259" s="16">
        <f t="shared" ref="T259:T322" si="29">(I259/86400)+25569+(-6/24)</f>
        <v>42509.376875000002</v>
      </c>
    </row>
    <row r="260" spans="1:20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s="9" t="str">
        <f t="shared" si="26"/>
        <v>Film &amp; Video</v>
      </c>
      <c r="R260" s="9" t="str">
        <f t="shared" si="27"/>
        <v>Documentary</v>
      </c>
      <c r="S260" s="15">
        <f t="shared" si="28"/>
        <v>40681.801689814813</v>
      </c>
      <c r="T260" s="16">
        <f t="shared" si="29"/>
        <v>40711.801689814813</v>
      </c>
    </row>
    <row r="261" spans="1:20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s="9" t="str">
        <f t="shared" si="26"/>
        <v>Film &amp; Video</v>
      </c>
      <c r="R261" s="9" t="str">
        <f t="shared" si="27"/>
        <v>Documentary</v>
      </c>
      <c r="S261" s="15">
        <f t="shared" si="28"/>
        <v>42072.488067129627</v>
      </c>
      <c r="T261" s="16">
        <f t="shared" si="29"/>
        <v>42102.488067129627</v>
      </c>
    </row>
    <row r="262" spans="1:20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s="9" t="str">
        <f t="shared" si="26"/>
        <v>Film &amp; Video</v>
      </c>
      <c r="R262" s="9" t="str">
        <f t="shared" si="27"/>
        <v>Documentary</v>
      </c>
      <c r="S262" s="15">
        <f t="shared" si="28"/>
        <v>40330.505543981482</v>
      </c>
      <c r="T262" s="16">
        <f t="shared" si="29"/>
        <v>40376.165972222225</v>
      </c>
    </row>
    <row r="263" spans="1:20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s="9" t="str">
        <f t="shared" si="26"/>
        <v>Film &amp; Video</v>
      </c>
      <c r="R263" s="9" t="str">
        <f t="shared" si="27"/>
        <v>Documentary</v>
      </c>
      <c r="S263" s="15">
        <f t="shared" si="28"/>
        <v>41017.635462962964</v>
      </c>
      <c r="T263" s="16">
        <f t="shared" si="29"/>
        <v>41067.371527777781</v>
      </c>
    </row>
    <row r="264" spans="1:20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s="9" t="str">
        <f t="shared" si="26"/>
        <v>Film &amp; Video</v>
      </c>
      <c r="R264" s="9" t="str">
        <f t="shared" si="27"/>
        <v>Documentary</v>
      </c>
      <c r="S264" s="15">
        <f t="shared" si="28"/>
        <v>40554.99800925926</v>
      </c>
      <c r="T264" s="16">
        <f t="shared" si="29"/>
        <v>40599.99800925926</v>
      </c>
    </row>
    <row r="265" spans="1:20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s="9" t="str">
        <f t="shared" si="26"/>
        <v>Film &amp; Video</v>
      </c>
      <c r="R265" s="9" t="str">
        <f t="shared" si="27"/>
        <v>Documentary</v>
      </c>
      <c r="S265" s="15">
        <f t="shared" si="28"/>
        <v>41149.704791666663</v>
      </c>
      <c r="T265" s="16">
        <f t="shared" si="29"/>
        <v>41179.704791666663</v>
      </c>
    </row>
    <row r="266" spans="1:20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s="9" t="str">
        <f t="shared" si="26"/>
        <v>Film &amp; Video</v>
      </c>
      <c r="R266" s="9" t="str">
        <f t="shared" si="27"/>
        <v>Documentary</v>
      </c>
      <c r="S266" s="15">
        <f t="shared" si="28"/>
        <v>41010.370312500003</v>
      </c>
      <c r="T266" s="16">
        <f t="shared" si="29"/>
        <v>41040.370312500003</v>
      </c>
    </row>
    <row r="267" spans="1:20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s="9" t="str">
        <f t="shared" si="26"/>
        <v>Film &amp; Video</v>
      </c>
      <c r="R267" s="9" t="str">
        <f t="shared" si="27"/>
        <v>Documentary</v>
      </c>
      <c r="S267" s="15">
        <f t="shared" si="28"/>
        <v>40266.995717592596</v>
      </c>
      <c r="T267" s="16">
        <f t="shared" si="29"/>
        <v>40308.594444444447</v>
      </c>
    </row>
    <row r="268" spans="1:20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s="9" t="str">
        <f t="shared" si="26"/>
        <v>Film &amp; Video</v>
      </c>
      <c r="R268" s="9" t="str">
        <f t="shared" si="27"/>
        <v>Documentary</v>
      </c>
      <c r="S268" s="15">
        <f t="shared" si="28"/>
        <v>40204.924849537041</v>
      </c>
      <c r="T268" s="16">
        <f t="shared" si="29"/>
        <v>40290.910416666666</v>
      </c>
    </row>
    <row r="269" spans="1:20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s="9" t="str">
        <f t="shared" si="26"/>
        <v>Film &amp; Video</v>
      </c>
      <c r="R269" s="9" t="str">
        <f t="shared" si="27"/>
        <v>Documentary</v>
      </c>
      <c r="S269" s="15">
        <f t="shared" si="28"/>
        <v>41785.202534722222</v>
      </c>
      <c r="T269" s="16">
        <f t="shared" si="29"/>
        <v>41815.202534722222</v>
      </c>
    </row>
    <row r="270" spans="1:20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s="9" t="str">
        <f t="shared" si="26"/>
        <v>Film &amp; Video</v>
      </c>
      <c r="R270" s="9" t="str">
        <f t="shared" si="27"/>
        <v>Documentary</v>
      </c>
      <c r="S270" s="15">
        <f t="shared" si="28"/>
        <v>40808.90252314815</v>
      </c>
      <c r="T270" s="16">
        <f t="shared" si="29"/>
        <v>40853.944189814814</v>
      </c>
    </row>
    <row r="271" spans="1:20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s="9" t="str">
        <f t="shared" si="26"/>
        <v>Film &amp; Video</v>
      </c>
      <c r="R271" s="9" t="str">
        <f t="shared" si="27"/>
        <v>Documentary</v>
      </c>
      <c r="S271" s="15">
        <f t="shared" si="28"/>
        <v>42757.947013888886</v>
      </c>
      <c r="T271" s="16">
        <f t="shared" si="29"/>
        <v>42787.947013888886</v>
      </c>
    </row>
    <row r="272" spans="1:20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s="9" t="str">
        <f t="shared" si="26"/>
        <v>Film &amp; Video</v>
      </c>
      <c r="R272" s="9" t="str">
        <f t="shared" si="27"/>
        <v>Documentary</v>
      </c>
      <c r="S272" s="15">
        <f t="shared" si="28"/>
        <v>40637.61655092593</v>
      </c>
      <c r="T272" s="16">
        <f t="shared" si="29"/>
        <v>40687.916666666664</v>
      </c>
    </row>
    <row r="273" spans="1:20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s="9" t="str">
        <f t="shared" si="26"/>
        <v>Film &amp; Video</v>
      </c>
      <c r="R273" s="9" t="str">
        <f t="shared" si="27"/>
        <v>Documentary</v>
      </c>
      <c r="S273" s="15">
        <f t="shared" si="28"/>
        <v>41611.850243055553</v>
      </c>
      <c r="T273" s="16">
        <f t="shared" si="29"/>
        <v>41641.083333333336</v>
      </c>
    </row>
    <row r="274" spans="1:20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s="9" t="str">
        <f t="shared" si="26"/>
        <v>Film &amp; Video</v>
      </c>
      <c r="R274" s="9" t="str">
        <f t="shared" si="27"/>
        <v>Documentary</v>
      </c>
      <c r="S274" s="15">
        <f t="shared" si="28"/>
        <v>40235.650358796294</v>
      </c>
      <c r="T274" s="16">
        <f t="shared" si="29"/>
        <v>40296.53402777778</v>
      </c>
    </row>
    <row r="275" spans="1:20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s="9" t="str">
        <f t="shared" si="26"/>
        <v>Film &amp; Video</v>
      </c>
      <c r="R275" s="9" t="str">
        <f t="shared" si="27"/>
        <v>Documentary</v>
      </c>
      <c r="S275" s="15">
        <f t="shared" si="28"/>
        <v>40697.248449074075</v>
      </c>
      <c r="T275" s="16">
        <f t="shared" si="29"/>
        <v>40727.248449074075</v>
      </c>
    </row>
    <row r="276" spans="1:20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s="9" t="str">
        <f t="shared" si="26"/>
        <v>Film &amp; Video</v>
      </c>
      <c r="R276" s="9" t="str">
        <f t="shared" si="27"/>
        <v>Documentary</v>
      </c>
      <c r="S276" s="15">
        <f t="shared" si="28"/>
        <v>40969.662372685183</v>
      </c>
      <c r="T276" s="16">
        <f t="shared" si="29"/>
        <v>41004.040972222225</v>
      </c>
    </row>
    <row r="277" spans="1:20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s="9" t="str">
        <f t="shared" si="26"/>
        <v>Film &amp; Video</v>
      </c>
      <c r="R277" s="9" t="str">
        <f t="shared" si="27"/>
        <v>Documentary</v>
      </c>
      <c r="S277" s="15">
        <f t="shared" si="28"/>
        <v>41192.782013888893</v>
      </c>
      <c r="T277" s="16">
        <f t="shared" si="29"/>
        <v>41222.823680555557</v>
      </c>
    </row>
    <row r="278" spans="1:20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s="9" t="str">
        <f t="shared" si="26"/>
        <v>Film &amp; Video</v>
      </c>
      <c r="R278" s="9" t="str">
        <f t="shared" si="27"/>
        <v>Documentary</v>
      </c>
      <c r="S278" s="15">
        <f t="shared" si="28"/>
        <v>40966.831875000003</v>
      </c>
      <c r="T278" s="16">
        <f t="shared" si="29"/>
        <v>41026.790208333332</v>
      </c>
    </row>
    <row r="279" spans="1:20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s="9" t="str">
        <f t="shared" si="26"/>
        <v>Film &amp; Video</v>
      </c>
      <c r="R279" s="9" t="str">
        <f t="shared" si="27"/>
        <v>Documentary</v>
      </c>
      <c r="S279" s="15">
        <f t="shared" si="28"/>
        <v>42117.641423611116</v>
      </c>
      <c r="T279" s="16">
        <f t="shared" si="29"/>
        <v>42147.641423611116</v>
      </c>
    </row>
    <row r="280" spans="1:20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s="9" t="str">
        <f t="shared" si="26"/>
        <v>Film &amp; Video</v>
      </c>
      <c r="R280" s="9" t="str">
        <f t="shared" si="27"/>
        <v>Documentary</v>
      </c>
      <c r="S280" s="15">
        <f t="shared" si="28"/>
        <v>41163.790960648148</v>
      </c>
      <c r="T280" s="16">
        <f t="shared" si="29"/>
        <v>41193.790960648148</v>
      </c>
    </row>
    <row r="281" spans="1:20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s="9" t="str">
        <f t="shared" si="26"/>
        <v>Film &amp; Video</v>
      </c>
      <c r="R281" s="9" t="str">
        <f t="shared" si="27"/>
        <v>Documentary</v>
      </c>
      <c r="S281" s="15">
        <f t="shared" si="28"/>
        <v>42758.994166666671</v>
      </c>
      <c r="T281" s="16">
        <f t="shared" si="29"/>
        <v>42792.834027777775</v>
      </c>
    </row>
    <row r="282" spans="1:20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s="9" t="str">
        <f t="shared" si="26"/>
        <v>Film &amp; Video</v>
      </c>
      <c r="R282" s="9" t="str">
        <f t="shared" si="27"/>
        <v>Documentary</v>
      </c>
      <c r="S282" s="15">
        <f t="shared" si="28"/>
        <v>41744.340682870374</v>
      </c>
      <c r="T282" s="16">
        <f t="shared" si="29"/>
        <v>41789.340682870374</v>
      </c>
    </row>
    <row r="283" spans="1:20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s="9" t="str">
        <f t="shared" si="26"/>
        <v>Film &amp; Video</v>
      </c>
      <c r="R283" s="9" t="str">
        <f t="shared" si="27"/>
        <v>Documentary</v>
      </c>
      <c r="S283" s="15">
        <f t="shared" si="28"/>
        <v>39949.913344907407</v>
      </c>
      <c r="T283" s="16">
        <f t="shared" si="29"/>
        <v>40035.55972222222</v>
      </c>
    </row>
    <row r="284" spans="1:20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s="9" t="str">
        <f t="shared" si="26"/>
        <v>Film &amp; Video</v>
      </c>
      <c r="R284" s="9" t="str">
        <f t="shared" si="27"/>
        <v>Documentary</v>
      </c>
      <c r="S284" s="15">
        <f t="shared" si="28"/>
        <v>40194.670046296298</v>
      </c>
      <c r="T284" s="16">
        <f t="shared" si="29"/>
        <v>40231.666666666664</v>
      </c>
    </row>
    <row r="285" spans="1:20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s="9" t="str">
        <f t="shared" si="26"/>
        <v>Film &amp; Video</v>
      </c>
      <c r="R285" s="9" t="str">
        <f t="shared" si="27"/>
        <v>Documentary</v>
      </c>
      <c r="S285" s="15">
        <f t="shared" si="28"/>
        <v>40675.46</v>
      </c>
      <c r="T285" s="16">
        <f t="shared" si="29"/>
        <v>40694.957638888889</v>
      </c>
    </row>
    <row r="286" spans="1:20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s="9" t="str">
        <f t="shared" si="26"/>
        <v>Film &amp; Video</v>
      </c>
      <c r="R286" s="9" t="str">
        <f t="shared" si="27"/>
        <v>Documentary</v>
      </c>
      <c r="S286" s="15">
        <f t="shared" si="28"/>
        <v>40904.488194444442</v>
      </c>
      <c r="T286" s="16">
        <f t="shared" si="29"/>
        <v>40929.488194444442</v>
      </c>
    </row>
    <row r="287" spans="1:20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s="9" t="str">
        <f t="shared" si="26"/>
        <v>Film &amp; Video</v>
      </c>
      <c r="R287" s="9" t="str">
        <f t="shared" si="27"/>
        <v>Documentary</v>
      </c>
      <c r="S287" s="15">
        <f t="shared" si="28"/>
        <v>41506.506111111114</v>
      </c>
      <c r="T287" s="16">
        <f t="shared" si="29"/>
        <v>41536.506111111114</v>
      </c>
    </row>
    <row r="288" spans="1:20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s="9" t="str">
        <f t="shared" si="26"/>
        <v>Film &amp; Video</v>
      </c>
      <c r="R288" s="9" t="str">
        <f t="shared" si="27"/>
        <v>Documentary</v>
      </c>
      <c r="S288" s="15">
        <f t="shared" si="28"/>
        <v>41313.566250000003</v>
      </c>
      <c r="T288" s="16">
        <f t="shared" si="29"/>
        <v>41358.524583333332</v>
      </c>
    </row>
    <row r="289" spans="1:20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s="9" t="str">
        <f t="shared" si="26"/>
        <v>Film &amp; Video</v>
      </c>
      <c r="R289" s="9" t="str">
        <f t="shared" si="27"/>
        <v>Documentary</v>
      </c>
      <c r="S289" s="15">
        <f t="shared" si="28"/>
        <v>41184.027986111112</v>
      </c>
      <c r="T289" s="16">
        <f t="shared" si="29"/>
        <v>41214.916666666664</v>
      </c>
    </row>
    <row r="290" spans="1:20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s="9" t="str">
        <f t="shared" si="26"/>
        <v>Film &amp; Video</v>
      </c>
      <c r="R290" s="9" t="str">
        <f t="shared" si="27"/>
        <v>Documentary</v>
      </c>
      <c r="S290" s="15">
        <f t="shared" si="28"/>
        <v>41050.918900462959</v>
      </c>
      <c r="T290" s="16">
        <f t="shared" si="29"/>
        <v>41085.918900462959</v>
      </c>
    </row>
    <row r="291" spans="1:20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s="9" t="str">
        <f t="shared" si="26"/>
        <v>Film &amp; Video</v>
      </c>
      <c r="R291" s="9" t="str">
        <f t="shared" si="27"/>
        <v>Documentary</v>
      </c>
      <c r="S291" s="15">
        <f t="shared" si="28"/>
        <v>41550.206412037034</v>
      </c>
      <c r="T291" s="16">
        <f t="shared" si="29"/>
        <v>41580.206412037034</v>
      </c>
    </row>
    <row r="292" spans="1:20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s="9" t="str">
        <f t="shared" si="26"/>
        <v>Film &amp; Video</v>
      </c>
      <c r="R292" s="9" t="str">
        <f t="shared" si="27"/>
        <v>Documentary</v>
      </c>
      <c r="S292" s="15">
        <f t="shared" si="28"/>
        <v>40526.11917824074</v>
      </c>
      <c r="T292" s="16">
        <f t="shared" si="29"/>
        <v>40576.082638888889</v>
      </c>
    </row>
    <row r="293" spans="1:20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s="9" t="str">
        <f t="shared" si="26"/>
        <v>Film &amp; Video</v>
      </c>
      <c r="R293" s="9" t="str">
        <f t="shared" si="27"/>
        <v>Documentary</v>
      </c>
      <c r="S293" s="15">
        <f t="shared" si="28"/>
        <v>41376.519050925926</v>
      </c>
      <c r="T293" s="16">
        <f t="shared" si="29"/>
        <v>41394.750694444447</v>
      </c>
    </row>
    <row r="294" spans="1:20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s="9" t="str">
        <f t="shared" si="26"/>
        <v>Film &amp; Video</v>
      </c>
      <c r="R294" s="9" t="str">
        <f t="shared" si="27"/>
        <v>Documentary</v>
      </c>
      <c r="S294" s="15">
        <f t="shared" si="28"/>
        <v>40812.553229166668</v>
      </c>
      <c r="T294" s="16">
        <f t="shared" si="29"/>
        <v>40844.915972222225</v>
      </c>
    </row>
    <row r="295" spans="1:20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s="9" t="str">
        <f t="shared" si="26"/>
        <v>Film &amp; Video</v>
      </c>
      <c r="R295" s="9" t="str">
        <f t="shared" si="27"/>
        <v>Documentary</v>
      </c>
      <c r="S295" s="15">
        <f t="shared" si="28"/>
        <v>41719.417986111112</v>
      </c>
      <c r="T295" s="16">
        <f t="shared" si="29"/>
        <v>41749.417986111112</v>
      </c>
    </row>
    <row r="296" spans="1:20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15">
        <f t="shared" si="28"/>
        <v>40342.834421296298</v>
      </c>
      <c r="T296" s="16">
        <f t="shared" si="29"/>
        <v>40378.416666666664</v>
      </c>
    </row>
    <row r="297" spans="1:20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s="9" t="str">
        <f t="shared" si="26"/>
        <v>Film &amp; Video</v>
      </c>
      <c r="R297" s="9" t="str">
        <f t="shared" si="27"/>
        <v>Documentary</v>
      </c>
      <c r="S297" s="15">
        <f t="shared" si="28"/>
        <v>41518.754733796297</v>
      </c>
      <c r="T297" s="16">
        <f t="shared" si="29"/>
        <v>41578.75</v>
      </c>
    </row>
    <row r="298" spans="1:20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s="9" t="str">
        <f t="shared" si="26"/>
        <v>Film &amp; Video</v>
      </c>
      <c r="R298" s="9" t="str">
        <f t="shared" si="27"/>
        <v>Documentary</v>
      </c>
      <c r="S298" s="15">
        <f t="shared" si="28"/>
        <v>41134.225497685184</v>
      </c>
      <c r="T298" s="16">
        <f t="shared" si="29"/>
        <v>41159.225497685184</v>
      </c>
    </row>
    <row r="299" spans="1:20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s="9" t="str">
        <f t="shared" si="26"/>
        <v>Film &amp; Video</v>
      </c>
      <c r="R299" s="9" t="str">
        <f t="shared" si="27"/>
        <v>Documentary</v>
      </c>
      <c r="S299" s="15">
        <f t="shared" si="28"/>
        <v>42089.478020833332</v>
      </c>
      <c r="T299" s="16">
        <f t="shared" si="29"/>
        <v>42124.915972222225</v>
      </c>
    </row>
    <row r="300" spans="1:20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s="9" t="str">
        <f t="shared" si="26"/>
        <v>Film &amp; Video</v>
      </c>
      <c r="R300" s="9" t="str">
        <f t="shared" si="27"/>
        <v>Documentary</v>
      </c>
      <c r="S300" s="15">
        <f t="shared" si="28"/>
        <v>41709.213518518518</v>
      </c>
      <c r="T300" s="16">
        <f t="shared" si="29"/>
        <v>41768.625</v>
      </c>
    </row>
    <row r="301" spans="1:20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s="9" t="str">
        <f t="shared" si="26"/>
        <v>Film &amp; Video</v>
      </c>
      <c r="R301" s="9" t="str">
        <f t="shared" si="27"/>
        <v>Documentary</v>
      </c>
      <c r="S301" s="15">
        <f t="shared" si="28"/>
        <v>40468.975231481483</v>
      </c>
      <c r="T301" s="16">
        <f t="shared" si="29"/>
        <v>40499.016898148147</v>
      </c>
    </row>
    <row r="302" spans="1:20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s="9" t="str">
        <f t="shared" si="26"/>
        <v>Film &amp; Video</v>
      </c>
      <c r="R302" s="9" t="str">
        <f t="shared" si="27"/>
        <v>Documentary</v>
      </c>
      <c r="S302" s="15">
        <f t="shared" si="28"/>
        <v>40626.709930555553</v>
      </c>
      <c r="T302" s="16">
        <f t="shared" si="29"/>
        <v>40657.709930555553</v>
      </c>
    </row>
    <row r="303" spans="1:20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s="9" t="str">
        <f t="shared" si="26"/>
        <v>Film &amp; Video</v>
      </c>
      <c r="R303" s="9" t="str">
        <f t="shared" si="27"/>
        <v>Documentary</v>
      </c>
      <c r="S303" s="15">
        <f t="shared" si="28"/>
        <v>41312.487673611111</v>
      </c>
      <c r="T303" s="16">
        <f t="shared" si="29"/>
        <v>41352.446006944447</v>
      </c>
    </row>
    <row r="304" spans="1:20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s="9" t="str">
        <f t="shared" si="26"/>
        <v>Film &amp; Video</v>
      </c>
      <c r="R304" s="9" t="str">
        <f t="shared" si="27"/>
        <v>Documentary</v>
      </c>
      <c r="S304" s="15">
        <f t="shared" si="28"/>
        <v>40933.606921296298</v>
      </c>
      <c r="T304" s="16">
        <f t="shared" si="29"/>
        <v>40963.606921296298</v>
      </c>
    </row>
    <row r="305" spans="1:20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s="9" t="str">
        <f t="shared" si="26"/>
        <v>Film &amp; Video</v>
      </c>
      <c r="R305" s="9" t="str">
        <f t="shared" si="27"/>
        <v>Documentary</v>
      </c>
      <c r="S305" s="15">
        <f t="shared" si="28"/>
        <v>41031.821134259255</v>
      </c>
      <c r="T305" s="16">
        <f t="shared" si="29"/>
        <v>41061.821134259255</v>
      </c>
    </row>
    <row r="306" spans="1:20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s="9" t="str">
        <f t="shared" si="26"/>
        <v>Film &amp; Video</v>
      </c>
      <c r="R306" s="9" t="str">
        <f t="shared" si="27"/>
        <v>Documentary</v>
      </c>
      <c r="S306" s="15">
        <f t="shared" si="28"/>
        <v>41113.844872685186</v>
      </c>
      <c r="T306" s="16">
        <f t="shared" si="29"/>
        <v>41152.833333333336</v>
      </c>
    </row>
    <row r="307" spans="1:20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s="9" t="str">
        <f t="shared" si="26"/>
        <v>Film &amp; Video</v>
      </c>
      <c r="R307" s="9" t="str">
        <f t="shared" si="27"/>
        <v>Documentary</v>
      </c>
      <c r="S307" s="15">
        <f t="shared" si="28"/>
        <v>40948.380196759259</v>
      </c>
      <c r="T307" s="16">
        <f t="shared" si="29"/>
        <v>40978.380196759259</v>
      </c>
    </row>
    <row r="308" spans="1:20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s="9" t="str">
        <f t="shared" si="26"/>
        <v>Film &amp; Video</v>
      </c>
      <c r="R308" s="9" t="str">
        <f t="shared" si="27"/>
        <v>Documentary</v>
      </c>
      <c r="S308" s="15">
        <f t="shared" si="28"/>
        <v>41333.587187500001</v>
      </c>
      <c r="T308" s="16">
        <f t="shared" si="29"/>
        <v>41353.54552083333</v>
      </c>
    </row>
    <row r="309" spans="1:20" ht="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s="9" t="str">
        <f t="shared" si="26"/>
        <v>Film &amp; Video</v>
      </c>
      <c r="R309" s="9" t="str">
        <f t="shared" si="27"/>
        <v>Documentary</v>
      </c>
      <c r="S309" s="15">
        <f t="shared" si="28"/>
        <v>41282.694456018522</v>
      </c>
      <c r="T309" s="16">
        <f t="shared" si="29"/>
        <v>41312.694456018522</v>
      </c>
    </row>
    <row r="310" spans="1:20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s="9" t="str">
        <f t="shared" si="26"/>
        <v>Film &amp; Video</v>
      </c>
      <c r="R310" s="9" t="str">
        <f t="shared" si="27"/>
        <v>Documentary</v>
      </c>
      <c r="S310" s="15">
        <f t="shared" si="28"/>
        <v>40567.444560185184</v>
      </c>
      <c r="T310" s="16">
        <f t="shared" si="29"/>
        <v>40612.444560185184</v>
      </c>
    </row>
    <row r="311" spans="1:20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s="9" t="str">
        <f t="shared" si="26"/>
        <v>Film &amp; Video</v>
      </c>
      <c r="R311" s="9" t="str">
        <f t="shared" si="27"/>
        <v>Documentary</v>
      </c>
      <c r="S311" s="15">
        <f t="shared" si="28"/>
        <v>41134.501550925925</v>
      </c>
      <c r="T311" s="16">
        <f t="shared" si="29"/>
        <v>41155.501550925925</v>
      </c>
    </row>
    <row r="312" spans="1:20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s="9" t="str">
        <f t="shared" si="26"/>
        <v>Film &amp; Video</v>
      </c>
      <c r="R312" s="9" t="str">
        <f t="shared" si="27"/>
        <v>Documentary</v>
      </c>
      <c r="S312" s="15">
        <f t="shared" si="28"/>
        <v>40820.933136574073</v>
      </c>
      <c r="T312" s="16">
        <f t="shared" si="29"/>
        <v>40835.833333333336</v>
      </c>
    </row>
    <row r="313" spans="1:20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s="9" t="str">
        <f t="shared" si="26"/>
        <v>Film &amp; Video</v>
      </c>
      <c r="R313" s="9" t="str">
        <f t="shared" si="27"/>
        <v>Documentary</v>
      </c>
      <c r="S313" s="15">
        <f t="shared" si="28"/>
        <v>40867.969814814816</v>
      </c>
      <c r="T313" s="16">
        <f t="shared" si="29"/>
        <v>40909.082638888889</v>
      </c>
    </row>
    <row r="314" spans="1:20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s="9" t="str">
        <f t="shared" si="26"/>
        <v>Film &amp; Video</v>
      </c>
      <c r="R314" s="9" t="str">
        <f t="shared" si="27"/>
        <v>Documentary</v>
      </c>
      <c r="S314" s="15">
        <f t="shared" si="28"/>
        <v>41348.627685185187</v>
      </c>
      <c r="T314" s="16">
        <f t="shared" si="29"/>
        <v>41378.627685185187</v>
      </c>
    </row>
    <row r="315" spans="1:20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s="9" t="str">
        <f t="shared" si="26"/>
        <v>Film &amp; Video</v>
      </c>
      <c r="R315" s="9" t="str">
        <f t="shared" si="27"/>
        <v>Documentary</v>
      </c>
      <c r="S315" s="15">
        <f t="shared" si="28"/>
        <v>40356.977939814817</v>
      </c>
      <c r="T315" s="16">
        <f t="shared" si="29"/>
        <v>40401.415972222225</v>
      </c>
    </row>
    <row r="316" spans="1:20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s="9" t="str">
        <f t="shared" si="26"/>
        <v>Film &amp; Video</v>
      </c>
      <c r="R316" s="9" t="str">
        <f t="shared" si="27"/>
        <v>Documentary</v>
      </c>
      <c r="S316" s="15">
        <f t="shared" si="28"/>
        <v>41304.583194444444</v>
      </c>
      <c r="T316" s="16">
        <f t="shared" si="29"/>
        <v>41334.583194444444</v>
      </c>
    </row>
    <row r="317" spans="1:20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s="9" t="str">
        <f t="shared" si="26"/>
        <v>Film &amp; Video</v>
      </c>
      <c r="R317" s="9" t="str">
        <f t="shared" si="27"/>
        <v>Documentary</v>
      </c>
      <c r="S317" s="15">
        <f t="shared" si="28"/>
        <v>41113.52238425926</v>
      </c>
      <c r="T317" s="16">
        <f t="shared" si="29"/>
        <v>41143.52238425926</v>
      </c>
    </row>
    <row r="318" spans="1:20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s="9" t="str">
        <f t="shared" si="26"/>
        <v>Film &amp; Video</v>
      </c>
      <c r="R318" s="9" t="str">
        <f t="shared" si="27"/>
        <v>Documentary</v>
      </c>
      <c r="S318" s="15">
        <f t="shared" si="28"/>
        <v>41950.673576388886</v>
      </c>
      <c r="T318" s="16">
        <f t="shared" si="29"/>
        <v>41983.957638888889</v>
      </c>
    </row>
    <row r="319" spans="1:20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s="9" t="str">
        <f t="shared" si="26"/>
        <v>Film &amp; Video</v>
      </c>
      <c r="R319" s="9" t="str">
        <f t="shared" si="27"/>
        <v>Documentary</v>
      </c>
      <c r="S319" s="15">
        <f t="shared" si="28"/>
        <v>41589.426886574074</v>
      </c>
      <c r="T319" s="16">
        <f t="shared" si="29"/>
        <v>41619.426886574074</v>
      </c>
    </row>
    <row r="320" spans="1:20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s="9" t="str">
        <f t="shared" si="26"/>
        <v>Film &amp; Video</v>
      </c>
      <c r="R320" s="9" t="str">
        <f t="shared" si="27"/>
        <v>Documentary</v>
      </c>
      <c r="S320" s="15">
        <f t="shared" si="28"/>
        <v>41329.788784722223</v>
      </c>
      <c r="T320" s="16">
        <f t="shared" si="29"/>
        <v>41359.747118055559</v>
      </c>
    </row>
    <row r="321" spans="1:20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s="9" t="str">
        <f t="shared" si="26"/>
        <v>Film &amp; Video</v>
      </c>
      <c r="R321" s="9" t="str">
        <f t="shared" si="27"/>
        <v>Documentary</v>
      </c>
      <c r="S321" s="15">
        <f t="shared" si="28"/>
        <v>40123.58829861111</v>
      </c>
      <c r="T321" s="16">
        <f t="shared" si="29"/>
        <v>40211.082638888889</v>
      </c>
    </row>
    <row r="322" spans="1:20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s="9" t="str">
        <f t="shared" si="26"/>
        <v>Film &amp; Video</v>
      </c>
      <c r="R322" s="9" t="str">
        <f t="shared" si="27"/>
        <v>Documentary</v>
      </c>
      <c r="S322" s="15">
        <f t="shared" si="28"/>
        <v>42331.301307870366</v>
      </c>
      <c r="T322" s="16">
        <f t="shared" si="29"/>
        <v>42360.708333333328</v>
      </c>
    </row>
    <row r="323" spans="1:20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8">
        <f t="shared" ref="P323:P386" si="31">IF(L323&gt;0,E323/L323, 0)</f>
        <v>106.62314540059347</v>
      </c>
      <c r="Q323" s="9" t="str">
        <f t="shared" ref="Q323:Q386" si="32">PROPER(LEFT($N323,FIND("/",$N323)-1))</f>
        <v>Film &amp; Video</v>
      </c>
      <c r="R323" s="9" t="str">
        <f t="shared" ref="R323:R386" si="33">PROPER(RIGHT($N323,LEN(N323)-FIND("/",N323)))</f>
        <v>Documentary</v>
      </c>
      <c r="S323" s="15">
        <f t="shared" ref="S323:S386" si="34">(J323/86400)+25569+(-6/24)</f>
        <v>42647.196597222224</v>
      </c>
      <c r="T323" s="16">
        <f t="shared" ref="T323:T386" si="35">(I323/86400)+25569+(-6/24)</f>
        <v>42682.238263888888</v>
      </c>
    </row>
    <row r="324" spans="1:20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s="9" t="str">
        <f t="shared" si="32"/>
        <v>Film &amp; Video</v>
      </c>
      <c r="R324" s="9" t="str">
        <f t="shared" si="33"/>
        <v>Documentary</v>
      </c>
      <c r="S324" s="15">
        <f t="shared" si="34"/>
        <v>42473.32</v>
      </c>
      <c r="T324" s="16">
        <f t="shared" si="35"/>
        <v>42503.32</v>
      </c>
    </row>
    <row r="325" spans="1:20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s="9" t="str">
        <f t="shared" si="32"/>
        <v>Film &amp; Video</v>
      </c>
      <c r="R325" s="9" t="str">
        <f t="shared" si="33"/>
        <v>Documentary</v>
      </c>
      <c r="S325" s="15">
        <f t="shared" si="34"/>
        <v>42697.07136574074</v>
      </c>
      <c r="T325" s="16">
        <f t="shared" si="35"/>
        <v>42725.082638888889</v>
      </c>
    </row>
    <row r="326" spans="1:20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s="9" t="str">
        <f t="shared" si="32"/>
        <v>Film &amp; Video</v>
      </c>
      <c r="R326" s="9" t="str">
        <f t="shared" si="33"/>
        <v>Documentary</v>
      </c>
      <c r="S326" s="15">
        <f t="shared" si="34"/>
        <v>42184.376250000001</v>
      </c>
      <c r="T326" s="16">
        <f t="shared" si="35"/>
        <v>42217.376250000001</v>
      </c>
    </row>
    <row r="327" spans="1:20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s="9" t="str">
        <f t="shared" si="32"/>
        <v>Film &amp; Video</v>
      </c>
      <c r="R327" s="9" t="str">
        <f t="shared" si="33"/>
        <v>Documentary</v>
      </c>
      <c r="S327" s="15">
        <f t="shared" si="34"/>
        <v>42688.937881944439</v>
      </c>
      <c r="T327" s="16">
        <f t="shared" si="35"/>
        <v>42723.937881944439</v>
      </c>
    </row>
    <row r="328" spans="1:20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s="9" t="str">
        <f t="shared" si="32"/>
        <v>Film &amp; Video</v>
      </c>
      <c r="R328" s="9" t="str">
        <f t="shared" si="33"/>
        <v>Documentary</v>
      </c>
      <c r="S328" s="15">
        <f t="shared" si="34"/>
        <v>42775.064884259264</v>
      </c>
      <c r="T328" s="16">
        <f t="shared" si="35"/>
        <v>42808.706250000003</v>
      </c>
    </row>
    <row r="329" spans="1:20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s="9" t="str">
        <f t="shared" si="32"/>
        <v>Film &amp; Video</v>
      </c>
      <c r="R329" s="9" t="str">
        <f t="shared" si="33"/>
        <v>Documentary</v>
      </c>
      <c r="S329" s="15">
        <f t="shared" si="34"/>
        <v>42057.985289351855</v>
      </c>
      <c r="T329" s="16">
        <f t="shared" si="35"/>
        <v>42085.083333333328</v>
      </c>
    </row>
    <row r="330" spans="1:20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s="9" t="str">
        <f t="shared" si="32"/>
        <v>Film &amp; Video</v>
      </c>
      <c r="R330" s="9" t="str">
        <f t="shared" si="33"/>
        <v>Documentary</v>
      </c>
      <c r="S330" s="15">
        <f t="shared" si="34"/>
        <v>42278.696620370371</v>
      </c>
      <c r="T330" s="16">
        <f t="shared" si="35"/>
        <v>42308.916666666672</v>
      </c>
    </row>
    <row r="331" spans="1:20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s="9" t="str">
        <f t="shared" si="32"/>
        <v>Film &amp; Video</v>
      </c>
      <c r="R331" s="9" t="str">
        <f t="shared" si="33"/>
        <v>Documentary</v>
      </c>
      <c r="S331" s="15">
        <f t="shared" si="34"/>
        <v>42291.21674768519</v>
      </c>
      <c r="T331" s="16">
        <f t="shared" si="35"/>
        <v>42314.916666666672</v>
      </c>
    </row>
    <row r="332" spans="1:20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s="9" t="str">
        <f t="shared" si="32"/>
        <v>Film &amp; Video</v>
      </c>
      <c r="R332" s="9" t="str">
        <f t="shared" si="33"/>
        <v>Documentary</v>
      </c>
      <c r="S332" s="15">
        <f t="shared" si="34"/>
        <v>41379.265775462962</v>
      </c>
      <c r="T332" s="16">
        <f t="shared" si="35"/>
        <v>41410.915972222225</v>
      </c>
    </row>
    <row r="333" spans="1:20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s="9" t="str">
        <f t="shared" si="32"/>
        <v>Film &amp; Video</v>
      </c>
      <c r="R333" s="9" t="str">
        <f t="shared" si="33"/>
        <v>Documentary</v>
      </c>
      <c r="S333" s="15">
        <f t="shared" si="34"/>
        <v>42507.331412037034</v>
      </c>
      <c r="T333" s="16">
        <f t="shared" si="35"/>
        <v>42538.331412037034</v>
      </c>
    </row>
    <row r="334" spans="1:20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s="9" t="str">
        <f t="shared" si="32"/>
        <v>Film &amp; Video</v>
      </c>
      <c r="R334" s="9" t="str">
        <f t="shared" si="33"/>
        <v>Documentary</v>
      </c>
      <c r="S334" s="15">
        <f t="shared" si="34"/>
        <v>42263.430289351847</v>
      </c>
      <c r="T334" s="16">
        <f t="shared" si="35"/>
        <v>42305.083333333328</v>
      </c>
    </row>
    <row r="335" spans="1:20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s="9" t="str">
        <f t="shared" si="32"/>
        <v>Film &amp; Video</v>
      </c>
      <c r="R335" s="9" t="str">
        <f t="shared" si="33"/>
        <v>Documentary</v>
      </c>
      <c r="S335" s="15">
        <f t="shared" si="34"/>
        <v>42437.386469907404</v>
      </c>
      <c r="T335" s="16">
        <f t="shared" si="35"/>
        <v>42467.34480324074</v>
      </c>
    </row>
    <row r="336" spans="1:20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s="9" t="str">
        <f t="shared" si="32"/>
        <v>Film &amp; Video</v>
      </c>
      <c r="R336" s="9" t="str">
        <f t="shared" si="33"/>
        <v>Documentary</v>
      </c>
      <c r="S336" s="15">
        <f t="shared" si="34"/>
        <v>42101.432372685187</v>
      </c>
      <c r="T336" s="16">
        <f t="shared" si="35"/>
        <v>42139.541666666672</v>
      </c>
    </row>
    <row r="337" spans="1:20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s="9" t="str">
        <f t="shared" si="32"/>
        <v>Film &amp; Video</v>
      </c>
      <c r="R337" s="9" t="str">
        <f t="shared" si="33"/>
        <v>Documentary</v>
      </c>
      <c r="S337" s="15">
        <f t="shared" si="34"/>
        <v>42101.487442129626</v>
      </c>
      <c r="T337" s="16">
        <f t="shared" si="35"/>
        <v>42132.666666666672</v>
      </c>
    </row>
    <row r="338" spans="1:20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s="9" t="str">
        <f t="shared" si="32"/>
        <v>Film &amp; Video</v>
      </c>
      <c r="R338" s="9" t="str">
        <f t="shared" si="33"/>
        <v>Documentary</v>
      </c>
      <c r="S338" s="15">
        <f t="shared" si="34"/>
        <v>42291.346273148149</v>
      </c>
      <c r="T338" s="16">
        <f t="shared" si="35"/>
        <v>42321.387939814813</v>
      </c>
    </row>
    <row r="339" spans="1:20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s="9" t="str">
        <f t="shared" si="32"/>
        <v>Film &amp; Video</v>
      </c>
      <c r="R339" s="9" t="str">
        <f t="shared" si="33"/>
        <v>Documentary</v>
      </c>
      <c r="S339" s="15">
        <f t="shared" si="34"/>
        <v>42046.878564814819</v>
      </c>
      <c r="T339" s="16">
        <f t="shared" si="35"/>
        <v>42076.836898148147</v>
      </c>
    </row>
    <row r="340" spans="1:20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s="9" t="str">
        <f t="shared" si="32"/>
        <v>Film &amp; Video</v>
      </c>
      <c r="R340" s="9" t="str">
        <f t="shared" si="33"/>
        <v>Documentary</v>
      </c>
      <c r="S340" s="15">
        <f t="shared" si="34"/>
        <v>42559.505671296298</v>
      </c>
      <c r="T340" s="16">
        <f t="shared" si="35"/>
        <v>42615.791666666672</v>
      </c>
    </row>
    <row r="341" spans="1:20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s="9" t="str">
        <f t="shared" si="32"/>
        <v>Film &amp; Video</v>
      </c>
      <c r="R341" s="9" t="str">
        <f t="shared" si="33"/>
        <v>Documentary</v>
      </c>
      <c r="S341" s="15">
        <f t="shared" si="34"/>
        <v>42093.510046296295</v>
      </c>
      <c r="T341" s="16">
        <f t="shared" si="35"/>
        <v>42123.510046296295</v>
      </c>
    </row>
    <row r="342" spans="1:20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s="9" t="str">
        <f t="shared" si="32"/>
        <v>Film &amp; Video</v>
      </c>
      <c r="R342" s="9" t="str">
        <f t="shared" si="33"/>
        <v>Documentary</v>
      </c>
      <c r="S342" s="15">
        <f t="shared" si="34"/>
        <v>42772.419062500005</v>
      </c>
      <c r="T342" s="16">
        <f t="shared" si="35"/>
        <v>42802.625</v>
      </c>
    </row>
    <row r="343" spans="1:20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s="9" t="str">
        <f t="shared" si="32"/>
        <v>Film &amp; Video</v>
      </c>
      <c r="R343" s="9" t="str">
        <f t="shared" si="33"/>
        <v>Documentary</v>
      </c>
      <c r="S343" s="15">
        <f t="shared" si="34"/>
        <v>41894.629606481481</v>
      </c>
      <c r="T343" s="16">
        <f t="shared" si="35"/>
        <v>41912.915972222225</v>
      </c>
    </row>
    <row r="344" spans="1:20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s="9" t="str">
        <f t="shared" si="32"/>
        <v>Film &amp; Video</v>
      </c>
      <c r="R344" s="9" t="str">
        <f t="shared" si="33"/>
        <v>Documentary</v>
      </c>
      <c r="S344" s="15">
        <f t="shared" si="34"/>
        <v>42459.530844907407</v>
      </c>
      <c r="T344" s="16">
        <f t="shared" si="35"/>
        <v>42489.530844907407</v>
      </c>
    </row>
    <row r="345" spans="1:20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s="9" t="str">
        <f t="shared" si="32"/>
        <v>Film &amp; Video</v>
      </c>
      <c r="R345" s="9" t="str">
        <f t="shared" si="33"/>
        <v>Documentary</v>
      </c>
      <c r="S345" s="15">
        <f t="shared" si="34"/>
        <v>41926.48778935185</v>
      </c>
      <c r="T345" s="16">
        <f t="shared" si="35"/>
        <v>41956.875</v>
      </c>
    </row>
    <row r="346" spans="1:20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s="9" t="str">
        <f t="shared" si="32"/>
        <v>Film &amp; Video</v>
      </c>
      <c r="R346" s="9" t="str">
        <f t="shared" si="33"/>
        <v>Documentary</v>
      </c>
      <c r="S346" s="15">
        <f t="shared" si="34"/>
        <v>42111.720995370371</v>
      </c>
      <c r="T346" s="16">
        <f t="shared" si="35"/>
        <v>42155.847222222219</v>
      </c>
    </row>
    <row r="347" spans="1:20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s="9" t="str">
        <f t="shared" si="32"/>
        <v>Film &amp; Video</v>
      </c>
      <c r="R347" s="9" t="str">
        <f t="shared" si="33"/>
        <v>Documentary</v>
      </c>
      <c r="S347" s="15">
        <f t="shared" si="34"/>
        <v>42114.694328703699</v>
      </c>
      <c r="T347" s="16">
        <f t="shared" si="35"/>
        <v>42144.694328703699</v>
      </c>
    </row>
    <row r="348" spans="1:20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s="9" t="str">
        <f t="shared" si="32"/>
        <v>Film &amp; Video</v>
      </c>
      <c r="R348" s="9" t="str">
        <f t="shared" si="33"/>
        <v>Documentary</v>
      </c>
      <c r="S348" s="15">
        <f t="shared" si="34"/>
        <v>42261.250243055554</v>
      </c>
      <c r="T348" s="16">
        <f t="shared" si="35"/>
        <v>42291.250243055554</v>
      </c>
    </row>
    <row r="349" spans="1:20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s="9" t="str">
        <f t="shared" si="32"/>
        <v>Film &amp; Video</v>
      </c>
      <c r="R349" s="9" t="str">
        <f t="shared" si="33"/>
        <v>Documentary</v>
      </c>
      <c r="S349" s="15">
        <f t="shared" si="34"/>
        <v>42292.245474537034</v>
      </c>
      <c r="T349" s="16">
        <f t="shared" si="35"/>
        <v>42322.287141203706</v>
      </c>
    </row>
    <row r="350" spans="1:20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s="9" t="str">
        <f t="shared" si="32"/>
        <v>Film &amp; Video</v>
      </c>
      <c r="R350" s="9" t="str">
        <f t="shared" si="33"/>
        <v>Documentary</v>
      </c>
      <c r="S350" s="15">
        <f t="shared" si="34"/>
        <v>42207.33699074074</v>
      </c>
      <c r="T350" s="16">
        <f t="shared" si="35"/>
        <v>42237.33699074074</v>
      </c>
    </row>
    <row r="351" spans="1:20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s="9" t="str">
        <f t="shared" si="32"/>
        <v>Film &amp; Video</v>
      </c>
      <c r="R351" s="9" t="str">
        <f t="shared" si="33"/>
        <v>Documentary</v>
      </c>
      <c r="S351" s="15">
        <f t="shared" si="34"/>
        <v>42760.248935185184</v>
      </c>
      <c r="T351" s="16">
        <f t="shared" si="35"/>
        <v>42790.248935185184</v>
      </c>
    </row>
    <row r="352" spans="1:20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s="9" t="str">
        <f t="shared" si="32"/>
        <v>Film &amp; Video</v>
      </c>
      <c r="R352" s="9" t="str">
        <f t="shared" si="33"/>
        <v>Documentary</v>
      </c>
      <c r="S352" s="15">
        <f t="shared" si="34"/>
        <v>42585.816076388888</v>
      </c>
      <c r="T352" s="16">
        <f t="shared" si="35"/>
        <v>42623.915972222225</v>
      </c>
    </row>
    <row r="353" spans="1:20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s="9" t="str">
        <f t="shared" si="32"/>
        <v>Film &amp; Video</v>
      </c>
      <c r="R353" s="9" t="str">
        <f t="shared" si="33"/>
        <v>Documentary</v>
      </c>
      <c r="S353" s="15">
        <f t="shared" si="34"/>
        <v>42427.714745370366</v>
      </c>
      <c r="T353" s="16">
        <f t="shared" si="35"/>
        <v>42467.673078703709</v>
      </c>
    </row>
    <row r="354" spans="1:20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s="9" t="str">
        <f t="shared" si="32"/>
        <v>Film &amp; Video</v>
      </c>
      <c r="R354" s="9" t="str">
        <f t="shared" si="33"/>
        <v>Documentary</v>
      </c>
      <c r="S354" s="15">
        <f t="shared" si="34"/>
        <v>41889.917453703703</v>
      </c>
      <c r="T354" s="16">
        <f t="shared" si="35"/>
        <v>41919.917453703703</v>
      </c>
    </row>
    <row r="355" spans="1:20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s="9" t="str">
        <f t="shared" si="32"/>
        <v>Film &amp; Video</v>
      </c>
      <c r="R355" s="9" t="str">
        <f t="shared" si="33"/>
        <v>Documentary</v>
      </c>
      <c r="S355" s="15">
        <f t="shared" si="34"/>
        <v>42297.541886574079</v>
      </c>
      <c r="T355" s="16">
        <f t="shared" si="35"/>
        <v>42327.583553240736</v>
      </c>
    </row>
    <row r="356" spans="1:20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s="9" t="str">
        <f t="shared" si="32"/>
        <v>Film &amp; Video</v>
      </c>
      <c r="R356" s="9" t="str">
        <f t="shared" si="33"/>
        <v>Documentary</v>
      </c>
      <c r="S356" s="15">
        <f t="shared" si="34"/>
        <v>42438.577789351853</v>
      </c>
      <c r="T356" s="16">
        <f t="shared" si="35"/>
        <v>42468.536122685182</v>
      </c>
    </row>
    <row r="357" spans="1:20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s="9" t="str">
        <f t="shared" si="32"/>
        <v>Film &amp; Video</v>
      </c>
      <c r="R357" s="9" t="str">
        <f t="shared" si="33"/>
        <v>Documentary</v>
      </c>
      <c r="S357" s="15">
        <f t="shared" si="34"/>
        <v>41943.043912037036</v>
      </c>
      <c r="T357" s="16">
        <f t="shared" si="35"/>
        <v>41974.0855787037</v>
      </c>
    </row>
    <row r="358" spans="1:20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s="9" t="str">
        <f t="shared" si="32"/>
        <v>Film &amp; Video</v>
      </c>
      <c r="R358" s="9" t="str">
        <f t="shared" si="33"/>
        <v>Documentary</v>
      </c>
      <c r="S358" s="15">
        <f t="shared" si="34"/>
        <v>42415.553159722222</v>
      </c>
      <c r="T358" s="16">
        <f t="shared" si="35"/>
        <v>42445.511493055557</v>
      </c>
    </row>
    <row r="359" spans="1:20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s="9" t="str">
        <f t="shared" si="32"/>
        <v>Film &amp; Video</v>
      </c>
      <c r="R359" s="9" t="str">
        <f t="shared" si="33"/>
        <v>Documentary</v>
      </c>
      <c r="S359" s="15">
        <f t="shared" si="34"/>
        <v>42077.972187499996</v>
      </c>
      <c r="T359" s="16">
        <f t="shared" si="35"/>
        <v>42117.972187499996</v>
      </c>
    </row>
    <row r="360" spans="1:20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s="9" t="str">
        <f t="shared" si="32"/>
        <v>Film &amp; Video</v>
      </c>
      <c r="R360" s="9" t="str">
        <f t="shared" si="33"/>
        <v>Documentary</v>
      </c>
      <c r="S360" s="15">
        <f t="shared" si="34"/>
        <v>42507.610196759255</v>
      </c>
      <c r="T360" s="16">
        <f t="shared" si="35"/>
        <v>42536.375</v>
      </c>
    </row>
    <row r="361" spans="1:20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s="9" t="str">
        <f t="shared" si="32"/>
        <v>Film &amp; Video</v>
      </c>
      <c r="R361" s="9" t="str">
        <f t="shared" si="33"/>
        <v>Documentary</v>
      </c>
      <c r="S361" s="15">
        <f t="shared" si="34"/>
        <v>41934.820486111115</v>
      </c>
      <c r="T361" s="16">
        <f t="shared" si="35"/>
        <v>41956.966666666667</v>
      </c>
    </row>
    <row r="362" spans="1:20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s="9" t="str">
        <f t="shared" si="32"/>
        <v>Film &amp; Video</v>
      </c>
      <c r="R362" s="9" t="str">
        <f t="shared" si="33"/>
        <v>Documentary</v>
      </c>
      <c r="S362" s="15">
        <f t="shared" si="34"/>
        <v>42163.647916666669</v>
      </c>
      <c r="T362" s="16">
        <f t="shared" si="35"/>
        <v>42207.882638888885</v>
      </c>
    </row>
    <row r="363" spans="1:20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s="9" t="str">
        <f t="shared" si="32"/>
        <v>Film &amp; Video</v>
      </c>
      <c r="R363" s="9" t="str">
        <f t="shared" si="33"/>
        <v>Documentary</v>
      </c>
      <c r="S363" s="15">
        <f t="shared" si="34"/>
        <v>41935.751226851848</v>
      </c>
      <c r="T363" s="16">
        <f t="shared" si="35"/>
        <v>41965.792893518519</v>
      </c>
    </row>
    <row r="364" spans="1:20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s="9" t="str">
        <f t="shared" si="32"/>
        <v>Film &amp; Video</v>
      </c>
      <c r="R364" s="9" t="str">
        <f t="shared" si="33"/>
        <v>Documentary</v>
      </c>
      <c r="S364" s="15">
        <f t="shared" si="34"/>
        <v>41836.960543981484</v>
      </c>
      <c r="T364" s="16">
        <f t="shared" si="35"/>
        <v>41858.75</v>
      </c>
    </row>
    <row r="365" spans="1:20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s="9" t="str">
        <f t="shared" si="32"/>
        <v>Film &amp; Video</v>
      </c>
      <c r="R365" s="9" t="str">
        <f t="shared" si="33"/>
        <v>Documentary</v>
      </c>
      <c r="S365" s="15">
        <f t="shared" si="34"/>
        <v>40255.494629629626</v>
      </c>
      <c r="T365" s="16">
        <f t="shared" si="35"/>
        <v>40300.556944444441</v>
      </c>
    </row>
    <row r="366" spans="1:20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s="9" t="str">
        <f t="shared" si="32"/>
        <v>Film &amp; Video</v>
      </c>
      <c r="R366" s="9" t="str">
        <f t="shared" si="33"/>
        <v>Documentary</v>
      </c>
      <c r="S366" s="15">
        <f t="shared" si="34"/>
        <v>41780.609629629631</v>
      </c>
      <c r="T366" s="16">
        <f t="shared" si="35"/>
        <v>41810.915972222225</v>
      </c>
    </row>
    <row r="367" spans="1:20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s="9" t="str">
        <f t="shared" si="32"/>
        <v>Film &amp; Video</v>
      </c>
      <c r="R367" s="9" t="str">
        <f t="shared" si="33"/>
        <v>Documentary</v>
      </c>
      <c r="S367" s="15">
        <f t="shared" si="34"/>
        <v>41668.356469907405</v>
      </c>
      <c r="T367" s="16">
        <f t="shared" si="35"/>
        <v>41698.356469907405</v>
      </c>
    </row>
    <row r="368" spans="1:20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s="9" t="str">
        <f t="shared" si="32"/>
        <v>Film &amp; Video</v>
      </c>
      <c r="R368" s="9" t="str">
        <f t="shared" si="33"/>
        <v>Documentary</v>
      </c>
      <c r="S368" s="15">
        <f t="shared" si="34"/>
        <v>41019.543032407411</v>
      </c>
      <c r="T368" s="16">
        <f t="shared" si="35"/>
        <v>41049.543032407411</v>
      </c>
    </row>
    <row r="369" spans="1:20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s="9" t="str">
        <f t="shared" si="32"/>
        <v>Film &amp; Video</v>
      </c>
      <c r="R369" s="9" t="str">
        <f t="shared" si="33"/>
        <v>Documentary</v>
      </c>
      <c r="S369" s="15">
        <f t="shared" si="34"/>
        <v>41355.327291666668</v>
      </c>
      <c r="T369" s="16">
        <f t="shared" si="35"/>
        <v>41394.957638888889</v>
      </c>
    </row>
    <row r="370" spans="1:20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s="9" t="str">
        <f t="shared" si="32"/>
        <v>Film &amp; Video</v>
      </c>
      <c r="R370" s="9" t="str">
        <f t="shared" si="33"/>
        <v>Documentary</v>
      </c>
      <c r="S370" s="15">
        <f t="shared" si="34"/>
        <v>42043.355578703704</v>
      </c>
      <c r="T370" s="16">
        <f t="shared" si="35"/>
        <v>42078.313912037032</v>
      </c>
    </row>
    <row r="371" spans="1:20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s="9" t="str">
        <f t="shared" si="32"/>
        <v>Film &amp; Video</v>
      </c>
      <c r="R371" s="9" t="str">
        <f t="shared" si="33"/>
        <v>Documentary</v>
      </c>
      <c r="S371" s="15">
        <f t="shared" si="34"/>
        <v>40893.301724537036</v>
      </c>
      <c r="T371" s="16">
        <f t="shared" si="35"/>
        <v>40923.301724537036</v>
      </c>
    </row>
    <row r="372" spans="1:20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s="9" t="str">
        <f t="shared" si="32"/>
        <v>Film &amp; Video</v>
      </c>
      <c r="R372" s="9" t="str">
        <f t="shared" si="33"/>
        <v>Documentary</v>
      </c>
      <c r="S372" s="15">
        <f t="shared" si="34"/>
        <v>42711.545138888891</v>
      </c>
      <c r="T372" s="16">
        <f t="shared" si="35"/>
        <v>42741.545138888891</v>
      </c>
    </row>
    <row r="373" spans="1:20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s="9" t="str">
        <f t="shared" si="32"/>
        <v>Film &amp; Video</v>
      </c>
      <c r="R373" s="9" t="str">
        <f t="shared" si="33"/>
        <v>Documentary</v>
      </c>
      <c r="S373" s="15">
        <f t="shared" si="34"/>
        <v>41261.517812500002</v>
      </c>
      <c r="T373" s="16">
        <f t="shared" si="35"/>
        <v>41306.517812500002</v>
      </c>
    </row>
    <row r="374" spans="1:20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s="9" t="str">
        <f t="shared" si="32"/>
        <v>Film &amp; Video</v>
      </c>
      <c r="R374" s="9" t="str">
        <f t="shared" si="33"/>
        <v>Documentary</v>
      </c>
      <c r="S374" s="15">
        <f t="shared" si="34"/>
        <v>42425.326898148152</v>
      </c>
      <c r="T374" s="16">
        <f t="shared" si="35"/>
        <v>42465.416666666672</v>
      </c>
    </row>
    <row r="375" spans="1:20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s="9" t="str">
        <f t="shared" si="32"/>
        <v>Film &amp; Video</v>
      </c>
      <c r="R375" s="9" t="str">
        <f t="shared" si="33"/>
        <v>Documentary</v>
      </c>
      <c r="S375" s="15">
        <f t="shared" si="34"/>
        <v>41078.66201388889</v>
      </c>
      <c r="T375" s="16">
        <f t="shared" si="35"/>
        <v>41108.66201388889</v>
      </c>
    </row>
    <row r="376" spans="1:20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s="9" t="str">
        <f t="shared" si="32"/>
        <v>Film &amp; Video</v>
      </c>
      <c r="R376" s="9" t="str">
        <f t="shared" si="33"/>
        <v>Documentary</v>
      </c>
      <c r="S376" s="15">
        <f t="shared" si="34"/>
        <v>40757.639247685183</v>
      </c>
      <c r="T376" s="16">
        <f t="shared" si="35"/>
        <v>40802.639247685183</v>
      </c>
    </row>
    <row r="377" spans="1:20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s="9" t="str">
        <f t="shared" si="32"/>
        <v>Film &amp; Video</v>
      </c>
      <c r="R377" s="9" t="str">
        <f t="shared" si="33"/>
        <v>Documentary</v>
      </c>
      <c r="S377" s="15">
        <f t="shared" si="34"/>
        <v>41657.735081018516</v>
      </c>
      <c r="T377" s="16">
        <f t="shared" si="35"/>
        <v>41699.470833333333</v>
      </c>
    </row>
    <row r="378" spans="1:20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s="9" t="str">
        <f t="shared" si="32"/>
        <v>Film &amp; Video</v>
      </c>
      <c r="R378" s="9" t="str">
        <f t="shared" si="33"/>
        <v>Documentary</v>
      </c>
      <c r="S378" s="15">
        <f t="shared" si="34"/>
        <v>42576.202731481477</v>
      </c>
      <c r="T378" s="16">
        <f t="shared" si="35"/>
        <v>42607.202731481477</v>
      </c>
    </row>
    <row r="379" spans="1:20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s="9" t="str">
        <f t="shared" si="32"/>
        <v>Film &amp; Video</v>
      </c>
      <c r="R379" s="9" t="str">
        <f t="shared" si="33"/>
        <v>Documentary</v>
      </c>
      <c r="S379" s="15">
        <f t="shared" si="34"/>
        <v>42292.000787037032</v>
      </c>
      <c r="T379" s="16">
        <f t="shared" si="35"/>
        <v>42322.042361111111</v>
      </c>
    </row>
    <row r="380" spans="1:20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s="9" t="str">
        <f t="shared" si="32"/>
        <v>Film &amp; Video</v>
      </c>
      <c r="R380" s="9" t="str">
        <f t="shared" si="33"/>
        <v>Documentary</v>
      </c>
      <c r="S380" s="15">
        <f t="shared" si="34"/>
        <v>42370.321851851855</v>
      </c>
      <c r="T380" s="16">
        <f t="shared" si="35"/>
        <v>42394.744444444441</v>
      </c>
    </row>
    <row r="381" spans="1:20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s="9" t="str">
        <f t="shared" si="32"/>
        <v>Film &amp; Video</v>
      </c>
      <c r="R381" s="9" t="str">
        <f t="shared" si="33"/>
        <v>Documentary</v>
      </c>
      <c r="S381" s="15">
        <f t="shared" si="34"/>
        <v>40987.438333333332</v>
      </c>
      <c r="T381" s="16">
        <f t="shared" si="35"/>
        <v>41032.438333333332</v>
      </c>
    </row>
    <row r="382" spans="1:20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s="9" t="str">
        <f t="shared" si="32"/>
        <v>Film &amp; Video</v>
      </c>
      <c r="R382" s="9" t="str">
        <f t="shared" si="33"/>
        <v>Documentary</v>
      </c>
      <c r="S382" s="15">
        <f t="shared" si="34"/>
        <v>42367.469814814816</v>
      </c>
      <c r="T382" s="16">
        <f t="shared" si="35"/>
        <v>42392.469814814816</v>
      </c>
    </row>
    <row r="383" spans="1:20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s="9" t="str">
        <f t="shared" si="32"/>
        <v>Film &amp; Video</v>
      </c>
      <c r="R383" s="9" t="str">
        <f t="shared" si="33"/>
        <v>Documentary</v>
      </c>
      <c r="S383" s="15">
        <f t="shared" si="34"/>
        <v>41085.448113425926</v>
      </c>
      <c r="T383" s="16">
        <f t="shared" si="35"/>
        <v>41119.958333333336</v>
      </c>
    </row>
    <row r="384" spans="1:20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s="9" t="str">
        <f t="shared" si="32"/>
        <v>Film &amp; Video</v>
      </c>
      <c r="R384" s="9" t="str">
        <f t="shared" si="33"/>
        <v>Documentary</v>
      </c>
      <c r="S384" s="15">
        <f t="shared" si="34"/>
        <v>41144.459490740745</v>
      </c>
      <c r="T384" s="16">
        <f t="shared" si="35"/>
        <v>41158.459490740745</v>
      </c>
    </row>
    <row r="385" spans="1:20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s="9" t="str">
        <f t="shared" si="32"/>
        <v>Film &amp; Video</v>
      </c>
      <c r="R385" s="9" t="str">
        <f t="shared" si="33"/>
        <v>Documentary</v>
      </c>
      <c r="S385" s="15">
        <f t="shared" si="34"/>
        <v>41754.867581018516</v>
      </c>
      <c r="T385" s="16">
        <f t="shared" si="35"/>
        <v>41777.867581018516</v>
      </c>
    </row>
    <row r="386" spans="1:20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s="9" t="str">
        <f t="shared" si="32"/>
        <v>Film &amp; Video</v>
      </c>
      <c r="R386" s="9" t="str">
        <f t="shared" si="33"/>
        <v>Documentary</v>
      </c>
      <c r="S386" s="15">
        <f t="shared" si="34"/>
        <v>41980.531793981485</v>
      </c>
      <c r="T386" s="16">
        <f t="shared" si="35"/>
        <v>42010.531793981485</v>
      </c>
    </row>
    <row r="387" spans="1:20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8">
        <f t="shared" ref="P387:P450" si="37">IF(L387&gt;0,E387/L387, 0)</f>
        <v>111.79535864978902</v>
      </c>
      <c r="Q387" s="9" t="str">
        <f t="shared" ref="Q387:Q450" si="38">PROPER(LEFT($N387,FIND("/",$N387)-1))</f>
        <v>Film &amp; Video</v>
      </c>
      <c r="R387" s="9" t="str">
        <f t="shared" ref="R387:R450" si="39">PROPER(RIGHT($N387,LEN(N387)-FIND("/",N387)))</f>
        <v>Documentary</v>
      </c>
      <c r="S387" s="15">
        <f t="shared" ref="S387:S450" si="40">(J387/86400)+25569+(-6/24)</f>
        <v>41934.334502314814</v>
      </c>
      <c r="T387" s="16">
        <f t="shared" ref="T387:T450" si="41">(I387/86400)+25569+(-6/24)</f>
        <v>41964.376168981486</v>
      </c>
    </row>
    <row r="388" spans="1:20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s="9" t="str">
        <f t="shared" si="38"/>
        <v>Film &amp; Video</v>
      </c>
      <c r="R388" s="9" t="str">
        <f t="shared" si="39"/>
        <v>Documentary</v>
      </c>
      <c r="S388" s="15">
        <f t="shared" si="40"/>
        <v>42211.701284722221</v>
      </c>
      <c r="T388" s="16">
        <f t="shared" si="41"/>
        <v>42226.701284722221</v>
      </c>
    </row>
    <row r="389" spans="1:20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s="9" t="str">
        <f t="shared" si="38"/>
        <v>Film &amp; Video</v>
      </c>
      <c r="R389" s="9" t="str">
        <f t="shared" si="39"/>
        <v>Documentary</v>
      </c>
      <c r="S389" s="15">
        <f t="shared" si="40"/>
        <v>42200.42659722222</v>
      </c>
      <c r="T389" s="16">
        <f t="shared" si="41"/>
        <v>42231</v>
      </c>
    </row>
    <row r="390" spans="1:20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s="9" t="str">
        <f t="shared" si="38"/>
        <v>Film &amp; Video</v>
      </c>
      <c r="R390" s="9" t="str">
        <f t="shared" si="39"/>
        <v>Documentary</v>
      </c>
      <c r="S390" s="15">
        <f t="shared" si="40"/>
        <v>42548.826157407406</v>
      </c>
      <c r="T390" s="16">
        <f t="shared" si="41"/>
        <v>42578.826157407406</v>
      </c>
    </row>
    <row r="391" spans="1:20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s="9" t="str">
        <f t="shared" si="38"/>
        <v>Film &amp; Video</v>
      </c>
      <c r="R391" s="9" t="str">
        <f t="shared" si="39"/>
        <v>Documentary</v>
      </c>
      <c r="S391" s="15">
        <f t="shared" si="40"/>
        <v>41673.813078703708</v>
      </c>
      <c r="T391" s="16">
        <f t="shared" si="41"/>
        <v>41705.707638888889</v>
      </c>
    </row>
    <row r="392" spans="1:20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s="9" t="str">
        <f t="shared" si="38"/>
        <v>Film &amp; Video</v>
      </c>
      <c r="R392" s="9" t="str">
        <f t="shared" si="39"/>
        <v>Documentary</v>
      </c>
      <c r="S392" s="15">
        <f t="shared" si="40"/>
        <v>42111.786712962959</v>
      </c>
      <c r="T392" s="16">
        <f t="shared" si="41"/>
        <v>42131.786712962959</v>
      </c>
    </row>
    <row r="393" spans="1:20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s="9" t="str">
        <f t="shared" si="38"/>
        <v>Film &amp; Video</v>
      </c>
      <c r="R393" s="9" t="str">
        <f t="shared" si="39"/>
        <v>Documentary</v>
      </c>
      <c r="S393" s="15">
        <f t="shared" si="40"/>
        <v>40864.792256944442</v>
      </c>
      <c r="T393" s="16">
        <f t="shared" si="41"/>
        <v>40894.790972222225</v>
      </c>
    </row>
    <row r="394" spans="1:20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s="9" t="str">
        <f t="shared" si="38"/>
        <v>Film &amp; Video</v>
      </c>
      <c r="R394" s="9" t="str">
        <f t="shared" si="39"/>
        <v>Documentary</v>
      </c>
      <c r="S394" s="15">
        <f t="shared" si="40"/>
        <v>40763.467256944445</v>
      </c>
      <c r="T394" s="16">
        <f t="shared" si="41"/>
        <v>40793.875</v>
      </c>
    </row>
    <row r="395" spans="1:20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s="9" t="str">
        <f t="shared" si="38"/>
        <v>Film &amp; Video</v>
      </c>
      <c r="R395" s="9" t="str">
        <f t="shared" si="39"/>
        <v>Documentary</v>
      </c>
      <c r="S395" s="15">
        <f t="shared" si="40"/>
        <v>41526.458935185183</v>
      </c>
      <c r="T395" s="16">
        <f t="shared" si="41"/>
        <v>41557.458935185183</v>
      </c>
    </row>
    <row r="396" spans="1:20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15">
        <f t="shared" si="40"/>
        <v>42417.568078703705</v>
      </c>
      <c r="T396" s="16">
        <f t="shared" si="41"/>
        <v>42477.526412037041</v>
      </c>
    </row>
    <row r="397" spans="1:20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s="9" t="str">
        <f t="shared" si="38"/>
        <v>Film &amp; Video</v>
      </c>
      <c r="R397" s="9" t="str">
        <f t="shared" si="39"/>
        <v>Documentary</v>
      </c>
      <c r="S397" s="15">
        <f t="shared" si="40"/>
        <v>40990.659259259257</v>
      </c>
      <c r="T397" s="16">
        <f t="shared" si="41"/>
        <v>41026.647222222222</v>
      </c>
    </row>
    <row r="398" spans="1:20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s="9" t="str">
        <f t="shared" si="38"/>
        <v>Film &amp; Video</v>
      </c>
      <c r="R398" s="9" t="str">
        <f t="shared" si="39"/>
        <v>Documentary</v>
      </c>
      <c r="S398" s="15">
        <f t="shared" si="40"/>
        <v>41082.314884259264</v>
      </c>
      <c r="T398" s="16">
        <f t="shared" si="41"/>
        <v>41097.314884259264</v>
      </c>
    </row>
    <row r="399" spans="1:20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s="9" t="str">
        <f t="shared" si="38"/>
        <v>Film &amp; Video</v>
      </c>
      <c r="R399" s="9" t="str">
        <f t="shared" si="39"/>
        <v>Documentary</v>
      </c>
      <c r="S399" s="15">
        <f t="shared" si="40"/>
        <v>40379.526435185187</v>
      </c>
      <c r="T399" s="16">
        <f t="shared" si="41"/>
        <v>40421.905555555553</v>
      </c>
    </row>
    <row r="400" spans="1:20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s="9" t="str">
        <f t="shared" si="38"/>
        <v>Film &amp; Video</v>
      </c>
      <c r="R400" s="9" t="str">
        <f t="shared" si="39"/>
        <v>Documentary</v>
      </c>
      <c r="S400" s="15">
        <f t="shared" si="40"/>
        <v>42078.543124999997</v>
      </c>
      <c r="T400" s="16">
        <f t="shared" si="41"/>
        <v>42123.543124999997</v>
      </c>
    </row>
    <row r="401" spans="1:20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s="9" t="str">
        <f t="shared" si="38"/>
        <v>Film &amp; Video</v>
      </c>
      <c r="R401" s="9" t="str">
        <f t="shared" si="39"/>
        <v>Documentary</v>
      </c>
      <c r="S401" s="15">
        <f t="shared" si="40"/>
        <v>42687.625775462962</v>
      </c>
      <c r="T401" s="16">
        <f t="shared" si="41"/>
        <v>42718.25</v>
      </c>
    </row>
    <row r="402" spans="1:20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s="9" t="str">
        <f t="shared" si="38"/>
        <v>Film &amp; Video</v>
      </c>
      <c r="R402" s="9" t="str">
        <f t="shared" si="39"/>
        <v>Documentary</v>
      </c>
      <c r="S402" s="15">
        <f t="shared" si="40"/>
        <v>41745.385960648149</v>
      </c>
      <c r="T402" s="16">
        <f t="shared" si="41"/>
        <v>41775.895833333336</v>
      </c>
    </row>
    <row r="403" spans="1:20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s="9" t="str">
        <f t="shared" si="38"/>
        <v>Film &amp; Video</v>
      </c>
      <c r="R403" s="9" t="str">
        <f t="shared" si="39"/>
        <v>Documentary</v>
      </c>
      <c r="S403" s="15">
        <f t="shared" si="40"/>
        <v>40732.592245370368</v>
      </c>
      <c r="T403" s="16">
        <f t="shared" si="41"/>
        <v>40762.592245370368</v>
      </c>
    </row>
    <row r="404" spans="1:20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s="9" t="str">
        <f t="shared" si="38"/>
        <v>Film &amp; Video</v>
      </c>
      <c r="R404" s="9" t="str">
        <f t="shared" si="39"/>
        <v>Documentary</v>
      </c>
      <c r="S404" s="15">
        <f t="shared" si="40"/>
        <v>42292.289548611108</v>
      </c>
      <c r="T404" s="16">
        <f t="shared" si="41"/>
        <v>42313.33121527778</v>
      </c>
    </row>
    <row r="405" spans="1:20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s="9" t="str">
        <f t="shared" si="38"/>
        <v>Film &amp; Video</v>
      </c>
      <c r="R405" s="9" t="str">
        <f t="shared" si="39"/>
        <v>Documentary</v>
      </c>
      <c r="S405" s="15">
        <f t="shared" si="40"/>
        <v>40718.060659722221</v>
      </c>
      <c r="T405" s="16">
        <f t="shared" si="41"/>
        <v>40765.047222222223</v>
      </c>
    </row>
    <row r="406" spans="1:20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s="9" t="str">
        <f t="shared" si="38"/>
        <v>Film &amp; Video</v>
      </c>
      <c r="R406" s="9" t="str">
        <f t="shared" si="39"/>
        <v>Documentary</v>
      </c>
      <c r="S406" s="15">
        <f t="shared" si="40"/>
        <v>41646.378032407403</v>
      </c>
      <c r="T406" s="16">
        <f t="shared" si="41"/>
        <v>41675.711111111115</v>
      </c>
    </row>
    <row r="407" spans="1:20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15">
        <f t="shared" si="40"/>
        <v>41673.83494212963</v>
      </c>
      <c r="T407" s="16">
        <f t="shared" si="41"/>
        <v>41703.83494212963</v>
      </c>
    </row>
    <row r="408" spans="1:20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s="9" t="str">
        <f t="shared" si="38"/>
        <v>Film &amp; Video</v>
      </c>
      <c r="R408" s="9" t="str">
        <f t="shared" si="39"/>
        <v>Documentary</v>
      </c>
      <c r="S408" s="15">
        <f t="shared" si="40"/>
        <v>40637.912465277775</v>
      </c>
      <c r="T408" s="16">
        <f t="shared" si="41"/>
        <v>40671.999305555553</v>
      </c>
    </row>
    <row r="409" spans="1:20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s="9" t="str">
        <f t="shared" si="38"/>
        <v>Film &amp; Video</v>
      </c>
      <c r="R409" s="9" t="str">
        <f t="shared" si="39"/>
        <v>Documentary</v>
      </c>
      <c r="S409" s="15">
        <f t="shared" si="40"/>
        <v>40806.620949074073</v>
      </c>
      <c r="T409" s="16">
        <f t="shared" si="41"/>
        <v>40866.662615740745</v>
      </c>
    </row>
    <row r="410" spans="1:20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s="9" t="str">
        <f t="shared" si="38"/>
        <v>Film &amp; Video</v>
      </c>
      <c r="R410" s="9" t="str">
        <f t="shared" si="39"/>
        <v>Documentary</v>
      </c>
      <c r="S410" s="15">
        <f t="shared" si="40"/>
        <v>41543.485995370371</v>
      </c>
      <c r="T410" s="16">
        <f t="shared" si="41"/>
        <v>41583.527662037035</v>
      </c>
    </row>
    <row r="411" spans="1:20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15">
        <f t="shared" si="40"/>
        <v>42543.612777777773</v>
      </c>
      <c r="T411" s="16">
        <f t="shared" si="41"/>
        <v>42573.612777777773</v>
      </c>
    </row>
    <row r="412" spans="1:20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s="9" t="str">
        <f t="shared" si="38"/>
        <v>Film &amp; Video</v>
      </c>
      <c r="R412" s="9" t="str">
        <f t="shared" si="39"/>
        <v>Documentary</v>
      </c>
      <c r="S412" s="15">
        <f t="shared" si="40"/>
        <v>42113.731446759259</v>
      </c>
      <c r="T412" s="16">
        <f t="shared" si="41"/>
        <v>42173.731446759259</v>
      </c>
    </row>
    <row r="413" spans="1:20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s="9" t="str">
        <f t="shared" si="38"/>
        <v>Film &amp; Video</v>
      </c>
      <c r="R413" s="9" t="str">
        <f t="shared" si="39"/>
        <v>Documentary</v>
      </c>
      <c r="S413" s="15">
        <f t="shared" si="40"/>
        <v>41597.92597222222</v>
      </c>
      <c r="T413" s="16">
        <f t="shared" si="41"/>
        <v>41629.958333333336</v>
      </c>
    </row>
    <row r="414" spans="1:20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s="9" t="str">
        <f t="shared" si="38"/>
        <v>Film &amp; Video</v>
      </c>
      <c r="R414" s="9" t="str">
        <f t="shared" si="39"/>
        <v>Documentary</v>
      </c>
      <c r="S414" s="15">
        <f t="shared" si="40"/>
        <v>41099.492800925924</v>
      </c>
      <c r="T414" s="16">
        <f t="shared" si="41"/>
        <v>41115.492800925924</v>
      </c>
    </row>
    <row r="415" spans="1:20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s="9" t="str">
        <f t="shared" si="38"/>
        <v>Film &amp; Video</v>
      </c>
      <c r="R415" s="9" t="str">
        <f t="shared" si="39"/>
        <v>Documentary</v>
      </c>
      <c r="S415" s="15">
        <f t="shared" si="40"/>
        <v>41079.627442129626</v>
      </c>
      <c r="T415" s="16">
        <f t="shared" si="41"/>
        <v>41109.627442129626</v>
      </c>
    </row>
    <row r="416" spans="1:20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s="9" t="str">
        <f t="shared" si="38"/>
        <v>Film &amp; Video</v>
      </c>
      <c r="R416" s="9" t="str">
        <f t="shared" si="39"/>
        <v>Documentary</v>
      </c>
      <c r="S416" s="15">
        <f t="shared" si="40"/>
        <v>41528.813252314816</v>
      </c>
      <c r="T416" s="16">
        <f t="shared" si="41"/>
        <v>41558.813252314816</v>
      </c>
    </row>
    <row r="417" spans="1:20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s="9" t="str">
        <f t="shared" si="38"/>
        <v>Film &amp; Video</v>
      </c>
      <c r="R417" s="9" t="str">
        <f t="shared" si="39"/>
        <v>Documentary</v>
      </c>
      <c r="S417" s="15">
        <f t="shared" si="40"/>
        <v>41904.601875</v>
      </c>
      <c r="T417" s="16">
        <f t="shared" si="41"/>
        <v>41929.25</v>
      </c>
    </row>
    <row r="418" spans="1:20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s="9" t="str">
        <f t="shared" si="38"/>
        <v>Film &amp; Video</v>
      </c>
      <c r="R418" s="9" t="str">
        <f t="shared" si="39"/>
        <v>Documentary</v>
      </c>
      <c r="S418" s="15">
        <f t="shared" si="40"/>
        <v>41648.146192129629</v>
      </c>
      <c r="T418" s="16">
        <f t="shared" si="41"/>
        <v>41678.146192129629</v>
      </c>
    </row>
    <row r="419" spans="1:20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s="9" t="str">
        <f t="shared" si="38"/>
        <v>Film &amp; Video</v>
      </c>
      <c r="R419" s="9" t="str">
        <f t="shared" si="39"/>
        <v>Documentary</v>
      </c>
      <c r="S419" s="15">
        <f t="shared" si="40"/>
        <v>41360.720601851848</v>
      </c>
      <c r="T419" s="16">
        <f t="shared" si="41"/>
        <v>41371.939583333333</v>
      </c>
    </row>
    <row r="420" spans="1:20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15">
        <f t="shared" si="40"/>
        <v>42178.032372685186</v>
      </c>
      <c r="T420" s="16">
        <f t="shared" si="41"/>
        <v>42208.032372685186</v>
      </c>
    </row>
    <row r="421" spans="1:20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s="9" t="str">
        <f t="shared" si="38"/>
        <v>Film &amp; Video</v>
      </c>
      <c r="R421" s="9" t="str">
        <f t="shared" si="39"/>
        <v>Documentary</v>
      </c>
      <c r="S421" s="15">
        <f t="shared" si="40"/>
        <v>41394.592442129629</v>
      </c>
      <c r="T421" s="16">
        <f t="shared" si="41"/>
        <v>41454.592442129629</v>
      </c>
    </row>
    <row r="422" spans="1:20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s="9" t="str">
        <f t="shared" si="38"/>
        <v>Film &amp; Video</v>
      </c>
      <c r="R422" s="9" t="str">
        <f t="shared" si="39"/>
        <v>Animation</v>
      </c>
      <c r="S422" s="15">
        <f t="shared" si="40"/>
        <v>41681.98646990741</v>
      </c>
      <c r="T422" s="16">
        <f t="shared" si="41"/>
        <v>41711.944803240738</v>
      </c>
    </row>
    <row r="423" spans="1:20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s="9" t="str">
        <f t="shared" si="38"/>
        <v>Film &amp; Video</v>
      </c>
      <c r="R423" s="9" t="str">
        <f t="shared" si="39"/>
        <v>Animation</v>
      </c>
      <c r="S423" s="15">
        <f t="shared" si="40"/>
        <v>42177.241388888884</v>
      </c>
      <c r="T423" s="16">
        <f t="shared" si="41"/>
        <v>42237.241388888884</v>
      </c>
    </row>
    <row r="424" spans="1:20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s="9" t="str">
        <f t="shared" si="38"/>
        <v>Film &amp; Video</v>
      </c>
      <c r="R424" s="9" t="str">
        <f t="shared" si="39"/>
        <v>Animation</v>
      </c>
      <c r="S424" s="15">
        <f t="shared" si="40"/>
        <v>41863.010381944448</v>
      </c>
      <c r="T424" s="16">
        <f t="shared" si="41"/>
        <v>41893.010381944448</v>
      </c>
    </row>
    <row r="425" spans="1:20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s="9" t="str">
        <f t="shared" si="38"/>
        <v>Film &amp; Video</v>
      </c>
      <c r="R425" s="9" t="str">
        <f t="shared" si="39"/>
        <v>Animation</v>
      </c>
      <c r="S425" s="15">
        <f t="shared" si="40"/>
        <v>41400.67627314815</v>
      </c>
      <c r="T425" s="16">
        <f t="shared" si="41"/>
        <v>41430.67627314815</v>
      </c>
    </row>
    <row r="426" spans="1:20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15">
        <f t="shared" si="40"/>
        <v>40934.126145833332</v>
      </c>
      <c r="T426" s="16">
        <f t="shared" si="41"/>
        <v>40994.084479166668</v>
      </c>
    </row>
    <row r="427" spans="1:20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15">
        <f t="shared" si="40"/>
        <v>42275.611157407402</v>
      </c>
      <c r="T427" s="16">
        <f t="shared" si="41"/>
        <v>42335.652824074074</v>
      </c>
    </row>
    <row r="428" spans="1:20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s="9" t="str">
        <f t="shared" si="38"/>
        <v>Film &amp; Video</v>
      </c>
      <c r="R428" s="9" t="str">
        <f t="shared" si="39"/>
        <v>Animation</v>
      </c>
      <c r="S428" s="15">
        <f t="shared" si="40"/>
        <v>42400.461967592593</v>
      </c>
      <c r="T428" s="16">
        <f t="shared" si="41"/>
        <v>42430.461967592593</v>
      </c>
    </row>
    <row r="429" spans="1:20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s="9" t="str">
        <f t="shared" si="38"/>
        <v>Film &amp; Video</v>
      </c>
      <c r="R429" s="9" t="str">
        <f t="shared" si="39"/>
        <v>Animation</v>
      </c>
      <c r="S429" s="15">
        <f t="shared" si="40"/>
        <v>42285.65902777778</v>
      </c>
      <c r="T429" s="16">
        <f t="shared" si="41"/>
        <v>42299.540972222225</v>
      </c>
    </row>
    <row r="430" spans="1:20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15">
        <f t="shared" si="40"/>
        <v>41778.516724537039</v>
      </c>
      <c r="T430" s="16">
        <f t="shared" si="41"/>
        <v>41806.666666666664</v>
      </c>
    </row>
    <row r="431" spans="1:20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s="9" t="str">
        <f t="shared" si="38"/>
        <v>Film &amp; Video</v>
      </c>
      <c r="R431" s="9" t="str">
        <f t="shared" si="39"/>
        <v>Animation</v>
      </c>
      <c r="S431" s="15">
        <f t="shared" si="40"/>
        <v>40070.651412037041</v>
      </c>
      <c r="T431" s="16">
        <f t="shared" si="41"/>
        <v>40143.957638888889</v>
      </c>
    </row>
    <row r="432" spans="1:20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15">
        <f t="shared" si="40"/>
        <v>41512.857256944444</v>
      </c>
      <c r="T432" s="16">
        <f t="shared" si="41"/>
        <v>41527.857256944444</v>
      </c>
    </row>
    <row r="433" spans="1:20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s="9" t="str">
        <f t="shared" si="38"/>
        <v>Film &amp; Video</v>
      </c>
      <c r="R433" s="9" t="str">
        <f t="shared" si="39"/>
        <v>Animation</v>
      </c>
      <c r="S433" s="15">
        <f t="shared" si="40"/>
        <v>42526.621331018519</v>
      </c>
      <c r="T433" s="16">
        <f t="shared" si="41"/>
        <v>42556.621331018519</v>
      </c>
    </row>
    <row r="434" spans="1:20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15">
        <f t="shared" si="40"/>
        <v>42238.476631944446</v>
      </c>
      <c r="T434" s="16">
        <f t="shared" si="41"/>
        <v>42298.476631944446</v>
      </c>
    </row>
    <row r="435" spans="1:20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s="9" t="str">
        <f t="shared" si="38"/>
        <v>Film &amp; Video</v>
      </c>
      <c r="R435" s="9" t="str">
        <f t="shared" si="39"/>
        <v>Animation</v>
      </c>
      <c r="S435" s="15">
        <f t="shared" si="40"/>
        <v>42228.379884259259</v>
      </c>
      <c r="T435" s="16">
        <f t="shared" si="41"/>
        <v>42288.379884259259</v>
      </c>
    </row>
    <row r="436" spans="1:20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15">
        <f t="shared" si="40"/>
        <v>41576.584513888891</v>
      </c>
      <c r="T436" s="16">
        <f t="shared" si="41"/>
        <v>41609.626180555555</v>
      </c>
    </row>
    <row r="437" spans="1:20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15">
        <f t="shared" si="40"/>
        <v>41500.497453703705</v>
      </c>
      <c r="T437" s="16">
        <f t="shared" si="41"/>
        <v>41530.497453703705</v>
      </c>
    </row>
    <row r="438" spans="1:20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s="9" t="str">
        <f t="shared" si="38"/>
        <v>Film &amp; Video</v>
      </c>
      <c r="R438" s="9" t="str">
        <f t="shared" si="39"/>
        <v>Animation</v>
      </c>
      <c r="S438" s="15">
        <f t="shared" si="40"/>
        <v>41456.11241898148</v>
      </c>
      <c r="T438" s="16">
        <f t="shared" si="41"/>
        <v>41486.11241898148</v>
      </c>
    </row>
    <row r="439" spans="1:20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s="9" t="str">
        <f t="shared" si="38"/>
        <v>Film &amp; Video</v>
      </c>
      <c r="R439" s="9" t="str">
        <f t="shared" si="39"/>
        <v>Animation</v>
      </c>
      <c r="S439" s="15">
        <f t="shared" si="40"/>
        <v>42591.06858796296</v>
      </c>
      <c r="T439" s="16">
        <f t="shared" si="41"/>
        <v>42651.06858796296</v>
      </c>
    </row>
    <row r="440" spans="1:20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s="9" t="str">
        <f t="shared" si="38"/>
        <v>Film &amp; Video</v>
      </c>
      <c r="R440" s="9" t="str">
        <f t="shared" si="39"/>
        <v>Animation</v>
      </c>
      <c r="S440" s="15">
        <f t="shared" si="40"/>
        <v>42296.011087962965</v>
      </c>
      <c r="T440" s="16">
        <f t="shared" si="41"/>
        <v>42326.052754629629</v>
      </c>
    </row>
    <row r="441" spans="1:20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s="9" t="str">
        <f t="shared" si="38"/>
        <v>Film &amp; Video</v>
      </c>
      <c r="R441" s="9" t="str">
        <f t="shared" si="39"/>
        <v>Animation</v>
      </c>
      <c r="S441" s="15">
        <f t="shared" si="40"/>
        <v>41919.511782407411</v>
      </c>
      <c r="T441" s="16">
        <f t="shared" si="41"/>
        <v>41929.511782407411</v>
      </c>
    </row>
    <row r="442" spans="1:20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15">
        <f t="shared" si="40"/>
        <v>42423.735567129625</v>
      </c>
      <c r="T442" s="16">
        <f t="shared" si="41"/>
        <v>42453.693900462968</v>
      </c>
    </row>
    <row r="443" spans="1:20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s="9" t="str">
        <f t="shared" si="38"/>
        <v>Film &amp; Video</v>
      </c>
      <c r="R443" s="9" t="str">
        <f t="shared" si="39"/>
        <v>Animation</v>
      </c>
      <c r="S443" s="15">
        <f t="shared" si="40"/>
        <v>41550.543935185182</v>
      </c>
      <c r="T443" s="16">
        <f t="shared" si="41"/>
        <v>41580.543935185182</v>
      </c>
    </row>
    <row r="444" spans="1:20" ht="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s="9" t="str">
        <f t="shared" si="38"/>
        <v>Film &amp; Video</v>
      </c>
      <c r="R444" s="9" t="str">
        <f t="shared" si="39"/>
        <v>Animation</v>
      </c>
      <c r="S444" s="15">
        <f t="shared" si="40"/>
        <v>42024.638692129629</v>
      </c>
      <c r="T444" s="16">
        <f t="shared" si="41"/>
        <v>42054.638692129629</v>
      </c>
    </row>
    <row r="445" spans="1:20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15">
        <f t="shared" si="40"/>
        <v>41649.765057870369</v>
      </c>
      <c r="T445" s="16">
        <f t="shared" si="41"/>
        <v>41679.765057870369</v>
      </c>
    </row>
    <row r="446" spans="1:20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15">
        <f t="shared" si="40"/>
        <v>40894.656956018516</v>
      </c>
      <c r="T446" s="16">
        <f t="shared" si="41"/>
        <v>40954.656956018516</v>
      </c>
    </row>
    <row r="447" spans="1:20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15">
        <f t="shared" si="40"/>
        <v>42130.085358796292</v>
      </c>
      <c r="T447" s="16">
        <f t="shared" si="41"/>
        <v>42145.085358796292</v>
      </c>
    </row>
    <row r="448" spans="1:20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s="9" t="str">
        <f t="shared" si="38"/>
        <v>Film &amp; Video</v>
      </c>
      <c r="R448" s="9" t="str">
        <f t="shared" si="39"/>
        <v>Animation</v>
      </c>
      <c r="S448" s="15">
        <f t="shared" si="40"/>
        <v>42036.833564814813</v>
      </c>
      <c r="T448" s="16">
        <f t="shared" si="41"/>
        <v>42066.833564814813</v>
      </c>
    </row>
    <row r="449" spans="1:20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15">
        <f t="shared" si="40"/>
        <v>41331.305127314816</v>
      </c>
      <c r="T449" s="16">
        <f t="shared" si="41"/>
        <v>41356.263460648144</v>
      </c>
    </row>
    <row r="450" spans="1:20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s="9" t="str">
        <f t="shared" si="38"/>
        <v>Film &amp; Video</v>
      </c>
      <c r="R450" s="9" t="str">
        <f t="shared" si="39"/>
        <v>Animation</v>
      </c>
      <c r="S450" s="15">
        <f t="shared" si="40"/>
        <v>41753.508043981477</v>
      </c>
      <c r="T450" s="16">
        <f t="shared" si="41"/>
        <v>41773.508043981477</v>
      </c>
    </row>
    <row r="451" spans="1:20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8">
        <f t="shared" ref="P451:P514" si="43">IF(L451&gt;0,E451/L451, 0)</f>
        <v>9</v>
      </c>
      <c r="Q451" s="9" t="str">
        <f t="shared" ref="Q451:Q514" si="44">PROPER(LEFT($N451,FIND("/",$N451)-1))</f>
        <v>Film &amp; Video</v>
      </c>
      <c r="R451" s="9" t="str">
        <f t="shared" ref="R451:R514" si="45">PROPER(RIGHT($N451,LEN(N451)-FIND("/",N451)))</f>
        <v>Animation</v>
      </c>
      <c r="S451" s="15">
        <f t="shared" ref="S451:S514" si="46">(J451/86400)+25569+(-6/24)</f>
        <v>41534.318113425928</v>
      </c>
      <c r="T451" s="16">
        <f t="shared" ref="T451:T514" si="47">(I451/86400)+25569+(-6/24)</f>
        <v>41564.318113425928</v>
      </c>
    </row>
    <row r="452" spans="1:20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s="9" t="str">
        <f t="shared" si="44"/>
        <v>Film &amp; Video</v>
      </c>
      <c r="R452" s="9" t="str">
        <f t="shared" si="45"/>
        <v>Animation</v>
      </c>
      <c r="S452" s="15">
        <f t="shared" si="46"/>
        <v>41654.696759259255</v>
      </c>
      <c r="T452" s="16">
        <f t="shared" si="47"/>
        <v>41684.696759259255</v>
      </c>
    </row>
    <row r="453" spans="1:20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s="9" t="str">
        <f t="shared" si="44"/>
        <v>Film &amp; Video</v>
      </c>
      <c r="R453" s="9" t="str">
        <f t="shared" si="45"/>
        <v>Animation</v>
      </c>
      <c r="S453" s="15">
        <f t="shared" si="46"/>
        <v>41634.465173611112</v>
      </c>
      <c r="T453" s="16">
        <f t="shared" si="47"/>
        <v>41664.465173611112</v>
      </c>
    </row>
    <row r="454" spans="1:20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15">
        <f t="shared" si="46"/>
        <v>42107.453877314816</v>
      </c>
      <c r="T454" s="16">
        <f t="shared" si="47"/>
        <v>42137.453877314816</v>
      </c>
    </row>
    <row r="455" spans="1:20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15">
        <f t="shared" si="46"/>
        <v>42038.574988425928</v>
      </c>
      <c r="T455" s="16">
        <f t="shared" si="47"/>
        <v>42054.574988425928</v>
      </c>
    </row>
    <row r="456" spans="1:20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15">
        <f t="shared" si="46"/>
        <v>41938.467256944445</v>
      </c>
      <c r="T456" s="16">
        <f t="shared" si="47"/>
        <v>41969.301388888889</v>
      </c>
    </row>
    <row r="457" spans="1:20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15">
        <f t="shared" si="46"/>
        <v>40970.752569444448</v>
      </c>
      <c r="T457" s="16">
        <f t="shared" si="47"/>
        <v>41015.771527777775</v>
      </c>
    </row>
    <row r="458" spans="1:20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s="9" t="str">
        <f t="shared" si="44"/>
        <v>Film &amp; Video</v>
      </c>
      <c r="R458" s="9" t="str">
        <f t="shared" si="45"/>
        <v>Animation</v>
      </c>
      <c r="S458" s="15">
        <f t="shared" si="46"/>
        <v>41547.444456018522</v>
      </c>
      <c r="T458" s="16">
        <f t="shared" si="47"/>
        <v>41568.915972222225</v>
      </c>
    </row>
    <row r="459" spans="1:20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s="9" t="str">
        <f t="shared" si="44"/>
        <v>Film &amp; Video</v>
      </c>
      <c r="R459" s="9" t="str">
        <f t="shared" si="45"/>
        <v>Animation</v>
      </c>
      <c r="S459" s="15">
        <f t="shared" si="46"/>
        <v>41837.517500000002</v>
      </c>
      <c r="T459" s="16">
        <f t="shared" si="47"/>
        <v>41867.517500000002</v>
      </c>
    </row>
    <row r="460" spans="1:20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s="9" t="str">
        <f t="shared" si="44"/>
        <v>Film &amp; Video</v>
      </c>
      <c r="R460" s="9" t="str">
        <f t="shared" si="45"/>
        <v>Animation</v>
      </c>
      <c r="S460" s="15">
        <f t="shared" si="46"/>
        <v>41378.44976851852</v>
      </c>
      <c r="T460" s="16">
        <f t="shared" si="47"/>
        <v>41408.44976851852</v>
      </c>
    </row>
    <row r="461" spans="1:20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15">
        <f t="shared" si="46"/>
        <v>40800.3903587963</v>
      </c>
      <c r="T461" s="16">
        <f t="shared" si="47"/>
        <v>40860.432025462964</v>
      </c>
    </row>
    <row r="462" spans="1:20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15">
        <f t="shared" si="46"/>
        <v>41759.292534722219</v>
      </c>
      <c r="T462" s="16">
        <f t="shared" si="47"/>
        <v>41790.916666666664</v>
      </c>
    </row>
    <row r="463" spans="1:20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s="9" t="str">
        <f t="shared" si="44"/>
        <v>Film &amp; Video</v>
      </c>
      <c r="R463" s="9" t="str">
        <f t="shared" si="45"/>
        <v>Animation</v>
      </c>
      <c r="S463" s="15">
        <f t="shared" si="46"/>
        <v>41407.59684027778</v>
      </c>
      <c r="T463" s="16">
        <f t="shared" si="47"/>
        <v>41427.59684027778</v>
      </c>
    </row>
    <row r="464" spans="1:20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s="9" t="str">
        <f t="shared" si="44"/>
        <v>Film &amp; Video</v>
      </c>
      <c r="R464" s="9" t="str">
        <f t="shared" si="45"/>
        <v>Animation</v>
      </c>
      <c r="S464" s="15">
        <f t="shared" si="46"/>
        <v>40704.87663194444</v>
      </c>
      <c r="T464" s="16">
        <f t="shared" si="47"/>
        <v>40764.87663194444</v>
      </c>
    </row>
    <row r="465" spans="1:20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s="9" t="str">
        <f t="shared" si="44"/>
        <v>Film &amp; Video</v>
      </c>
      <c r="R465" s="9" t="str">
        <f t="shared" si="45"/>
        <v>Animation</v>
      </c>
      <c r="S465" s="15">
        <f t="shared" si="46"/>
        <v>40750.460104166668</v>
      </c>
      <c r="T465" s="16">
        <f t="shared" si="47"/>
        <v>40810.460104166668</v>
      </c>
    </row>
    <row r="466" spans="1:20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15">
        <f t="shared" si="46"/>
        <v>42488.59878472222</v>
      </c>
      <c r="T466" s="16">
        <f t="shared" si="47"/>
        <v>42508.59878472222</v>
      </c>
    </row>
    <row r="467" spans="1:20" ht="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15">
        <f t="shared" si="46"/>
        <v>41800.870069444441</v>
      </c>
      <c r="T467" s="16">
        <f t="shared" si="47"/>
        <v>41816.870069444441</v>
      </c>
    </row>
    <row r="468" spans="1:20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15">
        <f t="shared" si="46"/>
        <v>41129.692870370374</v>
      </c>
      <c r="T468" s="16">
        <f t="shared" si="47"/>
        <v>41159.692870370374</v>
      </c>
    </row>
    <row r="469" spans="1:20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s="9" t="str">
        <f t="shared" si="44"/>
        <v>Film &amp; Video</v>
      </c>
      <c r="R469" s="9" t="str">
        <f t="shared" si="45"/>
        <v>Animation</v>
      </c>
      <c r="S469" s="15">
        <f t="shared" si="46"/>
        <v>41135.429791666669</v>
      </c>
      <c r="T469" s="16">
        <f t="shared" si="47"/>
        <v>41180.429791666669</v>
      </c>
    </row>
    <row r="470" spans="1:20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s="9" t="str">
        <f t="shared" si="44"/>
        <v>Film &amp; Video</v>
      </c>
      <c r="R470" s="9" t="str">
        <f t="shared" si="45"/>
        <v>Animation</v>
      </c>
      <c r="S470" s="15">
        <f t="shared" si="46"/>
        <v>41040.917627314819</v>
      </c>
      <c r="T470" s="16">
        <f t="shared" si="47"/>
        <v>41100.910474537035</v>
      </c>
    </row>
    <row r="471" spans="1:20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s="9" t="str">
        <f t="shared" si="44"/>
        <v>Film &amp; Video</v>
      </c>
      <c r="R471" s="9" t="str">
        <f t="shared" si="45"/>
        <v>Animation</v>
      </c>
      <c r="S471" s="15">
        <f t="shared" si="46"/>
        <v>41827.739861111113</v>
      </c>
      <c r="T471" s="16">
        <f t="shared" si="47"/>
        <v>41887.739861111113</v>
      </c>
    </row>
    <row r="472" spans="1:20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15">
        <f t="shared" si="46"/>
        <v>41604.917696759258</v>
      </c>
      <c r="T472" s="16">
        <f t="shared" si="47"/>
        <v>41654.916666666664</v>
      </c>
    </row>
    <row r="473" spans="1:20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s="9" t="str">
        <f t="shared" si="44"/>
        <v>Film &amp; Video</v>
      </c>
      <c r="R473" s="9" t="str">
        <f t="shared" si="45"/>
        <v>Animation</v>
      </c>
      <c r="S473" s="15">
        <f t="shared" si="46"/>
        <v>41703.471979166665</v>
      </c>
      <c r="T473" s="16">
        <f t="shared" si="47"/>
        <v>41748.430312500001</v>
      </c>
    </row>
    <row r="474" spans="1:20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15">
        <f t="shared" si="46"/>
        <v>41844.672662037039</v>
      </c>
      <c r="T474" s="16">
        <f t="shared" si="47"/>
        <v>41874.672662037039</v>
      </c>
    </row>
    <row r="475" spans="1:20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15">
        <f t="shared" si="46"/>
        <v>41869.448136574072</v>
      </c>
      <c r="T475" s="16">
        <f t="shared" si="47"/>
        <v>41899.448136574072</v>
      </c>
    </row>
    <row r="476" spans="1:20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15">
        <f t="shared" si="46"/>
        <v>42753.079039351855</v>
      </c>
      <c r="T476" s="16">
        <f t="shared" si="47"/>
        <v>42783.079039351855</v>
      </c>
    </row>
    <row r="477" spans="1:20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s="9" t="str">
        <f t="shared" si="44"/>
        <v>Film &amp; Video</v>
      </c>
      <c r="R477" s="9" t="str">
        <f t="shared" si="45"/>
        <v>Animation</v>
      </c>
      <c r="S477" s="15">
        <f t="shared" si="46"/>
        <v>42099.836145833338</v>
      </c>
      <c r="T477" s="16">
        <f t="shared" si="47"/>
        <v>42129.836145833338</v>
      </c>
    </row>
    <row r="478" spans="1:20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s="9" t="str">
        <f t="shared" si="44"/>
        <v>Film &amp; Video</v>
      </c>
      <c r="R478" s="9" t="str">
        <f t="shared" si="45"/>
        <v>Animation</v>
      </c>
      <c r="S478" s="15">
        <f t="shared" si="46"/>
        <v>41757.725011574075</v>
      </c>
      <c r="T478" s="16">
        <f t="shared" si="47"/>
        <v>41792.915972222225</v>
      </c>
    </row>
    <row r="479" spans="1:20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s="9" t="str">
        <f t="shared" si="44"/>
        <v>Film &amp; Video</v>
      </c>
      <c r="R479" s="9" t="str">
        <f t="shared" si="45"/>
        <v>Animation</v>
      </c>
      <c r="S479" s="15">
        <f t="shared" si="46"/>
        <v>40987.58488425926</v>
      </c>
      <c r="T479" s="16">
        <f t="shared" si="47"/>
        <v>41047.58488425926</v>
      </c>
    </row>
    <row r="480" spans="1:20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s="9" t="str">
        <f t="shared" si="44"/>
        <v>Film &amp; Video</v>
      </c>
      <c r="R480" s="9" t="str">
        <f t="shared" si="45"/>
        <v>Animation</v>
      </c>
      <c r="S480" s="15">
        <f t="shared" si="46"/>
        <v>42065.660983796297</v>
      </c>
      <c r="T480" s="16">
        <f t="shared" si="47"/>
        <v>42095.619317129633</v>
      </c>
    </row>
    <row r="481" spans="1:20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15">
        <f t="shared" si="46"/>
        <v>41904.157812500001</v>
      </c>
      <c r="T481" s="16">
        <f t="shared" si="47"/>
        <v>41964.199479166666</v>
      </c>
    </row>
    <row r="482" spans="1:20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s="9" t="str">
        <f t="shared" si="44"/>
        <v>Film &amp; Video</v>
      </c>
      <c r="R482" s="9" t="str">
        <f t="shared" si="45"/>
        <v>Animation</v>
      </c>
      <c r="S482" s="15">
        <f t="shared" si="46"/>
        <v>41465.250173611115</v>
      </c>
      <c r="T482" s="16">
        <f t="shared" si="47"/>
        <v>41495.250173611115</v>
      </c>
    </row>
    <row r="483" spans="1:20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s="9" t="str">
        <f t="shared" si="44"/>
        <v>Film &amp; Video</v>
      </c>
      <c r="R483" s="9" t="str">
        <f t="shared" si="45"/>
        <v>Animation</v>
      </c>
      <c r="S483" s="15">
        <f t="shared" si="46"/>
        <v>41162.422326388885</v>
      </c>
      <c r="T483" s="16">
        <f t="shared" si="47"/>
        <v>41192.422326388885</v>
      </c>
    </row>
    <row r="484" spans="1:20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15">
        <f t="shared" si="46"/>
        <v>42447.646874999999</v>
      </c>
      <c r="T484" s="16">
        <f t="shared" si="47"/>
        <v>42474.356944444444</v>
      </c>
    </row>
    <row r="485" spans="1:20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s="9" t="str">
        <f t="shared" si="44"/>
        <v>Film &amp; Video</v>
      </c>
      <c r="R485" s="9" t="str">
        <f t="shared" si="45"/>
        <v>Animation</v>
      </c>
      <c r="S485" s="15">
        <f t="shared" si="46"/>
        <v>41242.947592592594</v>
      </c>
      <c r="T485" s="16">
        <f t="shared" si="47"/>
        <v>41302.947592592594</v>
      </c>
    </row>
    <row r="486" spans="1:20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s="9" t="str">
        <f t="shared" si="44"/>
        <v>Film &amp; Video</v>
      </c>
      <c r="R486" s="9" t="str">
        <f t="shared" si="45"/>
        <v>Animation</v>
      </c>
      <c r="S486" s="15">
        <f t="shared" si="46"/>
        <v>42272.68949074074</v>
      </c>
      <c r="T486" s="16">
        <f t="shared" si="47"/>
        <v>42313.731157407412</v>
      </c>
    </row>
    <row r="487" spans="1:20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s="9" t="str">
        <f t="shared" si="44"/>
        <v>Film &amp; Video</v>
      </c>
      <c r="R487" s="9" t="str">
        <f t="shared" si="45"/>
        <v>Animation</v>
      </c>
      <c r="S487" s="15">
        <f t="shared" si="46"/>
        <v>41381.255775462967</v>
      </c>
      <c r="T487" s="16">
        <f t="shared" si="47"/>
        <v>41411.255775462967</v>
      </c>
    </row>
    <row r="488" spans="1:20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15">
        <f t="shared" si="46"/>
        <v>41761.69258101852</v>
      </c>
      <c r="T488" s="16">
        <f t="shared" si="47"/>
        <v>41791.69258101852</v>
      </c>
    </row>
    <row r="489" spans="1:20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s="9" t="str">
        <f t="shared" si="44"/>
        <v>Film &amp; Video</v>
      </c>
      <c r="R489" s="9" t="str">
        <f t="shared" si="45"/>
        <v>Animation</v>
      </c>
      <c r="S489" s="15">
        <f t="shared" si="46"/>
        <v>42669.344837962963</v>
      </c>
      <c r="T489" s="16">
        <f t="shared" si="47"/>
        <v>42729.386504629627</v>
      </c>
    </row>
    <row r="490" spans="1:20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s="9" t="str">
        <f t="shared" si="44"/>
        <v>Film &amp; Video</v>
      </c>
      <c r="R490" s="9" t="str">
        <f t="shared" si="45"/>
        <v>Animation</v>
      </c>
      <c r="S490" s="15">
        <f t="shared" si="46"/>
        <v>42713.804398148146</v>
      </c>
      <c r="T490" s="16">
        <f t="shared" si="47"/>
        <v>42743.804398148146</v>
      </c>
    </row>
    <row r="491" spans="1:20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s="9" t="str">
        <f t="shared" si="44"/>
        <v>Film &amp; Video</v>
      </c>
      <c r="R491" s="9" t="str">
        <f t="shared" si="45"/>
        <v>Animation</v>
      </c>
      <c r="S491" s="15">
        <f t="shared" si="46"/>
        <v>40882.231666666667</v>
      </c>
      <c r="T491" s="16">
        <f t="shared" si="47"/>
        <v>40913.231249999997</v>
      </c>
    </row>
    <row r="492" spans="1:20" ht="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s="9" t="str">
        <f t="shared" si="44"/>
        <v>Film &amp; Video</v>
      </c>
      <c r="R492" s="9" t="str">
        <f t="shared" si="45"/>
        <v>Animation</v>
      </c>
      <c r="S492" s="15">
        <f t="shared" si="46"/>
        <v>41113.718576388885</v>
      </c>
      <c r="T492" s="16">
        <f t="shared" si="47"/>
        <v>41143.718576388885</v>
      </c>
    </row>
    <row r="493" spans="1:20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s="9" t="str">
        <f t="shared" si="44"/>
        <v>Film &amp; Video</v>
      </c>
      <c r="R493" s="9" t="str">
        <f t="shared" si="45"/>
        <v>Animation</v>
      </c>
      <c r="S493" s="15">
        <f t="shared" si="46"/>
        <v>42366.732627314814</v>
      </c>
      <c r="T493" s="16">
        <f t="shared" si="47"/>
        <v>42396.732627314814</v>
      </c>
    </row>
    <row r="494" spans="1:20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s="9" t="str">
        <f t="shared" si="44"/>
        <v>Film &amp; Video</v>
      </c>
      <c r="R494" s="9" t="str">
        <f t="shared" si="45"/>
        <v>Animation</v>
      </c>
      <c r="S494" s="15">
        <f t="shared" si="46"/>
        <v>42595.78506944445</v>
      </c>
      <c r="T494" s="16">
        <f t="shared" si="47"/>
        <v>42655.78506944445</v>
      </c>
    </row>
    <row r="495" spans="1:20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s="9" t="str">
        <f t="shared" si="44"/>
        <v>Film &amp; Video</v>
      </c>
      <c r="R495" s="9" t="str">
        <f t="shared" si="45"/>
        <v>Animation</v>
      </c>
      <c r="S495" s="15">
        <f t="shared" si="46"/>
        <v>42114.476134259261</v>
      </c>
      <c r="T495" s="16">
        <f t="shared" si="47"/>
        <v>42144.476134259261</v>
      </c>
    </row>
    <row r="496" spans="1:20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s="9" t="str">
        <f t="shared" si="44"/>
        <v>Film &amp; Video</v>
      </c>
      <c r="R496" s="9" t="str">
        <f t="shared" si="45"/>
        <v>Animation</v>
      </c>
      <c r="S496" s="15">
        <f t="shared" si="46"/>
        <v>41799.580613425926</v>
      </c>
      <c r="T496" s="16">
        <f t="shared" si="47"/>
        <v>41822.875</v>
      </c>
    </row>
    <row r="497" spans="1:20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s="9" t="str">
        <f t="shared" si="44"/>
        <v>Film &amp; Video</v>
      </c>
      <c r="R497" s="9" t="str">
        <f t="shared" si="45"/>
        <v>Animation</v>
      </c>
      <c r="S497" s="15">
        <f t="shared" si="46"/>
        <v>42171.577604166669</v>
      </c>
      <c r="T497" s="16">
        <f t="shared" si="47"/>
        <v>42201.577604166669</v>
      </c>
    </row>
    <row r="498" spans="1:20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15">
        <f t="shared" si="46"/>
        <v>41620.68141203704</v>
      </c>
      <c r="T498" s="16">
        <f t="shared" si="47"/>
        <v>41680.68141203704</v>
      </c>
    </row>
    <row r="499" spans="1:20" ht="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15">
        <f t="shared" si="46"/>
        <v>41944.787789351853</v>
      </c>
      <c r="T499" s="16">
        <f t="shared" si="47"/>
        <v>41997.958333333328</v>
      </c>
    </row>
    <row r="500" spans="1:20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s="9" t="str">
        <f t="shared" si="44"/>
        <v>Film &amp; Video</v>
      </c>
      <c r="R500" s="9" t="str">
        <f t="shared" si="45"/>
        <v>Animation</v>
      </c>
      <c r="S500" s="15">
        <f t="shared" si="46"/>
        <v>40858.512141203704</v>
      </c>
      <c r="T500" s="16">
        <f t="shared" si="47"/>
        <v>40900.512141203704</v>
      </c>
    </row>
    <row r="501" spans="1:20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s="9" t="str">
        <f t="shared" si="44"/>
        <v>Film &amp; Video</v>
      </c>
      <c r="R501" s="9" t="str">
        <f t="shared" si="45"/>
        <v>Animation</v>
      </c>
      <c r="S501" s="15">
        <f t="shared" si="46"/>
        <v>40043.645462962959</v>
      </c>
      <c r="T501" s="16">
        <f t="shared" si="47"/>
        <v>40098.624305555553</v>
      </c>
    </row>
    <row r="502" spans="1:20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15">
        <f t="shared" si="46"/>
        <v>40247.636006944442</v>
      </c>
      <c r="T502" s="16">
        <f t="shared" si="47"/>
        <v>40306.677777777775</v>
      </c>
    </row>
    <row r="503" spans="1:20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s="9" t="str">
        <f t="shared" si="44"/>
        <v>Film &amp; Video</v>
      </c>
      <c r="R503" s="9" t="str">
        <f t="shared" si="45"/>
        <v>Animation</v>
      </c>
      <c r="S503" s="15">
        <f t="shared" si="46"/>
        <v>40702.984386574077</v>
      </c>
      <c r="T503" s="16">
        <f t="shared" si="47"/>
        <v>40732.984386574077</v>
      </c>
    </row>
    <row r="504" spans="1:20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15">
        <f t="shared" si="46"/>
        <v>40956.303530092591</v>
      </c>
      <c r="T504" s="16">
        <f t="shared" si="47"/>
        <v>40986.261863425927</v>
      </c>
    </row>
    <row r="505" spans="1:20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s="9" t="str">
        <f t="shared" si="44"/>
        <v>Film &amp; Video</v>
      </c>
      <c r="R505" s="9" t="str">
        <f t="shared" si="45"/>
        <v>Animation</v>
      </c>
      <c r="S505" s="15">
        <f t="shared" si="46"/>
        <v>41991.276655092588</v>
      </c>
      <c r="T505" s="16">
        <f t="shared" si="47"/>
        <v>42021.276655092588</v>
      </c>
    </row>
    <row r="506" spans="1:20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15">
        <f t="shared" si="46"/>
        <v>40949.73364583333</v>
      </c>
      <c r="T506" s="16">
        <f t="shared" si="47"/>
        <v>41009.691979166666</v>
      </c>
    </row>
    <row r="507" spans="1:20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s="9" t="str">
        <f t="shared" si="44"/>
        <v>Film &amp; Video</v>
      </c>
      <c r="R507" s="9" t="str">
        <f t="shared" si="45"/>
        <v>Animation</v>
      </c>
      <c r="S507" s="15">
        <f t="shared" si="46"/>
        <v>42317.848217592589</v>
      </c>
      <c r="T507" s="16">
        <f t="shared" si="47"/>
        <v>42362.848217592589</v>
      </c>
    </row>
    <row r="508" spans="1:20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15">
        <f t="shared" si="46"/>
        <v>41466.302314814813</v>
      </c>
      <c r="T508" s="16">
        <f t="shared" si="47"/>
        <v>41496.302314814813</v>
      </c>
    </row>
    <row r="509" spans="1:20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15">
        <f t="shared" si="46"/>
        <v>41156.708993055552</v>
      </c>
      <c r="T509" s="16">
        <f t="shared" si="47"/>
        <v>41201.708993055552</v>
      </c>
    </row>
    <row r="510" spans="1:20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s="9" t="str">
        <f t="shared" si="44"/>
        <v>Film &amp; Video</v>
      </c>
      <c r="R510" s="9" t="str">
        <f t="shared" si="45"/>
        <v>Animation</v>
      </c>
      <c r="S510" s="15">
        <f t="shared" si="46"/>
        <v>40994.774317129632</v>
      </c>
      <c r="T510" s="16">
        <f t="shared" si="47"/>
        <v>41054.343055555553</v>
      </c>
    </row>
    <row r="511" spans="1:20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15">
        <f t="shared" si="46"/>
        <v>42153.381597222222</v>
      </c>
      <c r="T511" s="16">
        <f t="shared" si="47"/>
        <v>42183.381597222222</v>
      </c>
    </row>
    <row r="512" spans="1:20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s="9" t="str">
        <f t="shared" si="44"/>
        <v>Film &amp; Video</v>
      </c>
      <c r="R512" s="9" t="str">
        <f t="shared" si="45"/>
        <v>Animation</v>
      </c>
      <c r="S512" s="15">
        <f t="shared" si="46"/>
        <v>42399.926377314812</v>
      </c>
      <c r="T512" s="16">
        <f t="shared" si="47"/>
        <v>42429.926377314812</v>
      </c>
    </row>
    <row r="513" spans="1:20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15">
        <f t="shared" si="46"/>
        <v>41340.053032407406</v>
      </c>
      <c r="T513" s="16">
        <f t="shared" si="47"/>
        <v>41370.011365740742</v>
      </c>
    </row>
    <row r="514" spans="1:20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15">
        <f t="shared" si="46"/>
        <v>42649.492210648154</v>
      </c>
      <c r="T514" s="16">
        <f t="shared" si="47"/>
        <v>42694.533877314811</v>
      </c>
    </row>
    <row r="515" spans="1:20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8">
        <f t="shared" ref="P515:P578" si="49">IF(L515&gt;0,E515/L515, 0)</f>
        <v>102.38235294117646</v>
      </c>
      <c r="Q515" s="9" t="str">
        <f t="shared" ref="Q515:Q578" si="50">PROPER(LEFT($N515,FIND("/",$N515)-1))</f>
        <v>Film &amp; Video</v>
      </c>
      <c r="R515" s="9" t="str">
        <f t="shared" ref="R515:R578" si="51">PROPER(RIGHT($N515,LEN(N515)-FIND("/",N515)))</f>
        <v>Animation</v>
      </c>
      <c r="S515" s="15">
        <f t="shared" ref="S515:S578" si="52">(J515/86400)+25569+(-6/24)</f>
        <v>42552.403993055559</v>
      </c>
      <c r="T515" s="16">
        <f t="shared" ref="T515:T578" si="53">(I515/86400)+25569+(-6/24)</f>
        <v>42597.041666666672</v>
      </c>
    </row>
    <row r="516" spans="1:20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s="9" t="str">
        <f t="shared" si="50"/>
        <v>Film &amp; Video</v>
      </c>
      <c r="R516" s="9" t="str">
        <f t="shared" si="51"/>
        <v>Animation</v>
      </c>
      <c r="S516" s="15">
        <f t="shared" si="52"/>
        <v>41830.363969907405</v>
      </c>
      <c r="T516" s="16">
        <f t="shared" si="53"/>
        <v>41860.363969907405</v>
      </c>
    </row>
    <row r="517" spans="1:20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s="9" t="str">
        <f t="shared" si="50"/>
        <v>Film &amp; Video</v>
      </c>
      <c r="R517" s="9" t="str">
        <f t="shared" si="51"/>
        <v>Animation</v>
      </c>
      <c r="S517" s="15">
        <f t="shared" si="52"/>
        <v>42327.240752314814</v>
      </c>
      <c r="T517" s="16">
        <f t="shared" si="53"/>
        <v>42367.240752314814</v>
      </c>
    </row>
    <row r="518" spans="1:20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s="9" t="str">
        <f t="shared" si="50"/>
        <v>Film &amp; Video</v>
      </c>
      <c r="R518" s="9" t="str">
        <f t="shared" si="51"/>
        <v>Animation</v>
      </c>
      <c r="S518" s="15">
        <f t="shared" si="52"/>
        <v>42091.528703703705</v>
      </c>
      <c r="T518" s="16">
        <f t="shared" si="53"/>
        <v>42151.528703703705</v>
      </c>
    </row>
    <row r="519" spans="1:20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s="9" t="str">
        <f t="shared" si="50"/>
        <v>Film &amp; Video</v>
      </c>
      <c r="R519" s="9" t="str">
        <f t="shared" si="51"/>
        <v>Animation</v>
      </c>
      <c r="S519" s="15">
        <f t="shared" si="52"/>
        <v>42738.365289351852</v>
      </c>
      <c r="T519" s="16">
        <f t="shared" si="53"/>
        <v>42768.365289351852</v>
      </c>
    </row>
    <row r="520" spans="1:20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s="9" t="str">
        <f t="shared" si="50"/>
        <v>Film &amp; Video</v>
      </c>
      <c r="R520" s="9" t="str">
        <f t="shared" si="51"/>
        <v>Animation</v>
      </c>
      <c r="S520" s="15">
        <f t="shared" si="52"/>
        <v>42223.366018518514</v>
      </c>
      <c r="T520" s="16">
        <f t="shared" si="53"/>
        <v>42253.365277777775</v>
      </c>
    </row>
    <row r="521" spans="1:20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s="9" t="str">
        <f t="shared" si="50"/>
        <v>Film &amp; Video</v>
      </c>
      <c r="R521" s="9" t="str">
        <f t="shared" si="51"/>
        <v>Animation</v>
      </c>
      <c r="S521" s="15">
        <f t="shared" si="52"/>
        <v>41218.141446759255</v>
      </c>
      <c r="T521" s="16">
        <f t="shared" si="53"/>
        <v>41248.141446759255</v>
      </c>
    </row>
    <row r="522" spans="1:20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s="9" t="str">
        <f t="shared" si="50"/>
        <v>Theater</v>
      </c>
      <c r="R522" s="9" t="str">
        <f t="shared" si="51"/>
        <v>Plays</v>
      </c>
      <c r="S522" s="15">
        <f t="shared" si="52"/>
        <v>42318.452094907407</v>
      </c>
      <c r="T522" s="16">
        <f t="shared" si="53"/>
        <v>42348.452094907407</v>
      </c>
    </row>
    <row r="523" spans="1:20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s="9" t="str">
        <f t="shared" si="50"/>
        <v>Theater</v>
      </c>
      <c r="R523" s="9" t="str">
        <f t="shared" si="51"/>
        <v>Plays</v>
      </c>
      <c r="S523" s="15">
        <f t="shared" si="52"/>
        <v>42645.842812499999</v>
      </c>
      <c r="T523" s="16">
        <f t="shared" si="53"/>
        <v>42674.957638888889</v>
      </c>
    </row>
    <row r="524" spans="1:20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s="9" t="str">
        <f t="shared" si="50"/>
        <v>Theater</v>
      </c>
      <c r="R524" s="9" t="str">
        <f t="shared" si="51"/>
        <v>Plays</v>
      </c>
      <c r="S524" s="15">
        <f t="shared" si="52"/>
        <v>42429.790798611109</v>
      </c>
      <c r="T524" s="16">
        <f t="shared" si="53"/>
        <v>42449.749131944445</v>
      </c>
    </row>
    <row r="525" spans="1:20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s="9" t="str">
        <f t="shared" si="50"/>
        <v>Theater</v>
      </c>
      <c r="R525" s="9" t="str">
        <f t="shared" si="51"/>
        <v>Plays</v>
      </c>
      <c r="S525" s="15">
        <f t="shared" si="52"/>
        <v>42237.88282407407</v>
      </c>
      <c r="T525" s="16">
        <f t="shared" si="53"/>
        <v>42267.88282407407</v>
      </c>
    </row>
    <row r="526" spans="1:20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s="9" t="str">
        <f t="shared" si="50"/>
        <v>Theater</v>
      </c>
      <c r="R526" s="9" t="str">
        <f t="shared" si="51"/>
        <v>Plays</v>
      </c>
      <c r="S526" s="15">
        <f t="shared" si="52"/>
        <v>42492.467233796298</v>
      </c>
      <c r="T526" s="16">
        <f t="shared" si="53"/>
        <v>42522.467233796298</v>
      </c>
    </row>
    <row r="527" spans="1:20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15">
        <f t="shared" si="52"/>
        <v>41850.150937500002</v>
      </c>
      <c r="T527" s="16">
        <f t="shared" si="53"/>
        <v>41895.150937500002</v>
      </c>
    </row>
    <row r="528" spans="1:20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s="9" t="str">
        <f t="shared" si="50"/>
        <v>Theater</v>
      </c>
      <c r="R528" s="9" t="str">
        <f t="shared" si="51"/>
        <v>Plays</v>
      </c>
      <c r="S528" s="15">
        <f t="shared" si="52"/>
        <v>42192.341944444444</v>
      </c>
      <c r="T528" s="16">
        <f t="shared" si="53"/>
        <v>42223.458333333328</v>
      </c>
    </row>
    <row r="529" spans="1:20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s="9" t="str">
        <f t="shared" si="50"/>
        <v>Theater</v>
      </c>
      <c r="R529" s="9" t="str">
        <f t="shared" si="51"/>
        <v>Plays</v>
      </c>
      <c r="S529" s="15">
        <f t="shared" si="52"/>
        <v>42752.955625000002</v>
      </c>
      <c r="T529" s="16">
        <f t="shared" si="53"/>
        <v>42783.420138888891</v>
      </c>
    </row>
    <row r="530" spans="1:20" ht="1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s="9" t="str">
        <f t="shared" si="50"/>
        <v>Theater</v>
      </c>
      <c r="R530" s="9" t="str">
        <f t="shared" si="51"/>
        <v>Plays</v>
      </c>
      <c r="S530" s="15">
        <f t="shared" si="52"/>
        <v>42155.670219907406</v>
      </c>
      <c r="T530" s="16">
        <f t="shared" si="53"/>
        <v>42176.638888888891</v>
      </c>
    </row>
    <row r="531" spans="1:20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s="9" t="str">
        <f t="shared" si="50"/>
        <v>Theater</v>
      </c>
      <c r="R531" s="9" t="str">
        <f t="shared" si="51"/>
        <v>Plays</v>
      </c>
      <c r="S531" s="15">
        <f t="shared" si="52"/>
        <v>42724.781180555554</v>
      </c>
      <c r="T531" s="16">
        <f t="shared" si="53"/>
        <v>42745.958333333328</v>
      </c>
    </row>
    <row r="532" spans="1:20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s="9" t="str">
        <f t="shared" si="50"/>
        <v>Theater</v>
      </c>
      <c r="R532" s="9" t="str">
        <f t="shared" si="51"/>
        <v>Plays</v>
      </c>
      <c r="S532" s="15">
        <f t="shared" si="52"/>
        <v>42157.341064814813</v>
      </c>
      <c r="T532" s="16">
        <f t="shared" si="53"/>
        <v>42178.833333333328</v>
      </c>
    </row>
    <row r="533" spans="1:20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s="9" t="str">
        <f t="shared" si="50"/>
        <v>Theater</v>
      </c>
      <c r="R533" s="9" t="str">
        <f t="shared" si="51"/>
        <v>Plays</v>
      </c>
      <c r="S533" s="15">
        <f t="shared" si="52"/>
        <v>42675.815150462964</v>
      </c>
      <c r="T533" s="16">
        <f t="shared" si="53"/>
        <v>42721.040972222225</v>
      </c>
    </row>
    <row r="534" spans="1:20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s="9" t="str">
        <f t="shared" si="50"/>
        <v>Theater</v>
      </c>
      <c r="R534" s="9" t="str">
        <f t="shared" si="51"/>
        <v>Plays</v>
      </c>
      <c r="S534" s="15">
        <f t="shared" si="52"/>
        <v>42472.757037037038</v>
      </c>
      <c r="T534" s="16">
        <f t="shared" si="53"/>
        <v>42502.757037037038</v>
      </c>
    </row>
    <row r="535" spans="1:20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s="9" t="str">
        <f t="shared" si="50"/>
        <v>Theater</v>
      </c>
      <c r="R535" s="9" t="str">
        <f t="shared" si="51"/>
        <v>Plays</v>
      </c>
      <c r="S535" s="15">
        <f t="shared" si="52"/>
        <v>42482.18478009259</v>
      </c>
      <c r="T535" s="16">
        <f t="shared" si="53"/>
        <v>42506.18478009259</v>
      </c>
    </row>
    <row r="536" spans="1:20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s="9" t="str">
        <f t="shared" si="50"/>
        <v>Theater</v>
      </c>
      <c r="R536" s="9" t="str">
        <f t="shared" si="51"/>
        <v>Plays</v>
      </c>
      <c r="S536" s="15">
        <f t="shared" si="52"/>
        <v>42270.560995370368</v>
      </c>
      <c r="T536" s="16">
        <f t="shared" si="53"/>
        <v>42309.708333333328</v>
      </c>
    </row>
    <row r="537" spans="1:20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s="9" t="str">
        <f t="shared" si="50"/>
        <v>Theater</v>
      </c>
      <c r="R537" s="9" t="str">
        <f t="shared" si="51"/>
        <v>Plays</v>
      </c>
      <c r="S537" s="15">
        <f t="shared" si="52"/>
        <v>42711.29519675926</v>
      </c>
      <c r="T537" s="16">
        <f t="shared" si="53"/>
        <v>42741.29519675926</v>
      </c>
    </row>
    <row r="538" spans="1:20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s="9" t="str">
        <f t="shared" si="50"/>
        <v>Theater</v>
      </c>
      <c r="R538" s="9" t="str">
        <f t="shared" si="51"/>
        <v>Plays</v>
      </c>
      <c r="S538" s="15">
        <f t="shared" si="52"/>
        <v>42179.094988425924</v>
      </c>
      <c r="T538" s="16">
        <f t="shared" si="53"/>
        <v>42219.5</v>
      </c>
    </row>
    <row r="539" spans="1:20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s="9" t="str">
        <f t="shared" si="50"/>
        <v>Theater</v>
      </c>
      <c r="R539" s="9" t="str">
        <f t="shared" si="51"/>
        <v>Plays</v>
      </c>
      <c r="S539" s="15">
        <f t="shared" si="52"/>
        <v>42282.518414351856</v>
      </c>
      <c r="T539" s="16">
        <f t="shared" si="53"/>
        <v>42312.560081018513</v>
      </c>
    </row>
    <row r="540" spans="1:20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s="9" t="str">
        <f t="shared" si="50"/>
        <v>Theater</v>
      </c>
      <c r="R540" s="9" t="str">
        <f t="shared" si="51"/>
        <v>Plays</v>
      </c>
      <c r="S540" s="15">
        <f t="shared" si="52"/>
        <v>42473.544710648144</v>
      </c>
      <c r="T540" s="16">
        <f t="shared" si="53"/>
        <v>42503.544710648144</v>
      </c>
    </row>
    <row r="541" spans="1:20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s="9" t="str">
        <f t="shared" si="50"/>
        <v>Theater</v>
      </c>
      <c r="R541" s="9" t="str">
        <f t="shared" si="51"/>
        <v>Plays</v>
      </c>
      <c r="S541" s="15">
        <f t="shared" si="52"/>
        <v>42534.799849537041</v>
      </c>
      <c r="T541" s="16">
        <f t="shared" si="53"/>
        <v>42555.799849537041</v>
      </c>
    </row>
    <row r="542" spans="1:20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15">
        <f t="shared" si="52"/>
        <v>42009.567199074074</v>
      </c>
      <c r="T542" s="16">
        <f t="shared" si="53"/>
        <v>42039.567199074074</v>
      </c>
    </row>
    <row r="543" spans="1:20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15">
        <f t="shared" si="52"/>
        <v>42275.796689814815</v>
      </c>
      <c r="T543" s="16">
        <f t="shared" si="53"/>
        <v>42305.796689814815</v>
      </c>
    </row>
    <row r="544" spans="1:20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15">
        <f t="shared" si="52"/>
        <v>42433.487453703703</v>
      </c>
      <c r="T544" s="16">
        <f t="shared" si="53"/>
        <v>42493.445787037039</v>
      </c>
    </row>
    <row r="545" spans="1:20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15">
        <f t="shared" si="52"/>
        <v>41913.842152777775</v>
      </c>
      <c r="T545" s="16">
        <f t="shared" si="53"/>
        <v>41943.842152777775</v>
      </c>
    </row>
    <row r="546" spans="1:20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15">
        <f t="shared" si="52"/>
        <v>42525.406944444447</v>
      </c>
      <c r="T546" s="16">
        <f t="shared" si="53"/>
        <v>42555.406944444447</v>
      </c>
    </row>
    <row r="547" spans="1:20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s="9" t="str">
        <f t="shared" si="50"/>
        <v>Technology</v>
      </c>
      <c r="R547" s="9" t="str">
        <f t="shared" si="51"/>
        <v>Web</v>
      </c>
      <c r="S547" s="15">
        <f t="shared" si="52"/>
        <v>42283.342465277776</v>
      </c>
      <c r="T547" s="16">
        <f t="shared" si="53"/>
        <v>42323.384131944447</v>
      </c>
    </row>
    <row r="548" spans="1:20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15">
        <f t="shared" si="52"/>
        <v>42249.417997685188</v>
      </c>
      <c r="T548" s="16">
        <f t="shared" si="53"/>
        <v>42294.417997685188</v>
      </c>
    </row>
    <row r="549" spans="1:20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s="9" t="str">
        <f t="shared" si="50"/>
        <v>Technology</v>
      </c>
      <c r="R549" s="9" t="str">
        <f t="shared" si="51"/>
        <v>Web</v>
      </c>
      <c r="S549" s="15">
        <f t="shared" si="52"/>
        <v>42380.446342592593</v>
      </c>
      <c r="T549" s="16">
        <f t="shared" si="53"/>
        <v>42410.446342592593</v>
      </c>
    </row>
    <row r="550" spans="1:20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15">
        <f t="shared" si="52"/>
        <v>42276.653333333335</v>
      </c>
      <c r="T550" s="16">
        <f t="shared" si="53"/>
        <v>42306.653333333335</v>
      </c>
    </row>
    <row r="551" spans="1:20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15">
        <f t="shared" si="52"/>
        <v>42163.386828703704</v>
      </c>
      <c r="T551" s="16">
        <f t="shared" si="53"/>
        <v>42193.386828703704</v>
      </c>
    </row>
    <row r="552" spans="1:20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15">
        <f t="shared" si="52"/>
        <v>42753.428761574076</v>
      </c>
      <c r="T552" s="16">
        <f t="shared" si="53"/>
        <v>42765.958333333328</v>
      </c>
    </row>
    <row r="553" spans="1:20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s="9" t="str">
        <f t="shared" si="50"/>
        <v>Technology</v>
      </c>
      <c r="R553" s="9" t="str">
        <f t="shared" si="51"/>
        <v>Web</v>
      </c>
      <c r="S553" s="15">
        <f t="shared" si="52"/>
        <v>42173.025740740741</v>
      </c>
      <c r="T553" s="16">
        <f t="shared" si="53"/>
        <v>42217.495138888888</v>
      </c>
    </row>
    <row r="554" spans="1:20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s="9" t="str">
        <f t="shared" si="50"/>
        <v>Technology</v>
      </c>
      <c r="R554" s="9" t="str">
        <f t="shared" si="51"/>
        <v>Web</v>
      </c>
      <c r="S554" s="15">
        <f t="shared" si="52"/>
        <v>42318.366851851853</v>
      </c>
      <c r="T554" s="16">
        <f t="shared" si="53"/>
        <v>42378.366851851853</v>
      </c>
    </row>
    <row r="555" spans="1:20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15">
        <f t="shared" si="52"/>
        <v>41927.46980324074</v>
      </c>
      <c r="T555" s="16">
        <f t="shared" si="53"/>
        <v>41957.511469907404</v>
      </c>
    </row>
    <row r="556" spans="1:20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s="9" t="str">
        <f t="shared" si="50"/>
        <v>Technology</v>
      </c>
      <c r="R556" s="9" t="str">
        <f t="shared" si="51"/>
        <v>Web</v>
      </c>
      <c r="S556" s="15">
        <f t="shared" si="52"/>
        <v>41901.434861111113</v>
      </c>
      <c r="T556" s="16">
        <f t="shared" si="53"/>
        <v>41931.434861111113</v>
      </c>
    </row>
    <row r="557" spans="1:20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s="9" t="str">
        <f t="shared" si="50"/>
        <v>Technology</v>
      </c>
      <c r="R557" s="9" t="str">
        <f t="shared" si="51"/>
        <v>Web</v>
      </c>
      <c r="S557" s="15">
        <f t="shared" si="52"/>
        <v>42503.103506944448</v>
      </c>
      <c r="T557" s="16">
        <f t="shared" si="53"/>
        <v>42533.103506944448</v>
      </c>
    </row>
    <row r="558" spans="1:20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15">
        <f t="shared" si="52"/>
        <v>42345.610150462962</v>
      </c>
      <c r="T558" s="16">
        <f t="shared" si="53"/>
        <v>42375.610150462962</v>
      </c>
    </row>
    <row r="559" spans="1:20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15">
        <f t="shared" si="52"/>
        <v>42676.692164351851</v>
      </c>
      <c r="T559" s="16">
        <f t="shared" si="53"/>
        <v>42706.733831018515</v>
      </c>
    </row>
    <row r="560" spans="1:20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s="9" t="str">
        <f t="shared" si="50"/>
        <v>Technology</v>
      </c>
      <c r="R560" s="9" t="str">
        <f t="shared" si="51"/>
        <v>Web</v>
      </c>
      <c r="S560" s="15">
        <f t="shared" si="52"/>
        <v>42057.633159722223</v>
      </c>
      <c r="T560" s="16">
        <f t="shared" si="53"/>
        <v>42087.591493055559</v>
      </c>
    </row>
    <row r="561" spans="1:20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15">
        <f t="shared" si="52"/>
        <v>42321.033101851848</v>
      </c>
      <c r="T561" s="16">
        <f t="shared" si="53"/>
        <v>42351.033101851848</v>
      </c>
    </row>
    <row r="562" spans="1:20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15">
        <f t="shared" si="52"/>
        <v>41960.521354166667</v>
      </c>
      <c r="T562" s="16">
        <f t="shared" si="53"/>
        <v>41990.521354166667</v>
      </c>
    </row>
    <row r="563" spans="1:20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15">
        <f t="shared" si="52"/>
        <v>42268.408715277779</v>
      </c>
      <c r="T563" s="16">
        <f t="shared" si="53"/>
        <v>42303.408715277779</v>
      </c>
    </row>
    <row r="564" spans="1:20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s="9" t="str">
        <f t="shared" si="50"/>
        <v>Technology</v>
      </c>
      <c r="R564" s="9" t="str">
        <f t="shared" si="51"/>
        <v>Web</v>
      </c>
      <c r="S564" s="15">
        <f t="shared" si="52"/>
        <v>42692.139062499999</v>
      </c>
      <c r="T564" s="16">
        <f t="shared" si="53"/>
        <v>42722.139062499999</v>
      </c>
    </row>
    <row r="565" spans="1:20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15">
        <f t="shared" si="52"/>
        <v>42021.819988425923</v>
      </c>
      <c r="T565" s="16">
        <f t="shared" si="53"/>
        <v>42051.819988425923</v>
      </c>
    </row>
    <row r="566" spans="1:20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15">
        <f t="shared" si="52"/>
        <v>42411.692997685182</v>
      </c>
      <c r="T566" s="16">
        <f t="shared" si="53"/>
        <v>42441.692997685182</v>
      </c>
    </row>
    <row r="567" spans="1:20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s="9" t="str">
        <f t="shared" si="50"/>
        <v>Technology</v>
      </c>
      <c r="R567" s="9" t="str">
        <f t="shared" si="51"/>
        <v>Web</v>
      </c>
      <c r="S567" s="15">
        <f t="shared" si="52"/>
        <v>42165.53528935185</v>
      </c>
      <c r="T567" s="16">
        <f t="shared" si="53"/>
        <v>42195.53528935185</v>
      </c>
    </row>
    <row r="568" spans="1:20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15">
        <f t="shared" si="52"/>
        <v>42535.43440972222</v>
      </c>
      <c r="T568" s="16">
        <f t="shared" si="53"/>
        <v>42565.43440972222</v>
      </c>
    </row>
    <row r="569" spans="1:20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s="9" t="str">
        <f t="shared" si="50"/>
        <v>Technology</v>
      </c>
      <c r="R569" s="9" t="str">
        <f t="shared" si="51"/>
        <v>Web</v>
      </c>
      <c r="S569" s="15">
        <f t="shared" si="52"/>
        <v>41975.592523148152</v>
      </c>
      <c r="T569" s="16">
        <f t="shared" si="53"/>
        <v>42005.592523148152</v>
      </c>
    </row>
    <row r="570" spans="1:20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15">
        <f t="shared" si="52"/>
        <v>42348.6715625</v>
      </c>
      <c r="T570" s="16">
        <f t="shared" si="53"/>
        <v>42385.208333333328</v>
      </c>
    </row>
    <row r="571" spans="1:20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15">
        <f t="shared" si="52"/>
        <v>42340.597361111111</v>
      </c>
      <c r="T571" s="16">
        <f t="shared" si="53"/>
        <v>42370.597361111111</v>
      </c>
    </row>
    <row r="572" spans="1:20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15">
        <f t="shared" si="52"/>
        <v>42388.548252314809</v>
      </c>
      <c r="T572" s="16">
        <f t="shared" si="53"/>
        <v>42418.548252314809</v>
      </c>
    </row>
    <row r="573" spans="1:20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15">
        <f t="shared" si="52"/>
        <v>42192.566238425927</v>
      </c>
      <c r="T573" s="16">
        <f t="shared" si="53"/>
        <v>42211.915972222225</v>
      </c>
    </row>
    <row r="574" spans="1:20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s="9" t="str">
        <f t="shared" si="50"/>
        <v>Technology</v>
      </c>
      <c r="R574" s="9" t="str">
        <f t="shared" si="51"/>
        <v>Web</v>
      </c>
      <c r="S574" s="15">
        <f t="shared" si="52"/>
        <v>42282.466296296298</v>
      </c>
      <c r="T574" s="16">
        <f t="shared" si="53"/>
        <v>42312.507962962962</v>
      </c>
    </row>
    <row r="575" spans="1:20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s="9" t="str">
        <f t="shared" si="50"/>
        <v>Technology</v>
      </c>
      <c r="R575" s="9" t="str">
        <f t="shared" si="51"/>
        <v>Web</v>
      </c>
      <c r="S575" s="15">
        <f t="shared" si="52"/>
        <v>41962.800127314811</v>
      </c>
      <c r="T575" s="16">
        <f t="shared" si="53"/>
        <v>42021.8</v>
      </c>
    </row>
    <row r="576" spans="1:20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15">
        <f t="shared" si="52"/>
        <v>42632.193368055552</v>
      </c>
      <c r="T576" s="16">
        <f t="shared" si="53"/>
        <v>42662.193368055552</v>
      </c>
    </row>
    <row r="577" spans="1:20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15">
        <f t="shared" si="52"/>
        <v>42138.442627314813</v>
      </c>
      <c r="T577" s="16">
        <f t="shared" si="53"/>
        <v>42168.442627314813</v>
      </c>
    </row>
    <row r="578" spans="1:20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15">
        <f t="shared" si="52"/>
        <v>42031.221666666665</v>
      </c>
      <c r="T578" s="16">
        <f t="shared" si="53"/>
        <v>42091.18</v>
      </c>
    </row>
    <row r="579" spans="1:20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8">
        <f t="shared" ref="P579:P642" si="55">IF(L579&gt;0,E579/L579, 0)</f>
        <v>10</v>
      </c>
      <c r="Q579" s="9" t="str">
        <f t="shared" ref="Q579:Q642" si="56">PROPER(LEFT($N579,FIND("/",$N579)-1))</f>
        <v>Technology</v>
      </c>
      <c r="R579" s="9" t="str">
        <f t="shared" ref="R579:R642" si="57">PROPER(RIGHT($N579,LEN(N579)-FIND("/",N579)))</f>
        <v>Web</v>
      </c>
      <c r="S579" s="15">
        <f t="shared" ref="S579:S642" si="58">(J579/86400)+25569+(-6/24)</f>
        <v>42450.339143518519</v>
      </c>
      <c r="T579" s="16">
        <f t="shared" ref="T579:T642" si="59">(I579/86400)+25569+(-6/24)</f>
        <v>42510.339143518519</v>
      </c>
    </row>
    <row r="580" spans="1:20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15">
        <f t="shared" si="58"/>
        <v>42230.328622685185</v>
      </c>
      <c r="T580" s="16">
        <f t="shared" si="59"/>
        <v>42254.328622685185</v>
      </c>
    </row>
    <row r="581" spans="1:20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15">
        <f t="shared" si="58"/>
        <v>41968.602118055554</v>
      </c>
      <c r="T581" s="16">
        <f t="shared" si="59"/>
        <v>41998.602118055554</v>
      </c>
    </row>
    <row r="582" spans="1:20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15">
        <f t="shared" si="58"/>
        <v>42605.658182870371</v>
      </c>
      <c r="T582" s="16">
        <f t="shared" si="59"/>
        <v>42635.658182870371</v>
      </c>
    </row>
    <row r="583" spans="1:20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s="9" t="str">
        <f t="shared" si="56"/>
        <v>Technology</v>
      </c>
      <c r="R583" s="9" t="str">
        <f t="shared" si="57"/>
        <v>Web</v>
      </c>
      <c r="S583" s="15">
        <f t="shared" si="58"/>
        <v>42187.762777777782</v>
      </c>
      <c r="T583" s="16">
        <f t="shared" si="59"/>
        <v>42217.762777777782</v>
      </c>
    </row>
    <row r="584" spans="1:20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s="9" t="str">
        <f t="shared" si="56"/>
        <v>Technology</v>
      </c>
      <c r="R584" s="9" t="str">
        <f t="shared" si="57"/>
        <v>Web</v>
      </c>
      <c r="S584" s="15">
        <f t="shared" si="58"/>
        <v>42055.489803240736</v>
      </c>
      <c r="T584" s="16">
        <f t="shared" si="59"/>
        <v>42078.5</v>
      </c>
    </row>
    <row r="585" spans="1:20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15">
        <f t="shared" si="58"/>
        <v>42052.68850694444</v>
      </c>
      <c r="T585" s="16">
        <f t="shared" si="59"/>
        <v>42082.646840277783</v>
      </c>
    </row>
    <row r="586" spans="1:20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15">
        <f t="shared" si="58"/>
        <v>42049.466620370367</v>
      </c>
      <c r="T586" s="16">
        <f t="shared" si="59"/>
        <v>42079.424953703703</v>
      </c>
    </row>
    <row r="587" spans="1:20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s="9" t="str">
        <f t="shared" si="56"/>
        <v>Technology</v>
      </c>
      <c r="R587" s="9" t="str">
        <f t="shared" si="57"/>
        <v>Web</v>
      </c>
      <c r="S587" s="15">
        <f t="shared" si="58"/>
        <v>42283.1409375</v>
      </c>
      <c r="T587" s="16">
        <f t="shared" si="59"/>
        <v>42338.75</v>
      </c>
    </row>
    <row r="588" spans="1:20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15">
        <f t="shared" si="58"/>
        <v>42020.604247685187</v>
      </c>
      <c r="T588" s="16">
        <f t="shared" si="59"/>
        <v>42050.604247685187</v>
      </c>
    </row>
    <row r="589" spans="1:20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s="9" t="str">
        <f t="shared" si="56"/>
        <v>Technology</v>
      </c>
      <c r="R589" s="9" t="str">
        <f t="shared" si="57"/>
        <v>Web</v>
      </c>
      <c r="S589" s="15">
        <f t="shared" si="58"/>
        <v>42080.507326388892</v>
      </c>
      <c r="T589" s="16">
        <f t="shared" si="59"/>
        <v>42110.507326388892</v>
      </c>
    </row>
    <row r="590" spans="1:20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15">
        <f t="shared" si="58"/>
        <v>42631.519513888888</v>
      </c>
      <c r="T590" s="16">
        <f t="shared" si="59"/>
        <v>42691.561180555553</v>
      </c>
    </row>
    <row r="591" spans="1:20" ht="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15">
        <f t="shared" si="58"/>
        <v>42178.364571759259</v>
      </c>
      <c r="T591" s="16">
        <f t="shared" si="59"/>
        <v>42193.364571759259</v>
      </c>
    </row>
    <row r="592" spans="1:20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s="9" t="str">
        <f t="shared" si="56"/>
        <v>Technology</v>
      </c>
      <c r="R592" s="9" t="str">
        <f t="shared" si="57"/>
        <v>Web</v>
      </c>
      <c r="S592" s="15">
        <f t="shared" si="58"/>
        <v>42377.304756944446</v>
      </c>
      <c r="T592" s="16">
        <f t="shared" si="59"/>
        <v>42408.292361111111</v>
      </c>
    </row>
    <row r="593" spans="1:20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15">
        <f t="shared" si="58"/>
        <v>42177.293171296296</v>
      </c>
      <c r="T593" s="16">
        <f t="shared" si="59"/>
        <v>42207.293171296296</v>
      </c>
    </row>
    <row r="594" spans="1:20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15">
        <f t="shared" si="58"/>
        <v>41945.982175925928</v>
      </c>
      <c r="T594" s="16">
        <f t="shared" si="59"/>
        <v>41975.982175925921</v>
      </c>
    </row>
    <row r="595" spans="1:20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s="9" t="str">
        <f t="shared" si="56"/>
        <v>Technology</v>
      </c>
      <c r="R595" s="9" t="str">
        <f t="shared" si="57"/>
        <v>Web</v>
      </c>
      <c r="S595" s="15">
        <f t="shared" si="58"/>
        <v>42070.427604166667</v>
      </c>
      <c r="T595" s="16">
        <f t="shared" si="59"/>
        <v>42100.385937500003</v>
      </c>
    </row>
    <row r="596" spans="1:20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15">
        <f t="shared" si="58"/>
        <v>42446.530162037037</v>
      </c>
      <c r="T596" s="16">
        <f t="shared" si="59"/>
        <v>42476.530162037037</v>
      </c>
    </row>
    <row r="597" spans="1:20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15">
        <f t="shared" si="58"/>
        <v>42082.819884259261</v>
      </c>
      <c r="T597" s="16">
        <f t="shared" si="59"/>
        <v>42127.819884259261</v>
      </c>
    </row>
    <row r="598" spans="1:20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15">
        <f t="shared" si="58"/>
        <v>42646.646898148145</v>
      </c>
      <c r="T598" s="16">
        <f t="shared" si="59"/>
        <v>42676.646898148145</v>
      </c>
    </row>
    <row r="599" spans="1:20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15">
        <f t="shared" si="58"/>
        <v>42545.455266203702</v>
      </c>
      <c r="T599" s="16">
        <f t="shared" si="59"/>
        <v>42582.416666666672</v>
      </c>
    </row>
    <row r="600" spans="1:20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s="9" t="str">
        <f t="shared" si="56"/>
        <v>Technology</v>
      </c>
      <c r="R600" s="9" t="str">
        <f t="shared" si="57"/>
        <v>Web</v>
      </c>
      <c r="S600" s="15">
        <f t="shared" si="58"/>
        <v>41947.75209490741</v>
      </c>
      <c r="T600" s="16">
        <f t="shared" si="59"/>
        <v>41977.75209490741</v>
      </c>
    </row>
    <row r="601" spans="1:20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15">
        <f t="shared" si="58"/>
        <v>42047.562523148154</v>
      </c>
      <c r="T601" s="16">
        <f t="shared" si="59"/>
        <v>42071.386111111111</v>
      </c>
    </row>
    <row r="602" spans="1:20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15">
        <f t="shared" si="58"/>
        <v>42073.548171296294</v>
      </c>
      <c r="T602" s="16">
        <f t="shared" si="59"/>
        <v>42133.548171296294</v>
      </c>
    </row>
    <row r="603" spans="1:20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s="9" t="str">
        <f t="shared" si="56"/>
        <v>Technology</v>
      </c>
      <c r="R603" s="9" t="str">
        <f t="shared" si="57"/>
        <v>Web</v>
      </c>
      <c r="S603" s="15">
        <f t="shared" si="58"/>
        <v>41969.608090277776</v>
      </c>
      <c r="T603" s="16">
        <f t="shared" si="59"/>
        <v>41999.608090277776</v>
      </c>
    </row>
    <row r="604" spans="1:20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s="9" t="str">
        <f t="shared" si="56"/>
        <v>Technology</v>
      </c>
      <c r="R604" s="9" t="str">
        <f t="shared" si="57"/>
        <v>Web</v>
      </c>
      <c r="S604" s="15">
        <f t="shared" si="58"/>
        <v>42143.54415509259</v>
      </c>
      <c r="T604" s="16">
        <f t="shared" si="59"/>
        <v>42173.54415509259</v>
      </c>
    </row>
    <row r="605" spans="1:20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s="9" t="str">
        <f t="shared" si="56"/>
        <v>Technology</v>
      </c>
      <c r="R605" s="9" t="str">
        <f t="shared" si="57"/>
        <v>Web</v>
      </c>
      <c r="S605" s="15">
        <f t="shared" si="58"/>
        <v>41835.389155092591</v>
      </c>
      <c r="T605" s="16">
        <f t="shared" si="59"/>
        <v>41865.389155092591</v>
      </c>
    </row>
    <row r="606" spans="1:20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s="9" t="str">
        <f t="shared" si="56"/>
        <v>Technology</v>
      </c>
      <c r="R606" s="9" t="str">
        <f t="shared" si="57"/>
        <v>Web</v>
      </c>
      <c r="S606" s="15">
        <f t="shared" si="58"/>
        <v>41848.785370370373</v>
      </c>
      <c r="T606" s="16">
        <f t="shared" si="59"/>
        <v>41878.785370370373</v>
      </c>
    </row>
    <row r="607" spans="1:20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s="9" t="str">
        <f t="shared" si="56"/>
        <v>Technology</v>
      </c>
      <c r="R607" s="9" t="str">
        <f t="shared" si="57"/>
        <v>Web</v>
      </c>
      <c r="S607" s="15">
        <f t="shared" si="58"/>
        <v>42194.107731481483</v>
      </c>
      <c r="T607" s="16">
        <f t="shared" si="59"/>
        <v>42239.107731481483</v>
      </c>
    </row>
    <row r="608" spans="1:20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15">
        <f t="shared" si="58"/>
        <v>42102.400567129633</v>
      </c>
      <c r="T608" s="16">
        <f t="shared" si="59"/>
        <v>42148.375</v>
      </c>
    </row>
    <row r="609" spans="1:20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s="9" t="str">
        <f t="shared" si="56"/>
        <v>Technology</v>
      </c>
      <c r="R609" s="9" t="str">
        <f t="shared" si="57"/>
        <v>Web</v>
      </c>
      <c r="S609" s="15">
        <f t="shared" si="58"/>
        <v>42300.575648148151</v>
      </c>
      <c r="T609" s="16">
        <f t="shared" si="59"/>
        <v>42330.617314814815</v>
      </c>
    </row>
    <row r="610" spans="1:20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15">
        <f t="shared" si="58"/>
        <v>42140.671064814815</v>
      </c>
      <c r="T610" s="16">
        <f t="shared" si="59"/>
        <v>42170.671064814815</v>
      </c>
    </row>
    <row r="611" spans="1:20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15">
        <f t="shared" si="58"/>
        <v>42306.784074074079</v>
      </c>
      <c r="T611" s="16">
        <f t="shared" si="59"/>
        <v>42336.825740740736</v>
      </c>
    </row>
    <row r="612" spans="1:20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s="9" t="str">
        <f t="shared" si="56"/>
        <v>Technology</v>
      </c>
      <c r="R612" s="9" t="str">
        <f t="shared" si="57"/>
        <v>Web</v>
      </c>
      <c r="S612" s="15">
        <f t="shared" si="58"/>
        <v>42086.58085648148</v>
      </c>
      <c r="T612" s="16">
        <f t="shared" si="59"/>
        <v>42116.58085648148</v>
      </c>
    </row>
    <row r="613" spans="1:20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s="9" t="str">
        <f t="shared" si="56"/>
        <v>Technology</v>
      </c>
      <c r="R613" s="9" t="str">
        <f t="shared" si="57"/>
        <v>Web</v>
      </c>
      <c r="S613" s="15">
        <f t="shared" si="58"/>
        <v>42328.310613425929</v>
      </c>
      <c r="T613" s="16">
        <f t="shared" si="59"/>
        <v>42388.310613425929</v>
      </c>
    </row>
    <row r="614" spans="1:20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s="9" t="str">
        <f t="shared" si="56"/>
        <v>Technology</v>
      </c>
      <c r="R614" s="9" t="str">
        <f t="shared" si="57"/>
        <v>Web</v>
      </c>
      <c r="S614" s="15">
        <f t="shared" si="58"/>
        <v>42584.781782407408</v>
      </c>
      <c r="T614" s="16">
        <f t="shared" si="59"/>
        <v>42614.781782407408</v>
      </c>
    </row>
    <row r="615" spans="1:20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s="9" t="str">
        <f t="shared" si="56"/>
        <v>Technology</v>
      </c>
      <c r="R615" s="9" t="str">
        <f t="shared" si="57"/>
        <v>Web</v>
      </c>
      <c r="S615" s="15">
        <f t="shared" si="58"/>
        <v>42247.246759259258</v>
      </c>
      <c r="T615" s="16">
        <f t="shared" si="59"/>
        <v>42277.957638888889</v>
      </c>
    </row>
    <row r="616" spans="1:20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s="9" t="str">
        <f t="shared" si="56"/>
        <v>Technology</v>
      </c>
      <c r="R616" s="9" t="str">
        <f t="shared" si="57"/>
        <v>Web</v>
      </c>
      <c r="S616" s="15">
        <f t="shared" si="58"/>
        <v>42514.811805555553</v>
      </c>
      <c r="T616" s="16">
        <f t="shared" si="59"/>
        <v>42544.811805555553</v>
      </c>
    </row>
    <row r="617" spans="1:20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s="9" t="str">
        <f t="shared" si="56"/>
        <v>Technology</v>
      </c>
      <c r="R617" s="9" t="str">
        <f t="shared" si="57"/>
        <v>Web</v>
      </c>
      <c r="S617" s="15">
        <f t="shared" si="58"/>
        <v>42241.872210648144</v>
      </c>
      <c r="T617" s="16">
        <f t="shared" si="59"/>
        <v>42271.872210648144</v>
      </c>
    </row>
    <row r="618" spans="1:20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s="9" t="str">
        <f t="shared" si="56"/>
        <v>Technology</v>
      </c>
      <c r="R618" s="9" t="str">
        <f t="shared" si="57"/>
        <v>Web</v>
      </c>
      <c r="S618" s="15">
        <f t="shared" si="58"/>
        <v>42761.126238425924</v>
      </c>
      <c r="T618" s="16">
        <f t="shared" si="59"/>
        <v>42791.126238425924</v>
      </c>
    </row>
    <row r="619" spans="1:20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15">
        <f t="shared" si="58"/>
        <v>42087.093090277776</v>
      </c>
      <c r="T619" s="16">
        <f t="shared" si="59"/>
        <v>42132.093090277776</v>
      </c>
    </row>
    <row r="620" spans="1:20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s="9" t="str">
        <f t="shared" si="56"/>
        <v>Technology</v>
      </c>
      <c r="R620" s="9" t="str">
        <f t="shared" si="57"/>
        <v>Web</v>
      </c>
      <c r="S620" s="15">
        <f t="shared" si="58"/>
        <v>42317.560219907406</v>
      </c>
      <c r="T620" s="16">
        <f t="shared" si="59"/>
        <v>42347.560219907406</v>
      </c>
    </row>
    <row r="621" spans="1:20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15">
        <f t="shared" si="58"/>
        <v>41908.400347222225</v>
      </c>
      <c r="T621" s="16">
        <f t="shared" si="59"/>
        <v>41968.442013888889</v>
      </c>
    </row>
    <row r="622" spans="1:20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15">
        <f t="shared" si="58"/>
        <v>41831.466874999998</v>
      </c>
      <c r="T622" s="16">
        <f t="shared" si="59"/>
        <v>41876.466874999998</v>
      </c>
    </row>
    <row r="623" spans="1:20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15">
        <f t="shared" si="58"/>
        <v>42528.737696759257</v>
      </c>
      <c r="T623" s="16">
        <f t="shared" si="59"/>
        <v>42558.737696759257</v>
      </c>
    </row>
    <row r="624" spans="1:20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s="9" t="str">
        <f t="shared" si="56"/>
        <v>Technology</v>
      </c>
      <c r="R624" s="9" t="str">
        <f t="shared" si="57"/>
        <v>Web</v>
      </c>
      <c r="S624" s="15">
        <f t="shared" si="58"/>
        <v>42532.524745370371</v>
      </c>
      <c r="T624" s="16">
        <f t="shared" si="59"/>
        <v>42552.524745370371</v>
      </c>
    </row>
    <row r="625" spans="1:20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s="9" t="str">
        <f t="shared" si="56"/>
        <v>Technology</v>
      </c>
      <c r="R625" s="9" t="str">
        <f t="shared" si="57"/>
        <v>Web</v>
      </c>
      <c r="S625" s="15">
        <f t="shared" si="58"/>
        <v>42121.759224537032</v>
      </c>
      <c r="T625" s="16">
        <f t="shared" si="59"/>
        <v>42151.759224537032</v>
      </c>
    </row>
    <row r="626" spans="1:20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s="9" t="str">
        <f t="shared" si="56"/>
        <v>Technology</v>
      </c>
      <c r="R626" s="9" t="str">
        <f t="shared" si="57"/>
        <v>Web</v>
      </c>
      <c r="S626" s="15">
        <f t="shared" si="58"/>
        <v>42108.738900462966</v>
      </c>
      <c r="T626" s="16">
        <f t="shared" si="59"/>
        <v>42138.738900462966</v>
      </c>
    </row>
    <row r="627" spans="1:20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s="9" t="str">
        <f t="shared" si="56"/>
        <v>Technology</v>
      </c>
      <c r="R627" s="9" t="str">
        <f t="shared" si="57"/>
        <v>Web</v>
      </c>
      <c r="S627" s="15">
        <f t="shared" si="58"/>
        <v>42790.645567129628</v>
      </c>
      <c r="T627" s="16">
        <f t="shared" si="59"/>
        <v>42820.603900462964</v>
      </c>
    </row>
    <row r="628" spans="1:20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s="9" t="str">
        <f t="shared" si="56"/>
        <v>Technology</v>
      </c>
      <c r="R628" s="9" t="str">
        <f t="shared" si="57"/>
        <v>Web</v>
      </c>
      <c r="S628" s="15">
        <f t="shared" si="58"/>
        <v>42198.309479166666</v>
      </c>
      <c r="T628" s="16">
        <f t="shared" si="59"/>
        <v>42231.306944444441</v>
      </c>
    </row>
    <row r="629" spans="1:20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15">
        <f t="shared" si="58"/>
        <v>42384.056840277779</v>
      </c>
      <c r="T629" s="16">
        <f t="shared" si="59"/>
        <v>42443.708333333328</v>
      </c>
    </row>
    <row r="630" spans="1:20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s="9" t="str">
        <f t="shared" si="56"/>
        <v>Technology</v>
      </c>
      <c r="R630" s="9" t="str">
        <f t="shared" si="57"/>
        <v>Web</v>
      </c>
      <c r="S630" s="15">
        <f t="shared" si="58"/>
        <v>41803.442789351851</v>
      </c>
      <c r="T630" s="16">
        <f t="shared" si="59"/>
        <v>41833.442789351851</v>
      </c>
    </row>
    <row r="631" spans="1:20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s="9" t="str">
        <f t="shared" si="56"/>
        <v>Technology</v>
      </c>
      <c r="R631" s="9" t="str">
        <f t="shared" si="57"/>
        <v>Web</v>
      </c>
      <c r="S631" s="15">
        <f t="shared" si="58"/>
        <v>42474.387824074074</v>
      </c>
      <c r="T631" s="16">
        <f t="shared" si="59"/>
        <v>42504.387824074074</v>
      </c>
    </row>
    <row r="632" spans="1:20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15">
        <f t="shared" si="58"/>
        <v>42223.369456018518</v>
      </c>
      <c r="T632" s="16">
        <f t="shared" si="59"/>
        <v>42252.965277777781</v>
      </c>
    </row>
    <row r="633" spans="1:20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s="9" t="str">
        <f t="shared" si="56"/>
        <v>Technology</v>
      </c>
      <c r="R633" s="9" t="str">
        <f t="shared" si="57"/>
        <v>Web</v>
      </c>
      <c r="S633" s="15">
        <f t="shared" si="58"/>
        <v>42489.522326388891</v>
      </c>
      <c r="T633" s="16">
        <f t="shared" si="59"/>
        <v>42518.522326388891</v>
      </c>
    </row>
    <row r="634" spans="1:20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s="9" t="str">
        <f t="shared" si="56"/>
        <v>Technology</v>
      </c>
      <c r="R634" s="9" t="str">
        <f t="shared" si="57"/>
        <v>Web</v>
      </c>
      <c r="S634" s="15">
        <f t="shared" si="58"/>
        <v>42303.409317129626</v>
      </c>
      <c r="T634" s="16">
        <f t="shared" si="59"/>
        <v>42333.450983796298</v>
      </c>
    </row>
    <row r="635" spans="1:20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15">
        <f t="shared" si="58"/>
        <v>42507.049328703702</v>
      </c>
      <c r="T635" s="16">
        <f t="shared" si="59"/>
        <v>42538.708333333328</v>
      </c>
    </row>
    <row r="636" spans="1:20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15">
        <f t="shared" si="58"/>
        <v>42031.678576388891</v>
      </c>
      <c r="T636" s="16">
        <f t="shared" si="59"/>
        <v>42061.678576388891</v>
      </c>
    </row>
    <row r="637" spans="1:20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15">
        <f t="shared" si="58"/>
        <v>42075.842152777783</v>
      </c>
      <c r="T637" s="16">
        <f t="shared" si="59"/>
        <v>42105.842152777783</v>
      </c>
    </row>
    <row r="638" spans="1:20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15">
        <f t="shared" si="58"/>
        <v>42131.205439814818</v>
      </c>
      <c r="T638" s="16">
        <f t="shared" si="59"/>
        <v>42161.19930555555</v>
      </c>
    </row>
    <row r="639" spans="1:20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s="9" t="str">
        <f t="shared" si="56"/>
        <v>Technology</v>
      </c>
      <c r="R639" s="9" t="str">
        <f t="shared" si="57"/>
        <v>Web</v>
      </c>
      <c r="S639" s="15">
        <f t="shared" si="58"/>
        <v>42762.712013888886</v>
      </c>
      <c r="T639" s="16">
        <f t="shared" si="59"/>
        <v>42791.711111111115</v>
      </c>
    </row>
    <row r="640" spans="1:20" ht="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15">
        <f t="shared" si="58"/>
        <v>42759.343310185184</v>
      </c>
      <c r="T640" s="16">
        <f t="shared" si="59"/>
        <v>42819.30164351852</v>
      </c>
    </row>
    <row r="641" spans="1:20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15">
        <f t="shared" si="58"/>
        <v>41865.333275462966</v>
      </c>
      <c r="T641" s="16">
        <f t="shared" si="59"/>
        <v>41925.333275462966</v>
      </c>
    </row>
    <row r="642" spans="1:20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15">
        <f t="shared" si="58"/>
        <v>42683.170312499999</v>
      </c>
      <c r="T642" s="16">
        <f t="shared" si="59"/>
        <v>42698.708333333328</v>
      </c>
    </row>
    <row r="643" spans="1:20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8">
        <f t="shared" ref="P643:P706" si="61">IF(L643&gt;0,E643/L643, 0)</f>
        <v>151.31746031746033</v>
      </c>
      <c r="Q643" s="9" t="str">
        <f t="shared" ref="Q643:Q706" si="62">PROPER(LEFT($N643,FIND("/",$N643)-1))</f>
        <v>Technology</v>
      </c>
      <c r="R643" s="9" t="str">
        <f t="shared" ref="R643:R706" si="63">PROPER(RIGHT($N643,LEN(N643)-FIND("/",N643)))</f>
        <v>Wearables</v>
      </c>
      <c r="S643" s="15">
        <f t="shared" ref="S643:S706" si="64">(J643/86400)+25569+(-6/24)</f>
        <v>42199.32</v>
      </c>
      <c r="T643" s="16">
        <f t="shared" ref="T643:T706" si="65">(I643/86400)+25569+(-6/24)</f>
        <v>42229.32</v>
      </c>
    </row>
    <row r="644" spans="1:20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s="9" t="str">
        <f t="shared" si="62"/>
        <v>Technology</v>
      </c>
      <c r="R644" s="9" t="str">
        <f t="shared" si="63"/>
        <v>Wearables</v>
      </c>
      <c r="S644" s="15">
        <f t="shared" si="64"/>
        <v>42199.401319444441</v>
      </c>
      <c r="T644" s="16">
        <f t="shared" si="65"/>
        <v>42235.401319444441</v>
      </c>
    </row>
    <row r="645" spans="1:20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s="9" t="str">
        <f t="shared" si="62"/>
        <v>Technology</v>
      </c>
      <c r="R645" s="9" t="str">
        <f t="shared" si="63"/>
        <v>Wearables</v>
      </c>
      <c r="S645" s="15">
        <f t="shared" si="64"/>
        <v>42100.392071759255</v>
      </c>
      <c r="T645" s="16">
        <f t="shared" si="65"/>
        <v>42155.392071759255</v>
      </c>
    </row>
    <row r="646" spans="1:20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s="9" t="str">
        <f t="shared" si="62"/>
        <v>Technology</v>
      </c>
      <c r="R646" s="9" t="str">
        <f t="shared" si="63"/>
        <v>Wearables</v>
      </c>
      <c r="S646" s="15">
        <f t="shared" si="64"/>
        <v>41898.415960648148</v>
      </c>
      <c r="T646" s="16">
        <f t="shared" si="65"/>
        <v>41940.791666666664</v>
      </c>
    </row>
    <row r="647" spans="1:20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s="9" t="str">
        <f t="shared" si="62"/>
        <v>Technology</v>
      </c>
      <c r="R647" s="9" t="str">
        <f t="shared" si="63"/>
        <v>Wearables</v>
      </c>
      <c r="S647" s="15">
        <f t="shared" si="64"/>
        <v>42563.776319444441</v>
      </c>
      <c r="T647" s="16">
        <f t="shared" si="65"/>
        <v>42593.776319444441</v>
      </c>
    </row>
    <row r="648" spans="1:20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s="9" t="str">
        <f t="shared" si="62"/>
        <v>Technology</v>
      </c>
      <c r="R648" s="9" t="str">
        <f t="shared" si="63"/>
        <v>Wearables</v>
      </c>
      <c r="S648" s="15">
        <f t="shared" si="64"/>
        <v>41832.602627314816</v>
      </c>
      <c r="T648" s="16">
        <f t="shared" si="65"/>
        <v>41862.602627314816</v>
      </c>
    </row>
    <row r="649" spans="1:20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s="9" t="str">
        <f t="shared" si="62"/>
        <v>Technology</v>
      </c>
      <c r="R649" s="9" t="str">
        <f t="shared" si="63"/>
        <v>Wearables</v>
      </c>
      <c r="S649" s="15">
        <f t="shared" si="64"/>
        <v>42416.517928240741</v>
      </c>
      <c r="T649" s="16">
        <f t="shared" si="65"/>
        <v>42446.476261574076</v>
      </c>
    </row>
    <row r="650" spans="1:20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15">
        <f t="shared" si="64"/>
        <v>41891.443379629629</v>
      </c>
      <c r="T650" s="16">
        <f t="shared" si="65"/>
        <v>41926.443379629629</v>
      </c>
    </row>
    <row r="651" spans="1:20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s="9" t="str">
        <f t="shared" si="62"/>
        <v>Technology</v>
      </c>
      <c r="R651" s="9" t="str">
        <f t="shared" si="63"/>
        <v>Wearables</v>
      </c>
      <c r="S651" s="15">
        <f t="shared" si="64"/>
        <v>41877.662187499998</v>
      </c>
      <c r="T651" s="16">
        <f t="shared" si="65"/>
        <v>41898.662187499998</v>
      </c>
    </row>
    <row r="652" spans="1:20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s="9" t="str">
        <f t="shared" si="62"/>
        <v>Technology</v>
      </c>
      <c r="R652" s="9" t="str">
        <f t="shared" si="63"/>
        <v>Wearables</v>
      </c>
      <c r="S652" s="15">
        <f t="shared" si="64"/>
        <v>41931.786851851852</v>
      </c>
      <c r="T652" s="16">
        <f t="shared" si="65"/>
        <v>41991.828518518523</v>
      </c>
    </row>
    <row r="653" spans="1:20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s="9" t="str">
        <f t="shared" si="62"/>
        <v>Technology</v>
      </c>
      <c r="R653" s="9" t="str">
        <f t="shared" si="63"/>
        <v>Wearables</v>
      </c>
      <c r="S653" s="15">
        <f t="shared" si="64"/>
        <v>41955.767488425925</v>
      </c>
      <c r="T653" s="16">
        <f t="shared" si="65"/>
        <v>41985.767488425925</v>
      </c>
    </row>
    <row r="654" spans="1:20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s="9" t="str">
        <f t="shared" si="62"/>
        <v>Technology</v>
      </c>
      <c r="R654" s="9" t="str">
        <f t="shared" si="63"/>
        <v>Wearables</v>
      </c>
      <c r="S654" s="15">
        <f t="shared" si="64"/>
        <v>42675.440393518518</v>
      </c>
      <c r="T654" s="16">
        <f t="shared" si="65"/>
        <v>42705.482060185182</v>
      </c>
    </row>
    <row r="655" spans="1:20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s="9" t="str">
        <f t="shared" si="62"/>
        <v>Technology</v>
      </c>
      <c r="R655" s="9" t="str">
        <f t="shared" si="63"/>
        <v>Wearables</v>
      </c>
      <c r="S655" s="15">
        <f t="shared" si="64"/>
        <v>42199.368518518517</v>
      </c>
      <c r="T655" s="16">
        <f t="shared" si="65"/>
        <v>42236.368518518517</v>
      </c>
    </row>
    <row r="656" spans="1:20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s="9" t="str">
        <f t="shared" si="62"/>
        <v>Technology</v>
      </c>
      <c r="R656" s="9" t="str">
        <f t="shared" si="63"/>
        <v>Wearables</v>
      </c>
      <c r="S656" s="15">
        <f t="shared" si="64"/>
        <v>42163.707326388889</v>
      </c>
      <c r="T656" s="16">
        <f t="shared" si="65"/>
        <v>42193.707326388889</v>
      </c>
    </row>
    <row r="657" spans="1:20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s="9" t="str">
        <f t="shared" si="62"/>
        <v>Technology</v>
      </c>
      <c r="R657" s="9" t="str">
        <f t="shared" si="63"/>
        <v>Wearables</v>
      </c>
      <c r="S657" s="15">
        <f t="shared" si="64"/>
        <v>42045.707314814819</v>
      </c>
      <c r="T657" s="16">
        <f t="shared" si="65"/>
        <v>42075.665648148148</v>
      </c>
    </row>
    <row r="658" spans="1:20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s="9" t="str">
        <f t="shared" si="62"/>
        <v>Technology</v>
      </c>
      <c r="R658" s="9" t="str">
        <f t="shared" si="63"/>
        <v>Wearables</v>
      </c>
      <c r="S658" s="15">
        <f t="shared" si="64"/>
        <v>42417.554618055554</v>
      </c>
      <c r="T658" s="16">
        <f t="shared" si="65"/>
        <v>42477.51295138889</v>
      </c>
    </row>
    <row r="659" spans="1:20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s="9" t="str">
        <f t="shared" si="62"/>
        <v>Technology</v>
      </c>
      <c r="R659" s="9" t="str">
        <f t="shared" si="63"/>
        <v>Wearables</v>
      </c>
      <c r="S659" s="15">
        <f t="shared" si="64"/>
        <v>42331.59574074074</v>
      </c>
      <c r="T659" s="16">
        <f t="shared" si="65"/>
        <v>42361.59574074074</v>
      </c>
    </row>
    <row r="660" spans="1:20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s="9" t="str">
        <f t="shared" si="62"/>
        <v>Technology</v>
      </c>
      <c r="R660" s="9" t="str">
        <f t="shared" si="63"/>
        <v>Wearables</v>
      </c>
      <c r="S660" s="15">
        <f t="shared" si="64"/>
        <v>42178.910752314812</v>
      </c>
      <c r="T660" s="16">
        <f t="shared" si="65"/>
        <v>42211.5</v>
      </c>
    </row>
    <row r="661" spans="1:20" ht="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s="9" t="str">
        <f t="shared" si="62"/>
        <v>Technology</v>
      </c>
      <c r="R661" s="9" t="str">
        <f t="shared" si="63"/>
        <v>Wearables</v>
      </c>
      <c r="S661" s="15">
        <f t="shared" si="64"/>
        <v>42209.343692129631</v>
      </c>
      <c r="T661" s="16">
        <f t="shared" si="65"/>
        <v>42239.343692129631</v>
      </c>
    </row>
    <row r="662" spans="1:20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s="9" t="str">
        <f t="shared" si="62"/>
        <v>Technology</v>
      </c>
      <c r="R662" s="9" t="str">
        <f t="shared" si="63"/>
        <v>Wearables</v>
      </c>
      <c r="S662" s="15">
        <f t="shared" si="64"/>
        <v>41922.491655092592</v>
      </c>
      <c r="T662" s="16">
        <f t="shared" si="65"/>
        <v>41952.533321759256</v>
      </c>
    </row>
    <row r="663" spans="1:20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s="9" t="str">
        <f t="shared" si="62"/>
        <v>Technology</v>
      </c>
      <c r="R663" s="9" t="str">
        <f t="shared" si="63"/>
        <v>Wearables</v>
      </c>
      <c r="S663" s="15">
        <f t="shared" si="64"/>
        <v>42636.395358796297</v>
      </c>
      <c r="T663" s="16">
        <f t="shared" si="65"/>
        <v>42666.395358796297</v>
      </c>
    </row>
    <row r="664" spans="1:20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15">
        <f t="shared" si="64"/>
        <v>41990.188043981485</v>
      </c>
      <c r="T664" s="16">
        <f t="shared" si="65"/>
        <v>42020.188043981485</v>
      </c>
    </row>
    <row r="665" spans="1:20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15">
        <f t="shared" si="64"/>
        <v>42173.593240740738</v>
      </c>
      <c r="T665" s="16">
        <f t="shared" si="65"/>
        <v>42203.593240740738</v>
      </c>
    </row>
    <row r="666" spans="1:20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s="9" t="str">
        <f t="shared" si="62"/>
        <v>Technology</v>
      </c>
      <c r="R666" s="9" t="str">
        <f t="shared" si="63"/>
        <v>Wearables</v>
      </c>
      <c r="S666" s="15">
        <f t="shared" si="64"/>
        <v>42077.416377314818</v>
      </c>
      <c r="T666" s="16">
        <f t="shared" si="65"/>
        <v>42107.416377314818</v>
      </c>
    </row>
    <row r="667" spans="1:20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s="9" t="str">
        <f t="shared" si="62"/>
        <v>Technology</v>
      </c>
      <c r="R667" s="9" t="str">
        <f t="shared" si="63"/>
        <v>Wearables</v>
      </c>
      <c r="S667" s="15">
        <f t="shared" si="64"/>
        <v>42688.461354166662</v>
      </c>
      <c r="T667" s="16">
        <f t="shared" si="65"/>
        <v>42748.461354166662</v>
      </c>
    </row>
    <row r="668" spans="1:20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15">
        <f t="shared" si="64"/>
        <v>41838.582152777773</v>
      </c>
      <c r="T668" s="16">
        <f t="shared" si="65"/>
        <v>41868.582152777773</v>
      </c>
    </row>
    <row r="669" spans="1:20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s="9" t="str">
        <f t="shared" si="62"/>
        <v>Technology</v>
      </c>
      <c r="R669" s="9" t="str">
        <f t="shared" si="63"/>
        <v>Wearables</v>
      </c>
      <c r="S669" s="15">
        <f t="shared" si="64"/>
        <v>42632.123414351852</v>
      </c>
      <c r="T669" s="16">
        <f t="shared" si="65"/>
        <v>42672.123414351852</v>
      </c>
    </row>
    <row r="670" spans="1:20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15">
        <f t="shared" si="64"/>
        <v>42090.581273148149</v>
      </c>
      <c r="T670" s="16">
        <f t="shared" si="65"/>
        <v>42135.581273148149</v>
      </c>
    </row>
    <row r="671" spans="1:20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15">
        <f t="shared" si="64"/>
        <v>42527.375671296293</v>
      </c>
      <c r="T671" s="16">
        <f t="shared" si="65"/>
        <v>42557.375671296293</v>
      </c>
    </row>
    <row r="672" spans="1:20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s="9" t="str">
        <f t="shared" si="62"/>
        <v>Technology</v>
      </c>
      <c r="R672" s="9" t="str">
        <f t="shared" si="63"/>
        <v>Wearables</v>
      </c>
      <c r="S672" s="15">
        <f t="shared" si="64"/>
        <v>42506.459722222222</v>
      </c>
      <c r="T672" s="16">
        <f t="shared" si="65"/>
        <v>42540.090277777781</v>
      </c>
    </row>
    <row r="673" spans="1:20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s="9" t="str">
        <f t="shared" si="62"/>
        <v>Technology</v>
      </c>
      <c r="R673" s="9" t="str">
        <f t="shared" si="63"/>
        <v>Wearables</v>
      </c>
      <c r="S673" s="15">
        <f t="shared" si="64"/>
        <v>41984.442731481482</v>
      </c>
      <c r="T673" s="16">
        <f t="shared" si="65"/>
        <v>42017.916666666672</v>
      </c>
    </row>
    <row r="674" spans="1:20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s="9" t="str">
        <f t="shared" si="62"/>
        <v>Technology</v>
      </c>
      <c r="R674" s="9" t="str">
        <f t="shared" si="63"/>
        <v>Wearables</v>
      </c>
      <c r="S674" s="15">
        <f t="shared" si="64"/>
        <v>41973.969490740739</v>
      </c>
      <c r="T674" s="16">
        <f t="shared" si="65"/>
        <v>42004.957638888889</v>
      </c>
    </row>
    <row r="675" spans="1:20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s="9" t="str">
        <f t="shared" si="62"/>
        <v>Technology</v>
      </c>
      <c r="R675" s="9" t="str">
        <f t="shared" si="63"/>
        <v>Wearables</v>
      </c>
      <c r="S675" s="15">
        <f t="shared" si="64"/>
        <v>41838.590474537035</v>
      </c>
      <c r="T675" s="16">
        <f t="shared" si="65"/>
        <v>41883.590474537035</v>
      </c>
    </row>
    <row r="676" spans="1:20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15">
        <f t="shared" si="64"/>
        <v>41802.866053240738</v>
      </c>
      <c r="T676" s="16">
        <f t="shared" si="65"/>
        <v>41862.866053240738</v>
      </c>
    </row>
    <row r="677" spans="1:20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s="9" t="str">
        <f t="shared" si="62"/>
        <v>Technology</v>
      </c>
      <c r="R677" s="9" t="str">
        <f t="shared" si="63"/>
        <v>Wearables</v>
      </c>
      <c r="S677" s="15">
        <f t="shared" si="64"/>
        <v>41975.680601851855</v>
      </c>
      <c r="T677" s="16">
        <f t="shared" si="65"/>
        <v>42005.040972222225</v>
      </c>
    </row>
    <row r="678" spans="1:20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s="9" t="str">
        <f t="shared" si="62"/>
        <v>Technology</v>
      </c>
      <c r="R678" s="9" t="str">
        <f t="shared" si="63"/>
        <v>Wearables</v>
      </c>
      <c r="S678" s="15">
        <f t="shared" si="64"/>
        <v>42012.51829861111</v>
      </c>
      <c r="T678" s="16">
        <f t="shared" si="65"/>
        <v>42042.51829861111</v>
      </c>
    </row>
    <row r="679" spans="1:20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15">
        <f t="shared" si="64"/>
        <v>42504.153877314813</v>
      </c>
      <c r="T679" s="16">
        <f t="shared" si="65"/>
        <v>42549.153877314813</v>
      </c>
    </row>
    <row r="680" spans="1:20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s="9" t="str">
        <f t="shared" si="62"/>
        <v>Technology</v>
      </c>
      <c r="R680" s="9" t="str">
        <f t="shared" si="63"/>
        <v>Wearables</v>
      </c>
      <c r="S680" s="15">
        <f t="shared" si="64"/>
        <v>42481.126597222217</v>
      </c>
      <c r="T680" s="16">
        <f t="shared" si="65"/>
        <v>42511.126597222217</v>
      </c>
    </row>
    <row r="681" spans="1:20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s="9" t="str">
        <f t="shared" si="62"/>
        <v>Technology</v>
      </c>
      <c r="R681" s="9" t="str">
        <f t="shared" si="63"/>
        <v>Wearables</v>
      </c>
      <c r="S681" s="15">
        <f t="shared" si="64"/>
        <v>42556.445706018523</v>
      </c>
      <c r="T681" s="16">
        <f t="shared" si="65"/>
        <v>42616.445706018523</v>
      </c>
    </row>
    <row r="682" spans="1:20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s="9" t="str">
        <f t="shared" si="62"/>
        <v>Technology</v>
      </c>
      <c r="R682" s="9" t="str">
        <f t="shared" si="63"/>
        <v>Wearables</v>
      </c>
      <c r="S682" s="15">
        <f t="shared" si="64"/>
        <v>41864.251516203702</v>
      </c>
      <c r="T682" s="16">
        <f t="shared" si="65"/>
        <v>41899.251516203702</v>
      </c>
    </row>
    <row r="683" spans="1:20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15">
        <f t="shared" si="64"/>
        <v>42639.555601851855</v>
      </c>
      <c r="T683" s="16">
        <f t="shared" si="65"/>
        <v>42669.555601851855</v>
      </c>
    </row>
    <row r="684" spans="1:20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15">
        <f t="shared" si="64"/>
        <v>42778.515300925923</v>
      </c>
      <c r="T684" s="16">
        <f t="shared" si="65"/>
        <v>42808.473634259259</v>
      </c>
    </row>
    <row r="685" spans="1:20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s="9" t="str">
        <f t="shared" si="62"/>
        <v>Technology</v>
      </c>
      <c r="R685" s="9" t="str">
        <f t="shared" si="63"/>
        <v>Wearables</v>
      </c>
      <c r="S685" s="15">
        <f t="shared" si="64"/>
        <v>42634.650046296301</v>
      </c>
      <c r="T685" s="16">
        <f t="shared" si="65"/>
        <v>42674.650046296301</v>
      </c>
    </row>
    <row r="686" spans="1:20" ht="1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s="9" t="str">
        <f t="shared" si="62"/>
        <v>Technology</v>
      </c>
      <c r="R686" s="9" t="str">
        <f t="shared" si="63"/>
        <v>Wearables</v>
      </c>
      <c r="S686" s="15">
        <f t="shared" si="64"/>
        <v>41809.223275462966</v>
      </c>
      <c r="T686" s="16">
        <f t="shared" si="65"/>
        <v>41844.875</v>
      </c>
    </row>
    <row r="687" spans="1:20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15">
        <f t="shared" si="64"/>
        <v>41971.616574074069</v>
      </c>
      <c r="T687" s="16">
        <f t="shared" si="65"/>
        <v>42016.616574074069</v>
      </c>
    </row>
    <row r="688" spans="1:20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s="9" t="str">
        <f t="shared" si="62"/>
        <v>Technology</v>
      </c>
      <c r="R688" s="9" t="str">
        <f t="shared" si="63"/>
        <v>Wearables</v>
      </c>
      <c r="S688" s="15">
        <f t="shared" si="64"/>
        <v>42189.423263888893</v>
      </c>
      <c r="T688" s="16">
        <f t="shared" si="65"/>
        <v>42219.423263888893</v>
      </c>
    </row>
    <row r="689" spans="1:20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s="9" t="str">
        <f t="shared" si="62"/>
        <v>Technology</v>
      </c>
      <c r="R689" s="9" t="str">
        <f t="shared" si="63"/>
        <v>Wearables</v>
      </c>
      <c r="S689" s="15">
        <f t="shared" si="64"/>
        <v>42711.500613425931</v>
      </c>
      <c r="T689" s="16">
        <f t="shared" si="65"/>
        <v>42771.500613425931</v>
      </c>
    </row>
    <row r="690" spans="1:20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15">
        <f t="shared" si="64"/>
        <v>42261.854780092588</v>
      </c>
      <c r="T690" s="16">
        <f t="shared" si="65"/>
        <v>42291.854780092588</v>
      </c>
    </row>
    <row r="691" spans="1:20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s="9" t="str">
        <f t="shared" si="62"/>
        <v>Technology</v>
      </c>
      <c r="R691" s="9" t="str">
        <f t="shared" si="63"/>
        <v>Wearables</v>
      </c>
      <c r="S691" s="15">
        <f t="shared" si="64"/>
        <v>42675.41778935185</v>
      </c>
      <c r="T691" s="16">
        <f t="shared" si="65"/>
        <v>42711.957638888889</v>
      </c>
    </row>
    <row r="692" spans="1:20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s="9" t="str">
        <f t="shared" si="62"/>
        <v>Technology</v>
      </c>
      <c r="R692" s="9" t="str">
        <f t="shared" si="63"/>
        <v>Wearables</v>
      </c>
      <c r="S692" s="15">
        <f t="shared" si="64"/>
        <v>42579.384733796294</v>
      </c>
      <c r="T692" s="16">
        <f t="shared" si="65"/>
        <v>42622</v>
      </c>
    </row>
    <row r="693" spans="1:20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15">
        <f t="shared" si="64"/>
        <v>42157.778310185182</v>
      </c>
      <c r="T693" s="16">
        <f t="shared" si="65"/>
        <v>42185.778310185182</v>
      </c>
    </row>
    <row r="694" spans="1:20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s="9" t="str">
        <f t="shared" si="62"/>
        <v>Technology</v>
      </c>
      <c r="R694" s="9" t="str">
        <f t="shared" si="63"/>
        <v>Wearables</v>
      </c>
      <c r="S694" s="15">
        <f t="shared" si="64"/>
        <v>42696.12572916667</v>
      </c>
      <c r="T694" s="16">
        <f t="shared" si="65"/>
        <v>42726.12572916667</v>
      </c>
    </row>
    <row r="695" spans="1:20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s="9" t="str">
        <f t="shared" si="62"/>
        <v>Technology</v>
      </c>
      <c r="R695" s="9" t="str">
        <f t="shared" si="63"/>
        <v>Wearables</v>
      </c>
      <c r="S695" s="15">
        <f t="shared" si="64"/>
        <v>42094.558182870373</v>
      </c>
      <c r="T695" s="16">
        <f t="shared" si="65"/>
        <v>42124.558182870373</v>
      </c>
    </row>
    <row r="696" spans="1:20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s="9" t="str">
        <f t="shared" si="62"/>
        <v>Technology</v>
      </c>
      <c r="R696" s="9" t="str">
        <f t="shared" si="63"/>
        <v>Wearables</v>
      </c>
      <c r="S696" s="15">
        <f t="shared" si="64"/>
        <v>42737.413877314815</v>
      </c>
      <c r="T696" s="16">
        <f t="shared" si="65"/>
        <v>42767.413877314815</v>
      </c>
    </row>
    <row r="697" spans="1:20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s="9" t="str">
        <f t="shared" si="62"/>
        <v>Technology</v>
      </c>
      <c r="R697" s="9" t="str">
        <f t="shared" si="63"/>
        <v>Wearables</v>
      </c>
      <c r="S697" s="15">
        <f t="shared" si="64"/>
        <v>41913.271064814813</v>
      </c>
      <c r="T697" s="16">
        <f t="shared" si="65"/>
        <v>41943.271064814813</v>
      </c>
    </row>
    <row r="698" spans="1:20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15">
        <f t="shared" si="64"/>
        <v>41815.677106481482</v>
      </c>
      <c r="T698" s="16">
        <f t="shared" si="65"/>
        <v>41845.677106481482</v>
      </c>
    </row>
    <row r="699" spans="1:20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s="9" t="str">
        <f t="shared" si="62"/>
        <v>Technology</v>
      </c>
      <c r="R699" s="9" t="str">
        <f t="shared" si="63"/>
        <v>Wearables</v>
      </c>
      <c r="S699" s="15">
        <f t="shared" si="64"/>
        <v>42388.273020833338</v>
      </c>
      <c r="T699" s="16">
        <f t="shared" si="65"/>
        <v>42403.273020833338</v>
      </c>
    </row>
    <row r="700" spans="1:20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s="9" t="str">
        <f t="shared" si="62"/>
        <v>Technology</v>
      </c>
      <c r="R700" s="9" t="str">
        <f t="shared" si="63"/>
        <v>Wearables</v>
      </c>
      <c r="S700" s="15">
        <f t="shared" si="64"/>
        <v>41866.681076388893</v>
      </c>
      <c r="T700" s="16">
        <f t="shared" si="65"/>
        <v>41899.833333333336</v>
      </c>
    </row>
    <row r="701" spans="1:20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s="9" t="str">
        <f t="shared" si="62"/>
        <v>Technology</v>
      </c>
      <c r="R701" s="9" t="str">
        <f t="shared" si="63"/>
        <v>Wearables</v>
      </c>
      <c r="S701" s="15">
        <f t="shared" si="64"/>
        <v>41563.235509259262</v>
      </c>
      <c r="T701" s="16">
        <f t="shared" si="65"/>
        <v>41600.416666666664</v>
      </c>
    </row>
    <row r="702" spans="1:20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15">
        <f t="shared" si="64"/>
        <v>42715.438437500001</v>
      </c>
      <c r="T702" s="16">
        <f t="shared" si="65"/>
        <v>42745.438437500001</v>
      </c>
    </row>
    <row r="703" spans="1:20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s="9" t="str">
        <f t="shared" si="62"/>
        <v>Technology</v>
      </c>
      <c r="R703" s="9" t="str">
        <f t="shared" si="63"/>
        <v>Wearables</v>
      </c>
      <c r="S703" s="15">
        <f t="shared" si="64"/>
        <v>41813.412962962961</v>
      </c>
      <c r="T703" s="16">
        <f t="shared" si="65"/>
        <v>41843.412962962961</v>
      </c>
    </row>
    <row r="704" spans="1:20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s="9" t="str">
        <f t="shared" si="62"/>
        <v>Technology</v>
      </c>
      <c r="R704" s="9" t="str">
        <f t="shared" si="63"/>
        <v>Wearables</v>
      </c>
      <c r="S704" s="15">
        <f t="shared" si="64"/>
        <v>42668.476701388892</v>
      </c>
      <c r="T704" s="16">
        <f t="shared" si="65"/>
        <v>42698.518368055556</v>
      </c>
    </row>
    <row r="705" spans="1:20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s="9" t="str">
        <f t="shared" si="62"/>
        <v>Technology</v>
      </c>
      <c r="R705" s="9" t="str">
        <f t="shared" si="63"/>
        <v>Wearables</v>
      </c>
      <c r="S705" s="15">
        <f t="shared" si="64"/>
        <v>42711.700798611113</v>
      </c>
      <c r="T705" s="16">
        <f t="shared" si="65"/>
        <v>42766.73055555555</v>
      </c>
    </row>
    <row r="706" spans="1:20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15">
        <f t="shared" si="64"/>
        <v>42725.942916666667</v>
      </c>
      <c r="T706" s="16">
        <f t="shared" si="65"/>
        <v>42785.942916666667</v>
      </c>
    </row>
    <row r="707" spans="1:20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8">
        <f t="shared" ref="P707:P770" si="67">IF(L707&gt;0,E707/L707, 0)</f>
        <v>195.4</v>
      </c>
      <c r="Q707" s="9" t="str">
        <f t="shared" ref="Q707:Q770" si="68">PROPER(LEFT($N707,FIND("/",$N707)-1))</f>
        <v>Technology</v>
      </c>
      <c r="R707" s="9" t="str">
        <f t="shared" ref="R707:R770" si="69">PROPER(RIGHT($N707,LEN(N707)-FIND("/",N707)))</f>
        <v>Wearables</v>
      </c>
      <c r="S707" s="15">
        <f t="shared" ref="S707:S770" si="70">(J707/86400)+25569+(-6/24)</f>
        <v>42726.241643518515</v>
      </c>
      <c r="T707" s="16">
        <f t="shared" ref="T707:T770" si="71">(I707/86400)+25569+(-6/24)</f>
        <v>42756.241643518515</v>
      </c>
    </row>
    <row r="708" spans="1:20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s="9" t="str">
        <f t="shared" si="68"/>
        <v>Technology</v>
      </c>
      <c r="R708" s="9" t="str">
        <f t="shared" si="69"/>
        <v>Wearables</v>
      </c>
      <c r="S708" s="15">
        <f t="shared" si="70"/>
        <v>42676.745173611111</v>
      </c>
      <c r="T708" s="16">
        <f t="shared" si="71"/>
        <v>42718.527083333334</v>
      </c>
    </row>
    <row r="709" spans="1:20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s="9" t="str">
        <f t="shared" si="68"/>
        <v>Technology</v>
      </c>
      <c r="R709" s="9" t="str">
        <f t="shared" si="69"/>
        <v>Wearables</v>
      </c>
      <c r="S709" s="15">
        <f t="shared" si="70"/>
        <v>42696.413506944446</v>
      </c>
      <c r="T709" s="16">
        <f t="shared" si="71"/>
        <v>42736.413506944446</v>
      </c>
    </row>
    <row r="710" spans="1:20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s="9" t="str">
        <f t="shared" si="68"/>
        <v>Technology</v>
      </c>
      <c r="R710" s="9" t="str">
        <f t="shared" si="69"/>
        <v>Wearables</v>
      </c>
      <c r="S710" s="15">
        <f t="shared" si="70"/>
        <v>41835.331018518518</v>
      </c>
      <c r="T710" s="16">
        <f t="shared" si="71"/>
        <v>41895.331018518518</v>
      </c>
    </row>
    <row r="711" spans="1:20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15">
        <f t="shared" si="70"/>
        <v>41947.791192129633</v>
      </c>
      <c r="T711" s="16">
        <f t="shared" si="71"/>
        <v>41977.791192129633</v>
      </c>
    </row>
    <row r="712" spans="1:20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s="9" t="str">
        <f t="shared" si="68"/>
        <v>Technology</v>
      </c>
      <c r="R712" s="9" t="str">
        <f t="shared" si="69"/>
        <v>Wearables</v>
      </c>
      <c r="S712" s="15">
        <f t="shared" si="70"/>
        <v>41837.734976851854</v>
      </c>
      <c r="T712" s="16">
        <f t="shared" si="71"/>
        <v>41870.780555555553</v>
      </c>
    </row>
    <row r="713" spans="1:20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s="9" t="str">
        <f t="shared" si="68"/>
        <v>Technology</v>
      </c>
      <c r="R713" s="9" t="str">
        <f t="shared" si="69"/>
        <v>Wearables</v>
      </c>
      <c r="S713" s="15">
        <f t="shared" si="70"/>
        <v>42678.209120370375</v>
      </c>
      <c r="T713" s="16">
        <f t="shared" si="71"/>
        <v>42718.250787037032</v>
      </c>
    </row>
    <row r="714" spans="1:20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15">
        <f t="shared" si="70"/>
        <v>42384.430925925924</v>
      </c>
      <c r="T714" s="16">
        <f t="shared" si="71"/>
        <v>42414.430925925924</v>
      </c>
    </row>
    <row r="715" spans="1:20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15">
        <f t="shared" si="70"/>
        <v>42496.279305555552</v>
      </c>
      <c r="T715" s="16">
        <f t="shared" si="71"/>
        <v>42526.279305555552</v>
      </c>
    </row>
    <row r="716" spans="1:20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s="9" t="str">
        <f t="shared" si="68"/>
        <v>Technology</v>
      </c>
      <c r="R716" s="9" t="str">
        <f t="shared" si="69"/>
        <v>Wearables</v>
      </c>
      <c r="S716" s="15">
        <f t="shared" si="70"/>
        <v>42734.537986111114</v>
      </c>
      <c r="T716" s="16">
        <f t="shared" si="71"/>
        <v>42794.537986111114</v>
      </c>
    </row>
    <row r="717" spans="1:20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15">
        <f t="shared" si="70"/>
        <v>42272.840740740736</v>
      </c>
      <c r="T717" s="16">
        <f t="shared" si="71"/>
        <v>42312.882407407407</v>
      </c>
    </row>
    <row r="718" spans="1:20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s="9" t="str">
        <f t="shared" si="68"/>
        <v>Technology</v>
      </c>
      <c r="R718" s="9" t="str">
        <f t="shared" si="69"/>
        <v>Wearables</v>
      </c>
      <c r="S718" s="15">
        <f t="shared" si="70"/>
        <v>41940.408645833333</v>
      </c>
      <c r="T718" s="16">
        <f t="shared" si="71"/>
        <v>41973.75</v>
      </c>
    </row>
    <row r="719" spans="1:20" ht="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15">
        <f t="shared" si="70"/>
        <v>41857.604189814811</v>
      </c>
      <c r="T719" s="16">
        <f t="shared" si="71"/>
        <v>41887.604189814811</v>
      </c>
    </row>
    <row r="720" spans="1:20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15">
        <f t="shared" si="70"/>
        <v>42752.595451388886</v>
      </c>
      <c r="T720" s="16">
        <f t="shared" si="71"/>
        <v>42783.999305555553</v>
      </c>
    </row>
    <row r="721" spans="1:20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15">
        <f t="shared" si="70"/>
        <v>42408.790231481486</v>
      </c>
      <c r="T721" s="16">
        <f t="shared" si="71"/>
        <v>42422.790231481486</v>
      </c>
    </row>
    <row r="722" spans="1:20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s="9" t="str">
        <f t="shared" si="68"/>
        <v>Publishing</v>
      </c>
      <c r="R722" s="9" t="str">
        <f t="shared" si="69"/>
        <v>Nonfiction</v>
      </c>
      <c r="S722" s="15">
        <f t="shared" si="70"/>
        <v>40909.399201388893</v>
      </c>
      <c r="T722" s="16">
        <f t="shared" si="71"/>
        <v>40937.399201388893</v>
      </c>
    </row>
    <row r="723" spans="1:20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s="9" t="str">
        <f t="shared" si="68"/>
        <v>Publishing</v>
      </c>
      <c r="R723" s="9" t="str">
        <f t="shared" si="69"/>
        <v>Nonfiction</v>
      </c>
      <c r="S723" s="15">
        <f t="shared" si="70"/>
        <v>41807.321840277778</v>
      </c>
      <c r="T723" s="16">
        <f t="shared" si="71"/>
        <v>41852.321840277778</v>
      </c>
    </row>
    <row r="724" spans="1:20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s="9" t="str">
        <f t="shared" si="68"/>
        <v>Publishing</v>
      </c>
      <c r="R724" s="9" t="str">
        <f t="shared" si="69"/>
        <v>Nonfiction</v>
      </c>
      <c r="S724" s="15">
        <f t="shared" si="70"/>
        <v>40977.555300925924</v>
      </c>
      <c r="T724" s="16">
        <f t="shared" si="71"/>
        <v>41007.51363425926</v>
      </c>
    </row>
    <row r="725" spans="1:20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15">
        <f t="shared" si="70"/>
        <v>42184.56653935185</v>
      </c>
      <c r="T725" s="16">
        <f t="shared" si="71"/>
        <v>42214.915972222225</v>
      </c>
    </row>
    <row r="726" spans="1:20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s="9" t="str">
        <f t="shared" si="68"/>
        <v>Publishing</v>
      </c>
      <c r="R726" s="9" t="str">
        <f t="shared" si="69"/>
        <v>Nonfiction</v>
      </c>
      <c r="S726" s="15">
        <f t="shared" si="70"/>
        <v>40694.388460648144</v>
      </c>
      <c r="T726" s="16">
        <f t="shared" si="71"/>
        <v>40724.388460648144</v>
      </c>
    </row>
    <row r="727" spans="1:20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s="9" t="str">
        <f t="shared" si="68"/>
        <v>Publishing</v>
      </c>
      <c r="R727" s="9" t="str">
        <f t="shared" si="69"/>
        <v>Nonfiction</v>
      </c>
      <c r="S727" s="15">
        <f t="shared" si="70"/>
        <v>42321.376296296294</v>
      </c>
      <c r="T727" s="16">
        <f t="shared" si="71"/>
        <v>42351.376296296294</v>
      </c>
    </row>
    <row r="728" spans="1:20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s="9" t="str">
        <f t="shared" si="68"/>
        <v>Publishing</v>
      </c>
      <c r="R728" s="9" t="str">
        <f t="shared" si="69"/>
        <v>Nonfiction</v>
      </c>
      <c r="S728" s="15">
        <f t="shared" si="70"/>
        <v>41345.792673611111</v>
      </c>
      <c r="T728" s="16">
        <f t="shared" si="71"/>
        <v>41375.792673611111</v>
      </c>
    </row>
    <row r="729" spans="1:20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s="9" t="str">
        <f t="shared" si="68"/>
        <v>Publishing</v>
      </c>
      <c r="R729" s="9" t="str">
        <f t="shared" si="69"/>
        <v>Nonfiction</v>
      </c>
      <c r="S729" s="15">
        <f t="shared" si="70"/>
        <v>41246.770243055558</v>
      </c>
      <c r="T729" s="16">
        <f t="shared" si="71"/>
        <v>41288.638888888891</v>
      </c>
    </row>
    <row r="730" spans="1:20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s="9" t="str">
        <f t="shared" si="68"/>
        <v>Publishing</v>
      </c>
      <c r="R730" s="9" t="str">
        <f t="shared" si="69"/>
        <v>Nonfiction</v>
      </c>
      <c r="S730" s="15">
        <f t="shared" si="70"/>
        <v>40731.587465277778</v>
      </c>
      <c r="T730" s="16">
        <f t="shared" si="71"/>
        <v>40776.587465277778</v>
      </c>
    </row>
    <row r="731" spans="1:20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15">
        <f t="shared" si="70"/>
        <v>41110.935891203706</v>
      </c>
      <c r="T731" s="16">
        <f t="shared" si="71"/>
        <v>41170.935891203706</v>
      </c>
    </row>
    <row r="732" spans="1:20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s="9" t="str">
        <f t="shared" si="68"/>
        <v>Publishing</v>
      </c>
      <c r="R732" s="9" t="str">
        <f t="shared" si="69"/>
        <v>Nonfiction</v>
      </c>
      <c r="S732" s="15">
        <f t="shared" si="70"/>
        <v>40854.495266203703</v>
      </c>
      <c r="T732" s="16">
        <f t="shared" si="71"/>
        <v>40884.495266203703</v>
      </c>
    </row>
    <row r="733" spans="1:20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s="9" t="str">
        <f t="shared" si="68"/>
        <v>Publishing</v>
      </c>
      <c r="R733" s="9" t="str">
        <f t="shared" si="69"/>
        <v>Nonfiction</v>
      </c>
      <c r="S733" s="15">
        <f t="shared" si="70"/>
        <v>40879.545682870368</v>
      </c>
      <c r="T733" s="16">
        <f t="shared" si="71"/>
        <v>40930</v>
      </c>
    </row>
    <row r="734" spans="1:20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s="9" t="str">
        <f t="shared" si="68"/>
        <v>Publishing</v>
      </c>
      <c r="R734" s="9" t="str">
        <f t="shared" si="69"/>
        <v>Nonfiction</v>
      </c>
      <c r="S734" s="15">
        <f t="shared" si="70"/>
        <v>41486.174317129626</v>
      </c>
      <c r="T734" s="16">
        <f t="shared" si="71"/>
        <v>41546.174317129626</v>
      </c>
    </row>
    <row r="735" spans="1:20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s="9" t="str">
        <f t="shared" si="68"/>
        <v>Publishing</v>
      </c>
      <c r="R735" s="9" t="str">
        <f t="shared" si="69"/>
        <v>Nonfiction</v>
      </c>
      <c r="S735" s="15">
        <f t="shared" si="70"/>
        <v>41598.170046296298</v>
      </c>
      <c r="T735" s="16">
        <f t="shared" si="71"/>
        <v>41628.170046296298</v>
      </c>
    </row>
    <row r="736" spans="1:20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s="9" t="str">
        <f t="shared" si="68"/>
        <v>Publishing</v>
      </c>
      <c r="R736" s="9" t="str">
        <f t="shared" si="69"/>
        <v>Nonfiction</v>
      </c>
      <c r="S736" s="15">
        <f t="shared" si="70"/>
        <v>42101.914583333331</v>
      </c>
      <c r="T736" s="16">
        <f t="shared" si="71"/>
        <v>42132.958333333328</v>
      </c>
    </row>
    <row r="737" spans="1:20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s="9" t="str">
        <f t="shared" si="68"/>
        <v>Publishing</v>
      </c>
      <c r="R737" s="9" t="str">
        <f t="shared" si="69"/>
        <v>Nonfiction</v>
      </c>
      <c r="S737" s="15">
        <f t="shared" si="70"/>
        <v>41945.779467592591</v>
      </c>
      <c r="T737" s="16">
        <f t="shared" si="71"/>
        <v>41976.777083333334</v>
      </c>
    </row>
    <row r="738" spans="1:20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s="9" t="str">
        <f t="shared" si="68"/>
        <v>Publishing</v>
      </c>
      <c r="R738" s="9" t="str">
        <f t="shared" si="69"/>
        <v>Nonfiction</v>
      </c>
      <c r="S738" s="15">
        <f t="shared" si="70"/>
        <v>41579.484259259261</v>
      </c>
      <c r="T738" s="16">
        <f t="shared" si="71"/>
        <v>41598.957638888889</v>
      </c>
    </row>
    <row r="739" spans="1:20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s="9" t="str">
        <f t="shared" si="68"/>
        <v>Publishing</v>
      </c>
      <c r="R739" s="9" t="str">
        <f t="shared" si="69"/>
        <v>Nonfiction</v>
      </c>
      <c r="S739" s="15">
        <f t="shared" si="70"/>
        <v>41667.025312500002</v>
      </c>
      <c r="T739" s="16">
        <f t="shared" si="71"/>
        <v>41684.583333333336</v>
      </c>
    </row>
    <row r="740" spans="1:20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s="9" t="str">
        <f t="shared" si="68"/>
        <v>Publishing</v>
      </c>
      <c r="R740" s="9" t="str">
        <f t="shared" si="69"/>
        <v>Nonfiction</v>
      </c>
      <c r="S740" s="15">
        <f t="shared" si="70"/>
        <v>41943.354097222225</v>
      </c>
      <c r="T740" s="16">
        <f t="shared" si="71"/>
        <v>41973.957638888889</v>
      </c>
    </row>
    <row r="741" spans="1:20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s="9" t="str">
        <f t="shared" si="68"/>
        <v>Publishing</v>
      </c>
      <c r="R741" s="9" t="str">
        <f t="shared" si="69"/>
        <v>Nonfiction</v>
      </c>
      <c r="S741" s="15">
        <f t="shared" si="70"/>
        <v>41829.252650462964</v>
      </c>
      <c r="T741" s="16">
        <f t="shared" si="71"/>
        <v>41862.252650462964</v>
      </c>
    </row>
    <row r="742" spans="1:20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s="9" t="str">
        <f t="shared" si="68"/>
        <v>Publishing</v>
      </c>
      <c r="R742" s="9" t="str">
        <f t="shared" si="69"/>
        <v>Nonfiction</v>
      </c>
      <c r="S742" s="15">
        <f t="shared" si="70"/>
        <v>42161.896782407406</v>
      </c>
      <c r="T742" s="16">
        <f t="shared" si="71"/>
        <v>42175.896782407406</v>
      </c>
    </row>
    <row r="743" spans="1:20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s="9" t="str">
        <f t="shared" si="68"/>
        <v>Publishing</v>
      </c>
      <c r="R743" s="9" t="str">
        <f t="shared" si="69"/>
        <v>Nonfiction</v>
      </c>
      <c r="S743" s="15">
        <f t="shared" si="70"/>
        <v>41401.398217592592</v>
      </c>
      <c r="T743" s="16">
        <f t="shared" si="71"/>
        <v>41436.398217592592</v>
      </c>
    </row>
    <row r="744" spans="1:20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s="9" t="str">
        <f t="shared" si="68"/>
        <v>Publishing</v>
      </c>
      <c r="R744" s="9" t="str">
        <f t="shared" si="69"/>
        <v>Nonfiction</v>
      </c>
      <c r="S744" s="15">
        <f t="shared" si="70"/>
        <v>41689.667962962965</v>
      </c>
      <c r="T744" s="16">
        <f t="shared" si="71"/>
        <v>41719.626296296294</v>
      </c>
    </row>
    <row r="745" spans="1:20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s="9" t="str">
        <f t="shared" si="68"/>
        <v>Publishing</v>
      </c>
      <c r="R745" s="9" t="str">
        <f t="shared" si="69"/>
        <v>Nonfiction</v>
      </c>
      <c r="S745" s="15">
        <f t="shared" si="70"/>
        <v>40990.459317129629</v>
      </c>
      <c r="T745" s="16">
        <f t="shared" si="71"/>
        <v>41015.625</v>
      </c>
    </row>
    <row r="746" spans="1:20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s="9" t="str">
        <f t="shared" si="68"/>
        <v>Publishing</v>
      </c>
      <c r="R746" s="9" t="str">
        <f t="shared" si="69"/>
        <v>Nonfiction</v>
      </c>
      <c r="S746" s="15">
        <f t="shared" si="70"/>
        <v>41226.70721064815</v>
      </c>
      <c r="T746" s="16">
        <f t="shared" si="71"/>
        <v>41256.70721064815</v>
      </c>
    </row>
    <row r="747" spans="1:20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s="9" t="str">
        <f t="shared" si="68"/>
        <v>Publishing</v>
      </c>
      <c r="R747" s="9" t="str">
        <f t="shared" si="69"/>
        <v>Nonfiction</v>
      </c>
      <c r="S747" s="15">
        <f t="shared" si="70"/>
        <v>41367.322280092594</v>
      </c>
      <c r="T747" s="16">
        <f t="shared" si="71"/>
        <v>41397.322280092594</v>
      </c>
    </row>
    <row r="748" spans="1:20" ht="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s="9" t="str">
        <f t="shared" si="68"/>
        <v>Publishing</v>
      </c>
      <c r="R748" s="9" t="str">
        <f t="shared" si="69"/>
        <v>Nonfiction</v>
      </c>
      <c r="S748" s="15">
        <f t="shared" si="70"/>
        <v>41156.792928240742</v>
      </c>
      <c r="T748" s="16">
        <f t="shared" si="71"/>
        <v>41174.915972222225</v>
      </c>
    </row>
    <row r="749" spans="1:20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s="9" t="str">
        <f t="shared" si="68"/>
        <v>Publishing</v>
      </c>
      <c r="R749" s="9" t="str">
        <f t="shared" si="69"/>
        <v>Nonfiction</v>
      </c>
      <c r="S749" s="15">
        <f t="shared" si="70"/>
        <v>41988.298831018517</v>
      </c>
      <c r="T749" s="16">
        <f t="shared" si="71"/>
        <v>42019.204166666663</v>
      </c>
    </row>
    <row r="750" spans="1:20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s="9" t="str">
        <f t="shared" si="68"/>
        <v>Publishing</v>
      </c>
      <c r="R750" s="9" t="str">
        <f t="shared" si="69"/>
        <v>Nonfiction</v>
      </c>
      <c r="S750" s="15">
        <f t="shared" si="70"/>
        <v>41831.596828703703</v>
      </c>
      <c r="T750" s="16">
        <f t="shared" si="71"/>
        <v>41861.596828703703</v>
      </c>
    </row>
    <row r="751" spans="1:20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s="9" t="str">
        <f t="shared" si="68"/>
        <v>Publishing</v>
      </c>
      <c r="R751" s="9" t="str">
        <f t="shared" si="69"/>
        <v>Nonfiction</v>
      </c>
      <c r="S751" s="15">
        <f t="shared" si="70"/>
        <v>42733.69131944445</v>
      </c>
      <c r="T751" s="16">
        <f t="shared" si="71"/>
        <v>42763.69131944445</v>
      </c>
    </row>
    <row r="752" spans="1:20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s="9" t="str">
        <f t="shared" si="68"/>
        <v>Publishing</v>
      </c>
      <c r="R752" s="9" t="str">
        <f t="shared" si="69"/>
        <v>Nonfiction</v>
      </c>
      <c r="S752" s="15">
        <f t="shared" si="70"/>
        <v>41299.628148148149</v>
      </c>
      <c r="T752" s="16">
        <f t="shared" si="71"/>
        <v>41329.628148148149</v>
      </c>
    </row>
    <row r="753" spans="1:20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s="9" t="str">
        <f t="shared" si="68"/>
        <v>Publishing</v>
      </c>
      <c r="R753" s="9" t="str">
        <f t="shared" si="69"/>
        <v>Nonfiction</v>
      </c>
      <c r="S753" s="15">
        <f t="shared" si="70"/>
        <v>40713.380497685182</v>
      </c>
      <c r="T753" s="16">
        <f t="shared" si="71"/>
        <v>40759.380497685182</v>
      </c>
    </row>
    <row r="754" spans="1:20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s="9" t="str">
        <f t="shared" si="68"/>
        <v>Publishing</v>
      </c>
      <c r="R754" s="9" t="str">
        <f t="shared" si="69"/>
        <v>Nonfiction</v>
      </c>
      <c r="S754" s="15">
        <f t="shared" si="70"/>
        <v>42639.171493055561</v>
      </c>
      <c r="T754" s="16">
        <f t="shared" si="71"/>
        <v>42659.208333333328</v>
      </c>
    </row>
    <row r="755" spans="1:20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s="9" t="str">
        <f t="shared" si="68"/>
        <v>Publishing</v>
      </c>
      <c r="R755" s="9" t="str">
        <f t="shared" si="69"/>
        <v>Nonfiction</v>
      </c>
      <c r="S755" s="15">
        <f t="shared" si="70"/>
        <v>42019.340173611112</v>
      </c>
      <c r="T755" s="16">
        <f t="shared" si="71"/>
        <v>42049.340173611112</v>
      </c>
    </row>
    <row r="756" spans="1:20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s="9" t="str">
        <f t="shared" si="68"/>
        <v>Publishing</v>
      </c>
      <c r="R756" s="9" t="str">
        <f t="shared" si="69"/>
        <v>Nonfiction</v>
      </c>
      <c r="S756" s="15">
        <f t="shared" si="70"/>
        <v>41249.499085648145</v>
      </c>
      <c r="T756" s="16">
        <f t="shared" si="71"/>
        <v>41279.499085648145</v>
      </c>
    </row>
    <row r="757" spans="1:20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s="9" t="str">
        <f t="shared" si="68"/>
        <v>Publishing</v>
      </c>
      <c r="R757" s="9" t="str">
        <f t="shared" si="69"/>
        <v>Nonfiction</v>
      </c>
      <c r="S757" s="15">
        <f t="shared" si="70"/>
        <v>41383.355057870373</v>
      </c>
      <c r="T757" s="16">
        <f t="shared" si="71"/>
        <v>41413.77847222222</v>
      </c>
    </row>
    <row r="758" spans="1:20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s="9" t="str">
        <f t="shared" si="68"/>
        <v>Publishing</v>
      </c>
      <c r="R758" s="9" t="str">
        <f t="shared" si="69"/>
        <v>Nonfiction</v>
      </c>
      <c r="S758" s="15">
        <f t="shared" si="70"/>
        <v>40590.516886574071</v>
      </c>
      <c r="T758" s="16">
        <f t="shared" si="71"/>
        <v>40651.475219907406</v>
      </c>
    </row>
    <row r="759" spans="1:20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s="9" t="str">
        <f t="shared" si="68"/>
        <v>Publishing</v>
      </c>
      <c r="R759" s="9" t="str">
        <f t="shared" si="69"/>
        <v>Nonfiction</v>
      </c>
      <c r="S759" s="15">
        <f t="shared" si="70"/>
        <v>41234.804560185185</v>
      </c>
      <c r="T759" s="16">
        <f t="shared" si="71"/>
        <v>41248.804560185185</v>
      </c>
    </row>
    <row r="760" spans="1:20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s="9" t="str">
        <f t="shared" si="68"/>
        <v>Publishing</v>
      </c>
      <c r="R760" s="9" t="str">
        <f t="shared" si="69"/>
        <v>Nonfiction</v>
      </c>
      <c r="S760" s="15">
        <f t="shared" si="70"/>
        <v>40429.586435185185</v>
      </c>
      <c r="T760" s="16">
        <f t="shared" si="71"/>
        <v>40459.586435185185</v>
      </c>
    </row>
    <row r="761" spans="1:20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s="9" t="str">
        <f t="shared" si="68"/>
        <v>Publishing</v>
      </c>
      <c r="R761" s="9" t="str">
        <f t="shared" si="69"/>
        <v>Nonfiction</v>
      </c>
      <c r="S761" s="15">
        <f t="shared" si="70"/>
        <v>41789.080312500002</v>
      </c>
      <c r="T761" s="16">
        <f t="shared" si="71"/>
        <v>41829.080312500002</v>
      </c>
    </row>
    <row r="762" spans="1:20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s="9" t="str">
        <f t="shared" si="68"/>
        <v>Publishing</v>
      </c>
      <c r="R762" s="9" t="str">
        <f t="shared" si="69"/>
        <v>Fiction</v>
      </c>
      <c r="S762" s="15">
        <f t="shared" si="70"/>
        <v>42670.514039351852</v>
      </c>
      <c r="T762" s="16">
        <f t="shared" si="71"/>
        <v>42700.555706018524</v>
      </c>
    </row>
    <row r="763" spans="1:20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s="9" t="str">
        <f t="shared" si="68"/>
        <v>Publishing</v>
      </c>
      <c r="R763" s="9" t="str">
        <f t="shared" si="69"/>
        <v>Fiction</v>
      </c>
      <c r="S763" s="15">
        <f t="shared" si="70"/>
        <v>41642.501458333332</v>
      </c>
      <c r="T763" s="16">
        <f t="shared" si="71"/>
        <v>41672.501458333332</v>
      </c>
    </row>
    <row r="764" spans="1:20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s="9" t="str">
        <f t="shared" si="68"/>
        <v>Publishing</v>
      </c>
      <c r="R764" s="9" t="str">
        <f t="shared" si="69"/>
        <v>Fiction</v>
      </c>
      <c r="S764" s="15">
        <f t="shared" si="70"/>
        <v>42690.608449074076</v>
      </c>
      <c r="T764" s="16">
        <f t="shared" si="71"/>
        <v>42708</v>
      </c>
    </row>
    <row r="765" spans="1:20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15">
        <f t="shared" si="70"/>
        <v>41471.196851851855</v>
      </c>
      <c r="T765" s="16">
        <f t="shared" si="71"/>
        <v>41501.196851851855</v>
      </c>
    </row>
    <row r="766" spans="1:20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s="9" t="str">
        <f t="shared" si="68"/>
        <v>Publishing</v>
      </c>
      <c r="R766" s="9" t="str">
        <f t="shared" si="69"/>
        <v>Fiction</v>
      </c>
      <c r="S766" s="15">
        <f t="shared" si="70"/>
        <v>42226.923159722224</v>
      </c>
      <c r="T766" s="16">
        <f t="shared" si="71"/>
        <v>42256.923159722224</v>
      </c>
    </row>
    <row r="767" spans="1:20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s="9" t="str">
        <f t="shared" si="68"/>
        <v>Publishing</v>
      </c>
      <c r="R767" s="9" t="str">
        <f t="shared" si="69"/>
        <v>Fiction</v>
      </c>
      <c r="S767" s="15">
        <f t="shared" si="70"/>
        <v>41901.292638888888</v>
      </c>
      <c r="T767" s="16">
        <f t="shared" si="71"/>
        <v>41931.292638888888</v>
      </c>
    </row>
    <row r="768" spans="1:20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s="9" t="str">
        <f t="shared" si="68"/>
        <v>Publishing</v>
      </c>
      <c r="R768" s="9" t="str">
        <f t="shared" si="69"/>
        <v>Fiction</v>
      </c>
      <c r="S768" s="15">
        <f t="shared" si="70"/>
        <v>42021.533368055556</v>
      </c>
      <c r="T768" s="16">
        <f t="shared" si="71"/>
        <v>42051.533368055556</v>
      </c>
    </row>
    <row r="769" spans="1:20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15">
        <f t="shared" si="70"/>
        <v>42114.893634259264</v>
      </c>
      <c r="T769" s="16">
        <f t="shared" si="71"/>
        <v>42144.893634259264</v>
      </c>
    </row>
    <row r="770" spans="1:20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>
        <f t="shared" si="67"/>
        <v>0</v>
      </c>
      <c r="Q770" s="9" t="str">
        <f t="shared" si="68"/>
        <v>Publishing</v>
      </c>
      <c r="R770" s="9" t="str">
        <f t="shared" si="69"/>
        <v>Fiction</v>
      </c>
      <c r="S770" s="15">
        <f t="shared" si="70"/>
        <v>41593.957060185188</v>
      </c>
      <c r="T770" s="16">
        <f t="shared" si="71"/>
        <v>41623.957060185188</v>
      </c>
    </row>
    <row r="771" spans="1:20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8">
        <f t="shared" ref="P771:P834" si="73">IF(L771&gt;0,E771/L771, 0)</f>
        <v>31.846153846153847</v>
      </c>
      <c r="Q771" s="9" t="str">
        <f t="shared" ref="Q771:Q834" si="74">PROPER(LEFT($N771,FIND("/",$N771)-1))</f>
        <v>Publishing</v>
      </c>
      <c r="R771" s="9" t="str">
        <f t="shared" ref="R771:R834" si="75">PROPER(RIGHT($N771,LEN(N771)-FIND("/",N771)))</f>
        <v>Fiction</v>
      </c>
      <c r="S771" s="15">
        <f t="shared" ref="S771:S834" si="76">(J771/86400)+25569+(-6/24)</f>
        <v>41604.746458333335</v>
      </c>
      <c r="T771" s="16">
        <f t="shared" ref="T771:T834" si="77">(I771/86400)+25569+(-6/24)</f>
        <v>41634.746458333335</v>
      </c>
    </row>
    <row r="772" spans="1:20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s="9" t="str">
        <f t="shared" si="74"/>
        <v>Publishing</v>
      </c>
      <c r="R772" s="9" t="str">
        <f t="shared" si="75"/>
        <v>Fiction</v>
      </c>
      <c r="S772" s="15">
        <f t="shared" si="76"/>
        <v>41289.7496412037</v>
      </c>
      <c r="T772" s="16">
        <f t="shared" si="77"/>
        <v>41329.7496412037</v>
      </c>
    </row>
    <row r="773" spans="1:20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15">
        <f t="shared" si="76"/>
        <v>42349.574097222227</v>
      </c>
      <c r="T773" s="16">
        <f t="shared" si="77"/>
        <v>42399.574097222227</v>
      </c>
    </row>
    <row r="774" spans="1:20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15">
        <f t="shared" si="76"/>
        <v>40067.806932870371</v>
      </c>
      <c r="T774" s="16">
        <f t="shared" si="77"/>
        <v>40117.915972222225</v>
      </c>
    </row>
    <row r="775" spans="1:20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15">
        <f t="shared" si="76"/>
        <v>42100.485937500001</v>
      </c>
      <c r="T775" s="16">
        <f t="shared" si="77"/>
        <v>42134.709027777775</v>
      </c>
    </row>
    <row r="776" spans="1:20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15">
        <f t="shared" si="76"/>
        <v>41663.530300925922</v>
      </c>
      <c r="T776" s="16">
        <f t="shared" si="77"/>
        <v>41693.530300925922</v>
      </c>
    </row>
    <row r="777" spans="1:20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15">
        <f t="shared" si="76"/>
        <v>40862.810127314813</v>
      </c>
      <c r="T777" s="16">
        <f t="shared" si="77"/>
        <v>40892.810127314813</v>
      </c>
    </row>
    <row r="778" spans="1:20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s="9" t="str">
        <f t="shared" si="74"/>
        <v>Publishing</v>
      </c>
      <c r="R778" s="9" t="str">
        <f t="shared" si="75"/>
        <v>Fiction</v>
      </c>
      <c r="S778" s="15">
        <f t="shared" si="76"/>
        <v>42250.435706018514</v>
      </c>
      <c r="T778" s="16">
        <f t="shared" si="77"/>
        <v>42287.958333333328</v>
      </c>
    </row>
    <row r="779" spans="1:20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15">
        <f t="shared" si="76"/>
        <v>41456.731215277774</v>
      </c>
      <c r="T779" s="16">
        <f t="shared" si="77"/>
        <v>41486.731215277774</v>
      </c>
    </row>
    <row r="780" spans="1:20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15">
        <f t="shared" si="76"/>
        <v>41729.452314814815</v>
      </c>
      <c r="T780" s="16">
        <f t="shared" si="77"/>
        <v>41759.452314814815</v>
      </c>
    </row>
    <row r="781" spans="1:20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s="9" t="str">
        <f t="shared" si="74"/>
        <v>Publishing</v>
      </c>
      <c r="R781" s="9" t="str">
        <f t="shared" si="75"/>
        <v>Fiction</v>
      </c>
      <c r="S781" s="15">
        <f t="shared" si="76"/>
        <v>40436.43408564815</v>
      </c>
      <c r="T781" s="16">
        <f t="shared" si="77"/>
        <v>40465.916666666664</v>
      </c>
    </row>
    <row r="782" spans="1:20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s="9" t="str">
        <f t="shared" si="74"/>
        <v>Music</v>
      </c>
      <c r="R782" s="9" t="str">
        <f t="shared" si="75"/>
        <v>Rock</v>
      </c>
      <c r="S782" s="15">
        <f t="shared" si="76"/>
        <v>40636.423900462964</v>
      </c>
      <c r="T782" s="16">
        <f t="shared" si="77"/>
        <v>40666.423900462964</v>
      </c>
    </row>
    <row r="783" spans="1:20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s="9" t="str">
        <f t="shared" si="74"/>
        <v>Music</v>
      </c>
      <c r="R783" s="9" t="str">
        <f t="shared" si="75"/>
        <v>Rock</v>
      </c>
      <c r="S783" s="15">
        <f t="shared" si="76"/>
        <v>41402.750856481478</v>
      </c>
      <c r="T783" s="16">
        <f t="shared" si="77"/>
        <v>41432.750856481478</v>
      </c>
    </row>
    <row r="784" spans="1:20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s="9" t="str">
        <f t="shared" si="74"/>
        <v>Music</v>
      </c>
      <c r="R784" s="9" t="str">
        <f t="shared" si="75"/>
        <v>Rock</v>
      </c>
      <c r="S784" s="15">
        <f t="shared" si="76"/>
        <v>41116.508125</v>
      </c>
      <c r="T784" s="16">
        <f t="shared" si="77"/>
        <v>41146.508125</v>
      </c>
    </row>
    <row r="785" spans="1:20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s="9" t="str">
        <f t="shared" si="74"/>
        <v>Music</v>
      </c>
      <c r="R785" s="9" t="str">
        <f t="shared" si="75"/>
        <v>Rock</v>
      </c>
      <c r="S785" s="15">
        <f t="shared" si="76"/>
        <v>40987.523715277777</v>
      </c>
      <c r="T785" s="16">
        <f t="shared" si="77"/>
        <v>41026.666666666664</v>
      </c>
    </row>
    <row r="786" spans="1:20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15">
        <f t="shared" si="76"/>
        <v>41674.899525462963</v>
      </c>
      <c r="T786" s="16">
        <f t="shared" si="77"/>
        <v>41714.857858796298</v>
      </c>
    </row>
    <row r="787" spans="1:20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s="9" t="str">
        <f t="shared" si="74"/>
        <v>Music</v>
      </c>
      <c r="R787" s="9" t="str">
        <f t="shared" si="75"/>
        <v>Rock</v>
      </c>
      <c r="S787" s="15">
        <f t="shared" si="76"/>
        <v>41303.343923611115</v>
      </c>
      <c r="T787" s="16">
        <f t="shared" si="77"/>
        <v>41333.343923611115</v>
      </c>
    </row>
    <row r="788" spans="1:20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s="9" t="str">
        <f t="shared" si="74"/>
        <v>Music</v>
      </c>
      <c r="R788" s="9" t="str">
        <f t="shared" si="75"/>
        <v>Rock</v>
      </c>
      <c r="S788" s="15">
        <f t="shared" si="76"/>
        <v>40982.805949074071</v>
      </c>
      <c r="T788" s="16">
        <f t="shared" si="77"/>
        <v>41040.407638888893</v>
      </c>
    </row>
    <row r="789" spans="1:20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s="9" t="str">
        <f t="shared" si="74"/>
        <v>Music</v>
      </c>
      <c r="R789" s="9" t="str">
        <f t="shared" si="75"/>
        <v>Rock</v>
      </c>
      <c r="S789" s="15">
        <f t="shared" si="76"/>
        <v>41549.377615740741</v>
      </c>
      <c r="T789" s="16">
        <f t="shared" si="77"/>
        <v>41579.377615740741</v>
      </c>
    </row>
    <row r="790" spans="1:20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s="9" t="str">
        <f t="shared" si="74"/>
        <v>Music</v>
      </c>
      <c r="R790" s="9" t="str">
        <f t="shared" si="75"/>
        <v>Rock</v>
      </c>
      <c r="S790" s="15">
        <f t="shared" si="76"/>
        <v>41058.756805555553</v>
      </c>
      <c r="T790" s="16">
        <f t="shared" si="77"/>
        <v>41096.915972222225</v>
      </c>
    </row>
    <row r="791" spans="1:20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s="9" t="str">
        <f t="shared" si="74"/>
        <v>Music</v>
      </c>
      <c r="R791" s="9" t="str">
        <f t="shared" si="75"/>
        <v>Rock</v>
      </c>
      <c r="S791" s="15">
        <f t="shared" si="76"/>
        <v>41276.936111111107</v>
      </c>
      <c r="T791" s="16">
        <f t="shared" si="77"/>
        <v>41295.082638888889</v>
      </c>
    </row>
    <row r="792" spans="1:20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s="9" t="str">
        <f t="shared" si="74"/>
        <v>Music</v>
      </c>
      <c r="R792" s="9" t="str">
        <f t="shared" si="75"/>
        <v>Rock</v>
      </c>
      <c r="S792" s="15">
        <f t="shared" si="76"/>
        <v>41275.797905092593</v>
      </c>
      <c r="T792" s="16">
        <f t="shared" si="77"/>
        <v>41305.797905092593</v>
      </c>
    </row>
    <row r="793" spans="1:20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s="9" t="str">
        <f t="shared" si="74"/>
        <v>Music</v>
      </c>
      <c r="R793" s="9" t="str">
        <f t="shared" si="75"/>
        <v>Rock</v>
      </c>
      <c r="S793" s="15">
        <f t="shared" si="76"/>
        <v>41557.530624999999</v>
      </c>
      <c r="T793" s="16">
        <f t="shared" si="77"/>
        <v>41590.999305555553</v>
      </c>
    </row>
    <row r="794" spans="1:20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s="9" t="str">
        <f t="shared" si="74"/>
        <v>Music</v>
      </c>
      <c r="R794" s="9" t="str">
        <f t="shared" si="75"/>
        <v>Rock</v>
      </c>
      <c r="S794" s="15">
        <f t="shared" si="76"/>
        <v>41555.62364583333</v>
      </c>
      <c r="T794" s="16">
        <f t="shared" si="77"/>
        <v>41585.665312500001</v>
      </c>
    </row>
    <row r="795" spans="1:20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s="9" t="str">
        <f t="shared" si="74"/>
        <v>Music</v>
      </c>
      <c r="R795" s="9" t="str">
        <f t="shared" si="75"/>
        <v>Rock</v>
      </c>
      <c r="S795" s="15">
        <f t="shared" si="76"/>
        <v>41442.491249999999</v>
      </c>
      <c r="T795" s="16">
        <f t="shared" si="77"/>
        <v>41457.957638888889</v>
      </c>
    </row>
    <row r="796" spans="1:20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s="9" t="str">
        <f t="shared" si="74"/>
        <v>Music</v>
      </c>
      <c r="R796" s="9" t="str">
        <f t="shared" si="75"/>
        <v>Rock</v>
      </c>
      <c r="S796" s="15">
        <f t="shared" si="76"/>
        <v>40735.865011574075</v>
      </c>
      <c r="T796" s="16">
        <f t="shared" si="77"/>
        <v>40791.462500000001</v>
      </c>
    </row>
    <row r="797" spans="1:20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s="9" t="str">
        <f t="shared" si="74"/>
        <v>Music</v>
      </c>
      <c r="R797" s="9" t="str">
        <f t="shared" si="75"/>
        <v>Rock</v>
      </c>
      <c r="S797" s="15">
        <f t="shared" si="76"/>
        <v>40963.363032407404</v>
      </c>
      <c r="T797" s="16">
        <f t="shared" si="77"/>
        <v>41005.957638888889</v>
      </c>
    </row>
    <row r="798" spans="1:20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s="9" t="str">
        <f t="shared" si="74"/>
        <v>Music</v>
      </c>
      <c r="R798" s="9" t="str">
        <f t="shared" si="75"/>
        <v>Rock</v>
      </c>
      <c r="S798" s="15">
        <f t="shared" si="76"/>
        <v>41502.632928240739</v>
      </c>
      <c r="T798" s="16">
        <f t="shared" si="77"/>
        <v>41532.631944444445</v>
      </c>
    </row>
    <row r="799" spans="1:20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s="9" t="str">
        <f t="shared" si="74"/>
        <v>Music</v>
      </c>
      <c r="R799" s="9" t="str">
        <f t="shared" si="75"/>
        <v>Rock</v>
      </c>
      <c r="S799" s="15">
        <f t="shared" si="76"/>
        <v>40996.744074074071</v>
      </c>
      <c r="T799" s="16">
        <f t="shared" si="77"/>
        <v>41027.916666666664</v>
      </c>
    </row>
    <row r="800" spans="1:20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s="9" t="str">
        <f t="shared" si="74"/>
        <v>Music</v>
      </c>
      <c r="R800" s="9" t="str">
        <f t="shared" si="75"/>
        <v>Rock</v>
      </c>
      <c r="S800" s="15">
        <f t="shared" si="76"/>
        <v>41882.340127314819</v>
      </c>
      <c r="T800" s="16">
        <f t="shared" si="77"/>
        <v>41912.340127314819</v>
      </c>
    </row>
    <row r="801" spans="1:20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s="9" t="str">
        <f t="shared" si="74"/>
        <v>Music</v>
      </c>
      <c r="R801" s="9" t="str">
        <f t="shared" si="75"/>
        <v>Rock</v>
      </c>
      <c r="S801" s="15">
        <f t="shared" si="76"/>
        <v>40996.417199074072</v>
      </c>
      <c r="T801" s="16">
        <f t="shared" si="77"/>
        <v>41026.417199074072</v>
      </c>
    </row>
    <row r="802" spans="1:20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15">
        <f t="shared" si="76"/>
        <v>41863.183495370373</v>
      </c>
      <c r="T802" s="16">
        <f t="shared" si="77"/>
        <v>41893.183495370373</v>
      </c>
    </row>
    <row r="803" spans="1:20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s="9" t="str">
        <f t="shared" si="74"/>
        <v>Music</v>
      </c>
      <c r="R803" s="9" t="str">
        <f t="shared" si="75"/>
        <v>Rock</v>
      </c>
      <c r="S803" s="15">
        <f t="shared" si="76"/>
        <v>40695.545370370368</v>
      </c>
      <c r="T803" s="16">
        <f t="shared" si="77"/>
        <v>40725.545370370368</v>
      </c>
    </row>
    <row r="804" spans="1:20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s="9" t="str">
        <f t="shared" si="74"/>
        <v>Music</v>
      </c>
      <c r="R804" s="9" t="str">
        <f t="shared" si="75"/>
        <v>Rock</v>
      </c>
      <c r="S804" s="15">
        <f t="shared" si="76"/>
        <v>41122.772268518514</v>
      </c>
      <c r="T804" s="16">
        <f t="shared" si="77"/>
        <v>41168.920138888891</v>
      </c>
    </row>
    <row r="805" spans="1:20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s="9" t="str">
        <f t="shared" si="74"/>
        <v>Music</v>
      </c>
      <c r="R805" s="9" t="str">
        <f t="shared" si="75"/>
        <v>Rock</v>
      </c>
      <c r="S805" s="15">
        <f t="shared" si="76"/>
        <v>40665.699976851851</v>
      </c>
      <c r="T805" s="16">
        <f t="shared" si="77"/>
        <v>40691.791666666664</v>
      </c>
    </row>
    <row r="806" spans="1:20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s="9" t="str">
        <f t="shared" si="74"/>
        <v>Music</v>
      </c>
      <c r="R806" s="9" t="str">
        <f t="shared" si="75"/>
        <v>Rock</v>
      </c>
      <c r="S806" s="15">
        <f t="shared" si="76"/>
        <v>40729.855624999997</v>
      </c>
      <c r="T806" s="16">
        <f t="shared" si="77"/>
        <v>40746.915972222225</v>
      </c>
    </row>
    <row r="807" spans="1:20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s="9" t="str">
        <f t="shared" si="74"/>
        <v>Music</v>
      </c>
      <c r="R807" s="9" t="str">
        <f t="shared" si="75"/>
        <v>Rock</v>
      </c>
      <c r="S807" s="15">
        <f t="shared" si="76"/>
        <v>40690.573055555556</v>
      </c>
      <c r="T807" s="16">
        <f t="shared" si="77"/>
        <v>40740.708333333336</v>
      </c>
    </row>
    <row r="808" spans="1:20" ht="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s="9" t="str">
        <f t="shared" si="74"/>
        <v>Music</v>
      </c>
      <c r="R808" s="9" t="str">
        <f t="shared" si="75"/>
        <v>Rock</v>
      </c>
      <c r="S808" s="15">
        <f t="shared" si="76"/>
        <v>40763.441423611112</v>
      </c>
      <c r="T808" s="16">
        <f t="shared" si="77"/>
        <v>40793.441423611112</v>
      </c>
    </row>
    <row r="809" spans="1:20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s="9" t="str">
        <f t="shared" si="74"/>
        <v>Music</v>
      </c>
      <c r="R809" s="9" t="str">
        <f t="shared" si="75"/>
        <v>Rock</v>
      </c>
      <c r="S809" s="15">
        <f t="shared" si="76"/>
        <v>42759.378599537042</v>
      </c>
      <c r="T809" s="16">
        <f t="shared" si="77"/>
        <v>42794.833333333328</v>
      </c>
    </row>
    <row r="810" spans="1:20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s="9" t="str">
        <f t="shared" si="74"/>
        <v>Music</v>
      </c>
      <c r="R810" s="9" t="str">
        <f t="shared" si="75"/>
        <v>Rock</v>
      </c>
      <c r="S810" s="15">
        <f t="shared" si="76"/>
        <v>41961.850532407407</v>
      </c>
      <c r="T810" s="16">
        <f t="shared" si="77"/>
        <v>41994.957638888889</v>
      </c>
    </row>
    <row r="811" spans="1:20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s="9" t="str">
        <f t="shared" si="74"/>
        <v>Music</v>
      </c>
      <c r="R811" s="9" t="str">
        <f t="shared" si="75"/>
        <v>Rock</v>
      </c>
      <c r="S811" s="15">
        <f t="shared" si="76"/>
        <v>41628.583680555559</v>
      </c>
      <c r="T811" s="16">
        <f t="shared" si="77"/>
        <v>41658.583680555559</v>
      </c>
    </row>
    <row r="812" spans="1:20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s="9" t="str">
        <f t="shared" si="74"/>
        <v>Music</v>
      </c>
      <c r="R812" s="9" t="str">
        <f t="shared" si="75"/>
        <v>Rock</v>
      </c>
      <c r="S812" s="15">
        <f t="shared" si="76"/>
        <v>41122.806273148148</v>
      </c>
      <c r="T812" s="16">
        <f t="shared" si="77"/>
        <v>41152.806273148148</v>
      </c>
    </row>
    <row r="813" spans="1:20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s="9" t="str">
        <f t="shared" si="74"/>
        <v>Music</v>
      </c>
      <c r="R813" s="9" t="str">
        <f t="shared" si="75"/>
        <v>Rock</v>
      </c>
      <c r="S813" s="15">
        <f t="shared" si="76"/>
        <v>41443.393541666665</v>
      </c>
      <c r="T813" s="16">
        <f t="shared" si="77"/>
        <v>41465.452777777777</v>
      </c>
    </row>
    <row r="814" spans="1:20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s="9" t="str">
        <f t="shared" si="74"/>
        <v>Music</v>
      </c>
      <c r="R814" s="9" t="str">
        <f t="shared" si="75"/>
        <v>Rock</v>
      </c>
      <c r="S814" s="15">
        <f t="shared" si="76"/>
        <v>41281.767962962964</v>
      </c>
      <c r="T814" s="16">
        <f t="shared" si="77"/>
        <v>41334.331944444442</v>
      </c>
    </row>
    <row r="815" spans="1:20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s="9" t="str">
        <f t="shared" si="74"/>
        <v>Music</v>
      </c>
      <c r="R815" s="9" t="str">
        <f t="shared" si="75"/>
        <v>Rock</v>
      </c>
      <c r="S815" s="15">
        <f t="shared" si="76"/>
        <v>41080.710243055553</v>
      </c>
      <c r="T815" s="16">
        <f t="shared" si="77"/>
        <v>41110.710243055553</v>
      </c>
    </row>
    <row r="816" spans="1:20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s="9" t="str">
        <f t="shared" si="74"/>
        <v>Music</v>
      </c>
      <c r="R816" s="9" t="str">
        <f t="shared" si="75"/>
        <v>Rock</v>
      </c>
      <c r="S816" s="15">
        <f t="shared" si="76"/>
        <v>40679.493067129632</v>
      </c>
      <c r="T816" s="16">
        <f t="shared" si="77"/>
        <v>40694.50277777778</v>
      </c>
    </row>
    <row r="817" spans="1:20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s="9" t="str">
        <f t="shared" si="74"/>
        <v>Music</v>
      </c>
      <c r="R817" s="9" t="str">
        <f t="shared" si="75"/>
        <v>Rock</v>
      </c>
      <c r="S817" s="15">
        <f t="shared" si="76"/>
        <v>41914.667858796296</v>
      </c>
      <c r="T817" s="16">
        <f t="shared" si="77"/>
        <v>41944.667858796296</v>
      </c>
    </row>
    <row r="818" spans="1:20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15">
        <f t="shared" si="76"/>
        <v>41341.620868055557</v>
      </c>
      <c r="T818" s="16">
        <f t="shared" si="77"/>
        <v>41373.020833333336</v>
      </c>
    </row>
    <row r="819" spans="1:20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s="9" t="str">
        <f t="shared" si="74"/>
        <v>Music</v>
      </c>
      <c r="R819" s="9" t="str">
        <f t="shared" si="75"/>
        <v>Rock</v>
      </c>
      <c r="S819" s="15">
        <f t="shared" si="76"/>
        <v>40925.349664351852</v>
      </c>
      <c r="T819" s="16">
        <f t="shared" si="77"/>
        <v>40978.957638888889</v>
      </c>
    </row>
    <row r="820" spans="1:20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s="9" t="str">
        <f t="shared" si="74"/>
        <v>Music</v>
      </c>
      <c r="R820" s="9" t="str">
        <f t="shared" si="75"/>
        <v>Rock</v>
      </c>
      <c r="S820" s="15">
        <f t="shared" si="76"/>
        <v>41120.632881944446</v>
      </c>
      <c r="T820" s="16">
        <f t="shared" si="77"/>
        <v>41128.459027777775</v>
      </c>
    </row>
    <row r="821" spans="1:20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s="9" t="str">
        <f t="shared" si="74"/>
        <v>Music</v>
      </c>
      <c r="R821" s="9" t="str">
        <f t="shared" si="75"/>
        <v>Rock</v>
      </c>
      <c r="S821" s="15">
        <f t="shared" si="76"/>
        <v>41619.748310185183</v>
      </c>
      <c r="T821" s="16">
        <f t="shared" si="77"/>
        <v>41628.947222222225</v>
      </c>
    </row>
    <row r="822" spans="1:20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s="9" t="str">
        <f t="shared" si="74"/>
        <v>Music</v>
      </c>
      <c r="R822" s="9" t="str">
        <f t="shared" si="75"/>
        <v>Rock</v>
      </c>
      <c r="S822" s="15">
        <f t="shared" si="76"/>
        <v>41768.591921296298</v>
      </c>
      <c r="T822" s="16">
        <f t="shared" si="77"/>
        <v>41798.958333333336</v>
      </c>
    </row>
    <row r="823" spans="1:20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s="9" t="str">
        <f t="shared" si="74"/>
        <v>Music</v>
      </c>
      <c r="R823" s="9" t="str">
        <f t="shared" si="75"/>
        <v>Rock</v>
      </c>
      <c r="S823" s="15">
        <f t="shared" si="76"/>
        <v>42093.672048611115</v>
      </c>
      <c r="T823" s="16">
        <f t="shared" si="77"/>
        <v>42127.917361111111</v>
      </c>
    </row>
    <row r="824" spans="1:20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s="9" t="str">
        <f t="shared" si="74"/>
        <v>Music</v>
      </c>
      <c r="R824" s="9" t="str">
        <f t="shared" si="75"/>
        <v>Rock</v>
      </c>
      <c r="S824" s="15">
        <f t="shared" si="76"/>
        <v>41157.697337962964</v>
      </c>
      <c r="T824" s="16">
        <f t="shared" si="77"/>
        <v>41187.697337962964</v>
      </c>
    </row>
    <row r="825" spans="1:20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s="9" t="str">
        <f t="shared" si="74"/>
        <v>Music</v>
      </c>
      <c r="R825" s="9" t="str">
        <f t="shared" si="75"/>
        <v>Rock</v>
      </c>
      <c r="S825" s="15">
        <f t="shared" si="76"/>
        <v>42055.722824074073</v>
      </c>
      <c r="T825" s="16">
        <f t="shared" si="77"/>
        <v>42085.681157407409</v>
      </c>
    </row>
    <row r="826" spans="1:20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s="9" t="str">
        <f t="shared" si="74"/>
        <v>Music</v>
      </c>
      <c r="R826" s="9" t="str">
        <f t="shared" si="75"/>
        <v>Rock</v>
      </c>
      <c r="S826" s="15">
        <f t="shared" si="76"/>
        <v>40249.992106481484</v>
      </c>
      <c r="T826" s="16">
        <f t="shared" si="77"/>
        <v>40286.040972222225</v>
      </c>
    </row>
    <row r="827" spans="1:20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s="9" t="str">
        <f t="shared" si="74"/>
        <v>Music</v>
      </c>
      <c r="R827" s="9" t="str">
        <f t="shared" si="75"/>
        <v>Rock</v>
      </c>
      <c r="S827" s="15">
        <f t="shared" si="76"/>
        <v>41186.056527777779</v>
      </c>
      <c r="T827" s="16">
        <f t="shared" si="77"/>
        <v>41211.056527777779</v>
      </c>
    </row>
    <row r="828" spans="1:20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s="9" t="str">
        <f t="shared" si="74"/>
        <v>Music</v>
      </c>
      <c r="R828" s="9" t="str">
        <f t="shared" si="75"/>
        <v>Rock</v>
      </c>
      <c r="S828" s="15">
        <f t="shared" si="76"/>
        <v>40972.788541666669</v>
      </c>
      <c r="T828" s="16">
        <f t="shared" si="77"/>
        <v>40993.746874999997</v>
      </c>
    </row>
    <row r="829" spans="1:20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s="9" t="str">
        <f t="shared" si="74"/>
        <v>Music</v>
      </c>
      <c r="R829" s="9" t="str">
        <f t="shared" si="75"/>
        <v>Rock</v>
      </c>
      <c r="S829" s="15">
        <f t="shared" si="76"/>
        <v>40927.223460648151</v>
      </c>
      <c r="T829" s="16">
        <f t="shared" si="77"/>
        <v>40953.575694444444</v>
      </c>
    </row>
    <row r="830" spans="1:20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s="9" t="str">
        <f t="shared" si="74"/>
        <v>Music</v>
      </c>
      <c r="R830" s="9" t="str">
        <f t="shared" si="75"/>
        <v>Rock</v>
      </c>
      <c r="S830" s="15">
        <f t="shared" si="76"/>
        <v>41072.800717592589</v>
      </c>
      <c r="T830" s="16">
        <f t="shared" si="77"/>
        <v>41085.433333333334</v>
      </c>
    </row>
    <row r="831" spans="1:20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15">
        <f t="shared" si="76"/>
        <v>42504.551388888889</v>
      </c>
      <c r="T831" s="16">
        <f t="shared" si="77"/>
        <v>42564.551388888889</v>
      </c>
    </row>
    <row r="832" spans="1:20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s="9" t="str">
        <f t="shared" si="74"/>
        <v>Music</v>
      </c>
      <c r="R832" s="9" t="str">
        <f t="shared" si="75"/>
        <v>Rock</v>
      </c>
      <c r="S832" s="15">
        <f t="shared" si="76"/>
        <v>41325.275752314818</v>
      </c>
      <c r="T832" s="16">
        <f t="shared" si="77"/>
        <v>41355.234085648146</v>
      </c>
    </row>
    <row r="833" spans="1:20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s="9" t="str">
        <f t="shared" si="74"/>
        <v>Music</v>
      </c>
      <c r="R833" s="9" t="str">
        <f t="shared" si="75"/>
        <v>Rock</v>
      </c>
      <c r="S833" s="15">
        <f t="shared" si="76"/>
        <v>40996.396921296298</v>
      </c>
      <c r="T833" s="16">
        <f t="shared" si="77"/>
        <v>41026.396921296298</v>
      </c>
    </row>
    <row r="834" spans="1:20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s="9" t="str">
        <f t="shared" si="74"/>
        <v>Music</v>
      </c>
      <c r="R834" s="9" t="str">
        <f t="shared" si="75"/>
        <v>Rock</v>
      </c>
      <c r="S834" s="15">
        <f t="shared" si="76"/>
        <v>40869.425173611111</v>
      </c>
      <c r="T834" s="16">
        <f t="shared" si="77"/>
        <v>40929.092361111107</v>
      </c>
    </row>
    <row r="835" spans="1:20" ht="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8">
        <f t="shared" ref="P835:P898" si="79">IF(L835&gt;0,E835/L835, 0)</f>
        <v>148.78048780487805</v>
      </c>
      <c r="Q835" s="9" t="str">
        <f t="shared" ref="Q835:Q898" si="80">PROPER(LEFT($N835,FIND("/",$N835)-1))</f>
        <v>Music</v>
      </c>
      <c r="R835" s="9" t="str">
        <f t="shared" ref="R835:R898" si="81">PROPER(RIGHT($N835,LEN(N835)-FIND("/",N835)))</f>
        <v>Rock</v>
      </c>
      <c r="S835" s="15">
        <f t="shared" ref="S835:S898" si="82">(J835/86400)+25569+(-6/24)</f>
        <v>41718.628182870372</v>
      </c>
      <c r="T835" s="16">
        <f t="shared" ref="T835:T898" si="83">(I835/86400)+25569+(-6/24)</f>
        <v>41748.628182870372</v>
      </c>
    </row>
    <row r="836" spans="1:20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15">
        <f t="shared" si="82"/>
        <v>41422.572824074072</v>
      </c>
      <c r="T836" s="16">
        <f t="shared" si="83"/>
        <v>41455.915972222225</v>
      </c>
    </row>
    <row r="837" spans="1:20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s="9" t="str">
        <f t="shared" si="80"/>
        <v>Music</v>
      </c>
      <c r="R837" s="9" t="str">
        <f t="shared" si="81"/>
        <v>Rock</v>
      </c>
      <c r="S837" s="15">
        <f t="shared" si="82"/>
        <v>41005.20784722222</v>
      </c>
      <c r="T837" s="16">
        <f t="shared" si="83"/>
        <v>41047.875</v>
      </c>
    </row>
    <row r="838" spans="1:20" ht="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s="9" t="str">
        <f t="shared" si="80"/>
        <v>Music</v>
      </c>
      <c r="R838" s="9" t="str">
        <f t="shared" si="81"/>
        <v>Rock</v>
      </c>
      <c r="S838" s="15">
        <f t="shared" si="82"/>
        <v>41523.806921296295</v>
      </c>
      <c r="T838" s="16">
        <f t="shared" si="83"/>
        <v>41553.806921296295</v>
      </c>
    </row>
    <row r="839" spans="1:20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s="9" t="str">
        <f t="shared" si="80"/>
        <v>Music</v>
      </c>
      <c r="R839" s="9" t="str">
        <f t="shared" si="81"/>
        <v>Rock</v>
      </c>
      <c r="S839" s="15">
        <f t="shared" si="82"/>
        <v>41730.748402777775</v>
      </c>
      <c r="T839" s="16">
        <f t="shared" si="83"/>
        <v>41760.748402777775</v>
      </c>
    </row>
    <row r="840" spans="1:20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s="9" t="str">
        <f t="shared" si="80"/>
        <v>Music</v>
      </c>
      <c r="R840" s="9" t="str">
        <f t="shared" si="81"/>
        <v>Rock</v>
      </c>
      <c r="S840" s="15">
        <f t="shared" si="82"/>
        <v>40895.647974537038</v>
      </c>
      <c r="T840" s="16">
        <f t="shared" si="83"/>
        <v>40925.647974537038</v>
      </c>
    </row>
    <row r="841" spans="1:20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s="9" t="str">
        <f t="shared" si="80"/>
        <v>Music</v>
      </c>
      <c r="R841" s="9" t="str">
        <f t="shared" si="81"/>
        <v>Rock</v>
      </c>
      <c r="S841" s="15">
        <f t="shared" si="82"/>
        <v>41144.513379629629</v>
      </c>
      <c r="T841" s="16">
        <f t="shared" si="83"/>
        <v>41174.513379629629</v>
      </c>
    </row>
    <row r="842" spans="1:20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s="9" t="str">
        <f t="shared" si="80"/>
        <v>Music</v>
      </c>
      <c r="R842" s="9" t="str">
        <f t="shared" si="81"/>
        <v>Metal</v>
      </c>
      <c r="S842" s="15">
        <f t="shared" si="82"/>
        <v>42606.976701388892</v>
      </c>
      <c r="T842" s="16">
        <f t="shared" si="83"/>
        <v>42636.976701388892</v>
      </c>
    </row>
    <row r="843" spans="1:20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s="9" t="str">
        <f t="shared" si="80"/>
        <v>Music</v>
      </c>
      <c r="R843" s="9" t="str">
        <f t="shared" si="81"/>
        <v>Metal</v>
      </c>
      <c r="S843" s="15">
        <f t="shared" si="82"/>
        <v>41923.588692129633</v>
      </c>
      <c r="T843" s="16">
        <f t="shared" si="83"/>
        <v>41953.630358796298</v>
      </c>
    </row>
    <row r="844" spans="1:20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s="9" t="str">
        <f t="shared" si="80"/>
        <v>Music</v>
      </c>
      <c r="R844" s="9" t="str">
        <f t="shared" si="81"/>
        <v>Metal</v>
      </c>
      <c r="S844" s="15">
        <f t="shared" si="82"/>
        <v>41526.34239583333</v>
      </c>
      <c r="T844" s="16">
        <f t="shared" si="83"/>
        <v>41560.915972222225</v>
      </c>
    </row>
    <row r="845" spans="1:20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15">
        <f t="shared" si="82"/>
        <v>42695.007870370369</v>
      </c>
      <c r="T845" s="16">
        <f t="shared" si="83"/>
        <v>42712.083333333328</v>
      </c>
    </row>
    <row r="846" spans="1:20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s="9" t="str">
        <f t="shared" si="80"/>
        <v>Music</v>
      </c>
      <c r="R846" s="9" t="str">
        <f t="shared" si="81"/>
        <v>Metal</v>
      </c>
      <c r="S846" s="15">
        <f t="shared" si="82"/>
        <v>41905.434629629628</v>
      </c>
      <c r="T846" s="16">
        <f t="shared" si="83"/>
        <v>41943.957638888889</v>
      </c>
    </row>
    <row r="847" spans="1:20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s="9" t="str">
        <f t="shared" si="80"/>
        <v>Music</v>
      </c>
      <c r="R847" s="9" t="str">
        <f t="shared" si="81"/>
        <v>Metal</v>
      </c>
      <c r="S847" s="15">
        <f t="shared" si="82"/>
        <v>42577.955972222218</v>
      </c>
      <c r="T847" s="16">
        <f t="shared" si="83"/>
        <v>42617.915972222225</v>
      </c>
    </row>
    <row r="848" spans="1:20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s="9" t="str">
        <f t="shared" si="80"/>
        <v>Music</v>
      </c>
      <c r="R848" s="9" t="str">
        <f t="shared" si="81"/>
        <v>Metal</v>
      </c>
      <c r="S848" s="15">
        <f t="shared" si="82"/>
        <v>41694.141840277778</v>
      </c>
      <c r="T848" s="16">
        <f t="shared" si="83"/>
        <v>41708.333333333336</v>
      </c>
    </row>
    <row r="849" spans="1:20" ht="1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s="9" t="str">
        <f t="shared" si="80"/>
        <v>Music</v>
      </c>
      <c r="R849" s="9" t="str">
        <f t="shared" si="81"/>
        <v>Metal</v>
      </c>
      <c r="S849" s="15">
        <f t="shared" si="82"/>
        <v>42165.548333333332</v>
      </c>
      <c r="T849" s="16">
        <f t="shared" si="83"/>
        <v>42195.548333333332</v>
      </c>
    </row>
    <row r="850" spans="1:20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15">
        <f t="shared" si="82"/>
        <v>42078.542048611111</v>
      </c>
      <c r="T850" s="16">
        <f t="shared" si="83"/>
        <v>42108.542048611111</v>
      </c>
    </row>
    <row r="851" spans="1:20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s="9" t="str">
        <f t="shared" si="80"/>
        <v>Music</v>
      </c>
      <c r="R851" s="9" t="str">
        <f t="shared" si="81"/>
        <v>Metal</v>
      </c>
      <c r="S851" s="15">
        <f t="shared" si="82"/>
        <v>42050.898888888885</v>
      </c>
      <c r="T851" s="16">
        <f t="shared" si="83"/>
        <v>42078.857222222221</v>
      </c>
    </row>
    <row r="852" spans="1:20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s="9" t="str">
        <f t="shared" si="80"/>
        <v>Music</v>
      </c>
      <c r="R852" s="9" t="str">
        <f t="shared" si="81"/>
        <v>Metal</v>
      </c>
      <c r="S852" s="15">
        <f t="shared" si="82"/>
        <v>42452.577743055561</v>
      </c>
      <c r="T852" s="16">
        <f t="shared" si="83"/>
        <v>42484.957638888889</v>
      </c>
    </row>
    <row r="853" spans="1:20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s="9" t="str">
        <f t="shared" si="80"/>
        <v>Music</v>
      </c>
      <c r="R853" s="9" t="str">
        <f t="shared" si="81"/>
        <v>Metal</v>
      </c>
      <c r="S853" s="15">
        <f t="shared" si="82"/>
        <v>42522.630243055552</v>
      </c>
      <c r="T853" s="16">
        <f t="shared" si="83"/>
        <v>42582.572916666672</v>
      </c>
    </row>
    <row r="854" spans="1:20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s="9" t="str">
        <f t="shared" si="80"/>
        <v>Music</v>
      </c>
      <c r="R854" s="9" t="str">
        <f t="shared" si="81"/>
        <v>Metal</v>
      </c>
      <c r="S854" s="15">
        <f t="shared" si="82"/>
        <v>42656.555497685185</v>
      </c>
      <c r="T854" s="16">
        <f t="shared" si="83"/>
        <v>42667.625</v>
      </c>
    </row>
    <row r="855" spans="1:20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s="9" t="str">
        <f t="shared" si="80"/>
        <v>Music</v>
      </c>
      <c r="R855" s="9" t="str">
        <f t="shared" si="81"/>
        <v>Metal</v>
      </c>
      <c r="S855" s="15">
        <f t="shared" si="82"/>
        <v>42021.582280092596</v>
      </c>
      <c r="T855" s="16">
        <f t="shared" si="83"/>
        <v>42051.582280092596</v>
      </c>
    </row>
    <row r="856" spans="1:20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s="9" t="str">
        <f t="shared" si="80"/>
        <v>Music</v>
      </c>
      <c r="R856" s="9" t="str">
        <f t="shared" si="81"/>
        <v>Metal</v>
      </c>
      <c r="S856" s="15">
        <f t="shared" si="82"/>
        <v>42701.962337962963</v>
      </c>
      <c r="T856" s="16">
        <f t="shared" si="83"/>
        <v>42731.962337962963</v>
      </c>
    </row>
    <row r="857" spans="1:20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s="9" t="str">
        <f t="shared" si="80"/>
        <v>Music</v>
      </c>
      <c r="R857" s="9" t="str">
        <f t="shared" si="81"/>
        <v>Metal</v>
      </c>
      <c r="S857" s="15">
        <f t="shared" si="82"/>
        <v>42544.875196759254</v>
      </c>
      <c r="T857" s="16">
        <f t="shared" si="83"/>
        <v>42574.875196759254</v>
      </c>
    </row>
    <row r="858" spans="1:20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s="9" t="str">
        <f t="shared" si="80"/>
        <v>Music</v>
      </c>
      <c r="R858" s="9" t="str">
        <f t="shared" si="81"/>
        <v>Metal</v>
      </c>
      <c r="S858" s="15">
        <f t="shared" si="82"/>
        <v>42609.061990740738</v>
      </c>
      <c r="T858" s="16">
        <f t="shared" si="83"/>
        <v>42668.541666666672</v>
      </c>
    </row>
    <row r="859" spans="1:20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s="9" t="str">
        <f t="shared" si="80"/>
        <v>Music</v>
      </c>
      <c r="R859" s="9" t="str">
        <f t="shared" si="81"/>
        <v>Metal</v>
      </c>
      <c r="S859" s="15">
        <f t="shared" si="82"/>
        <v>42291.331377314811</v>
      </c>
      <c r="T859" s="16">
        <f t="shared" si="83"/>
        <v>42333.373043981483</v>
      </c>
    </row>
    <row r="860" spans="1:20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s="9" t="str">
        <f t="shared" si="80"/>
        <v>Music</v>
      </c>
      <c r="R860" s="9" t="str">
        <f t="shared" si="81"/>
        <v>Metal</v>
      </c>
      <c r="S860" s="15">
        <f t="shared" si="82"/>
        <v>42079.495578703703</v>
      </c>
      <c r="T860" s="16">
        <f t="shared" si="83"/>
        <v>42109.707638888889</v>
      </c>
    </row>
    <row r="861" spans="1:20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s="9" t="str">
        <f t="shared" si="80"/>
        <v>Music</v>
      </c>
      <c r="R861" s="9" t="str">
        <f t="shared" si="81"/>
        <v>Metal</v>
      </c>
      <c r="S861" s="15">
        <f t="shared" si="82"/>
        <v>42128.570231481484</v>
      </c>
      <c r="T861" s="16">
        <f t="shared" si="83"/>
        <v>42158.75</v>
      </c>
    </row>
    <row r="862" spans="1:20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s="9" t="str">
        <f t="shared" si="80"/>
        <v>Music</v>
      </c>
      <c r="R862" s="9" t="str">
        <f t="shared" si="81"/>
        <v>Jazz</v>
      </c>
      <c r="S862" s="15">
        <f t="shared" si="82"/>
        <v>41570.232789351852</v>
      </c>
      <c r="T862" s="16">
        <f t="shared" si="83"/>
        <v>41600.274456018517</v>
      </c>
    </row>
    <row r="863" spans="1:20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15">
        <f t="shared" si="82"/>
        <v>42599.715324074074</v>
      </c>
      <c r="T863" s="16">
        <f t="shared" si="83"/>
        <v>42629.715324074074</v>
      </c>
    </row>
    <row r="864" spans="1:20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15">
        <f t="shared" si="82"/>
        <v>41559.3049537037</v>
      </c>
      <c r="T864" s="16">
        <f t="shared" si="83"/>
        <v>41589.346620370372</v>
      </c>
    </row>
    <row r="865" spans="1:20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s="9" t="str">
        <f t="shared" si="80"/>
        <v>Music</v>
      </c>
      <c r="R865" s="9" t="str">
        <f t="shared" si="81"/>
        <v>Jazz</v>
      </c>
      <c r="S865" s="15">
        <f t="shared" si="82"/>
        <v>40920.867662037039</v>
      </c>
      <c r="T865" s="16">
        <f t="shared" si="83"/>
        <v>40950.867662037039</v>
      </c>
    </row>
    <row r="866" spans="1:20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s="9" t="str">
        <f t="shared" si="80"/>
        <v>Music</v>
      </c>
      <c r="R866" s="9" t="str">
        <f t="shared" si="81"/>
        <v>Jazz</v>
      </c>
      <c r="S866" s="15">
        <f t="shared" si="82"/>
        <v>41540.856921296298</v>
      </c>
      <c r="T866" s="16">
        <f t="shared" si="83"/>
        <v>41563.165972222225</v>
      </c>
    </row>
    <row r="867" spans="1:20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15">
        <f t="shared" si="82"/>
        <v>41230.523113425923</v>
      </c>
      <c r="T867" s="16">
        <f t="shared" si="83"/>
        <v>41290.523113425923</v>
      </c>
    </row>
    <row r="868" spans="1:20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s="9" t="str">
        <f t="shared" si="80"/>
        <v>Music</v>
      </c>
      <c r="R868" s="9" t="str">
        <f t="shared" si="81"/>
        <v>Jazz</v>
      </c>
      <c r="S868" s="15">
        <f t="shared" si="82"/>
        <v>42025.387939814813</v>
      </c>
      <c r="T868" s="16">
        <f t="shared" si="83"/>
        <v>42063.381944444445</v>
      </c>
    </row>
    <row r="869" spans="1:20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s="9" t="str">
        <f t="shared" si="80"/>
        <v>Music</v>
      </c>
      <c r="R869" s="9" t="str">
        <f t="shared" si="81"/>
        <v>Jazz</v>
      </c>
      <c r="S869" s="15">
        <f t="shared" si="82"/>
        <v>40087.855393518519</v>
      </c>
      <c r="T869" s="16">
        <f t="shared" si="83"/>
        <v>40147.957638888889</v>
      </c>
    </row>
    <row r="870" spans="1:20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s="9" t="str">
        <f t="shared" si="80"/>
        <v>Music</v>
      </c>
      <c r="R870" s="9" t="str">
        <f t="shared" si="81"/>
        <v>Jazz</v>
      </c>
      <c r="S870" s="15">
        <f t="shared" si="82"/>
        <v>41615.777754629627</v>
      </c>
      <c r="T870" s="16">
        <f t="shared" si="83"/>
        <v>41645.777754629627</v>
      </c>
    </row>
    <row r="871" spans="1:20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s="9" t="str">
        <f t="shared" si="80"/>
        <v>Music</v>
      </c>
      <c r="R871" s="9" t="str">
        <f t="shared" si="81"/>
        <v>Jazz</v>
      </c>
      <c r="S871" s="15">
        <f t="shared" si="82"/>
        <v>41342.595567129625</v>
      </c>
      <c r="T871" s="16">
        <f t="shared" si="83"/>
        <v>41372.553900462961</v>
      </c>
    </row>
    <row r="872" spans="1:20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15">
        <f t="shared" si="82"/>
        <v>41487.772256944445</v>
      </c>
      <c r="T872" s="16">
        <f t="shared" si="83"/>
        <v>41517.772256944445</v>
      </c>
    </row>
    <row r="873" spans="1:20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s="9" t="str">
        <f t="shared" si="80"/>
        <v>Music</v>
      </c>
      <c r="R873" s="9" t="str">
        <f t="shared" si="81"/>
        <v>Jazz</v>
      </c>
      <c r="S873" s="15">
        <f t="shared" si="82"/>
        <v>41577.311284722222</v>
      </c>
      <c r="T873" s="16">
        <f t="shared" si="83"/>
        <v>41607.352951388893</v>
      </c>
    </row>
    <row r="874" spans="1:20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15">
        <f t="shared" si="82"/>
        <v>40567.575543981482</v>
      </c>
      <c r="T874" s="16">
        <f t="shared" si="83"/>
        <v>40612.575543981482</v>
      </c>
    </row>
    <row r="875" spans="1:20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s="9" t="str">
        <f t="shared" si="80"/>
        <v>Music</v>
      </c>
      <c r="R875" s="9" t="str">
        <f t="shared" si="81"/>
        <v>Jazz</v>
      </c>
      <c r="S875" s="15">
        <f t="shared" si="82"/>
        <v>41183.917129629626</v>
      </c>
      <c r="T875" s="16">
        <f t="shared" si="83"/>
        <v>41223.958796296298</v>
      </c>
    </row>
    <row r="876" spans="1:20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s="9" t="str">
        <f t="shared" si="80"/>
        <v>Music</v>
      </c>
      <c r="R876" s="9" t="str">
        <f t="shared" si="81"/>
        <v>Jazz</v>
      </c>
      <c r="S876" s="15">
        <f t="shared" si="82"/>
        <v>41368.333726851852</v>
      </c>
      <c r="T876" s="16">
        <f t="shared" si="83"/>
        <v>41398.333726851852</v>
      </c>
    </row>
    <row r="877" spans="1:20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s="9" t="str">
        <f t="shared" si="80"/>
        <v>Music</v>
      </c>
      <c r="R877" s="9" t="str">
        <f t="shared" si="81"/>
        <v>Jazz</v>
      </c>
      <c r="S877" s="15">
        <f t="shared" si="82"/>
        <v>42248.473738425921</v>
      </c>
      <c r="T877" s="16">
        <f t="shared" si="83"/>
        <v>42268.473738425921</v>
      </c>
    </row>
    <row r="878" spans="1:20" ht="1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s="9" t="str">
        <f t="shared" si="80"/>
        <v>Music</v>
      </c>
      <c r="R878" s="9" t="str">
        <f t="shared" si="81"/>
        <v>Jazz</v>
      </c>
      <c r="S878" s="15">
        <f t="shared" si="82"/>
        <v>41276.246840277774</v>
      </c>
      <c r="T878" s="16">
        <f t="shared" si="83"/>
        <v>41309.246840277774</v>
      </c>
    </row>
    <row r="879" spans="1:20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s="9" t="str">
        <f t="shared" si="80"/>
        <v>Music</v>
      </c>
      <c r="R879" s="9" t="str">
        <f t="shared" si="81"/>
        <v>Jazz</v>
      </c>
      <c r="S879" s="15">
        <f t="shared" si="82"/>
        <v>41597.538888888885</v>
      </c>
      <c r="T879" s="16">
        <f t="shared" si="83"/>
        <v>41627.538888888885</v>
      </c>
    </row>
    <row r="880" spans="1:20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15">
        <f t="shared" si="82"/>
        <v>40504.982916666668</v>
      </c>
      <c r="T880" s="16">
        <f t="shared" si="83"/>
        <v>40534.982916666668</v>
      </c>
    </row>
    <row r="881" spans="1:20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s="9" t="str">
        <f t="shared" si="80"/>
        <v>Music</v>
      </c>
      <c r="R881" s="9" t="str">
        <f t="shared" si="81"/>
        <v>Jazz</v>
      </c>
      <c r="S881" s="15">
        <f t="shared" si="82"/>
        <v>41037.579918981479</v>
      </c>
      <c r="T881" s="16">
        <f t="shared" si="83"/>
        <v>41058.579918981479</v>
      </c>
    </row>
    <row r="882" spans="1:20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s="9" t="str">
        <f t="shared" si="80"/>
        <v>Music</v>
      </c>
      <c r="R882" s="9" t="str">
        <f t="shared" si="81"/>
        <v>Indie Rock</v>
      </c>
      <c r="S882" s="15">
        <f t="shared" si="82"/>
        <v>41179.07104166667</v>
      </c>
      <c r="T882" s="16">
        <f t="shared" si="83"/>
        <v>41212.07104166667</v>
      </c>
    </row>
    <row r="883" spans="1:20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15">
        <f t="shared" si="82"/>
        <v>40877.00099537037</v>
      </c>
      <c r="T883" s="16">
        <f t="shared" si="83"/>
        <v>40922.00099537037</v>
      </c>
    </row>
    <row r="884" spans="1:20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s="9" t="str">
        <f t="shared" si="80"/>
        <v>Music</v>
      </c>
      <c r="R884" s="9" t="str">
        <f t="shared" si="81"/>
        <v>Indie Rock</v>
      </c>
      <c r="S884" s="15">
        <f t="shared" si="82"/>
        <v>40759.610532407409</v>
      </c>
      <c r="T884" s="16">
        <f t="shared" si="83"/>
        <v>40792.610532407409</v>
      </c>
    </row>
    <row r="885" spans="1:20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s="9" t="str">
        <f t="shared" si="80"/>
        <v>Music</v>
      </c>
      <c r="R885" s="9" t="str">
        <f t="shared" si="81"/>
        <v>Indie Rock</v>
      </c>
      <c r="S885" s="15">
        <f t="shared" si="82"/>
        <v>42371.685590277775</v>
      </c>
      <c r="T885" s="16">
        <f t="shared" si="83"/>
        <v>42431.685590277775</v>
      </c>
    </row>
    <row r="886" spans="1:20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15">
        <f t="shared" si="82"/>
        <v>40981.552615740744</v>
      </c>
      <c r="T886" s="16">
        <f t="shared" si="83"/>
        <v>41040.854861111111</v>
      </c>
    </row>
    <row r="887" spans="1:20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s="9" t="str">
        <f t="shared" si="80"/>
        <v>Music</v>
      </c>
      <c r="R887" s="9" t="str">
        <f t="shared" si="81"/>
        <v>Indie Rock</v>
      </c>
      <c r="S887" s="15">
        <f t="shared" si="82"/>
        <v>42713.691099537042</v>
      </c>
      <c r="T887" s="16">
        <f t="shared" si="83"/>
        <v>42734.691099537042</v>
      </c>
    </row>
    <row r="888" spans="1:20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s="9" t="str">
        <f t="shared" si="80"/>
        <v>Music</v>
      </c>
      <c r="R888" s="9" t="str">
        <f t="shared" si="81"/>
        <v>Indie Rock</v>
      </c>
      <c r="S888" s="15">
        <f t="shared" si="82"/>
        <v>42603.620520833334</v>
      </c>
      <c r="T888" s="16">
        <f t="shared" si="83"/>
        <v>42628.620520833334</v>
      </c>
    </row>
    <row r="889" spans="1:20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s="9" t="str">
        <f t="shared" si="80"/>
        <v>Music</v>
      </c>
      <c r="R889" s="9" t="str">
        <f t="shared" si="81"/>
        <v>Indie Rock</v>
      </c>
      <c r="S889" s="15">
        <f t="shared" si="82"/>
        <v>41026.708969907406</v>
      </c>
      <c r="T889" s="16">
        <f t="shared" si="83"/>
        <v>41056.708969907406</v>
      </c>
    </row>
    <row r="890" spans="1:20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15">
        <f t="shared" si="82"/>
        <v>40751.503298611111</v>
      </c>
      <c r="T890" s="16">
        <f t="shared" si="83"/>
        <v>40787</v>
      </c>
    </row>
    <row r="891" spans="1:20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15">
        <f t="shared" si="82"/>
        <v>41887.534062500003</v>
      </c>
      <c r="T891" s="16">
        <f t="shared" si="83"/>
        <v>41917.534062500003</v>
      </c>
    </row>
    <row r="892" spans="1:20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15">
        <f t="shared" si="82"/>
        <v>41569.448831018519</v>
      </c>
      <c r="T892" s="16">
        <f t="shared" si="83"/>
        <v>41599.490497685183</v>
      </c>
    </row>
    <row r="893" spans="1:20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s="9" t="str">
        <f t="shared" si="80"/>
        <v>Music</v>
      </c>
      <c r="R893" s="9" t="str">
        <f t="shared" si="81"/>
        <v>Indie Rock</v>
      </c>
      <c r="S893" s="15">
        <f t="shared" si="82"/>
        <v>41841.781597222223</v>
      </c>
      <c r="T893" s="16">
        <f t="shared" si="83"/>
        <v>41871.781597222223</v>
      </c>
    </row>
    <row r="894" spans="1:20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s="9" t="str">
        <f t="shared" si="80"/>
        <v>Music</v>
      </c>
      <c r="R894" s="9" t="str">
        <f t="shared" si="81"/>
        <v>Indie Rock</v>
      </c>
      <c r="S894" s="15">
        <f t="shared" si="82"/>
        <v>40303.95003472222</v>
      </c>
      <c r="T894" s="16">
        <f t="shared" si="83"/>
        <v>40390.916666666664</v>
      </c>
    </row>
    <row r="895" spans="1:20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15">
        <f t="shared" si="82"/>
        <v>42065.647719907407</v>
      </c>
      <c r="T895" s="16">
        <f t="shared" si="83"/>
        <v>42095.606053240743</v>
      </c>
    </row>
    <row r="896" spans="1:20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s="9" t="str">
        <f t="shared" si="80"/>
        <v>Music</v>
      </c>
      <c r="R896" s="9" t="str">
        <f t="shared" si="81"/>
        <v>Indie Rock</v>
      </c>
      <c r="S896" s="15">
        <f t="shared" si="82"/>
        <v>42496.73159722222</v>
      </c>
      <c r="T896" s="16">
        <f t="shared" si="83"/>
        <v>42526.73159722222</v>
      </c>
    </row>
    <row r="897" spans="1:20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s="9" t="str">
        <f t="shared" si="80"/>
        <v>Music</v>
      </c>
      <c r="R897" s="9" t="str">
        <f t="shared" si="81"/>
        <v>Indie Rock</v>
      </c>
      <c r="S897" s="15">
        <f t="shared" si="82"/>
        <v>40430.877650462964</v>
      </c>
      <c r="T897" s="16">
        <f t="shared" si="83"/>
        <v>40475.877650462964</v>
      </c>
    </row>
    <row r="898" spans="1:20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s="9" t="str">
        <f t="shared" si="80"/>
        <v>Music</v>
      </c>
      <c r="R898" s="9" t="str">
        <f t="shared" si="81"/>
        <v>Indie Rock</v>
      </c>
      <c r="S898" s="15">
        <f t="shared" si="82"/>
        <v>42218.622986111106</v>
      </c>
      <c r="T898" s="16">
        <f t="shared" si="83"/>
        <v>42243.916666666672</v>
      </c>
    </row>
    <row r="899" spans="1:20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8">
        <f t="shared" ref="P899:P962" si="85">IF(L899&gt;0,E899/L899, 0)</f>
        <v>0</v>
      </c>
      <c r="Q899" s="9" t="str">
        <f t="shared" ref="Q899:Q962" si="86">PROPER(LEFT($N899,FIND("/",$N899)-1))</f>
        <v>Music</v>
      </c>
      <c r="R899" s="9" t="str">
        <f t="shared" ref="R899:R962" si="87">PROPER(RIGHT($N899,LEN(N899)-FIND("/",N899)))</f>
        <v>Indie Rock</v>
      </c>
      <c r="S899" s="15">
        <f t="shared" ref="S899:S962" si="88">(J899/86400)+25569+(-6/24)</f>
        <v>41211.438750000001</v>
      </c>
      <c r="T899" s="16">
        <f t="shared" ref="T899:T962" si="89">(I899/86400)+25569+(-6/24)</f>
        <v>41241.480416666665</v>
      </c>
    </row>
    <row r="900" spans="1:20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15">
        <f t="shared" si="88"/>
        <v>40878.508217592593</v>
      </c>
      <c r="T900" s="16">
        <f t="shared" si="89"/>
        <v>40923.508217592593</v>
      </c>
    </row>
    <row r="901" spans="1:20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15">
        <f t="shared" si="88"/>
        <v>40645.849097222221</v>
      </c>
      <c r="T901" s="16">
        <f t="shared" si="89"/>
        <v>40690.849097222221</v>
      </c>
    </row>
    <row r="902" spans="1:20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15">
        <f t="shared" si="88"/>
        <v>42429.59956018519</v>
      </c>
      <c r="T902" s="16">
        <f t="shared" si="89"/>
        <v>42459.557893518519</v>
      </c>
    </row>
    <row r="903" spans="1:20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s="9" t="str">
        <f t="shared" si="86"/>
        <v>Music</v>
      </c>
      <c r="R903" s="9" t="str">
        <f t="shared" si="87"/>
        <v>Jazz</v>
      </c>
      <c r="S903" s="15">
        <f t="shared" si="88"/>
        <v>40291.56150462963</v>
      </c>
      <c r="T903" s="16">
        <f t="shared" si="89"/>
        <v>40337.549305555556</v>
      </c>
    </row>
    <row r="904" spans="1:20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s="9" t="str">
        <f t="shared" si="86"/>
        <v>Music</v>
      </c>
      <c r="R904" s="9" t="str">
        <f t="shared" si="87"/>
        <v>Jazz</v>
      </c>
      <c r="S904" s="15">
        <f t="shared" si="88"/>
        <v>41829.715532407405</v>
      </c>
      <c r="T904" s="16">
        <f t="shared" si="89"/>
        <v>41881.395833333336</v>
      </c>
    </row>
    <row r="905" spans="1:20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s="9" t="str">
        <f t="shared" si="86"/>
        <v>Music</v>
      </c>
      <c r="R905" s="9" t="str">
        <f t="shared" si="87"/>
        <v>Jazz</v>
      </c>
      <c r="S905" s="15">
        <f t="shared" si="88"/>
        <v>41149.546064814815</v>
      </c>
      <c r="T905" s="16">
        <f t="shared" si="89"/>
        <v>41174.850694444445</v>
      </c>
    </row>
    <row r="906" spans="1:20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s="9" t="str">
        <f t="shared" si="86"/>
        <v>Music</v>
      </c>
      <c r="R906" s="9" t="str">
        <f t="shared" si="87"/>
        <v>Jazz</v>
      </c>
      <c r="S906" s="15">
        <f t="shared" si="88"/>
        <v>42341.830289351856</v>
      </c>
      <c r="T906" s="16">
        <f t="shared" si="89"/>
        <v>42371.830289351856</v>
      </c>
    </row>
    <row r="907" spans="1:20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s="9" t="str">
        <f t="shared" si="86"/>
        <v>Music</v>
      </c>
      <c r="R907" s="9" t="str">
        <f t="shared" si="87"/>
        <v>Jazz</v>
      </c>
      <c r="S907" s="15">
        <f t="shared" si="88"/>
        <v>40506.989884259259</v>
      </c>
      <c r="T907" s="16">
        <f t="shared" si="89"/>
        <v>40566.989884259259</v>
      </c>
    </row>
    <row r="908" spans="1:20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s="9" t="str">
        <f t="shared" si="86"/>
        <v>Music</v>
      </c>
      <c r="R908" s="9" t="str">
        <f t="shared" si="87"/>
        <v>Jazz</v>
      </c>
      <c r="S908" s="15">
        <f t="shared" si="88"/>
        <v>41680.939699074072</v>
      </c>
      <c r="T908" s="16">
        <f t="shared" si="89"/>
        <v>41710.898032407407</v>
      </c>
    </row>
    <row r="909" spans="1:20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s="9" t="str">
        <f t="shared" si="86"/>
        <v>Music</v>
      </c>
      <c r="R909" s="9" t="str">
        <f t="shared" si="87"/>
        <v>Jazz</v>
      </c>
      <c r="S909" s="15">
        <f t="shared" si="88"/>
        <v>40766.942395833335</v>
      </c>
      <c r="T909" s="16">
        <f t="shared" si="89"/>
        <v>40796.942395833335</v>
      </c>
    </row>
    <row r="910" spans="1:20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s="9" t="str">
        <f t="shared" si="86"/>
        <v>Music</v>
      </c>
      <c r="R910" s="9" t="str">
        <f t="shared" si="87"/>
        <v>Jazz</v>
      </c>
      <c r="S910" s="15">
        <f t="shared" si="88"/>
        <v>40340.551562499997</v>
      </c>
      <c r="T910" s="16">
        <f t="shared" si="89"/>
        <v>40385.957638888889</v>
      </c>
    </row>
    <row r="911" spans="1:20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s="9" t="str">
        <f t="shared" si="86"/>
        <v>Music</v>
      </c>
      <c r="R911" s="9" t="str">
        <f t="shared" si="87"/>
        <v>Jazz</v>
      </c>
      <c r="S911" s="15">
        <f t="shared" si="88"/>
        <v>41081.44027777778</v>
      </c>
      <c r="T911" s="16">
        <f t="shared" si="89"/>
        <v>41112.916666666664</v>
      </c>
    </row>
    <row r="912" spans="1:20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15">
        <f t="shared" si="88"/>
        <v>42737.295358796298</v>
      </c>
      <c r="T912" s="16">
        <f t="shared" si="89"/>
        <v>42797.295358796298</v>
      </c>
    </row>
    <row r="913" spans="1:20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s="9" t="str">
        <f t="shared" si="86"/>
        <v>Music</v>
      </c>
      <c r="R913" s="9" t="str">
        <f t="shared" si="87"/>
        <v>Jazz</v>
      </c>
      <c r="S913" s="15">
        <f t="shared" si="88"/>
        <v>41641.755150462966</v>
      </c>
      <c r="T913" s="16">
        <f t="shared" si="89"/>
        <v>41662.755150462966</v>
      </c>
    </row>
    <row r="914" spans="1:20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s="9" t="str">
        <f t="shared" si="86"/>
        <v>Music</v>
      </c>
      <c r="R914" s="9" t="str">
        <f t="shared" si="87"/>
        <v>Jazz</v>
      </c>
      <c r="S914" s="15">
        <f t="shared" si="88"/>
        <v>41193.859340277777</v>
      </c>
      <c r="T914" s="16">
        <f t="shared" si="89"/>
        <v>41253.901006944448</v>
      </c>
    </row>
    <row r="915" spans="1:20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s="9" t="str">
        <f t="shared" si="86"/>
        <v>Music</v>
      </c>
      <c r="R915" s="9" t="str">
        <f t="shared" si="87"/>
        <v>Jazz</v>
      </c>
      <c r="S915" s="15">
        <f t="shared" si="88"/>
        <v>41003.889108796298</v>
      </c>
      <c r="T915" s="16">
        <f t="shared" si="89"/>
        <v>41033.889108796298</v>
      </c>
    </row>
    <row r="916" spans="1:20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s="9" t="str">
        <f t="shared" si="86"/>
        <v>Music</v>
      </c>
      <c r="R916" s="9" t="str">
        <f t="shared" si="87"/>
        <v>Jazz</v>
      </c>
      <c r="S916" s="15">
        <f t="shared" si="88"/>
        <v>41116.513275462959</v>
      </c>
      <c r="T916" s="16">
        <f t="shared" si="89"/>
        <v>41146.513275462959</v>
      </c>
    </row>
    <row r="917" spans="1:20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s="9" t="str">
        <f t="shared" si="86"/>
        <v>Music</v>
      </c>
      <c r="R917" s="9" t="str">
        <f t="shared" si="87"/>
        <v>Jazz</v>
      </c>
      <c r="S917" s="15">
        <f t="shared" si="88"/>
        <v>40937.429560185185</v>
      </c>
      <c r="T917" s="16">
        <f t="shared" si="89"/>
        <v>40968.957638888889</v>
      </c>
    </row>
    <row r="918" spans="1:20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s="9" t="str">
        <f t="shared" si="86"/>
        <v>Music</v>
      </c>
      <c r="R918" s="9" t="str">
        <f t="shared" si="87"/>
        <v>Jazz</v>
      </c>
      <c r="S918" s="15">
        <f t="shared" si="88"/>
        <v>40434.603402777779</v>
      </c>
      <c r="T918" s="16">
        <f t="shared" si="89"/>
        <v>40472.958333333336</v>
      </c>
    </row>
    <row r="919" spans="1:20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s="9" t="str">
        <f t="shared" si="86"/>
        <v>Music</v>
      </c>
      <c r="R919" s="9" t="str">
        <f t="shared" si="87"/>
        <v>Jazz</v>
      </c>
      <c r="S919" s="15">
        <f t="shared" si="88"/>
        <v>41802.69363425926</v>
      </c>
      <c r="T919" s="16">
        <f t="shared" si="89"/>
        <v>41833.854166666664</v>
      </c>
    </row>
    <row r="920" spans="1:20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15">
        <f t="shared" si="88"/>
        <v>41944.666215277779</v>
      </c>
      <c r="T920" s="16">
        <f t="shared" si="89"/>
        <v>41974.707881944443</v>
      </c>
    </row>
    <row r="921" spans="1:20" ht="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s="9" t="str">
        <f t="shared" si="86"/>
        <v>Music</v>
      </c>
      <c r="R921" s="9" t="str">
        <f t="shared" si="87"/>
        <v>Jazz</v>
      </c>
      <c r="S921" s="15">
        <f t="shared" si="88"/>
        <v>41227.391724537039</v>
      </c>
      <c r="T921" s="16">
        <f t="shared" si="89"/>
        <v>41262.391724537039</v>
      </c>
    </row>
    <row r="922" spans="1:20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s="9" t="str">
        <f t="shared" si="86"/>
        <v>Music</v>
      </c>
      <c r="R922" s="9" t="str">
        <f t="shared" si="87"/>
        <v>Jazz</v>
      </c>
      <c r="S922" s="15">
        <f t="shared" si="88"/>
        <v>41562.421550925923</v>
      </c>
      <c r="T922" s="16">
        <f t="shared" si="89"/>
        <v>41592.463217592594</v>
      </c>
    </row>
    <row r="923" spans="1:20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15">
        <f t="shared" si="88"/>
        <v>40846.921018518522</v>
      </c>
      <c r="T923" s="16">
        <f t="shared" si="89"/>
        <v>40888.962685185186</v>
      </c>
    </row>
    <row r="924" spans="1:20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s="9" t="str">
        <f t="shared" si="86"/>
        <v>Music</v>
      </c>
      <c r="R924" s="9" t="str">
        <f t="shared" si="87"/>
        <v>Jazz</v>
      </c>
      <c r="S924" s="15">
        <f t="shared" si="88"/>
        <v>41878.280011574076</v>
      </c>
      <c r="T924" s="16">
        <f t="shared" si="89"/>
        <v>41913.280011574076</v>
      </c>
    </row>
    <row r="925" spans="1:20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s="9" t="str">
        <f t="shared" si="86"/>
        <v>Music</v>
      </c>
      <c r="R925" s="9" t="str">
        <f t="shared" si="87"/>
        <v>Jazz</v>
      </c>
      <c r="S925" s="15">
        <f t="shared" si="88"/>
        <v>41934.709756944445</v>
      </c>
      <c r="T925" s="16">
        <f t="shared" si="89"/>
        <v>41964.751423611116</v>
      </c>
    </row>
    <row r="926" spans="1:20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15">
        <f t="shared" si="88"/>
        <v>41288.692928240736</v>
      </c>
      <c r="T926" s="16">
        <f t="shared" si="89"/>
        <v>41318.692928240736</v>
      </c>
    </row>
    <row r="927" spans="1:20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s="9" t="str">
        <f t="shared" si="86"/>
        <v>Music</v>
      </c>
      <c r="R927" s="9" t="str">
        <f t="shared" si="87"/>
        <v>Jazz</v>
      </c>
      <c r="S927" s="15">
        <f t="shared" si="88"/>
        <v>41575.630914351852</v>
      </c>
      <c r="T927" s="16">
        <f t="shared" si="89"/>
        <v>41605.672581018516</v>
      </c>
    </row>
    <row r="928" spans="1:20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s="9" t="str">
        <f t="shared" si="86"/>
        <v>Music</v>
      </c>
      <c r="R928" s="9" t="str">
        <f t="shared" si="87"/>
        <v>Jazz</v>
      </c>
      <c r="S928" s="15">
        <f t="shared" si="88"/>
        <v>40337.77002314815</v>
      </c>
      <c r="T928" s="16">
        <f t="shared" si="89"/>
        <v>40367.694444444445</v>
      </c>
    </row>
    <row r="929" spans="1:20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s="9" t="str">
        <f t="shared" si="86"/>
        <v>Music</v>
      </c>
      <c r="R929" s="9" t="str">
        <f t="shared" si="87"/>
        <v>Jazz</v>
      </c>
      <c r="S929" s="15">
        <f t="shared" si="88"/>
        <v>41013.572858796295</v>
      </c>
      <c r="T929" s="16">
        <f t="shared" si="89"/>
        <v>41043.572858796295</v>
      </c>
    </row>
    <row r="930" spans="1:20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15">
        <f t="shared" si="88"/>
        <v>41180.61241898148</v>
      </c>
      <c r="T930" s="16">
        <f t="shared" si="89"/>
        <v>41230.75</v>
      </c>
    </row>
    <row r="931" spans="1:20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s="9" t="str">
        <f t="shared" si="86"/>
        <v>Music</v>
      </c>
      <c r="R931" s="9" t="str">
        <f t="shared" si="87"/>
        <v>Jazz</v>
      </c>
      <c r="S931" s="15">
        <f t="shared" si="88"/>
        <v>40977.988067129627</v>
      </c>
      <c r="T931" s="16">
        <f t="shared" si="89"/>
        <v>41007.946400462963</v>
      </c>
    </row>
    <row r="932" spans="1:20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s="9" t="str">
        <f t="shared" si="86"/>
        <v>Music</v>
      </c>
      <c r="R932" s="9" t="str">
        <f t="shared" si="87"/>
        <v>Jazz</v>
      </c>
      <c r="S932" s="15">
        <f t="shared" si="88"/>
        <v>40312.665578703702</v>
      </c>
      <c r="T932" s="16">
        <f t="shared" si="89"/>
        <v>40354.647222222222</v>
      </c>
    </row>
    <row r="933" spans="1:20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s="9" t="str">
        <f t="shared" si="86"/>
        <v>Music</v>
      </c>
      <c r="R933" s="9" t="str">
        <f t="shared" si="87"/>
        <v>Jazz</v>
      </c>
      <c r="S933" s="15">
        <f t="shared" si="88"/>
        <v>41680.109976851854</v>
      </c>
      <c r="T933" s="16">
        <f t="shared" si="89"/>
        <v>41714.666666666664</v>
      </c>
    </row>
    <row r="934" spans="1:20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s="9" t="str">
        <f t="shared" si="86"/>
        <v>Music</v>
      </c>
      <c r="R934" s="9" t="str">
        <f t="shared" si="87"/>
        <v>Jazz</v>
      </c>
      <c r="S934" s="15">
        <f t="shared" si="88"/>
        <v>41310.719270833331</v>
      </c>
      <c r="T934" s="16">
        <f t="shared" si="89"/>
        <v>41355.677604166667</v>
      </c>
    </row>
    <row r="935" spans="1:20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s="9" t="str">
        <f t="shared" si="86"/>
        <v>Music</v>
      </c>
      <c r="R935" s="9" t="str">
        <f t="shared" si="87"/>
        <v>Jazz</v>
      </c>
      <c r="S935" s="15">
        <f t="shared" si="88"/>
        <v>41710.919085648144</v>
      </c>
      <c r="T935" s="16">
        <f t="shared" si="89"/>
        <v>41770.919085648144</v>
      </c>
    </row>
    <row r="936" spans="1:20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s="9" t="str">
        <f t="shared" si="86"/>
        <v>Music</v>
      </c>
      <c r="R936" s="9" t="str">
        <f t="shared" si="87"/>
        <v>Jazz</v>
      </c>
      <c r="S936" s="15">
        <f t="shared" si="88"/>
        <v>41733.487083333333</v>
      </c>
      <c r="T936" s="16">
        <f t="shared" si="89"/>
        <v>41763</v>
      </c>
    </row>
    <row r="937" spans="1:20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s="9" t="str">
        <f t="shared" si="86"/>
        <v>Music</v>
      </c>
      <c r="R937" s="9" t="str">
        <f t="shared" si="87"/>
        <v>Jazz</v>
      </c>
      <c r="S937" s="15">
        <f t="shared" si="88"/>
        <v>42368.083668981482</v>
      </c>
      <c r="T937" s="16">
        <f t="shared" si="89"/>
        <v>42398.083668981482</v>
      </c>
    </row>
    <row r="938" spans="1:20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s="9" t="str">
        <f t="shared" si="86"/>
        <v>Music</v>
      </c>
      <c r="R938" s="9" t="str">
        <f t="shared" si="87"/>
        <v>Jazz</v>
      </c>
      <c r="S938" s="15">
        <f t="shared" si="88"/>
        <v>40882.774178240739</v>
      </c>
      <c r="T938" s="16">
        <f t="shared" si="89"/>
        <v>40926.583333333336</v>
      </c>
    </row>
    <row r="939" spans="1:20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s="9" t="str">
        <f t="shared" si="86"/>
        <v>Music</v>
      </c>
      <c r="R939" s="9" t="str">
        <f t="shared" si="87"/>
        <v>Jazz</v>
      </c>
      <c r="S939" s="15">
        <f t="shared" si="88"/>
        <v>41551.548113425924</v>
      </c>
      <c r="T939" s="16">
        <f t="shared" si="89"/>
        <v>41581.589780092589</v>
      </c>
    </row>
    <row r="940" spans="1:20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s="9" t="str">
        <f t="shared" si="86"/>
        <v>Music</v>
      </c>
      <c r="R940" s="9" t="str">
        <f t="shared" si="87"/>
        <v>Jazz</v>
      </c>
      <c r="S940" s="15">
        <f t="shared" si="88"/>
        <v>41124.229722222226</v>
      </c>
      <c r="T940" s="16">
        <f t="shared" si="89"/>
        <v>41154.229722222226</v>
      </c>
    </row>
    <row r="941" spans="1:20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s="9" t="str">
        <f t="shared" si="86"/>
        <v>Music</v>
      </c>
      <c r="R941" s="9" t="str">
        <f t="shared" si="87"/>
        <v>Jazz</v>
      </c>
      <c r="S941" s="15">
        <f t="shared" si="88"/>
        <v>41416.513171296298</v>
      </c>
      <c r="T941" s="16">
        <f t="shared" si="89"/>
        <v>41455.581944444442</v>
      </c>
    </row>
    <row r="942" spans="1:20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s="9" t="str">
        <f t="shared" si="86"/>
        <v>Technology</v>
      </c>
      <c r="R942" s="9" t="str">
        <f t="shared" si="87"/>
        <v>Wearables</v>
      </c>
      <c r="S942" s="15">
        <f t="shared" si="88"/>
        <v>42181.758402777778</v>
      </c>
      <c r="T942" s="16">
        <f t="shared" si="89"/>
        <v>42226.758402777778</v>
      </c>
    </row>
    <row r="943" spans="1:20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s="9" t="str">
        <f t="shared" si="86"/>
        <v>Technology</v>
      </c>
      <c r="R943" s="9" t="str">
        <f t="shared" si="87"/>
        <v>Wearables</v>
      </c>
      <c r="S943" s="15">
        <f t="shared" si="88"/>
        <v>42745.846585648149</v>
      </c>
      <c r="T943" s="16">
        <f t="shared" si="89"/>
        <v>42775.846585648149</v>
      </c>
    </row>
    <row r="944" spans="1:20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15">
        <f t="shared" si="88"/>
        <v>42382.593287037038</v>
      </c>
      <c r="T944" s="16">
        <f t="shared" si="89"/>
        <v>42418.593287037038</v>
      </c>
    </row>
    <row r="945" spans="1:20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s="9" t="str">
        <f t="shared" si="86"/>
        <v>Technology</v>
      </c>
      <c r="R945" s="9" t="str">
        <f t="shared" si="87"/>
        <v>Wearables</v>
      </c>
      <c r="S945" s="15">
        <f t="shared" si="88"/>
        <v>42673.41788194445</v>
      </c>
      <c r="T945" s="16">
        <f t="shared" si="89"/>
        <v>42703.459548611107</v>
      </c>
    </row>
    <row r="946" spans="1:20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s="9" t="str">
        <f t="shared" si="86"/>
        <v>Technology</v>
      </c>
      <c r="R946" s="9" t="str">
        <f t="shared" si="87"/>
        <v>Wearables</v>
      </c>
      <c r="S946" s="15">
        <f t="shared" si="88"/>
        <v>42444.333912037036</v>
      </c>
      <c r="T946" s="16">
        <f t="shared" si="89"/>
        <v>42478.333333333328</v>
      </c>
    </row>
    <row r="947" spans="1:20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15">
        <f t="shared" si="88"/>
        <v>42732.622986111106</v>
      </c>
      <c r="T947" s="16">
        <f t="shared" si="89"/>
        <v>42784.749305555553</v>
      </c>
    </row>
    <row r="948" spans="1:20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15">
        <f t="shared" si="88"/>
        <v>42592.500555555554</v>
      </c>
      <c r="T948" s="16">
        <f t="shared" si="89"/>
        <v>42622.500555555554</v>
      </c>
    </row>
    <row r="949" spans="1:20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s="9" t="str">
        <f t="shared" si="86"/>
        <v>Technology</v>
      </c>
      <c r="R949" s="9" t="str">
        <f t="shared" si="87"/>
        <v>Wearables</v>
      </c>
      <c r="S949" s="15">
        <f t="shared" si="88"/>
        <v>42491.531319444446</v>
      </c>
      <c r="T949" s="16">
        <f t="shared" si="89"/>
        <v>42551.531319444446</v>
      </c>
    </row>
    <row r="950" spans="1:20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15">
        <f t="shared" si="88"/>
        <v>42411.578287037039</v>
      </c>
      <c r="T950" s="16">
        <f t="shared" si="89"/>
        <v>42441.578287037039</v>
      </c>
    </row>
    <row r="951" spans="1:20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15">
        <f t="shared" si="88"/>
        <v>42360.793703703705</v>
      </c>
      <c r="T951" s="16">
        <f t="shared" si="89"/>
        <v>42420.793703703705</v>
      </c>
    </row>
    <row r="952" spans="1:20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s="9" t="str">
        <f t="shared" si="86"/>
        <v>Technology</v>
      </c>
      <c r="R952" s="9" t="str">
        <f t="shared" si="87"/>
        <v>Wearables</v>
      </c>
      <c r="S952" s="15">
        <f t="shared" si="88"/>
        <v>42356.500706018516</v>
      </c>
      <c r="T952" s="16">
        <f t="shared" si="89"/>
        <v>42386.500706018516</v>
      </c>
    </row>
    <row r="953" spans="1:20" ht="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s="9" t="str">
        <f t="shared" si="86"/>
        <v>Technology</v>
      </c>
      <c r="R953" s="9" t="str">
        <f t="shared" si="87"/>
        <v>Wearables</v>
      </c>
      <c r="S953" s="15">
        <f t="shared" si="88"/>
        <v>42480.403611111113</v>
      </c>
      <c r="T953" s="16">
        <f t="shared" si="89"/>
        <v>42525.403611111113</v>
      </c>
    </row>
    <row r="954" spans="1:20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s="9" t="str">
        <f t="shared" si="86"/>
        <v>Technology</v>
      </c>
      <c r="R954" s="9" t="str">
        <f t="shared" si="87"/>
        <v>Wearables</v>
      </c>
      <c r="S954" s="15">
        <f t="shared" si="88"/>
        <v>42662.363564814819</v>
      </c>
      <c r="T954" s="16">
        <f t="shared" si="89"/>
        <v>42692.405231481476</v>
      </c>
    </row>
    <row r="955" spans="1:20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15">
        <f t="shared" si="88"/>
        <v>41998.914340277777</v>
      </c>
      <c r="T955" s="16">
        <f t="shared" si="89"/>
        <v>42028.914340277777</v>
      </c>
    </row>
    <row r="956" spans="1:20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s="9" t="str">
        <f t="shared" si="86"/>
        <v>Technology</v>
      </c>
      <c r="R956" s="9" t="str">
        <f t="shared" si="87"/>
        <v>Wearables</v>
      </c>
      <c r="S956" s="15">
        <f t="shared" si="88"/>
        <v>42194.583784722221</v>
      </c>
      <c r="T956" s="16">
        <f t="shared" si="89"/>
        <v>42236.583784722221</v>
      </c>
    </row>
    <row r="957" spans="1:20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s="9" t="str">
        <f t="shared" si="86"/>
        <v>Technology</v>
      </c>
      <c r="R957" s="9" t="str">
        <f t="shared" si="87"/>
        <v>Wearables</v>
      </c>
      <c r="S957" s="15">
        <f t="shared" si="88"/>
        <v>42586.045138888891</v>
      </c>
      <c r="T957" s="16">
        <f t="shared" si="89"/>
        <v>42626.045138888891</v>
      </c>
    </row>
    <row r="958" spans="1:20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s="9" t="str">
        <f t="shared" si="86"/>
        <v>Technology</v>
      </c>
      <c r="R958" s="9" t="str">
        <f t="shared" si="87"/>
        <v>Wearables</v>
      </c>
      <c r="S958" s="15">
        <f t="shared" si="88"/>
        <v>42060.663877314815</v>
      </c>
      <c r="T958" s="16">
        <f t="shared" si="89"/>
        <v>42120.622210648144</v>
      </c>
    </row>
    <row r="959" spans="1:20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s="9" t="str">
        <f t="shared" si="86"/>
        <v>Technology</v>
      </c>
      <c r="R959" s="9" t="str">
        <f t="shared" si="87"/>
        <v>Wearables</v>
      </c>
      <c r="S959" s="15">
        <f t="shared" si="88"/>
        <v>42660.302465277782</v>
      </c>
      <c r="T959" s="16">
        <f t="shared" si="89"/>
        <v>42691.344131944439</v>
      </c>
    </row>
    <row r="960" spans="1:20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s="9" t="str">
        <f t="shared" si="86"/>
        <v>Technology</v>
      </c>
      <c r="R960" s="9" t="str">
        <f t="shared" si="87"/>
        <v>Wearables</v>
      </c>
      <c r="S960" s="15">
        <f t="shared" si="88"/>
        <v>42082.552812499998</v>
      </c>
      <c r="T960" s="16">
        <f t="shared" si="89"/>
        <v>42103.957638888889</v>
      </c>
    </row>
    <row r="961" spans="1:20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s="9" t="str">
        <f t="shared" si="86"/>
        <v>Technology</v>
      </c>
      <c r="R961" s="9" t="str">
        <f t="shared" si="87"/>
        <v>Wearables</v>
      </c>
      <c r="S961" s="15">
        <f t="shared" si="88"/>
        <v>41992.924363425926</v>
      </c>
      <c r="T961" s="16">
        <f t="shared" si="89"/>
        <v>42022.924363425926</v>
      </c>
    </row>
    <row r="962" spans="1:20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s="9" t="str">
        <f t="shared" si="86"/>
        <v>Technology</v>
      </c>
      <c r="R962" s="9" t="str">
        <f t="shared" si="87"/>
        <v>Wearables</v>
      </c>
      <c r="S962" s="15">
        <f t="shared" si="88"/>
        <v>42766.376793981486</v>
      </c>
      <c r="T962" s="16">
        <f t="shared" si="89"/>
        <v>42808.335127314815</v>
      </c>
    </row>
    <row r="963" spans="1:20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8">
        <f t="shared" ref="P963:P1026" si="91">IF(L963&gt;0,E963/L963, 0)</f>
        <v>364.35454545454547</v>
      </c>
      <c r="Q963" s="9" t="str">
        <f t="shared" ref="Q963:Q1026" si="92">PROPER(LEFT($N963,FIND("/",$N963)-1))</f>
        <v>Technology</v>
      </c>
      <c r="R963" s="9" t="str">
        <f t="shared" ref="R963:R1026" si="93">PROPER(RIGHT($N963,LEN(N963)-FIND("/",N963)))</f>
        <v>Wearables</v>
      </c>
      <c r="S963" s="15">
        <f t="shared" ref="S963:S1026" si="94">(J963/86400)+25569+(-6/24)</f>
        <v>42740.443692129629</v>
      </c>
      <c r="T963" s="16">
        <f t="shared" ref="T963:T1026" si="95">(I963/86400)+25569+(-6/24)</f>
        <v>42786.541666666672</v>
      </c>
    </row>
    <row r="964" spans="1:20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s="9" t="str">
        <f t="shared" si="92"/>
        <v>Technology</v>
      </c>
      <c r="R964" s="9" t="str">
        <f t="shared" si="93"/>
        <v>Wearables</v>
      </c>
      <c r="S964" s="15">
        <f t="shared" si="94"/>
        <v>42373.462418981479</v>
      </c>
      <c r="T964" s="16">
        <f t="shared" si="95"/>
        <v>42411.462418981479</v>
      </c>
    </row>
    <row r="965" spans="1:20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s="9" t="str">
        <f t="shared" si="92"/>
        <v>Technology</v>
      </c>
      <c r="R965" s="9" t="str">
        <f t="shared" si="93"/>
        <v>Wearables</v>
      </c>
      <c r="S965" s="15">
        <f t="shared" si="94"/>
        <v>42625.385636574079</v>
      </c>
      <c r="T965" s="16">
        <f t="shared" si="95"/>
        <v>42660.385636574079</v>
      </c>
    </row>
    <row r="966" spans="1:20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s="9" t="str">
        <f t="shared" si="92"/>
        <v>Technology</v>
      </c>
      <c r="R966" s="9" t="str">
        <f t="shared" si="93"/>
        <v>Wearables</v>
      </c>
      <c r="S966" s="15">
        <f t="shared" si="94"/>
        <v>42208.378692129627</v>
      </c>
      <c r="T966" s="16">
        <f t="shared" si="95"/>
        <v>42248.378692129627</v>
      </c>
    </row>
    <row r="967" spans="1:20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s="9" t="str">
        <f t="shared" si="92"/>
        <v>Technology</v>
      </c>
      <c r="R967" s="9" t="str">
        <f t="shared" si="93"/>
        <v>Wearables</v>
      </c>
      <c r="S967" s="15">
        <f t="shared" si="94"/>
        <v>42636.766736111109</v>
      </c>
      <c r="T967" s="16">
        <f t="shared" si="95"/>
        <v>42668.915972222225</v>
      </c>
    </row>
    <row r="968" spans="1:20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15">
        <f t="shared" si="94"/>
        <v>42619.385787037041</v>
      </c>
      <c r="T968" s="16">
        <f t="shared" si="95"/>
        <v>42649.385787037041</v>
      </c>
    </row>
    <row r="969" spans="1:20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s="9" t="str">
        <f t="shared" si="92"/>
        <v>Technology</v>
      </c>
      <c r="R969" s="9" t="str">
        <f t="shared" si="93"/>
        <v>Wearables</v>
      </c>
      <c r="S969" s="15">
        <f t="shared" si="94"/>
        <v>42422.004328703704</v>
      </c>
      <c r="T969" s="16">
        <f t="shared" si="95"/>
        <v>42481.96266203704</v>
      </c>
    </row>
    <row r="970" spans="1:20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15">
        <f t="shared" si="94"/>
        <v>41836.597615740742</v>
      </c>
      <c r="T970" s="16">
        <f t="shared" si="95"/>
        <v>41866.597615740742</v>
      </c>
    </row>
    <row r="971" spans="1:20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s="9" t="str">
        <f t="shared" si="92"/>
        <v>Technology</v>
      </c>
      <c r="R971" s="9" t="str">
        <f t="shared" si="93"/>
        <v>Wearables</v>
      </c>
      <c r="S971" s="15">
        <f t="shared" si="94"/>
        <v>42742.05332175926</v>
      </c>
      <c r="T971" s="16">
        <f t="shared" si="95"/>
        <v>42775.05332175926</v>
      </c>
    </row>
    <row r="972" spans="1:20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15">
        <f t="shared" si="94"/>
        <v>42720.970520833333</v>
      </c>
      <c r="T972" s="16">
        <f t="shared" si="95"/>
        <v>42757.957638888889</v>
      </c>
    </row>
    <row r="973" spans="1:20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15">
        <f t="shared" si="94"/>
        <v>42111.459027777775</v>
      </c>
      <c r="T973" s="16">
        <f t="shared" si="95"/>
        <v>42156.459027777775</v>
      </c>
    </row>
    <row r="974" spans="1:20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s="9" t="str">
        <f t="shared" si="92"/>
        <v>Technology</v>
      </c>
      <c r="R974" s="9" t="str">
        <f t="shared" si="93"/>
        <v>Wearables</v>
      </c>
      <c r="S974" s="15">
        <f t="shared" si="94"/>
        <v>41856.615717592591</v>
      </c>
      <c r="T974" s="16">
        <f t="shared" si="95"/>
        <v>41886.040972222225</v>
      </c>
    </row>
    <row r="975" spans="1:20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s="9" t="str">
        <f t="shared" si="92"/>
        <v>Technology</v>
      </c>
      <c r="R975" s="9" t="str">
        <f t="shared" si="93"/>
        <v>Wearables</v>
      </c>
      <c r="S975" s="15">
        <f t="shared" si="94"/>
        <v>42256.764965277776</v>
      </c>
      <c r="T975" s="16">
        <f t="shared" si="95"/>
        <v>42316.806631944448</v>
      </c>
    </row>
    <row r="976" spans="1:20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s="9" t="str">
        <f t="shared" si="92"/>
        <v>Technology</v>
      </c>
      <c r="R976" s="9" t="str">
        <f t="shared" si="93"/>
        <v>Wearables</v>
      </c>
      <c r="S976" s="15">
        <f t="shared" si="94"/>
        <v>42424.499490740738</v>
      </c>
      <c r="T976" s="16">
        <f t="shared" si="95"/>
        <v>42454.457824074074</v>
      </c>
    </row>
    <row r="977" spans="1:20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s="9" t="str">
        <f t="shared" si="92"/>
        <v>Technology</v>
      </c>
      <c r="R977" s="9" t="str">
        <f t="shared" si="93"/>
        <v>Wearables</v>
      </c>
      <c r="S977" s="15">
        <f t="shared" si="94"/>
        <v>42489.446585648147</v>
      </c>
      <c r="T977" s="16">
        <f t="shared" si="95"/>
        <v>42549.446585648147</v>
      </c>
    </row>
    <row r="978" spans="1:20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15">
        <f t="shared" si="94"/>
        <v>42184.808993055558</v>
      </c>
      <c r="T978" s="16">
        <f t="shared" si="95"/>
        <v>42229.808993055558</v>
      </c>
    </row>
    <row r="979" spans="1:20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15">
        <f t="shared" si="94"/>
        <v>42391.692094907412</v>
      </c>
      <c r="T979" s="16">
        <f t="shared" si="95"/>
        <v>42421.692094907412</v>
      </c>
    </row>
    <row r="980" spans="1:20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s="9" t="str">
        <f t="shared" si="92"/>
        <v>Technology</v>
      </c>
      <c r="R980" s="9" t="str">
        <f t="shared" si="93"/>
        <v>Wearables</v>
      </c>
      <c r="S980" s="15">
        <f t="shared" si="94"/>
        <v>42395.059039351851</v>
      </c>
      <c r="T980" s="16">
        <f t="shared" si="95"/>
        <v>42425.059039351851</v>
      </c>
    </row>
    <row r="981" spans="1:20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s="9" t="str">
        <f t="shared" si="92"/>
        <v>Technology</v>
      </c>
      <c r="R981" s="9" t="str">
        <f t="shared" si="93"/>
        <v>Wearables</v>
      </c>
      <c r="S981" s="15">
        <f t="shared" si="94"/>
        <v>42506.166990740741</v>
      </c>
      <c r="T981" s="16">
        <f t="shared" si="95"/>
        <v>42541.540972222225</v>
      </c>
    </row>
    <row r="982" spans="1:20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s="9" t="str">
        <f t="shared" si="92"/>
        <v>Technology</v>
      </c>
      <c r="R982" s="9" t="str">
        <f t="shared" si="93"/>
        <v>Wearables</v>
      </c>
      <c r="S982" s="15">
        <f t="shared" si="94"/>
        <v>41928.654189814813</v>
      </c>
      <c r="T982" s="16">
        <f t="shared" si="95"/>
        <v>41973.695856481485</v>
      </c>
    </row>
    <row r="983" spans="1:20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15">
        <f t="shared" si="94"/>
        <v>41830.697013888886</v>
      </c>
      <c r="T983" s="16">
        <f t="shared" si="95"/>
        <v>41860.697013888886</v>
      </c>
    </row>
    <row r="984" spans="1:20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15">
        <f t="shared" si="94"/>
        <v>42615.503310185188</v>
      </c>
      <c r="T984" s="16">
        <f t="shared" si="95"/>
        <v>42645.503310185188</v>
      </c>
    </row>
    <row r="985" spans="1:20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s="9" t="str">
        <f t="shared" si="92"/>
        <v>Technology</v>
      </c>
      <c r="R985" s="9" t="str">
        <f t="shared" si="93"/>
        <v>Wearables</v>
      </c>
      <c r="S985" s="15">
        <f t="shared" si="94"/>
        <v>42574.417650462958</v>
      </c>
      <c r="T985" s="16">
        <f t="shared" si="95"/>
        <v>42605.620833333334</v>
      </c>
    </row>
    <row r="986" spans="1:20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s="9" t="str">
        <f t="shared" si="92"/>
        <v>Technology</v>
      </c>
      <c r="R986" s="9" t="str">
        <f t="shared" si="93"/>
        <v>Wearables</v>
      </c>
      <c r="S986" s="15">
        <f t="shared" si="94"/>
        <v>42060.86583333333</v>
      </c>
      <c r="T986" s="16">
        <f t="shared" si="95"/>
        <v>42090.824166666665</v>
      </c>
    </row>
    <row r="987" spans="1:20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s="9" t="str">
        <f t="shared" si="92"/>
        <v>Technology</v>
      </c>
      <c r="R987" s="9" t="str">
        <f t="shared" si="93"/>
        <v>Wearables</v>
      </c>
      <c r="S987" s="15">
        <f t="shared" si="94"/>
        <v>42339.717708333337</v>
      </c>
      <c r="T987" s="16">
        <f t="shared" si="95"/>
        <v>42369.708333333328</v>
      </c>
    </row>
    <row r="988" spans="1:20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s="9" t="str">
        <f t="shared" si="92"/>
        <v>Technology</v>
      </c>
      <c r="R988" s="9" t="str">
        <f t="shared" si="93"/>
        <v>Wearables</v>
      </c>
      <c r="S988" s="15">
        <f t="shared" si="94"/>
        <v>42324.517361111109</v>
      </c>
      <c r="T988" s="16">
        <f t="shared" si="95"/>
        <v>42378.75</v>
      </c>
    </row>
    <row r="989" spans="1:20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s="9" t="str">
        <f t="shared" si="92"/>
        <v>Technology</v>
      </c>
      <c r="R989" s="9" t="str">
        <f t="shared" si="93"/>
        <v>Wearables</v>
      </c>
      <c r="S989" s="15">
        <f t="shared" si="94"/>
        <v>41773.044560185182</v>
      </c>
      <c r="T989" s="16">
        <f t="shared" si="95"/>
        <v>41813.044560185182</v>
      </c>
    </row>
    <row r="990" spans="1:20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s="9" t="str">
        <f t="shared" si="92"/>
        <v>Technology</v>
      </c>
      <c r="R990" s="9" t="str">
        <f t="shared" si="93"/>
        <v>Wearables</v>
      </c>
      <c r="S990" s="15">
        <f t="shared" si="94"/>
        <v>42614.106770833328</v>
      </c>
      <c r="T990" s="16">
        <f t="shared" si="95"/>
        <v>42644.106770833328</v>
      </c>
    </row>
    <row r="991" spans="1:20" ht="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s="9" t="str">
        <f t="shared" si="92"/>
        <v>Technology</v>
      </c>
      <c r="R991" s="9" t="str">
        <f t="shared" si="93"/>
        <v>Wearables</v>
      </c>
      <c r="S991" s="15">
        <f t="shared" si="94"/>
        <v>42611.683969907404</v>
      </c>
      <c r="T991" s="16">
        <f t="shared" si="95"/>
        <v>42641.683969907404</v>
      </c>
    </row>
    <row r="992" spans="1:20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15">
        <f t="shared" si="94"/>
        <v>41855.534305555557</v>
      </c>
      <c r="T992" s="16">
        <f t="shared" si="95"/>
        <v>41885.534305555557</v>
      </c>
    </row>
    <row r="993" spans="1:20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s="9" t="str">
        <f t="shared" si="92"/>
        <v>Technology</v>
      </c>
      <c r="R993" s="9" t="str">
        <f t="shared" si="93"/>
        <v>Wearables</v>
      </c>
      <c r="S993" s="15">
        <f t="shared" si="94"/>
        <v>42538.50680555556</v>
      </c>
      <c r="T993" s="16">
        <f t="shared" si="95"/>
        <v>42563.535416666666</v>
      </c>
    </row>
    <row r="994" spans="1:20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15">
        <f t="shared" si="94"/>
        <v>42437.674988425926</v>
      </c>
      <c r="T994" s="16">
        <f t="shared" si="95"/>
        <v>42497.633321759262</v>
      </c>
    </row>
    <row r="995" spans="1:20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s="9" t="str">
        <f t="shared" si="92"/>
        <v>Technology</v>
      </c>
      <c r="R995" s="9" t="str">
        <f t="shared" si="93"/>
        <v>Wearables</v>
      </c>
      <c r="S995" s="15">
        <f t="shared" si="94"/>
        <v>42652.714907407411</v>
      </c>
      <c r="T995" s="16">
        <f t="shared" si="95"/>
        <v>42685.958333333328</v>
      </c>
    </row>
    <row r="996" spans="1:20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s="9" t="str">
        <f t="shared" si="92"/>
        <v>Technology</v>
      </c>
      <c r="R996" s="9" t="str">
        <f t="shared" si="93"/>
        <v>Wearables</v>
      </c>
      <c r="S996" s="15">
        <f t="shared" si="94"/>
        <v>41921.013078703705</v>
      </c>
      <c r="T996" s="16">
        <f t="shared" si="95"/>
        <v>41973.707638888889</v>
      </c>
    </row>
    <row r="997" spans="1:20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s="9" t="str">
        <f t="shared" si="92"/>
        <v>Technology</v>
      </c>
      <c r="R997" s="9" t="str">
        <f t="shared" si="93"/>
        <v>Wearables</v>
      </c>
      <c r="S997" s="15">
        <f t="shared" si="94"/>
        <v>41947.690740740742</v>
      </c>
      <c r="T997" s="16">
        <f t="shared" si="95"/>
        <v>41972.416666666672</v>
      </c>
    </row>
    <row r="998" spans="1:20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15">
        <f t="shared" si="94"/>
        <v>41817.616435185184</v>
      </c>
      <c r="T998" s="16">
        <f t="shared" si="95"/>
        <v>41847.393750000003</v>
      </c>
    </row>
    <row r="999" spans="1:20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s="9" t="str">
        <f t="shared" si="92"/>
        <v>Technology</v>
      </c>
      <c r="R999" s="9" t="str">
        <f t="shared" si="93"/>
        <v>Wearables</v>
      </c>
      <c r="S999" s="15">
        <f t="shared" si="94"/>
        <v>41940.85297453704</v>
      </c>
      <c r="T999" s="16">
        <f t="shared" si="95"/>
        <v>41970.894641203704</v>
      </c>
    </row>
    <row r="1000" spans="1:20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s="9" t="str">
        <f t="shared" si="92"/>
        <v>Technology</v>
      </c>
      <c r="R1000" s="9" t="str">
        <f t="shared" si="93"/>
        <v>Wearables</v>
      </c>
      <c r="S1000" s="15">
        <f t="shared" si="94"/>
        <v>42281.918993055559</v>
      </c>
      <c r="T1000" s="16">
        <f t="shared" si="95"/>
        <v>42326.960659722223</v>
      </c>
    </row>
    <row r="1001" spans="1:20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s="9" t="str">
        <f t="shared" si="92"/>
        <v>Technology</v>
      </c>
      <c r="R1001" s="9" t="str">
        <f t="shared" si="93"/>
        <v>Wearables</v>
      </c>
      <c r="S1001" s="15">
        <f t="shared" si="94"/>
        <v>41926.04965277778</v>
      </c>
      <c r="T1001" s="16">
        <f t="shared" si="95"/>
        <v>41956.084722222222</v>
      </c>
    </row>
    <row r="1002" spans="1:20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15">
        <f t="shared" si="94"/>
        <v>42748.80972222222</v>
      </c>
      <c r="T1002" s="16">
        <f t="shared" si="95"/>
        <v>42808.768055555556</v>
      </c>
    </row>
    <row r="1003" spans="1:20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15">
        <f t="shared" si="94"/>
        <v>42720.470057870371</v>
      </c>
      <c r="T1003" s="16">
        <f t="shared" si="95"/>
        <v>42765.470057870371</v>
      </c>
    </row>
    <row r="1004" spans="1:20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s="9" t="str">
        <f t="shared" si="92"/>
        <v>Technology</v>
      </c>
      <c r="R1004" s="9" t="str">
        <f t="shared" si="93"/>
        <v>Wearables</v>
      </c>
      <c r="S1004" s="15">
        <f t="shared" si="94"/>
        <v>42325.434189814812</v>
      </c>
      <c r="T1004" s="16">
        <f t="shared" si="95"/>
        <v>42354.999305555553</v>
      </c>
    </row>
    <row r="1005" spans="1:20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s="9" t="str">
        <f t="shared" si="92"/>
        <v>Technology</v>
      </c>
      <c r="R1005" s="9" t="str">
        <f t="shared" si="93"/>
        <v>Wearables</v>
      </c>
      <c r="S1005" s="15">
        <f t="shared" si="94"/>
        <v>42780.459039351852</v>
      </c>
      <c r="T1005" s="16">
        <f t="shared" si="95"/>
        <v>42810.417372685188</v>
      </c>
    </row>
    <row r="1006" spans="1:20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s="9" t="str">
        <f t="shared" si="92"/>
        <v>Technology</v>
      </c>
      <c r="R1006" s="9" t="str">
        <f t="shared" si="93"/>
        <v>Wearables</v>
      </c>
      <c r="S1006" s="15">
        <f t="shared" si="94"/>
        <v>42388.458645833336</v>
      </c>
      <c r="T1006" s="16">
        <f t="shared" si="95"/>
        <v>42418.458645833336</v>
      </c>
    </row>
    <row r="1007" spans="1:20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s="9" t="str">
        <f t="shared" si="92"/>
        <v>Technology</v>
      </c>
      <c r="R1007" s="9" t="str">
        <f t="shared" si="93"/>
        <v>Wearables</v>
      </c>
      <c r="S1007" s="15">
        <f t="shared" si="94"/>
        <v>42276.374803240746</v>
      </c>
      <c r="T1007" s="16">
        <f t="shared" si="95"/>
        <v>42307.374803240746</v>
      </c>
    </row>
    <row r="1008" spans="1:20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15">
        <f t="shared" si="94"/>
        <v>41976.790185185186</v>
      </c>
      <c r="T1008" s="16">
        <f t="shared" si="95"/>
        <v>41985.049305555556</v>
      </c>
    </row>
    <row r="1009" spans="1:20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s="9" t="str">
        <f t="shared" si="92"/>
        <v>Technology</v>
      </c>
      <c r="R1009" s="9" t="str">
        <f t="shared" si="93"/>
        <v>Wearables</v>
      </c>
      <c r="S1009" s="15">
        <f t="shared" si="94"/>
        <v>42676.333599537036</v>
      </c>
      <c r="T1009" s="16">
        <f t="shared" si="95"/>
        <v>42718.3752662037</v>
      </c>
    </row>
    <row r="1010" spans="1:20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15">
        <f t="shared" si="94"/>
        <v>42702.559201388889</v>
      </c>
      <c r="T1010" s="16">
        <f t="shared" si="95"/>
        <v>42732.559201388889</v>
      </c>
    </row>
    <row r="1011" spans="1:20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15">
        <f t="shared" si="94"/>
        <v>42510.354699074072</v>
      </c>
      <c r="T1011" s="16">
        <f t="shared" si="95"/>
        <v>42540.354699074072</v>
      </c>
    </row>
    <row r="1012" spans="1:20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15">
        <f t="shared" si="94"/>
        <v>42561.579421296294</v>
      </c>
      <c r="T1012" s="16">
        <f t="shared" si="95"/>
        <v>42617.874305555553</v>
      </c>
    </row>
    <row r="1013" spans="1:20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15">
        <f t="shared" si="94"/>
        <v>41946.648090277777</v>
      </c>
      <c r="T1013" s="16">
        <f t="shared" si="95"/>
        <v>41991.648090277777</v>
      </c>
    </row>
    <row r="1014" spans="1:20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s="9" t="str">
        <f t="shared" si="92"/>
        <v>Technology</v>
      </c>
      <c r="R1014" s="9" t="str">
        <f t="shared" si="93"/>
        <v>Wearables</v>
      </c>
      <c r="S1014" s="15">
        <f t="shared" si="94"/>
        <v>42714.190416666665</v>
      </c>
      <c r="T1014" s="16">
        <f t="shared" si="95"/>
        <v>42759.190416666665</v>
      </c>
    </row>
    <row r="1015" spans="1:20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s="9" t="str">
        <f t="shared" si="92"/>
        <v>Technology</v>
      </c>
      <c r="R1015" s="9" t="str">
        <f t="shared" si="93"/>
        <v>Wearables</v>
      </c>
      <c r="S1015" s="15">
        <f t="shared" si="94"/>
        <v>42339.583981481483</v>
      </c>
      <c r="T1015" s="16">
        <f t="shared" si="95"/>
        <v>42367.583333333328</v>
      </c>
    </row>
    <row r="1016" spans="1:20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15">
        <f t="shared" si="94"/>
        <v>41954.752488425926</v>
      </c>
      <c r="T1016" s="16">
        <f t="shared" si="95"/>
        <v>42004.752488425926</v>
      </c>
    </row>
    <row r="1017" spans="1:20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15">
        <f t="shared" si="94"/>
        <v>42303.628414351857</v>
      </c>
      <c r="T1017" s="16">
        <f t="shared" si="95"/>
        <v>42333.670081018514</v>
      </c>
    </row>
    <row r="1018" spans="1:20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s="9" t="str">
        <f t="shared" si="92"/>
        <v>Technology</v>
      </c>
      <c r="R1018" s="9" t="str">
        <f t="shared" si="93"/>
        <v>Wearables</v>
      </c>
      <c r="S1018" s="15">
        <f t="shared" si="94"/>
        <v>42421.857129629629</v>
      </c>
      <c r="T1018" s="16">
        <f t="shared" si="95"/>
        <v>42466.815462962964</v>
      </c>
    </row>
    <row r="1019" spans="1:20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s="9" t="str">
        <f t="shared" si="92"/>
        <v>Technology</v>
      </c>
      <c r="R1019" s="9" t="str">
        <f t="shared" si="93"/>
        <v>Wearables</v>
      </c>
      <c r="S1019" s="15">
        <f t="shared" si="94"/>
        <v>42289.425173611111</v>
      </c>
      <c r="T1019" s="16">
        <f t="shared" si="95"/>
        <v>42329.466840277775</v>
      </c>
    </row>
    <row r="1020" spans="1:20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s="9" t="str">
        <f t="shared" si="92"/>
        <v>Technology</v>
      </c>
      <c r="R1020" s="9" t="str">
        <f t="shared" si="93"/>
        <v>Wearables</v>
      </c>
      <c r="S1020" s="15">
        <f t="shared" si="94"/>
        <v>42535.242280092592</v>
      </c>
      <c r="T1020" s="16">
        <f t="shared" si="95"/>
        <v>42565.242280092592</v>
      </c>
    </row>
    <row r="1021" spans="1:20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15">
        <f t="shared" si="94"/>
        <v>42009.723946759259</v>
      </c>
      <c r="T1021" s="16">
        <f t="shared" si="95"/>
        <v>42039.723946759259</v>
      </c>
    </row>
    <row r="1022" spans="1:20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15">
        <f t="shared" si="94"/>
        <v>42126.819548611107</v>
      </c>
      <c r="T1022" s="16">
        <f t="shared" si="95"/>
        <v>42156.782638888893</v>
      </c>
    </row>
    <row r="1023" spans="1:20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s="9" t="str">
        <f t="shared" si="92"/>
        <v>Music</v>
      </c>
      <c r="R1023" s="9" t="str">
        <f t="shared" si="93"/>
        <v>Electronic Music</v>
      </c>
      <c r="S1023" s="15">
        <f t="shared" si="94"/>
        <v>42271.001979166671</v>
      </c>
      <c r="T1023" s="16">
        <f t="shared" si="95"/>
        <v>42293.916666666672</v>
      </c>
    </row>
    <row r="1024" spans="1:20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s="9" t="str">
        <f t="shared" si="92"/>
        <v>Music</v>
      </c>
      <c r="R1024" s="9" t="str">
        <f t="shared" si="93"/>
        <v>Electronic Music</v>
      </c>
      <c r="S1024" s="15">
        <f t="shared" si="94"/>
        <v>42111.396724537037</v>
      </c>
      <c r="T1024" s="16">
        <f t="shared" si="95"/>
        <v>42141.396724537037</v>
      </c>
    </row>
    <row r="1025" spans="1:20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s="9" t="str">
        <f t="shared" si="92"/>
        <v>Music</v>
      </c>
      <c r="R1025" s="9" t="str">
        <f t="shared" si="93"/>
        <v>Electronic Music</v>
      </c>
      <c r="S1025" s="15">
        <f t="shared" si="94"/>
        <v>42145.669687500005</v>
      </c>
      <c r="T1025" s="16">
        <f t="shared" si="95"/>
        <v>42175.669687500005</v>
      </c>
    </row>
    <row r="1026" spans="1:20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s="9" t="str">
        <f t="shared" si="92"/>
        <v>Music</v>
      </c>
      <c r="R1026" s="9" t="str">
        <f t="shared" si="93"/>
        <v>Electronic Music</v>
      </c>
      <c r="S1026" s="15">
        <f t="shared" si="94"/>
        <v>42370.330590277779</v>
      </c>
      <c r="T1026" s="16">
        <f t="shared" si="95"/>
        <v>42400.330590277779</v>
      </c>
    </row>
    <row r="1027" spans="1:20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8">
        <f t="shared" ref="P1027:P1090" si="97">IF(L1027&gt;0,E1027/L1027, 0)</f>
        <v>71.848571428571432</v>
      </c>
      <c r="Q1027" s="9" t="str">
        <f t="shared" ref="Q1027:Q1090" si="98">PROPER(LEFT($N1027,FIND("/",$N1027)-1))</f>
        <v>Music</v>
      </c>
      <c r="R1027" s="9" t="str">
        <f t="shared" ref="R1027:R1090" si="99">PROPER(RIGHT($N1027,LEN(N1027)-FIND("/",N1027)))</f>
        <v>Electronic Music</v>
      </c>
      <c r="S1027" s="15">
        <f t="shared" ref="S1027:S1090" si="100">(J1027/86400)+25569+(-6/24)</f>
        <v>42049.583761574075</v>
      </c>
      <c r="T1027" s="16">
        <f t="shared" ref="T1027:T1090" si="101">(I1027/86400)+25569+(-6/24)</f>
        <v>42079.542094907403</v>
      </c>
    </row>
    <row r="1028" spans="1:20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s="9" t="str">
        <f t="shared" si="98"/>
        <v>Music</v>
      </c>
      <c r="R1028" s="9" t="str">
        <f t="shared" si="99"/>
        <v>Electronic Music</v>
      </c>
      <c r="S1028" s="15">
        <f t="shared" si="100"/>
        <v>42426.157592592594</v>
      </c>
      <c r="T1028" s="16">
        <f t="shared" si="101"/>
        <v>42460.115925925929</v>
      </c>
    </row>
    <row r="1029" spans="1:20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s="9" t="str">
        <f t="shared" si="98"/>
        <v>Music</v>
      </c>
      <c r="R1029" s="9" t="str">
        <f t="shared" si="99"/>
        <v>Electronic Music</v>
      </c>
      <c r="S1029" s="15">
        <f t="shared" si="100"/>
        <v>41904.784108796295</v>
      </c>
      <c r="T1029" s="16">
        <f t="shared" si="101"/>
        <v>41934.784108796295</v>
      </c>
    </row>
    <row r="1030" spans="1:20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s="9" t="str">
        <f t="shared" si="98"/>
        <v>Music</v>
      </c>
      <c r="R1030" s="9" t="str">
        <f t="shared" si="99"/>
        <v>Electronic Music</v>
      </c>
      <c r="S1030" s="15">
        <f t="shared" si="100"/>
        <v>42755.377372685187</v>
      </c>
      <c r="T1030" s="16">
        <f t="shared" si="101"/>
        <v>42800.583333333328</v>
      </c>
    </row>
    <row r="1031" spans="1:20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s="9" t="str">
        <f t="shared" si="98"/>
        <v>Music</v>
      </c>
      <c r="R1031" s="9" t="str">
        <f t="shared" si="99"/>
        <v>Electronic Music</v>
      </c>
      <c r="S1031" s="15">
        <f t="shared" si="100"/>
        <v>42044.461886574078</v>
      </c>
      <c r="T1031" s="16">
        <f t="shared" si="101"/>
        <v>42098.665972222225</v>
      </c>
    </row>
    <row r="1032" spans="1:20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s="9" t="str">
        <f t="shared" si="98"/>
        <v>Music</v>
      </c>
      <c r="R1032" s="9" t="str">
        <f t="shared" si="99"/>
        <v>Electronic Music</v>
      </c>
      <c r="S1032" s="15">
        <f t="shared" si="100"/>
        <v>42611.233206018514</v>
      </c>
      <c r="T1032" s="16">
        <f t="shared" si="101"/>
        <v>42625.233206018514</v>
      </c>
    </row>
    <row r="1033" spans="1:20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s="9" t="str">
        <f t="shared" si="98"/>
        <v>Music</v>
      </c>
      <c r="R1033" s="9" t="str">
        <f t="shared" si="99"/>
        <v>Electronic Music</v>
      </c>
      <c r="S1033" s="15">
        <f t="shared" si="100"/>
        <v>42324.514004629629</v>
      </c>
      <c r="T1033" s="16">
        <f t="shared" si="101"/>
        <v>42354.514004629629</v>
      </c>
    </row>
    <row r="1034" spans="1:20" ht="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s="9" t="str">
        <f t="shared" si="98"/>
        <v>Music</v>
      </c>
      <c r="R1034" s="9" t="str">
        <f t="shared" si="99"/>
        <v>Electronic Music</v>
      </c>
      <c r="S1034" s="15">
        <f t="shared" si="100"/>
        <v>42514.416956018518</v>
      </c>
      <c r="T1034" s="16">
        <f t="shared" si="101"/>
        <v>42544.416956018518</v>
      </c>
    </row>
    <row r="1035" spans="1:20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s="9" t="str">
        <f t="shared" si="98"/>
        <v>Music</v>
      </c>
      <c r="R1035" s="9" t="str">
        <f t="shared" si="99"/>
        <v>Electronic Music</v>
      </c>
      <c r="S1035" s="15">
        <f t="shared" si="100"/>
        <v>42688.482407407406</v>
      </c>
      <c r="T1035" s="16">
        <f t="shared" si="101"/>
        <v>42716.482407407406</v>
      </c>
    </row>
    <row r="1036" spans="1:20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s="9" t="str">
        <f t="shared" si="98"/>
        <v>Music</v>
      </c>
      <c r="R1036" s="9" t="str">
        <f t="shared" si="99"/>
        <v>Electronic Music</v>
      </c>
      <c r="S1036" s="15">
        <f t="shared" si="100"/>
        <v>42554.916712962964</v>
      </c>
      <c r="T1036" s="16">
        <f t="shared" si="101"/>
        <v>42586.915972222225</v>
      </c>
    </row>
    <row r="1037" spans="1:20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s="9" t="str">
        <f t="shared" si="98"/>
        <v>Music</v>
      </c>
      <c r="R1037" s="9" t="str">
        <f t="shared" si="99"/>
        <v>Electronic Music</v>
      </c>
      <c r="S1037" s="15">
        <f t="shared" si="100"/>
        <v>42016.391435185185</v>
      </c>
      <c r="T1037" s="16">
        <f t="shared" si="101"/>
        <v>42046.391435185185</v>
      </c>
    </row>
    <row r="1038" spans="1:20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s="9" t="str">
        <f t="shared" si="98"/>
        <v>Music</v>
      </c>
      <c r="R1038" s="9" t="str">
        <f t="shared" si="99"/>
        <v>Electronic Music</v>
      </c>
      <c r="S1038" s="15">
        <f t="shared" si="100"/>
        <v>41249.198958333334</v>
      </c>
      <c r="T1038" s="16">
        <f t="shared" si="101"/>
        <v>41281.083333333336</v>
      </c>
    </row>
    <row r="1039" spans="1:20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s="9" t="str">
        <f t="shared" si="98"/>
        <v>Music</v>
      </c>
      <c r="R1039" s="9" t="str">
        <f t="shared" si="99"/>
        <v>Electronic Music</v>
      </c>
      <c r="S1039" s="15">
        <f t="shared" si="100"/>
        <v>42119.572476851856</v>
      </c>
      <c r="T1039" s="16">
        <f t="shared" si="101"/>
        <v>42141.958333333328</v>
      </c>
    </row>
    <row r="1040" spans="1:20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s="9" t="str">
        <f t="shared" si="98"/>
        <v>Music</v>
      </c>
      <c r="R1040" s="9" t="str">
        <f t="shared" si="99"/>
        <v>Electronic Music</v>
      </c>
      <c r="S1040" s="15">
        <f t="shared" si="100"/>
        <v>42417.981747685189</v>
      </c>
      <c r="T1040" s="16">
        <f t="shared" si="101"/>
        <v>42447.940081018518</v>
      </c>
    </row>
    <row r="1041" spans="1:20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s="9" t="str">
        <f t="shared" si="98"/>
        <v>Music</v>
      </c>
      <c r="R1041" s="9" t="str">
        <f t="shared" si="99"/>
        <v>Electronic Music</v>
      </c>
      <c r="S1041" s="15">
        <f t="shared" si="100"/>
        <v>42691.859328703707</v>
      </c>
      <c r="T1041" s="16">
        <f t="shared" si="101"/>
        <v>42717.082638888889</v>
      </c>
    </row>
    <row r="1042" spans="1:20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15">
        <f t="shared" si="100"/>
        <v>42579.458437499998</v>
      </c>
      <c r="T1042" s="16">
        <f t="shared" si="101"/>
        <v>42609.458437499998</v>
      </c>
    </row>
    <row r="1043" spans="1:20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s="9" t="str">
        <f t="shared" si="98"/>
        <v>Journalism</v>
      </c>
      <c r="R1043" s="9" t="str">
        <f t="shared" si="99"/>
        <v>Audio</v>
      </c>
      <c r="S1043" s="15">
        <f t="shared" si="100"/>
        <v>41830.81009259259</v>
      </c>
      <c r="T1043" s="16">
        <f t="shared" si="101"/>
        <v>41850.81009259259</v>
      </c>
    </row>
    <row r="1044" spans="1:20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15">
        <f t="shared" si="100"/>
        <v>41851.446157407408</v>
      </c>
      <c r="T1044" s="16">
        <f t="shared" si="101"/>
        <v>41894.166666666664</v>
      </c>
    </row>
    <row r="1045" spans="1:20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s="9" t="str">
        <f t="shared" si="98"/>
        <v>Journalism</v>
      </c>
      <c r="R1045" s="9" t="str">
        <f t="shared" si="99"/>
        <v>Audio</v>
      </c>
      <c r="S1045" s="15">
        <f t="shared" si="100"/>
        <v>42114.002951388888</v>
      </c>
      <c r="T1045" s="16">
        <f t="shared" si="101"/>
        <v>42144.002951388888</v>
      </c>
    </row>
    <row r="1046" spans="1:20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15">
        <f t="shared" si="100"/>
        <v>42011.675937499997</v>
      </c>
      <c r="T1046" s="16">
        <f t="shared" si="101"/>
        <v>42068.602083333331</v>
      </c>
    </row>
    <row r="1047" spans="1:20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15">
        <f t="shared" si="100"/>
        <v>41844.624421296292</v>
      </c>
      <c r="T1047" s="16">
        <f t="shared" si="101"/>
        <v>41874.624421296292</v>
      </c>
    </row>
    <row r="1048" spans="1:20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s="9" t="str">
        <f t="shared" si="98"/>
        <v>Journalism</v>
      </c>
      <c r="R1048" s="9" t="str">
        <f t="shared" si="99"/>
        <v>Audio</v>
      </c>
      <c r="S1048" s="15">
        <f t="shared" si="100"/>
        <v>42319.601388888885</v>
      </c>
      <c r="T1048" s="16">
        <f t="shared" si="101"/>
        <v>42364.601388888885</v>
      </c>
    </row>
    <row r="1049" spans="1:20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15">
        <f t="shared" si="100"/>
        <v>41918.568460648152</v>
      </c>
      <c r="T1049" s="16">
        <f t="shared" si="101"/>
        <v>41948.610127314816</v>
      </c>
    </row>
    <row r="1050" spans="1:20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15">
        <f t="shared" si="100"/>
        <v>42597.803113425922</v>
      </c>
      <c r="T1050" s="16">
        <f t="shared" si="101"/>
        <v>42637.803113425922</v>
      </c>
    </row>
    <row r="1051" spans="1:20" ht="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s="9" t="str">
        <f t="shared" si="98"/>
        <v>Journalism</v>
      </c>
      <c r="R1051" s="9" t="str">
        <f t="shared" si="99"/>
        <v>Audio</v>
      </c>
      <c r="S1051" s="15">
        <f t="shared" si="100"/>
        <v>42382.181076388893</v>
      </c>
      <c r="T1051" s="16">
        <f t="shared" si="101"/>
        <v>42412.181076388893</v>
      </c>
    </row>
    <row r="1052" spans="1:20" ht="1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s="9" t="str">
        <f t="shared" si="98"/>
        <v>Journalism</v>
      </c>
      <c r="R1052" s="9" t="str">
        <f t="shared" si="99"/>
        <v>Audio</v>
      </c>
      <c r="S1052" s="15">
        <f t="shared" si="100"/>
        <v>42231.5471875</v>
      </c>
      <c r="T1052" s="16">
        <f t="shared" si="101"/>
        <v>42261.5471875</v>
      </c>
    </row>
    <row r="1053" spans="1:20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s="9" t="str">
        <f t="shared" si="98"/>
        <v>Journalism</v>
      </c>
      <c r="R1053" s="9" t="str">
        <f t="shared" si="99"/>
        <v>Audio</v>
      </c>
      <c r="S1053" s="15">
        <f t="shared" si="100"/>
        <v>41849.764178240745</v>
      </c>
      <c r="T1053" s="16">
        <f t="shared" si="101"/>
        <v>41877.764178240745</v>
      </c>
    </row>
    <row r="1054" spans="1:20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s="9" t="str">
        <f t="shared" si="98"/>
        <v>Journalism</v>
      </c>
      <c r="R1054" s="9" t="str">
        <f t="shared" si="99"/>
        <v>Audio</v>
      </c>
      <c r="S1054" s="15">
        <f t="shared" si="100"/>
        <v>42483.547395833331</v>
      </c>
      <c r="T1054" s="16">
        <f t="shared" si="101"/>
        <v>42527.589583333334</v>
      </c>
    </row>
    <row r="1055" spans="1:20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15">
        <f t="shared" si="100"/>
        <v>42774.922824074078</v>
      </c>
      <c r="T1055" s="16">
        <f t="shared" si="101"/>
        <v>42799.922824074078</v>
      </c>
    </row>
    <row r="1056" spans="1:20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s="9" t="str">
        <f t="shared" si="98"/>
        <v>Journalism</v>
      </c>
      <c r="R1056" s="9" t="str">
        <f t="shared" si="99"/>
        <v>Audio</v>
      </c>
      <c r="S1056" s="15">
        <f t="shared" si="100"/>
        <v>41831.601840277777</v>
      </c>
      <c r="T1056" s="16">
        <f t="shared" si="101"/>
        <v>41861.666666666664</v>
      </c>
    </row>
    <row r="1057" spans="1:20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s="9" t="str">
        <f t="shared" si="98"/>
        <v>Journalism</v>
      </c>
      <c r="R1057" s="9" t="str">
        <f t="shared" si="99"/>
        <v>Audio</v>
      </c>
      <c r="S1057" s="15">
        <f t="shared" si="100"/>
        <v>42406.742418981477</v>
      </c>
      <c r="T1057" s="16">
        <f t="shared" si="101"/>
        <v>42436.742418981477</v>
      </c>
    </row>
    <row r="1058" spans="1:20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s="9" t="str">
        <f t="shared" si="98"/>
        <v>Journalism</v>
      </c>
      <c r="R1058" s="9" t="str">
        <f t="shared" si="99"/>
        <v>Audio</v>
      </c>
      <c r="S1058" s="15">
        <f t="shared" si="100"/>
        <v>42058.469641203701</v>
      </c>
      <c r="T1058" s="16">
        <f t="shared" si="101"/>
        <v>42118.427974537037</v>
      </c>
    </row>
    <row r="1059" spans="1:20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s="9" t="str">
        <f t="shared" si="98"/>
        <v>Journalism</v>
      </c>
      <c r="R1059" s="9" t="str">
        <f t="shared" si="99"/>
        <v>Audio</v>
      </c>
      <c r="S1059" s="15">
        <f t="shared" si="100"/>
        <v>42678.621331018519</v>
      </c>
      <c r="T1059" s="16">
        <f t="shared" si="101"/>
        <v>42708.662997685184</v>
      </c>
    </row>
    <row r="1060" spans="1:20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s="9" t="str">
        <f t="shared" si="98"/>
        <v>Journalism</v>
      </c>
      <c r="R1060" s="9" t="str">
        <f t="shared" si="99"/>
        <v>Audio</v>
      </c>
      <c r="S1060" s="15">
        <f t="shared" si="100"/>
        <v>42047.650960648149</v>
      </c>
      <c r="T1060" s="16">
        <f t="shared" si="101"/>
        <v>42088.75</v>
      </c>
    </row>
    <row r="1061" spans="1:20" ht="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s="9" t="str">
        <f t="shared" si="98"/>
        <v>Journalism</v>
      </c>
      <c r="R1061" s="9" t="str">
        <f t="shared" si="99"/>
        <v>Audio</v>
      </c>
      <c r="S1061" s="15">
        <f t="shared" si="100"/>
        <v>42046.54</v>
      </c>
      <c r="T1061" s="16">
        <f t="shared" si="101"/>
        <v>42076.498333333337</v>
      </c>
    </row>
    <row r="1062" spans="1:20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15">
        <f t="shared" si="100"/>
        <v>42079.663113425922</v>
      </c>
      <c r="T1062" s="16">
        <f t="shared" si="101"/>
        <v>42109.663113425922</v>
      </c>
    </row>
    <row r="1063" spans="1:20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s="9" t="str">
        <f t="shared" si="98"/>
        <v>Journalism</v>
      </c>
      <c r="R1063" s="9" t="str">
        <f t="shared" si="99"/>
        <v>Audio</v>
      </c>
      <c r="S1063" s="15">
        <f t="shared" si="100"/>
        <v>42432.026712962965</v>
      </c>
      <c r="T1063" s="16">
        <f t="shared" si="101"/>
        <v>42491.791666666672</v>
      </c>
    </row>
    <row r="1064" spans="1:20" ht="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15">
        <f t="shared" si="100"/>
        <v>42556.557187500002</v>
      </c>
      <c r="T1064" s="16">
        <f t="shared" si="101"/>
        <v>42563.557187500002</v>
      </c>
    </row>
    <row r="1065" spans="1:20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s="9" t="str">
        <f t="shared" si="98"/>
        <v>Journalism</v>
      </c>
      <c r="R1065" s="9" t="str">
        <f t="shared" si="99"/>
        <v>Audio</v>
      </c>
      <c r="S1065" s="15">
        <f t="shared" si="100"/>
        <v>42582.780810185184</v>
      </c>
      <c r="T1065" s="16">
        <f t="shared" si="101"/>
        <v>42612.780810185184</v>
      </c>
    </row>
    <row r="1066" spans="1:20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s="9" t="str">
        <f t="shared" si="98"/>
        <v>Games</v>
      </c>
      <c r="R1066" s="9" t="str">
        <f t="shared" si="99"/>
        <v>Video Games</v>
      </c>
      <c r="S1066" s="15">
        <f t="shared" si="100"/>
        <v>41416.978043981479</v>
      </c>
      <c r="T1066" s="16">
        <f t="shared" si="101"/>
        <v>41461.978043981479</v>
      </c>
    </row>
    <row r="1067" spans="1:20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15">
        <f t="shared" si="100"/>
        <v>41661.131041666667</v>
      </c>
      <c r="T1067" s="16">
        <f t="shared" si="101"/>
        <v>41689.131041666667</v>
      </c>
    </row>
    <row r="1068" spans="1:20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s="9" t="str">
        <f t="shared" si="98"/>
        <v>Games</v>
      </c>
      <c r="R1068" s="9" t="str">
        <f t="shared" si="99"/>
        <v>Video Games</v>
      </c>
      <c r="S1068" s="15">
        <f t="shared" si="100"/>
        <v>41445.712754629625</v>
      </c>
      <c r="T1068" s="16">
        <f t="shared" si="101"/>
        <v>41490.712754629625</v>
      </c>
    </row>
    <row r="1069" spans="1:20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15">
        <f t="shared" si="100"/>
        <v>41599.605682870373</v>
      </c>
      <c r="T1069" s="16">
        <f t="shared" si="101"/>
        <v>41629.605682870373</v>
      </c>
    </row>
    <row r="1070" spans="1:20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15">
        <f t="shared" si="100"/>
        <v>42440.121111111112</v>
      </c>
      <c r="T1070" s="16">
        <f t="shared" si="101"/>
        <v>42470.079444444447</v>
      </c>
    </row>
    <row r="1071" spans="1:20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s="9" t="str">
        <f t="shared" si="98"/>
        <v>Games</v>
      </c>
      <c r="R1071" s="9" t="str">
        <f t="shared" si="99"/>
        <v>Video Games</v>
      </c>
      <c r="S1071" s="15">
        <f t="shared" si="100"/>
        <v>41571.979849537034</v>
      </c>
      <c r="T1071" s="16">
        <f t="shared" si="101"/>
        <v>41604.021516203706</v>
      </c>
    </row>
    <row r="1072" spans="1:20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15">
        <f t="shared" si="100"/>
        <v>41162.761828703704</v>
      </c>
      <c r="T1072" s="16">
        <f t="shared" si="101"/>
        <v>41182.761828703704</v>
      </c>
    </row>
    <row r="1073" spans="1:20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s="9" t="str">
        <f t="shared" si="98"/>
        <v>Games</v>
      </c>
      <c r="R1073" s="9" t="str">
        <f t="shared" si="99"/>
        <v>Video Games</v>
      </c>
      <c r="S1073" s="15">
        <f t="shared" si="100"/>
        <v>42295.503391203703</v>
      </c>
      <c r="T1073" s="16">
        <f t="shared" si="101"/>
        <v>42325.545057870375</v>
      </c>
    </row>
    <row r="1074" spans="1:20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15">
        <f t="shared" si="100"/>
        <v>41645.582141203704</v>
      </c>
      <c r="T1074" s="16">
        <f t="shared" si="101"/>
        <v>41675.582141203704</v>
      </c>
    </row>
    <row r="1075" spans="1:20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15">
        <f t="shared" si="100"/>
        <v>40802.714594907404</v>
      </c>
      <c r="T1075" s="16">
        <f t="shared" si="101"/>
        <v>40832.714594907404</v>
      </c>
    </row>
    <row r="1076" spans="1:20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s="9" t="str">
        <f t="shared" si="98"/>
        <v>Games</v>
      </c>
      <c r="R1076" s="9" t="str">
        <f t="shared" si="99"/>
        <v>Video Games</v>
      </c>
      <c r="S1076" s="15">
        <f t="shared" si="100"/>
        <v>41612.922974537039</v>
      </c>
      <c r="T1076" s="16">
        <f t="shared" si="101"/>
        <v>41642.922974537039</v>
      </c>
    </row>
    <row r="1077" spans="1:20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15">
        <f t="shared" si="100"/>
        <v>41005.654120370367</v>
      </c>
      <c r="T1077" s="16">
        <f t="shared" si="101"/>
        <v>41035.654120370367</v>
      </c>
    </row>
    <row r="1078" spans="1:20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s="9" t="str">
        <f t="shared" si="98"/>
        <v>Games</v>
      </c>
      <c r="R1078" s="9" t="str">
        <f t="shared" si="99"/>
        <v>Video Games</v>
      </c>
      <c r="S1078" s="15">
        <f t="shared" si="100"/>
        <v>41838.127893518518</v>
      </c>
      <c r="T1078" s="16">
        <f t="shared" si="101"/>
        <v>41893.127893518518</v>
      </c>
    </row>
    <row r="1079" spans="1:20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s="9" t="str">
        <f t="shared" si="98"/>
        <v>Games</v>
      </c>
      <c r="R1079" s="9" t="str">
        <f t="shared" si="99"/>
        <v>Video Games</v>
      </c>
      <c r="S1079" s="15">
        <f t="shared" si="100"/>
        <v>42352.91679398148</v>
      </c>
      <c r="T1079" s="16">
        <f t="shared" si="101"/>
        <v>42382.91679398148</v>
      </c>
    </row>
    <row r="1080" spans="1:20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15">
        <f t="shared" si="100"/>
        <v>40700.945844907408</v>
      </c>
      <c r="T1080" s="16">
        <f t="shared" si="101"/>
        <v>40745.945844907408</v>
      </c>
    </row>
    <row r="1081" spans="1:20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s="9" t="str">
        <f t="shared" si="98"/>
        <v>Games</v>
      </c>
      <c r="R1081" s="9" t="str">
        <f t="shared" si="99"/>
        <v>Video Games</v>
      </c>
      <c r="S1081" s="15">
        <f t="shared" si="100"/>
        <v>42479.316388888888</v>
      </c>
      <c r="T1081" s="16">
        <f t="shared" si="101"/>
        <v>42504.316388888888</v>
      </c>
    </row>
    <row r="1082" spans="1:20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s="9" t="str">
        <f t="shared" si="98"/>
        <v>Games</v>
      </c>
      <c r="R1082" s="9" t="str">
        <f t="shared" si="99"/>
        <v>Video Games</v>
      </c>
      <c r="S1082" s="15">
        <f t="shared" si="100"/>
        <v>41739.888113425928</v>
      </c>
      <c r="T1082" s="16">
        <f t="shared" si="101"/>
        <v>41769.888113425928</v>
      </c>
    </row>
    <row r="1083" spans="1:20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15">
        <f t="shared" si="100"/>
        <v>42002.676990740743</v>
      </c>
      <c r="T1083" s="16">
        <f t="shared" si="101"/>
        <v>42032.676990740743</v>
      </c>
    </row>
    <row r="1084" spans="1:20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s="9" t="str">
        <f t="shared" si="98"/>
        <v>Games</v>
      </c>
      <c r="R1084" s="9" t="str">
        <f t="shared" si="99"/>
        <v>Video Games</v>
      </c>
      <c r="S1084" s="15">
        <f t="shared" si="100"/>
        <v>41101.656111111108</v>
      </c>
      <c r="T1084" s="16">
        <f t="shared" si="101"/>
        <v>41131.656111111108</v>
      </c>
    </row>
    <row r="1085" spans="1:20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15">
        <f t="shared" si="100"/>
        <v>41793.409525462965</v>
      </c>
      <c r="T1085" s="16">
        <f t="shared" si="101"/>
        <v>41853.409525462965</v>
      </c>
    </row>
    <row r="1086" spans="1:20" ht="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s="9" t="str">
        <f t="shared" si="98"/>
        <v>Games</v>
      </c>
      <c r="R1086" s="9" t="str">
        <f t="shared" si="99"/>
        <v>Video Games</v>
      </c>
      <c r="S1086" s="15">
        <f t="shared" si="100"/>
        <v>41829.662083333329</v>
      </c>
      <c r="T1086" s="16">
        <f t="shared" si="101"/>
        <v>41859.662083333329</v>
      </c>
    </row>
    <row r="1087" spans="1:20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15">
        <f t="shared" si="100"/>
        <v>42413.421006944445</v>
      </c>
      <c r="T1087" s="16">
        <f t="shared" si="101"/>
        <v>42443.379340277781</v>
      </c>
    </row>
    <row r="1088" spans="1:20" ht="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15">
        <f t="shared" si="100"/>
        <v>41845.616793981484</v>
      </c>
      <c r="T1088" s="16">
        <f t="shared" si="101"/>
        <v>41875.616793981484</v>
      </c>
    </row>
    <row r="1089" spans="1:20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s="9" t="str">
        <f t="shared" si="98"/>
        <v>Games</v>
      </c>
      <c r="R1089" s="9" t="str">
        <f t="shared" si="99"/>
        <v>Video Games</v>
      </c>
      <c r="S1089" s="15">
        <f t="shared" si="100"/>
        <v>41775.463969907403</v>
      </c>
      <c r="T1089" s="16">
        <f t="shared" si="101"/>
        <v>41805.463969907403</v>
      </c>
    </row>
    <row r="1090" spans="1:20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s="9" t="str">
        <f t="shared" si="98"/>
        <v>Games</v>
      </c>
      <c r="R1090" s="9" t="str">
        <f t="shared" si="99"/>
        <v>Video Games</v>
      </c>
      <c r="S1090" s="15">
        <f t="shared" si="100"/>
        <v>41723.549386574072</v>
      </c>
      <c r="T1090" s="16">
        <f t="shared" si="101"/>
        <v>41753.549386574072</v>
      </c>
    </row>
    <row r="1091" spans="1:20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8">
        <f t="shared" ref="P1091:P1154" si="103">IF(L1091&gt;0,E1091/L1091, 0)</f>
        <v>23.959183673469386</v>
      </c>
      <c r="Q1091" s="9" t="str">
        <f t="shared" ref="Q1091:Q1154" si="104">PROPER(LEFT($N1091,FIND("/",$N1091)-1))</f>
        <v>Games</v>
      </c>
      <c r="R1091" s="9" t="str">
        <f t="shared" ref="R1091:R1154" si="105">PROPER(RIGHT($N1091,LEN(N1091)-FIND("/",N1091)))</f>
        <v>Video Games</v>
      </c>
      <c r="S1091" s="15">
        <f t="shared" ref="S1091:S1154" si="106">(J1091/86400)+25569+(-6/24)</f>
        <v>42150.939525462964</v>
      </c>
      <c r="T1091" s="16">
        <f t="shared" ref="T1091:T1154" si="107">(I1091/86400)+25569+(-6/24)</f>
        <v>42180.939525462964</v>
      </c>
    </row>
    <row r="1092" spans="1:20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15">
        <f t="shared" si="106"/>
        <v>42122.935798611114</v>
      </c>
      <c r="T1092" s="16">
        <f t="shared" si="107"/>
        <v>42152.935798611114</v>
      </c>
    </row>
    <row r="1093" spans="1:20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15">
        <f t="shared" si="106"/>
        <v>42440.570277777777</v>
      </c>
      <c r="T1093" s="16">
        <f t="shared" si="107"/>
        <v>42470.528611111113</v>
      </c>
    </row>
    <row r="1094" spans="1:20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15">
        <f t="shared" si="106"/>
        <v>41249.775902777779</v>
      </c>
      <c r="T1094" s="16">
        <f t="shared" si="107"/>
        <v>41279.775902777779</v>
      </c>
    </row>
    <row r="1095" spans="1:20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s="9" t="str">
        <f t="shared" si="104"/>
        <v>Games</v>
      </c>
      <c r="R1095" s="9" t="str">
        <f t="shared" si="105"/>
        <v>Video Games</v>
      </c>
      <c r="S1095" s="15">
        <f t="shared" si="106"/>
        <v>42396.723807870367</v>
      </c>
      <c r="T1095" s="16">
        <f t="shared" si="107"/>
        <v>42411.723807870367</v>
      </c>
    </row>
    <row r="1096" spans="1:20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s="9" t="str">
        <f t="shared" si="104"/>
        <v>Games</v>
      </c>
      <c r="R1096" s="9" t="str">
        <f t="shared" si="105"/>
        <v>Video Games</v>
      </c>
      <c r="S1096" s="15">
        <f t="shared" si="106"/>
        <v>40795.46334490741</v>
      </c>
      <c r="T1096" s="16">
        <f t="shared" si="107"/>
        <v>40825.46334490741</v>
      </c>
    </row>
    <row r="1097" spans="1:20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s="9" t="str">
        <f t="shared" si="104"/>
        <v>Games</v>
      </c>
      <c r="R1097" s="9" t="str">
        <f t="shared" si="105"/>
        <v>Video Games</v>
      </c>
      <c r="S1097" s="15">
        <f t="shared" si="106"/>
        <v>41486.287268518521</v>
      </c>
      <c r="T1097" s="16">
        <f t="shared" si="107"/>
        <v>41516.287268518521</v>
      </c>
    </row>
    <row r="1098" spans="1:20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s="9" t="str">
        <f t="shared" si="104"/>
        <v>Games</v>
      </c>
      <c r="R1098" s="9" t="str">
        <f t="shared" si="105"/>
        <v>Video Games</v>
      </c>
      <c r="S1098" s="15">
        <f t="shared" si="106"/>
        <v>41885.26798611111</v>
      </c>
      <c r="T1098" s="16">
        <f t="shared" si="107"/>
        <v>41915.895833333336</v>
      </c>
    </row>
    <row r="1099" spans="1:20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s="9" t="str">
        <f t="shared" si="104"/>
        <v>Games</v>
      </c>
      <c r="R1099" s="9" t="str">
        <f t="shared" si="105"/>
        <v>Video Games</v>
      </c>
      <c r="S1099" s="15">
        <f t="shared" si="106"/>
        <v>41660.542557870373</v>
      </c>
      <c r="T1099" s="16">
        <f t="shared" si="107"/>
        <v>41700.542557870373</v>
      </c>
    </row>
    <row r="1100" spans="1:20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s="9" t="str">
        <f t="shared" si="104"/>
        <v>Games</v>
      </c>
      <c r="R1100" s="9" t="str">
        <f t="shared" si="105"/>
        <v>Video Games</v>
      </c>
      <c r="S1100" s="15">
        <f t="shared" si="106"/>
        <v>41712.512673611112</v>
      </c>
      <c r="T1100" s="16">
        <f t="shared" si="107"/>
        <v>41742.512673611112</v>
      </c>
    </row>
    <row r="1101" spans="1:20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15">
        <f t="shared" si="106"/>
        <v>42107.586435185185</v>
      </c>
      <c r="T1101" s="16">
        <f t="shared" si="107"/>
        <v>42137.586435185185</v>
      </c>
    </row>
    <row r="1102" spans="1:20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15">
        <f t="shared" si="106"/>
        <v>42383.860775462963</v>
      </c>
      <c r="T1102" s="16">
        <f t="shared" si="107"/>
        <v>42413.860775462963</v>
      </c>
    </row>
    <row r="1103" spans="1:20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s="9" t="str">
        <f t="shared" si="104"/>
        <v>Games</v>
      </c>
      <c r="R1103" s="9" t="str">
        <f t="shared" si="105"/>
        <v>Video Games</v>
      </c>
      <c r="S1103" s="15">
        <f t="shared" si="106"/>
        <v>42538.52243055556</v>
      </c>
      <c r="T1103" s="16">
        <f t="shared" si="107"/>
        <v>42565.508333333331</v>
      </c>
    </row>
    <row r="1104" spans="1:20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s="9" t="str">
        <f t="shared" si="104"/>
        <v>Games</v>
      </c>
      <c r="R1104" s="9" t="str">
        <f t="shared" si="105"/>
        <v>Video Games</v>
      </c>
      <c r="S1104" s="15">
        <f t="shared" si="106"/>
        <v>41576.795428240745</v>
      </c>
      <c r="T1104" s="16">
        <f t="shared" si="107"/>
        <v>41616.999305555553</v>
      </c>
    </row>
    <row r="1105" spans="1:20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15">
        <f t="shared" si="106"/>
        <v>42478.97210648148</v>
      </c>
      <c r="T1105" s="16">
        <f t="shared" si="107"/>
        <v>42538.97210648148</v>
      </c>
    </row>
    <row r="1106" spans="1:20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s="9" t="str">
        <f t="shared" si="104"/>
        <v>Games</v>
      </c>
      <c r="R1106" s="9" t="str">
        <f t="shared" si="105"/>
        <v>Video Games</v>
      </c>
      <c r="S1106" s="15">
        <f t="shared" si="106"/>
        <v>41771.15996527778</v>
      </c>
      <c r="T1106" s="16">
        <f t="shared" si="107"/>
        <v>41801.15996527778</v>
      </c>
    </row>
    <row r="1107" spans="1:20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15">
        <f t="shared" si="106"/>
        <v>41691.885729166665</v>
      </c>
      <c r="T1107" s="16">
        <f t="shared" si="107"/>
        <v>41721.8440625</v>
      </c>
    </row>
    <row r="1108" spans="1:20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s="9" t="str">
        <f t="shared" si="104"/>
        <v>Games</v>
      </c>
      <c r="R1108" s="9" t="str">
        <f t="shared" si="105"/>
        <v>Video Games</v>
      </c>
      <c r="S1108" s="15">
        <f t="shared" si="106"/>
        <v>40973.490451388891</v>
      </c>
      <c r="T1108" s="16">
        <f t="shared" si="107"/>
        <v>41003.448784722219</v>
      </c>
    </row>
    <row r="1109" spans="1:20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s="9" t="str">
        <f t="shared" si="104"/>
        <v>Games</v>
      </c>
      <c r="R1109" s="9" t="str">
        <f t="shared" si="105"/>
        <v>Video Games</v>
      </c>
      <c r="S1109" s="15">
        <f t="shared" si="106"/>
        <v>41813.611388888887</v>
      </c>
      <c r="T1109" s="16">
        <f t="shared" si="107"/>
        <v>41843.611388888887</v>
      </c>
    </row>
    <row r="1110" spans="1:20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s="9" t="str">
        <f t="shared" si="104"/>
        <v>Games</v>
      </c>
      <c r="R1110" s="9" t="str">
        <f t="shared" si="105"/>
        <v>Video Games</v>
      </c>
      <c r="S1110" s="15">
        <f t="shared" si="106"/>
        <v>40952.386979166666</v>
      </c>
      <c r="T1110" s="16">
        <f t="shared" si="107"/>
        <v>41012.345312500001</v>
      </c>
    </row>
    <row r="1111" spans="1:20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15">
        <f t="shared" si="106"/>
        <v>42662.502199074079</v>
      </c>
      <c r="T1111" s="16">
        <f t="shared" si="107"/>
        <v>42692.543865740736</v>
      </c>
    </row>
    <row r="1112" spans="1:20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s="9" t="str">
        <f t="shared" si="104"/>
        <v>Games</v>
      </c>
      <c r="R1112" s="9" t="str">
        <f t="shared" si="105"/>
        <v>Video Games</v>
      </c>
      <c r="S1112" s="15">
        <f t="shared" si="106"/>
        <v>41220.683124999996</v>
      </c>
      <c r="T1112" s="16">
        <f t="shared" si="107"/>
        <v>41250.683124999996</v>
      </c>
    </row>
    <row r="1113" spans="1:20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15">
        <f t="shared" si="106"/>
        <v>42346.953587962962</v>
      </c>
      <c r="T1113" s="16">
        <f t="shared" si="107"/>
        <v>42376.953587962962</v>
      </c>
    </row>
    <row r="1114" spans="1:20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s="9" t="str">
        <f t="shared" si="104"/>
        <v>Games</v>
      </c>
      <c r="R1114" s="9" t="str">
        <f t="shared" si="105"/>
        <v>Video Games</v>
      </c>
      <c r="S1114" s="15">
        <f t="shared" si="106"/>
        <v>41963.509386574078</v>
      </c>
      <c r="T1114" s="16">
        <f t="shared" si="107"/>
        <v>42023.104166666672</v>
      </c>
    </row>
    <row r="1115" spans="1:20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15">
        <f t="shared" si="106"/>
        <v>41835.727083333331</v>
      </c>
      <c r="T1115" s="16">
        <f t="shared" si="107"/>
        <v>41865.727083333331</v>
      </c>
    </row>
    <row r="1116" spans="1:20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s="9" t="str">
        <f t="shared" si="104"/>
        <v>Games</v>
      </c>
      <c r="R1116" s="9" t="str">
        <f t="shared" si="105"/>
        <v>Video Games</v>
      </c>
      <c r="S1116" s="15">
        <f t="shared" si="106"/>
        <v>41526.095914351856</v>
      </c>
      <c r="T1116" s="16">
        <f t="shared" si="107"/>
        <v>41556.095914351856</v>
      </c>
    </row>
    <row r="1117" spans="1:20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15">
        <f t="shared" si="106"/>
        <v>42429.445543981477</v>
      </c>
      <c r="T1117" s="16">
        <f t="shared" si="107"/>
        <v>42459.403877314813</v>
      </c>
    </row>
    <row r="1118" spans="1:20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s="9" t="str">
        <f t="shared" si="104"/>
        <v>Games</v>
      </c>
      <c r="R1118" s="9" t="str">
        <f t="shared" si="105"/>
        <v>Video Games</v>
      </c>
      <c r="S1118" s="15">
        <f t="shared" si="106"/>
        <v>41009.597314814819</v>
      </c>
      <c r="T1118" s="16">
        <f t="shared" si="107"/>
        <v>41069.597314814819</v>
      </c>
    </row>
    <row r="1119" spans="1:20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s="9" t="str">
        <f t="shared" si="104"/>
        <v>Games</v>
      </c>
      <c r="R1119" s="9" t="str">
        <f t="shared" si="105"/>
        <v>Video Games</v>
      </c>
      <c r="S1119" s="15">
        <f t="shared" si="106"/>
        <v>42333.348530092597</v>
      </c>
      <c r="T1119" s="16">
        <f t="shared" si="107"/>
        <v>42363.348530092597</v>
      </c>
    </row>
    <row r="1120" spans="1:20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s="9" t="str">
        <f t="shared" si="104"/>
        <v>Games</v>
      </c>
      <c r="R1120" s="9" t="str">
        <f t="shared" si="105"/>
        <v>Video Games</v>
      </c>
      <c r="S1120" s="15">
        <f t="shared" si="106"/>
        <v>41703.91642361111</v>
      </c>
      <c r="T1120" s="16">
        <f t="shared" si="107"/>
        <v>41733.874756944446</v>
      </c>
    </row>
    <row r="1121" spans="1:20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15">
        <f t="shared" si="106"/>
        <v>41722.542407407411</v>
      </c>
      <c r="T1121" s="16">
        <f t="shared" si="107"/>
        <v>41735.542407407411</v>
      </c>
    </row>
    <row r="1122" spans="1:20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s="9" t="str">
        <f t="shared" si="104"/>
        <v>Games</v>
      </c>
      <c r="R1122" s="9" t="str">
        <f t="shared" si="105"/>
        <v>Video Games</v>
      </c>
      <c r="S1122" s="15">
        <f t="shared" si="106"/>
        <v>40799.622685185182</v>
      </c>
      <c r="T1122" s="16">
        <f t="shared" si="107"/>
        <v>40844.622685185182</v>
      </c>
    </row>
    <row r="1123" spans="1:20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15">
        <f t="shared" si="106"/>
        <v>42412.684212962966</v>
      </c>
      <c r="T1123" s="16">
        <f t="shared" si="107"/>
        <v>42442.642546296294</v>
      </c>
    </row>
    <row r="1124" spans="1:20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s="9" t="str">
        <f t="shared" si="104"/>
        <v>Games</v>
      </c>
      <c r="R1124" s="9" t="str">
        <f t="shared" si="105"/>
        <v>Video Games</v>
      </c>
      <c r="S1124" s="15">
        <f t="shared" si="106"/>
        <v>41410.453993055555</v>
      </c>
      <c r="T1124" s="16">
        <f t="shared" si="107"/>
        <v>41424.453993055555</v>
      </c>
    </row>
    <row r="1125" spans="1:20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s="9" t="str">
        <f t="shared" si="104"/>
        <v>Games</v>
      </c>
      <c r="R1125" s="9" t="str">
        <f t="shared" si="105"/>
        <v>Video Games</v>
      </c>
      <c r="S1125" s="15">
        <f t="shared" si="106"/>
        <v>41718.2737037037</v>
      </c>
      <c r="T1125" s="16">
        <f t="shared" si="107"/>
        <v>41748.2737037037</v>
      </c>
    </row>
    <row r="1126" spans="1:20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s="9" t="str">
        <f t="shared" si="104"/>
        <v>Games</v>
      </c>
      <c r="R1126" s="9" t="str">
        <f t="shared" si="105"/>
        <v>Mobile Games</v>
      </c>
      <c r="S1126" s="15">
        <f t="shared" si="106"/>
        <v>42094.417256944449</v>
      </c>
      <c r="T1126" s="16">
        <f t="shared" si="107"/>
        <v>42124.417256944449</v>
      </c>
    </row>
    <row r="1127" spans="1:20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s="9" t="str">
        <f t="shared" si="104"/>
        <v>Games</v>
      </c>
      <c r="R1127" s="9" t="str">
        <f t="shared" si="105"/>
        <v>Mobile Games</v>
      </c>
      <c r="S1127" s="15">
        <f t="shared" si="106"/>
        <v>42212.374189814815</v>
      </c>
      <c r="T1127" s="16">
        <f t="shared" si="107"/>
        <v>42272.374189814815</v>
      </c>
    </row>
    <row r="1128" spans="1:20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15">
        <f t="shared" si="106"/>
        <v>42535.077476851853</v>
      </c>
      <c r="T1128" s="16">
        <f t="shared" si="107"/>
        <v>42565.077476851853</v>
      </c>
    </row>
    <row r="1129" spans="1:20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s="9" t="str">
        <f t="shared" si="104"/>
        <v>Games</v>
      </c>
      <c r="R1129" s="9" t="str">
        <f t="shared" si="105"/>
        <v>Mobile Games</v>
      </c>
      <c r="S1129" s="15">
        <f t="shared" si="106"/>
        <v>41926.604166666664</v>
      </c>
      <c r="T1129" s="16">
        <f t="shared" si="107"/>
        <v>41957.645833333328</v>
      </c>
    </row>
    <row r="1130" spans="1:20" ht="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15">
        <f t="shared" si="106"/>
        <v>41828.399502314816</v>
      </c>
      <c r="T1130" s="16">
        <f t="shared" si="107"/>
        <v>41858.399502314816</v>
      </c>
    </row>
    <row r="1131" spans="1:20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15">
        <f t="shared" si="106"/>
        <v>42496.014965277776</v>
      </c>
      <c r="T1131" s="16">
        <f t="shared" si="107"/>
        <v>42526.014965277776</v>
      </c>
    </row>
    <row r="1132" spans="1:20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s="9" t="str">
        <f t="shared" si="104"/>
        <v>Games</v>
      </c>
      <c r="R1132" s="9" t="str">
        <f t="shared" si="105"/>
        <v>Mobile Games</v>
      </c>
      <c r="S1132" s="15">
        <f t="shared" si="106"/>
        <v>41908.746527777781</v>
      </c>
      <c r="T1132" s="16">
        <f t="shared" si="107"/>
        <v>41968.788194444445</v>
      </c>
    </row>
    <row r="1133" spans="1:20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s="9" t="str">
        <f t="shared" si="104"/>
        <v>Games</v>
      </c>
      <c r="R1133" s="9" t="str">
        <f t="shared" si="105"/>
        <v>Mobile Games</v>
      </c>
      <c r="S1133" s="15">
        <f t="shared" si="106"/>
        <v>42332.658194444448</v>
      </c>
      <c r="T1133" s="16">
        <f t="shared" si="107"/>
        <v>42362.658194444448</v>
      </c>
    </row>
    <row r="1134" spans="1:20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s="9" t="str">
        <f t="shared" si="104"/>
        <v>Games</v>
      </c>
      <c r="R1134" s="9" t="str">
        <f t="shared" si="105"/>
        <v>Mobile Games</v>
      </c>
      <c r="S1134" s="15">
        <f t="shared" si="106"/>
        <v>42705.865405092598</v>
      </c>
      <c r="T1134" s="16">
        <f t="shared" si="107"/>
        <v>42735.865405092598</v>
      </c>
    </row>
    <row r="1135" spans="1:20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15">
        <f t="shared" si="106"/>
        <v>41821.157187500001</v>
      </c>
      <c r="T1135" s="16">
        <f t="shared" si="107"/>
        <v>41851.157187500001</v>
      </c>
    </row>
    <row r="1136" spans="1:20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15">
        <f t="shared" si="106"/>
        <v>41958.035046296296</v>
      </c>
      <c r="T1136" s="16">
        <f t="shared" si="107"/>
        <v>41971.939583333333</v>
      </c>
    </row>
    <row r="1137" spans="1:20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15">
        <f t="shared" si="106"/>
        <v>42558.73951388889</v>
      </c>
      <c r="T1137" s="16">
        <f t="shared" si="107"/>
        <v>42588.73951388889</v>
      </c>
    </row>
    <row r="1138" spans="1:20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15">
        <f t="shared" si="106"/>
        <v>42327.421631944446</v>
      </c>
      <c r="T1138" s="16">
        <f t="shared" si="107"/>
        <v>42357.421631944446</v>
      </c>
    </row>
    <row r="1139" spans="1:20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s="9" t="str">
        <f t="shared" si="104"/>
        <v>Games</v>
      </c>
      <c r="R1139" s="9" t="str">
        <f t="shared" si="105"/>
        <v>Mobile Games</v>
      </c>
      <c r="S1139" s="15">
        <f t="shared" si="106"/>
        <v>42453.569687499999</v>
      </c>
      <c r="T1139" s="16">
        <f t="shared" si="107"/>
        <v>42483.569687499999</v>
      </c>
    </row>
    <row r="1140" spans="1:20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15">
        <f t="shared" si="106"/>
        <v>42736.6566087963</v>
      </c>
      <c r="T1140" s="16">
        <f t="shared" si="107"/>
        <v>42756.6566087963</v>
      </c>
    </row>
    <row r="1141" spans="1:20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15">
        <f t="shared" si="106"/>
        <v>41975.09752314815</v>
      </c>
      <c r="T1141" s="16">
        <f t="shared" si="107"/>
        <v>42005.09752314815</v>
      </c>
    </row>
    <row r="1142" spans="1:20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s="9" t="str">
        <f t="shared" si="104"/>
        <v>Games</v>
      </c>
      <c r="R1142" s="9" t="str">
        <f t="shared" si="105"/>
        <v>Mobile Games</v>
      </c>
      <c r="S1142" s="15">
        <f t="shared" si="106"/>
        <v>42192.212048611109</v>
      </c>
      <c r="T1142" s="16">
        <f t="shared" si="107"/>
        <v>42222.212048611109</v>
      </c>
    </row>
    <row r="1143" spans="1:20" ht="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s="9" t="str">
        <f t="shared" si="104"/>
        <v>Games</v>
      </c>
      <c r="R1143" s="9" t="str">
        <f t="shared" si="105"/>
        <v>Mobile Games</v>
      </c>
      <c r="S1143" s="15">
        <f t="shared" si="106"/>
        <v>42164.449652777781</v>
      </c>
      <c r="T1143" s="16">
        <f t="shared" si="107"/>
        <v>42194.449652777781</v>
      </c>
    </row>
    <row r="1144" spans="1:20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s="9" t="str">
        <f t="shared" si="104"/>
        <v>Games</v>
      </c>
      <c r="R1144" s="9" t="str">
        <f t="shared" si="105"/>
        <v>Mobile Games</v>
      </c>
      <c r="S1144" s="15">
        <f t="shared" si="106"/>
        <v>42021.756099537037</v>
      </c>
      <c r="T1144" s="16">
        <f t="shared" si="107"/>
        <v>42051.756099537037</v>
      </c>
    </row>
    <row r="1145" spans="1:20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15">
        <f t="shared" si="106"/>
        <v>42324.94358796296</v>
      </c>
      <c r="T1145" s="16">
        <f t="shared" si="107"/>
        <v>42354.94358796296</v>
      </c>
    </row>
    <row r="1146" spans="1:20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s="9" t="str">
        <f t="shared" si="104"/>
        <v>Food</v>
      </c>
      <c r="R1146" s="9" t="str">
        <f t="shared" si="105"/>
        <v>Food Trucks</v>
      </c>
      <c r="S1146" s="15">
        <f t="shared" si="106"/>
        <v>42092.931944444441</v>
      </c>
      <c r="T1146" s="16">
        <f t="shared" si="107"/>
        <v>42122.931944444441</v>
      </c>
    </row>
    <row r="1147" spans="1:20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15">
        <f t="shared" si="106"/>
        <v>41854.49759259259</v>
      </c>
      <c r="T1147" s="16">
        <f t="shared" si="107"/>
        <v>41914.49759259259</v>
      </c>
    </row>
    <row r="1148" spans="1:20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s="9" t="str">
        <f t="shared" si="104"/>
        <v>Food</v>
      </c>
      <c r="R1148" s="9" t="str">
        <f t="shared" si="105"/>
        <v>Food Trucks</v>
      </c>
      <c r="S1148" s="15">
        <f t="shared" si="106"/>
        <v>41723.7033912037</v>
      </c>
      <c r="T1148" s="16">
        <f t="shared" si="107"/>
        <v>41761.7033912037</v>
      </c>
    </row>
    <row r="1149" spans="1:20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s="9" t="str">
        <f t="shared" si="104"/>
        <v>Food</v>
      </c>
      <c r="R1149" s="9" t="str">
        <f t="shared" si="105"/>
        <v>Food Trucks</v>
      </c>
      <c r="S1149" s="15">
        <f t="shared" si="106"/>
        <v>41871.722025462965</v>
      </c>
      <c r="T1149" s="16">
        <f t="shared" si="107"/>
        <v>41931.722025462965</v>
      </c>
    </row>
    <row r="1150" spans="1:20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s="9" t="str">
        <f t="shared" si="104"/>
        <v>Food</v>
      </c>
      <c r="R1150" s="9" t="str">
        <f t="shared" si="105"/>
        <v>Food Trucks</v>
      </c>
      <c r="S1150" s="15">
        <f t="shared" si="106"/>
        <v>42674.921076388884</v>
      </c>
      <c r="T1150" s="16">
        <f t="shared" si="107"/>
        <v>42704.962743055556</v>
      </c>
    </row>
    <row r="1151" spans="1:20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15">
        <f t="shared" si="106"/>
        <v>42507.46025462963</v>
      </c>
      <c r="T1151" s="16">
        <f t="shared" si="107"/>
        <v>42537.46025462963</v>
      </c>
    </row>
    <row r="1152" spans="1:20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15">
        <f t="shared" si="106"/>
        <v>42317.704571759255</v>
      </c>
      <c r="T1152" s="16">
        <f t="shared" si="107"/>
        <v>42377.704571759255</v>
      </c>
    </row>
    <row r="1153" spans="1:20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s="9" t="str">
        <f t="shared" si="104"/>
        <v>Food</v>
      </c>
      <c r="R1153" s="9" t="str">
        <f t="shared" si="105"/>
        <v>Food Trucks</v>
      </c>
      <c r="S1153" s="15">
        <f t="shared" si="106"/>
        <v>42223.852581018524</v>
      </c>
      <c r="T1153" s="16">
        <f t="shared" si="107"/>
        <v>42253.852581018524</v>
      </c>
    </row>
    <row r="1154" spans="1:20" ht="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s="9" t="str">
        <f t="shared" si="104"/>
        <v>Food</v>
      </c>
      <c r="R1154" s="9" t="str">
        <f t="shared" si="105"/>
        <v>Food Trucks</v>
      </c>
      <c r="S1154" s="15">
        <f t="shared" si="106"/>
        <v>42109.459629629629</v>
      </c>
      <c r="T1154" s="16">
        <f t="shared" si="107"/>
        <v>42139.459629629629</v>
      </c>
    </row>
    <row r="1155" spans="1:20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8">
        <f t="shared" ref="P1155:P1218" si="109">IF(L1155&gt;0,E1155/L1155, 0)</f>
        <v>50</v>
      </c>
      <c r="Q1155" s="9" t="str">
        <f t="shared" ref="Q1155:Q1218" si="110">PROPER(LEFT($N1155,FIND("/",$N1155)-1))</f>
        <v>Food</v>
      </c>
      <c r="R1155" s="9" t="str">
        <f t="shared" ref="R1155:R1218" si="111">PROPER(RIGHT($N1155,LEN(N1155)-FIND("/",N1155)))</f>
        <v>Food Trucks</v>
      </c>
      <c r="S1155" s="15">
        <f t="shared" ref="S1155:S1218" si="112">(J1155/86400)+25569+(-6/24)</f>
        <v>42143.464178240742</v>
      </c>
      <c r="T1155" s="16">
        <f t="shared" ref="T1155:T1218" si="113">(I1155/86400)+25569+(-6/24)</f>
        <v>42173.464178240742</v>
      </c>
    </row>
    <row r="1156" spans="1:20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s="9" t="str">
        <f t="shared" si="110"/>
        <v>Food</v>
      </c>
      <c r="R1156" s="9" t="str">
        <f t="shared" si="111"/>
        <v>Food Trucks</v>
      </c>
      <c r="S1156" s="15">
        <f t="shared" si="112"/>
        <v>42222.858865740738</v>
      </c>
      <c r="T1156" s="16">
        <f t="shared" si="113"/>
        <v>42252.858865740738</v>
      </c>
    </row>
    <row r="1157" spans="1:20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15">
        <f t="shared" si="112"/>
        <v>41835.513981481483</v>
      </c>
      <c r="T1157" s="16">
        <f t="shared" si="113"/>
        <v>41865.513981481483</v>
      </c>
    </row>
    <row r="1158" spans="1:20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s="9" t="str">
        <f t="shared" si="110"/>
        <v>Food</v>
      </c>
      <c r="R1158" s="9" t="str">
        <f t="shared" si="111"/>
        <v>Food Trucks</v>
      </c>
      <c r="S1158" s="15">
        <f t="shared" si="112"/>
        <v>42028.82131944444</v>
      </c>
      <c r="T1158" s="16">
        <f t="shared" si="113"/>
        <v>42058.82131944444</v>
      </c>
    </row>
    <row r="1159" spans="1:20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s="9" t="str">
        <f t="shared" si="110"/>
        <v>Food</v>
      </c>
      <c r="R1159" s="9" t="str">
        <f t="shared" si="111"/>
        <v>Food Trucks</v>
      </c>
      <c r="S1159" s="15">
        <f t="shared" si="112"/>
        <v>41918.378240740742</v>
      </c>
      <c r="T1159" s="16">
        <f t="shared" si="113"/>
        <v>41978.419907407406</v>
      </c>
    </row>
    <row r="1160" spans="1:20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s="9" t="str">
        <f t="shared" si="110"/>
        <v>Food</v>
      </c>
      <c r="R1160" s="9" t="str">
        <f t="shared" si="111"/>
        <v>Food Trucks</v>
      </c>
      <c r="S1160" s="15">
        <f t="shared" si="112"/>
        <v>41951.84175925926</v>
      </c>
      <c r="T1160" s="16">
        <f t="shared" si="113"/>
        <v>41981.84175925926</v>
      </c>
    </row>
    <row r="1161" spans="1:20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s="9" t="str">
        <f t="shared" si="110"/>
        <v>Food</v>
      </c>
      <c r="R1161" s="9" t="str">
        <f t="shared" si="111"/>
        <v>Food Trucks</v>
      </c>
      <c r="S1161" s="15">
        <f t="shared" si="112"/>
        <v>42154.476446759261</v>
      </c>
      <c r="T1161" s="16">
        <f t="shared" si="113"/>
        <v>42185.40625</v>
      </c>
    </row>
    <row r="1162" spans="1:20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s="9" t="str">
        <f t="shared" si="110"/>
        <v>Food</v>
      </c>
      <c r="R1162" s="9" t="str">
        <f t="shared" si="111"/>
        <v>Food Trucks</v>
      </c>
      <c r="S1162" s="15">
        <f t="shared" si="112"/>
        <v>42060.904930555553</v>
      </c>
      <c r="T1162" s="16">
        <f t="shared" si="113"/>
        <v>42090.863263888888</v>
      </c>
    </row>
    <row r="1163" spans="1:20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s="9" t="str">
        <f t="shared" si="110"/>
        <v>Food</v>
      </c>
      <c r="R1163" s="9" t="str">
        <f t="shared" si="111"/>
        <v>Food Trucks</v>
      </c>
      <c r="S1163" s="15">
        <f t="shared" si="112"/>
        <v>42122.379502314812</v>
      </c>
      <c r="T1163" s="16">
        <f t="shared" si="113"/>
        <v>42143.379502314812</v>
      </c>
    </row>
    <row r="1164" spans="1:20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15">
        <f t="shared" si="112"/>
        <v>41876.433611111112</v>
      </c>
      <c r="T1164" s="16">
        <f t="shared" si="113"/>
        <v>41907.433611111112</v>
      </c>
    </row>
    <row r="1165" spans="1:20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s="9" t="str">
        <f t="shared" si="110"/>
        <v>Food</v>
      </c>
      <c r="R1165" s="9" t="str">
        <f t="shared" si="111"/>
        <v>Food Trucks</v>
      </c>
      <c r="S1165" s="15">
        <f t="shared" si="112"/>
        <v>41830.473611111112</v>
      </c>
      <c r="T1165" s="16">
        <f t="shared" si="113"/>
        <v>41860.473611111112</v>
      </c>
    </row>
    <row r="1166" spans="1:20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s="9" t="str">
        <f t="shared" si="110"/>
        <v>Food</v>
      </c>
      <c r="R1166" s="9" t="str">
        <f t="shared" si="111"/>
        <v>Food Trucks</v>
      </c>
      <c r="S1166" s="15">
        <f t="shared" si="112"/>
        <v>42509.474328703705</v>
      </c>
      <c r="T1166" s="16">
        <f t="shared" si="113"/>
        <v>42539.474328703705</v>
      </c>
    </row>
    <row r="1167" spans="1:20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15">
        <f t="shared" si="112"/>
        <v>41791.964467592596</v>
      </c>
      <c r="T1167" s="16">
        <f t="shared" si="113"/>
        <v>41825.964467592596</v>
      </c>
    </row>
    <row r="1168" spans="1:20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s="9" t="str">
        <f t="shared" si="110"/>
        <v>Food</v>
      </c>
      <c r="R1168" s="9" t="str">
        <f t="shared" si="111"/>
        <v>Food Trucks</v>
      </c>
      <c r="S1168" s="15">
        <f t="shared" si="112"/>
        <v>42150.235439814816</v>
      </c>
      <c r="T1168" s="16">
        <f t="shared" si="113"/>
        <v>42180.916666666672</v>
      </c>
    </row>
    <row r="1169" spans="1:20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s="9" t="str">
        <f t="shared" si="110"/>
        <v>Food</v>
      </c>
      <c r="R1169" s="9" t="str">
        <f t="shared" si="111"/>
        <v>Food Trucks</v>
      </c>
      <c r="S1169" s="15">
        <f t="shared" si="112"/>
        <v>41863.484895833331</v>
      </c>
      <c r="T1169" s="16">
        <f t="shared" si="113"/>
        <v>41894.484895833331</v>
      </c>
    </row>
    <row r="1170" spans="1:20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15">
        <f t="shared" si="112"/>
        <v>42604.803993055553</v>
      </c>
      <c r="T1170" s="16">
        <f t="shared" si="113"/>
        <v>42634.803993055553</v>
      </c>
    </row>
    <row r="1171" spans="1:20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s="9" t="str">
        <f t="shared" si="110"/>
        <v>Food</v>
      </c>
      <c r="R1171" s="9" t="str">
        <f t="shared" si="111"/>
        <v>Food Trucks</v>
      </c>
      <c r="S1171" s="15">
        <f t="shared" si="112"/>
        <v>42027.103738425925</v>
      </c>
      <c r="T1171" s="16">
        <f t="shared" si="113"/>
        <v>42057.103738425925</v>
      </c>
    </row>
    <row r="1172" spans="1:20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15">
        <f t="shared" si="112"/>
        <v>42124.643182870372</v>
      </c>
      <c r="T1172" s="16">
        <f t="shared" si="113"/>
        <v>42154.643182870372</v>
      </c>
    </row>
    <row r="1173" spans="1:20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15">
        <f t="shared" si="112"/>
        <v>41938.554710648146</v>
      </c>
      <c r="T1173" s="16">
        <f t="shared" si="113"/>
        <v>41956.596377314811</v>
      </c>
    </row>
    <row r="1174" spans="1:20" ht="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s="9" t="str">
        <f t="shared" si="110"/>
        <v>Food</v>
      </c>
      <c r="R1174" s="9" t="str">
        <f t="shared" si="111"/>
        <v>Food Trucks</v>
      </c>
      <c r="S1174" s="15">
        <f t="shared" si="112"/>
        <v>41841.432314814811</v>
      </c>
      <c r="T1174" s="16">
        <f t="shared" si="113"/>
        <v>41871.432314814811</v>
      </c>
    </row>
    <row r="1175" spans="1:20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15">
        <f t="shared" si="112"/>
        <v>42183.935844907406</v>
      </c>
      <c r="T1175" s="16">
        <f t="shared" si="113"/>
        <v>42218.935844907406</v>
      </c>
    </row>
    <row r="1176" spans="1:20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s="9" t="str">
        <f t="shared" si="110"/>
        <v>Food</v>
      </c>
      <c r="R1176" s="9" t="str">
        <f t="shared" si="111"/>
        <v>Food Trucks</v>
      </c>
      <c r="S1176" s="15">
        <f t="shared" si="112"/>
        <v>42468.59174768519</v>
      </c>
      <c r="T1176" s="16">
        <f t="shared" si="113"/>
        <v>42498.59174768519</v>
      </c>
    </row>
    <row r="1177" spans="1:20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15">
        <f t="shared" si="112"/>
        <v>42170.478460648148</v>
      </c>
      <c r="T1177" s="16">
        <f t="shared" si="113"/>
        <v>42200.478460648148</v>
      </c>
    </row>
    <row r="1178" spans="1:20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15">
        <f t="shared" si="112"/>
        <v>42745.769652777773</v>
      </c>
      <c r="T1178" s="16">
        <f t="shared" si="113"/>
        <v>42800.291666666672</v>
      </c>
    </row>
    <row r="1179" spans="1:20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s="9" t="str">
        <f t="shared" si="110"/>
        <v>Food</v>
      </c>
      <c r="R1179" s="9" t="str">
        <f t="shared" si="111"/>
        <v>Food Trucks</v>
      </c>
      <c r="S1179" s="15">
        <f t="shared" si="112"/>
        <v>41897.410833333335</v>
      </c>
      <c r="T1179" s="16">
        <f t="shared" si="113"/>
        <v>41927.410833333335</v>
      </c>
    </row>
    <row r="1180" spans="1:20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15">
        <f t="shared" si="112"/>
        <v>41837.655694444446</v>
      </c>
      <c r="T1180" s="16">
        <f t="shared" si="113"/>
        <v>41867.655694444446</v>
      </c>
    </row>
    <row r="1181" spans="1:20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15">
        <f t="shared" si="112"/>
        <v>42275.470219907409</v>
      </c>
      <c r="T1181" s="16">
        <f t="shared" si="113"/>
        <v>42305.470219907409</v>
      </c>
    </row>
    <row r="1182" spans="1:20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s="9" t="str">
        <f t="shared" si="110"/>
        <v>Food</v>
      </c>
      <c r="R1182" s="9" t="str">
        <f t="shared" si="111"/>
        <v>Food Trucks</v>
      </c>
      <c r="S1182" s="15">
        <f t="shared" si="112"/>
        <v>41781.556875000002</v>
      </c>
      <c r="T1182" s="16">
        <f t="shared" si="113"/>
        <v>41818.556875000002</v>
      </c>
    </row>
    <row r="1183" spans="1:20" ht="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s="9" t="str">
        <f t="shared" si="110"/>
        <v>Food</v>
      </c>
      <c r="R1183" s="9" t="str">
        <f t="shared" si="111"/>
        <v>Food Trucks</v>
      </c>
      <c r="S1183" s="15">
        <f t="shared" si="112"/>
        <v>42034.089363425926</v>
      </c>
      <c r="T1183" s="16">
        <f t="shared" si="113"/>
        <v>42064.089363425926</v>
      </c>
    </row>
    <row r="1184" spans="1:20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15">
        <f t="shared" si="112"/>
        <v>42728.577407407407</v>
      </c>
      <c r="T1184" s="16">
        <f t="shared" si="113"/>
        <v>42747.445833333331</v>
      </c>
    </row>
    <row r="1185" spans="1:20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s="9" t="str">
        <f t="shared" si="110"/>
        <v>Food</v>
      </c>
      <c r="R1185" s="9" t="str">
        <f t="shared" si="111"/>
        <v>Food Trucks</v>
      </c>
      <c r="S1185" s="15">
        <f t="shared" si="112"/>
        <v>42656.61137731481</v>
      </c>
      <c r="T1185" s="16">
        <f t="shared" si="113"/>
        <v>42675.915972222225</v>
      </c>
    </row>
    <row r="1186" spans="1:20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s="9" t="str">
        <f t="shared" si="110"/>
        <v>Photography</v>
      </c>
      <c r="R1186" s="9" t="str">
        <f t="shared" si="111"/>
        <v>Photobooks</v>
      </c>
      <c r="S1186" s="15">
        <f t="shared" si="112"/>
        <v>42741.349664351852</v>
      </c>
      <c r="T1186" s="16">
        <f t="shared" si="113"/>
        <v>42772.349664351852</v>
      </c>
    </row>
    <row r="1187" spans="1:20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s="9" t="str">
        <f t="shared" si="110"/>
        <v>Photography</v>
      </c>
      <c r="R1187" s="9" t="str">
        <f t="shared" si="111"/>
        <v>Photobooks</v>
      </c>
      <c r="S1187" s="15">
        <f t="shared" si="112"/>
        <v>42130.615150462967</v>
      </c>
      <c r="T1187" s="16">
        <f t="shared" si="113"/>
        <v>42162.916666666672</v>
      </c>
    </row>
    <row r="1188" spans="1:20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s="9" t="str">
        <f t="shared" si="110"/>
        <v>Photography</v>
      </c>
      <c r="R1188" s="9" t="str">
        <f t="shared" si="111"/>
        <v>Photobooks</v>
      </c>
      <c r="S1188" s="15">
        <f t="shared" si="112"/>
        <v>42123.61336805555</v>
      </c>
      <c r="T1188" s="16">
        <f t="shared" si="113"/>
        <v>42156.695833333331</v>
      </c>
    </row>
    <row r="1189" spans="1:20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s="9" t="str">
        <f t="shared" si="110"/>
        <v>Photography</v>
      </c>
      <c r="R1189" s="9" t="str">
        <f t="shared" si="111"/>
        <v>Photobooks</v>
      </c>
      <c r="S1189" s="15">
        <f t="shared" si="112"/>
        <v>42109.644942129627</v>
      </c>
      <c r="T1189" s="16">
        <f t="shared" si="113"/>
        <v>42141.5</v>
      </c>
    </row>
    <row r="1190" spans="1:20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s="9" t="str">
        <f t="shared" si="110"/>
        <v>Photography</v>
      </c>
      <c r="R1190" s="9" t="str">
        <f t="shared" si="111"/>
        <v>Photobooks</v>
      </c>
      <c r="S1190" s="15">
        <f t="shared" si="112"/>
        <v>42711.450694444444</v>
      </c>
      <c r="T1190" s="16">
        <f t="shared" si="113"/>
        <v>42732.450694444444</v>
      </c>
    </row>
    <row r="1191" spans="1:20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s="9" t="str">
        <f t="shared" si="110"/>
        <v>Photography</v>
      </c>
      <c r="R1191" s="9" t="str">
        <f t="shared" si="111"/>
        <v>Photobooks</v>
      </c>
      <c r="S1191" s="15">
        <f t="shared" si="112"/>
        <v>42529.729108796295</v>
      </c>
      <c r="T1191" s="16">
        <f t="shared" si="113"/>
        <v>42550.729108796295</v>
      </c>
    </row>
    <row r="1192" spans="1:20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s="9" t="str">
        <f t="shared" si="110"/>
        <v>Photography</v>
      </c>
      <c r="R1192" s="9" t="str">
        <f t="shared" si="111"/>
        <v>Photobooks</v>
      </c>
      <c r="S1192" s="15">
        <f t="shared" si="112"/>
        <v>41852.415798611109</v>
      </c>
      <c r="T1192" s="16">
        <f t="shared" si="113"/>
        <v>41882.415798611109</v>
      </c>
    </row>
    <row r="1193" spans="1:20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s="9" t="str">
        <f t="shared" si="110"/>
        <v>Photography</v>
      </c>
      <c r="R1193" s="9" t="str">
        <f t="shared" si="111"/>
        <v>Photobooks</v>
      </c>
      <c r="S1193" s="15">
        <f t="shared" si="112"/>
        <v>42419.353703703702</v>
      </c>
      <c r="T1193" s="16">
        <f t="shared" si="113"/>
        <v>42449.312037037038</v>
      </c>
    </row>
    <row r="1194" spans="1:20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s="9" t="str">
        <f t="shared" si="110"/>
        <v>Photography</v>
      </c>
      <c r="R1194" s="9" t="str">
        <f t="shared" si="111"/>
        <v>Photobooks</v>
      </c>
      <c r="S1194" s="15">
        <f t="shared" si="112"/>
        <v>42747.256689814814</v>
      </c>
      <c r="T1194" s="16">
        <f t="shared" si="113"/>
        <v>42777.256689814814</v>
      </c>
    </row>
    <row r="1195" spans="1:20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s="9" t="str">
        <f t="shared" si="110"/>
        <v>Photography</v>
      </c>
      <c r="R1195" s="9" t="str">
        <f t="shared" si="111"/>
        <v>Photobooks</v>
      </c>
      <c r="S1195" s="15">
        <f t="shared" si="112"/>
        <v>42409.526076388887</v>
      </c>
      <c r="T1195" s="16">
        <f t="shared" si="113"/>
        <v>42469.484409722223</v>
      </c>
    </row>
    <row r="1196" spans="1:20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s="9" t="str">
        <f t="shared" si="110"/>
        <v>Photography</v>
      </c>
      <c r="R1196" s="9" t="str">
        <f t="shared" si="111"/>
        <v>Photobooks</v>
      </c>
      <c r="S1196" s="15">
        <f t="shared" si="112"/>
        <v>42072.238182870366</v>
      </c>
      <c r="T1196" s="16">
        <f t="shared" si="113"/>
        <v>42102.238182870366</v>
      </c>
    </row>
    <row r="1197" spans="1:20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s="9" t="str">
        <f t="shared" si="110"/>
        <v>Photography</v>
      </c>
      <c r="R1197" s="9" t="str">
        <f t="shared" si="111"/>
        <v>Photobooks</v>
      </c>
      <c r="S1197" s="15">
        <f t="shared" si="112"/>
        <v>42298.09783564815</v>
      </c>
      <c r="T1197" s="16">
        <f t="shared" si="113"/>
        <v>42358.125</v>
      </c>
    </row>
    <row r="1198" spans="1:20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s="9" t="str">
        <f t="shared" si="110"/>
        <v>Photography</v>
      </c>
      <c r="R1198" s="9" t="str">
        <f t="shared" si="111"/>
        <v>Photobooks</v>
      </c>
      <c r="S1198" s="15">
        <f t="shared" si="112"/>
        <v>42326.568738425922</v>
      </c>
      <c r="T1198" s="16">
        <f t="shared" si="113"/>
        <v>42356.568738425922</v>
      </c>
    </row>
    <row r="1199" spans="1:20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15">
        <f t="shared" si="112"/>
        <v>42503.41474537037</v>
      </c>
      <c r="T1199" s="16">
        <f t="shared" si="113"/>
        <v>42533.999305555553</v>
      </c>
    </row>
    <row r="1200" spans="1:20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s="9" t="str">
        <f t="shared" si="110"/>
        <v>Photography</v>
      </c>
      <c r="R1200" s="9" t="str">
        <f t="shared" si="111"/>
        <v>Photobooks</v>
      </c>
      <c r="S1200" s="15">
        <f t="shared" si="112"/>
        <v>42333.369050925925</v>
      </c>
      <c r="T1200" s="16">
        <f t="shared" si="113"/>
        <v>42368.875</v>
      </c>
    </row>
    <row r="1201" spans="1:20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s="9" t="str">
        <f t="shared" si="110"/>
        <v>Photography</v>
      </c>
      <c r="R1201" s="9" t="str">
        <f t="shared" si="111"/>
        <v>Photobooks</v>
      </c>
      <c r="S1201" s="15">
        <f t="shared" si="112"/>
        <v>42161.520833333328</v>
      </c>
      <c r="T1201" s="16">
        <f t="shared" si="113"/>
        <v>42193.520833333328</v>
      </c>
    </row>
    <row r="1202" spans="1:20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s="9" t="str">
        <f t="shared" si="110"/>
        <v>Photography</v>
      </c>
      <c r="R1202" s="9" t="str">
        <f t="shared" si="111"/>
        <v>Photobooks</v>
      </c>
      <c r="S1202" s="15">
        <f t="shared" si="112"/>
        <v>42089.227500000001</v>
      </c>
      <c r="T1202" s="16">
        <f t="shared" si="113"/>
        <v>42110.227500000001</v>
      </c>
    </row>
    <row r="1203" spans="1:20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s="9" t="str">
        <f t="shared" si="110"/>
        <v>Photography</v>
      </c>
      <c r="R1203" s="9" t="str">
        <f t="shared" si="111"/>
        <v>Photobooks</v>
      </c>
      <c r="S1203" s="15">
        <f t="shared" si="112"/>
        <v>42536.35701388889</v>
      </c>
      <c r="T1203" s="16">
        <f t="shared" si="113"/>
        <v>42566.35701388889</v>
      </c>
    </row>
    <row r="1204" spans="1:20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s="9" t="str">
        <f t="shared" si="110"/>
        <v>Photography</v>
      </c>
      <c r="R1204" s="9" t="str">
        <f t="shared" si="111"/>
        <v>Photobooks</v>
      </c>
      <c r="S1204" s="15">
        <f t="shared" si="112"/>
        <v>42152.038819444446</v>
      </c>
      <c r="T1204" s="16">
        <f t="shared" si="113"/>
        <v>42182.038819444446</v>
      </c>
    </row>
    <row r="1205" spans="1:20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s="9" t="str">
        <f t="shared" si="110"/>
        <v>Photography</v>
      </c>
      <c r="R1205" s="9" t="str">
        <f t="shared" si="111"/>
        <v>Photobooks</v>
      </c>
      <c r="S1205" s="15">
        <f t="shared" si="112"/>
        <v>42125.364895833336</v>
      </c>
      <c r="T1205" s="16">
        <f t="shared" si="113"/>
        <v>42155.364895833336</v>
      </c>
    </row>
    <row r="1206" spans="1:20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s="9" t="str">
        <f t="shared" si="110"/>
        <v>Photography</v>
      </c>
      <c r="R1206" s="9" t="str">
        <f t="shared" si="111"/>
        <v>Photobooks</v>
      </c>
      <c r="S1206" s="15">
        <f t="shared" si="112"/>
        <v>42297.498067129629</v>
      </c>
      <c r="T1206" s="16">
        <f t="shared" si="113"/>
        <v>42341.958333333328</v>
      </c>
    </row>
    <row r="1207" spans="1:20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s="9" t="str">
        <f t="shared" si="110"/>
        <v>Photography</v>
      </c>
      <c r="R1207" s="9" t="str">
        <f t="shared" si="111"/>
        <v>Photobooks</v>
      </c>
      <c r="S1207" s="15">
        <f t="shared" si="112"/>
        <v>42138.256377314814</v>
      </c>
      <c r="T1207" s="16">
        <f t="shared" si="113"/>
        <v>42168.256377314814</v>
      </c>
    </row>
    <row r="1208" spans="1:20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s="9" t="str">
        <f t="shared" si="110"/>
        <v>Photography</v>
      </c>
      <c r="R1208" s="9" t="str">
        <f t="shared" si="111"/>
        <v>Photobooks</v>
      </c>
      <c r="S1208" s="15">
        <f t="shared" si="112"/>
        <v>42772.526076388887</v>
      </c>
      <c r="T1208" s="16">
        <f t="shared" si="113"/>
        <v>42805.311805555553</v>
      </c>
    </row>
    <row r="1209" spans="1:20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s="9" t="str">
        <f t="shared" si="110"/>
        <v>Photography</v>
      </c>
      <c r="R1209" s="9" t="str">
        <f t="shared" si="111"/>
        <v>Photobooks</v>
      </c>
      <c r="S1209" s="15">
        <f t="shared" si="112"/>
        <v>42430.180243055554</v>
      </c>
      <c r="T1209" s="16">
        <f t="shared" si="113"/>
        <v>42460.166666666672</v>
      </c>
    </row>
    <row r="1210" spans="1:20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s="9" t="str">
        <f t="shared" si="110"/>
        <v>Photography</v>
      </c>
      <c r="R1210" s="9" t="str">
        <f t="shared" si="111"/>
        <v>Photobooks</v>
      </c>
      <c r="S1210" s="15">
        <f t="shared" si="112"/>
        <v>42423.459074074075</v>
      </c>
      <c r="T1210" s="16">
        <f t="shared" si="113"/>
        <v>42453.417407407411</v>
      </c>
    </row>
    <row r="1211" spans="1:20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s="9" t="str">
        <f t="shared" si="110"/>
        <v>Photography</v>
      </c>
      <c r="R1211" s="9" t="str">
        <f t="shared" si="111"/>
        <v>Photobooks</v>
      </c>
      <c r="S1211" s="15">
        <f t="shared" si="112"/>
        <v>42761.596122685187</v>
      </c>
      <c r="T1211" s="16">
        <f t="shared" si="113"/>
        <v>42791.596122685187</v>
      </c>
    </row>
    <row r="1212" spans="1:20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s="9" t="str">
        <f t="shared" si="110"/>
        <v>Photography</v>
      </c>
      <c r="R1212" s="9" t="str">
        <f t="shared" si="111"/>
        <v>Photobooks</v>
      </c>
      <c r="S1212" s="15">
        <f t="shared" si="112"/>
        <v>42132.691805555558</v>
      </c>
      <c r="T1212" s="16">
        <f t="shared" si="113"/>
        <v>42155.625</v>
      </c>
    </row>
    <row r="1213" spans="1:20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15">
        <f t="shared" si="112"/>
        <v>42515.616446759261</v>
      </c>
      <c r="T1213" s="16">
        <f t="shared" si="113"/>
        <v>42530.616446759261</v>
      </c>
    </row>
    <row r="1214" spans="1:20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s="9" t="str">
        <f t="shared" si="110"/>
        <v>Photography</v>
      </c>
      <c r="R1214" s="9" t="str">
        <f t="shared" si="111"/>
        <v>Photobooks</v>
      </c>
      <c r="S1214" s="15">
        <f t="shared" si="112"/>
        <v>42318.700173611112</v>
      </c>
      <c r="T1214" s="16">
        <f t="shared" si="113"/>
        <v>42334.791666666672</v>
      </c>
    </row>
    <row r="1215" spans="1:20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s="9" t="str">
        <f t="shared" si="110"/>
        <v>Photography</v>
      </c>
      <c r="R1215" s="9" t="str">
        <f t="shared" si="111"/>
        <v>Photobooks</v>
      </c>
      <c r="S1215" s="15">
        <f t="shared" si="112"/>
        <v>42731.505787037036</v>
      </c>
      <c r="T1215" s="16">
        <f t="shared" si="113"/>
        <v>42766.505787037036</v>
      </c>
    </row>
    <row r="1216" spans="1:20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15">
        <f t="shared" si="112"/>
        <v>42104.590335648143</v>
      </c>
      <c r="T1216" s="16">
        <f t="shared" si="113"/>
        <v>42164.590335648143</v>
      </c>
    </row>
    <row r="1217" spans="1:20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s="9" t="str">
        <f t="shared" si="110"/>
        <v>Photography</v>
      </c>
      <c r="R1217" s="9" t="str">
        <f t="shared" si="111"/>
        <v>Photobooks</v>
      </c>
      <c r="S1217" s="15">
        <f t="shared" si="112"/>
        <v>41759.673101851848</v>
      </c>
      <c r="T1217" s="16">
        <f t="shared" si="113"/>
        <v>41789.673101851848</v>
      </c>
    </row>
    <row r="1218" spans="1:20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s="9" t="str">
        <f t="shared" si="110"/>
        <v>Photography</v>
      </c>
      <c r="R1218" s="9" t="str">
        <f t="shared" si="111"/>
        <v>Photobooks</v>
      </c>
      <c r="S1218" s="15">
        <f t="shared" si="112"/>
        <v>42247.366400462968</v>
      </c>
      <c r="T1218" s="16">
        <f t="shared" si="113"/>
        <v>42279.710416666669</v>
      </c>
    </row>
    <row r="1219" spans="1:20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8">
        <f t="shared" ref="P1219:P1282" si="115">IF(L1219&gt;0,E1219/L1219, 0)</f>
        <v>148.57377049180329</v>
      </c>
      <c r="Q1219" s="9" t="str">
        <f t="shared" ref="Q1219:Q1282" si="116">PROPER(LEFT($N1219,FIND("/",$N1219)-1))</f>
        <v>Photography</v>
      </c>
      <c r="R1219" s="9" t="str">
        <f t="shared" ref="R1219:R1282" si="117">PROPER(RIGHT($N1219,LEN(N1219)-FIND("/",N1219)))</f>
        <v>Photobooks</v>
      </c>
      <c r="S1219" s="15">
        <f t="shared" ref="S1219:S1282" si="118">(J1219/86400)+25569+(-6/24)</f>
        <v>42535.559490740736</v>
      </c>
      <c r="T1219" s="16">
        <f t="shared" ref="T1219:T1282" si="119">(I1219/86400)+25569+(-6/24)</f>
        <v>42565.559490740736</v>
      </c>
    </row>
    <row r="1220" spans="1:20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s="9" t="str">
        <f t="shared" si="116"/>
        <v>Photography</v>
      </c>
      <c r="R1220" s="9" t="str">
        <f t="shared" si="117"/>
        <v>Photobooks</v>
      </c>
      <c r="S1220" s="15">
        <f t="shared" si="118"/>
        <v>42278.412037037036</v>
      </c>
      <c r="T1220" s="16">
        <f t="shared" si="119"/>
        <v>42308.875</v>
      </c>
    </row>
    <row r="1221" spans="1:20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s="9" t="str">
        <f t="shared" si="116"/>
        <v>Photography</v>
      </c>
      <c r="R1221" s="9" t="str">
        <f t="shared" si="117"/>
        <v>Photobooks</v>
      </c>
      <c r="S1221" s="15">
        <f t="shared" si="118"/>
        <v>42633.211956018524</v>
      </c>
      <c r="T1221" s="16">
        <f t="shared" si="119"/>
        <v>42663.211956018524</v>
      </c>
    </row>
    <row r="1222" spans="1:20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s="9" t="str">
        <f t="shared" si="116"/>
        <v>Photography</v>
      </c>
      <c r="R1222" s="9" t="str">
        <f t="shared" si="117"/>
        <v>Photobooks</v>
      </c>
      <c r="S1222" s="15">
        <f t="shared" si="118"/>
        <v>42211.378611111111</v>
      </c>
      <c r="T1222" s="16">
        <f t="shared" si="119"/>
        <v>42241.378611111111</v>
      </c>
    </row>
    <row r="1223" spans="1:20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s="9" t="str">
        <f t="shared" si="116"/>
        <v>Photography</v>
      </c>
      <c r="R1223" s="9" t="str">
        <f t="shared" si="117"/>
        <v>Photobooks</v>
      </c>
      <c r="S1223" s="15">
        <f t="shared" si="118"/>
        <v>42680.22555555556</v>
      </c>
      <c r="T1223" s="16">
        <f t="shared" si="119"/>
        <v>42707.75</v>
      </c>
    </row>
    <row r="1224" spans="1:20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s="9" t="str">
        <f t="shared" si="116"/>
        <v>Photography</v>
      </c>
      <c r="R1224" s="9" t="str">
        <f t="shared" si="117"/>
        <v>Photobooks</v>
      </c>
      <c r="S1224" s="15">
        <f t="shared" si="118"/>
        <v>42430.470451388886</v>
      </c>
      <c r="T1224" s="16">
        <f t="shared" si="119"/>
        <v>42460.916666666672</v>
      </c>
    </row>
    <row r="1225" spans="1:20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s="9" t="str">
        <f t="shared" si="116"/>
        <v>Photography</v>
      </c>
      <c r="R1225" s="9" t="str">
        <f t="shared" si="117"/>
        <v>Photobooks</v>
      </c>
      <c r="S1225" s="15">
        <f t="shared" si="118"/>
        <v>42653.927187499998</v>
      </c>
      <c r="T1225" s="16">
        <f t="shared" si="119"/>
        <v>42683.968854166669</v>
      </c>
    </row>
    <row r="1226" spans="1:20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s="9" t="str">
        <f t="shared" si="116"/>
        <v>Music</v>
      </c>
      <c r="R1226" s="9" t="str">
        <f t="shared" si="117"/>
        <v>World Music</v>
      </c>
      <c r="S1226" s="15">
        <f t="shared" si="118"/>
        <v>41736.299791666665</v>
      </c>
      <c r="T1226" s="16">
        <f t="shared" si="119"/>
        <v>41796.299791666665</v>
      </c>
    </row>
    <row r="1227" spans="1:20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15">
        <f t="shared" si="118"/>
        <v>41509.655995370369</v>
      </c>
      <c r="T1227" s="16">
        <f t="shared" si="119"/>
        <v>41569.655995370369</v>
      </c>
    </row>
    <row r="1228" spans="1:20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s="9" t="str">
        <f t="shared" si="116"/>
        <v>Music</v>
      </c>
      <c r="R1228" s="9" t="str">
        <f t="shared" si="117"/>
        <v>World Music</v>
      </c>
      <c r="S1228" s="15">
        <f t="shared" si="118"/>
        <v>41715.624780092592</v>
      </c>
      <c r="T1228" s="16">
        <f t="shared" si="119"/>
        <v>41749.791666666664</v>
      </c>
    </row>
    <row r="1229" spans="1:20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s="9" t="str">
        <f t="shared" si="116"/>
        <v>Music</v>
      </c>
      <c r="R1229" s="9" t="str">
        <f t="shared" si="117"/>
        <v>World Music</v>
      </c>
      <c r="S1229" s="15">
        <f t="shared" si="118"/>
        <v>41827.669166666667</v>
      </c>
      <c r="T1229" s="16">
        <f t="shared" si="119"/>
        <v>41858.041666666664</v>
      </c>
    </row>
    <row r="1230" spans="1:20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s="9" t="str">
        <f t="shared" si="116"/>
        <v>Music</v>
      </c>
      <c r="R1230" s="9" t="str">
        <f t="shared" si="117"/>
        <v>World Music</v>
      </c>
      <c r="S1230" s="15">
        <f t="shared" si="118"/>
        <v>40754.479259259257</v>
      </c>
      <c r="T1230" s="16">
        <f t="shared" si="119"/>
        <v>40814.479259259257</v>
      </c>
    </row>
    <row r="1231" spans="1:20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15">
        <f t="shared" si="118"/>
        <v>40985.209803240738</v>
      </c>
      <c r="T1231" s="16">
        <f t="shared" si="119"/>
        <v>41015.416666666664</v>
      </c>
    </row>
    <row r="1232" spans="1:20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s="9" t="str">
        <f t="shared" si="116"/>
        <v>Music</v>
      </c>
      <c r="R1232" s="9" t="str">
        <f t="shared" si="117"/>
        <v>World Music</v>
      </c>
      <c r="S1232" s="15">
        <f t="shared" si="118"/>
        <v>40568.722569444442</v>
      </c>
      <c r="T1232" s="16">
        <f t="shared" si="119"/>
        <v>40598.722569444442</v>
      </c>
    </row>
    <row r="1233" spans="1:20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s="9" t="str">
        <f t="shared" si="116"/>
        <v>Music</v>
      </c>
      <c r="R1233" s="9" t="str">
        <f t="shared" si="117"/>
        <v>World Music</v>
      </c>
      <c r="S1233" s="15">
        <f t="shared" si="118"/>
        <v>42193.691759259258</v>
      </c>
      <c r="T1233" s="16">
        <f t="shared" si="119"/>
        <v>42243.791666666672</v>
      </c>
    </row>
    <row r="1234" spans="1:20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15">
        <f t="shared" si="118"/>
        <v>41506.598032407404</v>
      </c>
      <c r="T1234" s="16">
        <f t="shared" si="119"/>
        <v>41553.598032407404</v>
      </c>
    </row>
    <row r="1235" spans="1:20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s="9" t="str">
        <f t="shared" si="116"/>
        <v>Music</v>
      </c>
      <c r="R1235" s="9" t="str">
        <f t="shared" si="117"/>
        <v>World Music</v>
      </c>
      <c r="S1235" s="15">
        <f t="shared" si="118"/>
        <v>40939.698773148149</v>
      </c>
      <c r="T1235" s="16">
        <f t="shared" si="119"/>
        <v>40960.698773148149</v>
      </c>
    </row>
    <row r="1236" spans="1:20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s="9" t="str">
        <f t="shared" si="116"/>
        <v>Music</v>
      </c>
      <c r="R1236" s="9" t="str">
        <f t="shared" si="117"/>
        <v>World Music</v>
      </c>
      <c r="S1236" s="15">
        <f t="shared" si="118"/>
        <v>42007.538680555561</v>
      </c>
      <c r="T1236" s="16">
        <f t="shared" si="119"/>
        <v>42037.538680555561</v>
      </c>
    </row>
    <row r="1237" spans="1:20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15">
        <f t="shared" si="118"/>
        <v>41582.885405092595</v>
      </c>
      <c r="T1237" s="16">
        <f t="shared" si="119"/>
        <v>41622.885405092595</v>
      </c>
    </row>
    <row r="1238" spans="1:20" ht="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s="9" t="str">
        <f t="shared" si="116"/>
        <v>Music</v>
      </c>
      <c r="R1238" s="9" t="str">
        <f t="shared" si="117"/>
        <v>World Music</v>
      </c>
      <c r="S1238" s="15">
        <f t="shared" si="118"/>
        <v>41110.430138888885</v>
      </c>
      <c r="T1238" s="16">
        <f t="shared" si="119"/>
        <v>41118.416666666664</v>
      </c>
    </row>
    <row r="1239" spans="1:20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s="9" t="str">
        <f t="shared" si="116"/>
        <v>Music</v>
      </c>
      <c r="R1239" s="9" t="str">
        <f t="shared" si="117"/>
        <v>World Music</v>
      </c>
      <c r="S1239" s="15">
        <f t="shared" si="118"/>
        <v>41125.033159722225</v>
      </c>
      <c r="T1239" s="16">
        <f t="shared" si="119"/>
        <v>41145.033159722225</v>
      </c>
    </row>
    <row r="1240" spans="1:20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s="9" t="str">
        <f t="shared" si="116"/>
        <v>Music</v>
      </c>
      <c r="R1240" s="9" t="str">
        <f t="shared" si="117"/>
        <v>World Music</v>
      </c>
      <c r="S1240" s="15">
        <f t="shared" si="118"/>
        <v>40731.36037037037</v>
      </c>
      <c r="T1240" s="16">
        <f t="shared" si="119"/>
        <v>40761.36037037037</v>
      </c>
    </row>
    <row r="1241" spans="1:20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s="9" t="str">
        <f t="shared" si="116"/>
        <v>Music</v>
      </c>
      <c r="R1241" s="9" t="str">
        <f t="shared" si="117"/>
        <v>World Music</v>
      </c>
      <c r="S1241" s="15">
        <f t="shared" si="118"/>
        <v>40883.712581018517</v>
      </c>
      <c r="T1241" s="16">
        <f t="shared" si="119"/>
        <v>40913.712581018517</v>
      </c>
    </row>
    <row r="1242" spans="1:20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s="9" t="str">
        <f t="shared" si="116"/>
        <v>Music</v>
      </c>
      <c r="R1242" s="9" t="str">
        <f t="shared" si="117"/>
        <v>World Music</v>
      </c>
      <c r="S1242" s="15">
        <f t="shared" si="118"/>
        <v>41408.790011574078</v>
      </c>
      <c r="T1242" s="16">
        <f t="shared" si="119"/>
        <v>41467.660416666666</v>
      </c>
    </row>
    <row r="1243" spans="1:20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s="9" t="str">
        <f t="shared" si="116"/>
        <v>Music</v>
      </c>
      <c r="R1243" s="9" t="str">
        <f t="shared" si="117"/>
        <v>World Music</v>
      </c>
      <c r="S1243" s="15">
        <f t="shared" si="118"/>
        <v>41923.587731481479</v>
      </c>
      <c r="T1243" s="16">
        <f t="shared" si="119"/>
        <v>41945.999305555553</v>
      </c>
    </row>
    <row r="1244" spans="1:20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15">
        <f t="shared" si="118"/>
        <v>40781.915532407409</v>
      </c>
      <c r="T1244" s="16">
        <f t="shared" si="119"/>
        <v>40797.304166666669</v>
      </c>
    </row>
    <row r="1245" spans="1:20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15">
        <f t="shared" si="118"/>
        <v>40671.629293981481</v>
      </c>
      <c r="T1245" s="16">
        <f t="shared" si="119"/>
        <v>40732.625</v>
      </c>
    </row>
    <row r="1246" spans="1:20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s="9" t="str">
        <f t="shared" si="116"/>
        <v>Music</v>
      </c>
      <c r="R1246" s="9" t="str">
        <f t="shared" si="117"/>
        <v>Rock</v>
      </c>
      <c r="S1246" s="15">
        <f t="shared" si="118"/>
        <v>41355.575497685189</v>
      </c>
      <c r="T1246" s="16">
        <f t="shared" si="119"/>
        <v>41386.625</v>
      </c>
    </row>
    <row r="1247" spans="1:20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s="9" t="str">
        <f t="shared" si="116"/>
        <v>Music</v>
      </c>
      <c r="R1247" s="9" t="str">
        <f t="shared" si="117"/>
        <v>Rock</v>
      </c>
      <c r="S1247" s="15">
        <f t="shared" si="118"/>
        <v>41774.34993055556</v>
      </c>
      <c r="T1247" s="16">
        <f t="shared" si="119"/>
        <v>41804.34993055556</v>
      </c>
    </row>
    <row r="1248" spans="1:20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s="9" t="str">
        <f t="shared" si="116"/>
        <v>Music</v>
      </c>
      <c r="R1248" s="9" t="str">
        <f t="shared" si="117"/>
        <v>Rock</v>
      </c>
      <c r="S1248" s="15">
        <f t="shared" si="118"/>
        <v>40837.793391203704</v>
      </c>
      <c r="T1248" s="16">
        <f t="shared" si="119"/>
        <v>40882.835057870368</v>
      </c>
    </row>
    <row r="1249" spans="1:20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15">
        <f t="shared" si="118"/>
        <v>41370.042303240742</v>
      </c>
      <c r="T1249" s="16">
        <f t="shared" si="119"/>
        <v>41400.042303240742</v>
      </c>
    </row>
    <row r="1250" spans="1:20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s="9" t="str">
        <f t="shared" si="116"/>
        <v>Music</v>
      </c>
      <c r="R1250" s="9" t="str">
        <f t="shared" si="117"/>
        <v>Rock</v>
      </c>
      <c r="S1250" s="15">
        <f t="shared" si="118"/>
        <v>41767.406863425924</v>
      </c>
      <c r="T1250" s="16">
        <f t="shared" si="119"/>
        <v>41803.040972222225</v>
      </c>
    </row>
    <row r="1251" spans="1:20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s="9" t="str">
        <f t="shared" si="116"/>
        <v>Music</v>
      </c>
      <c r="R1251" s="9" t="str">
        <f t="shared" si="117"/>
        <v>Rock</v>
      </c>
      <c r="S1251" s="15">
        <f t="shared" si="118"/>
        <v>41067.490868055553</v>
      </c>
      <c r="T1251" s="16">
        <f t="shared" si="119"/>
        <v>41097.490868055553</v>
      </c>
    </row>
    <row r="1252" spans="1:20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s="9" t="str">
        <f t="shared" si="116"/>
        <v>Music</v>
      </c>
      <c r="R1252" s="9" t="str">
        <f t="shared" si="117"/>
        <v>Rock</v>
      </c>
      <c r="S1252" s="15">
        <f t="shared" si="118"/>
        <v>41843.39271990741</v>
      </c>
      <c r="T1252" s="16">
        <f t="shared" si="119"/>
        <v>41888.39271990741</v>
      </c>
    </row>
    <row r="1253" spans="1:20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s="9" t="str">
        <f t="shared" si="116"/>
        <v>Music</v>
      </c>
      <c r="R1253" s="9" t="str">
        <f t="shared" si="117"/>
        <v>Rock</v>
      </c>
      <c r="S1253" s="15">
        <f t="shared" si="118"/>
        <v>40751.564432870371</v>
      </c>
      <c r="T1253" s="16">
        <f t="shared" si="119"/>
        <v>40811.564432870371</v>
      </c>
    </row>
    <row r="1254" spans="1:20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s="9" t="str">
        <f t="shared" si="116"/>
        <v>Music</v>
      </c>
      <c r="R1254" s="9" t="str">
        <f t="shared" si="117"/>
        <v>Rock</v>
      </c>
      <c r="S1254" s="15">
        <f t="shared" si="118"/>
        <v>41543.738067129627</v>
      </c>
      <c r="T1254" s="16">
        <f t="shared" si="119"/>
        <v>41571.738067129627</v>
      </c>
    </row>
    <row r="1255" spans="1:20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s="9" t="str">
        <f t="shared" si="116"/>
        <v>Music</v>
      </c>
      <c r="R1255" s="9" t="str">
        <f t="shared" si="117"/>
        <v>Rock</v>
      </c>
      <c r="S1255" s="15">
        <f t="shared" si="118"/>
        <v>41855.533645833333</v>
      </c>
      <c r="T1255" s="16">
        <f t="shared" si="119"/>
        <v>41885.533645833333</v>
      </c>
    </row>
    <row r="1256" spans="1:20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s="9" t="str">
        <f t="shared" si="116"/>
        <v>Music</v>
      </c>
      <c r="R1256" s="9" t="str">
        <f t="shared" si="117"/>
        <v>Rock</v>
      </c>
      <c r="S1256" s="15">
        <f t="shared" si="118"/>
        <v>40487.371365740742</v>
      </c>
      <c r="T1256" s="16">
        <f t="shared" si="119"/>
        <v>40543.957638888889</v>
      </c>
    </row>
    <row r="1257" spans="1:20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s="9" t="str">
        <f t="shared" si="116"/>
        <v>Music</v>
      </c>
      <c r="R1257" s="9" t="str">
        <f t="shared" si="117"/>
        <v>Rock</v>
      </c>
      <c r="S1257" s="15">
        <f t="shared" si="118"/>
        <v>41579.595509259263</v>
      </c>
      <c r="T1257" s="16">
        <f t="shared" si="119"/>
        <v>41609.637175925927</v>
      </c>
    </row>
    <row r="1258" spans="1:20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s="9" t="str">
        <f t="shared" si="116"/>
        <v>Music</v>
      </c>
      <c r="R1258" s="9" t="str">
        <f t="shared" si="117"/>
        <v>Rock</v>
      </c>
      <c r="S1258" s="15">
        <f t="shared" si="118"/>
        <v>40921.669340277775</v>
      </c>
      <c r="T1258" s="16">
        <f t="shared" si="119"/>
        <v>40951.669340277775</v>
      </c>
    </row>
    <row r="1259" spans="1:20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s="9" t="str">
        <f t="shared" si="116"/>
        <v>Music</v>
      </c>
      <c r="R1259" s="9" t="str">
        <f t="shared" si="117"/>
        <v>Rock</v>
      </c>
      <c r="S1259" s="15">
        <f t="shared" si="118"/>
        <v>40586.835532407407</v>
      </c>
      <c r="T1259" s="16">
        <f t="shared" si="119"/>
        <v>40635.793865740743</v>
      </c>
    </row>
    <row r="1260" spans="1:20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s="9" t="str">
        <f t="shared" si="116"/>
        <v>Music</v>
      </c>
      <c r="R1260" s="9" t="str">
        <f t="shared" si="117"/>
        <v>Rock</v>
      </c>
      <c r="S1260" s="15">
        <f t="shared" si="118"/>
        <v>41487.361250000002</v>
      </c>
      <c r="T1260" s="16">
        <f t="shared" si="119"/>
        <v>41517.361250000002</v>
      </c>
    </row>
    <row r="1261" spans="1:20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s="9" t="str">
        <f t="shared" si="116"/>
        <v>Music</v>
      </c>
      <c r="R1261" s="9" t="str">
        <f t="shared" si="117"/>
        <v>Rock</v>
      </c>
      <c r="S1261" s="15">
        <f t="shared" si="118"/>
        <v>41766.720648148148</v>
      </c>
      <c r="T1261" s="16">
        <f t="shared" si="119"/>
        <v>41798.915972222225</v>
      </c>
    </row>
    <row r="1262" spans="1:20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s="9" t="str">
        <f t="shared" si="116"/>
        <v>Music</v>
      </c>
      <c r="R1262" s="9" t="str">
        <f t="shared" si="117"/>
        <v>Rock</v>
      </c>
      <c r="S1262" s="15">
        <f t="shared" si="118"/>
        <v>41666.592824074076</v>
      </c>
      <c r="T1262" s="16">
        <f t="shared" si="119"/>
        <v>41696.592824074076</v>
      </c>
    </row>
    <row r="1263" spans="1:20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s="9" t="str">
        <f t="shared" si="116"/>
        <v>Music</v>
      </c>
      <c r="R1263" s="9" t="str">
        <f t="shared" si="117"/>
        <v>Rock</v>
      </c>
      <c r="S1263" s="15">
        <f t="shared" si="118"/>
        <v>41638.092905092592</v>
      </c>
      <c r="T1263" s="16">
        <f t="shared" si="119"/>
        <v>41668.092905092592</v>
      </c>
    </row>
    <row r="1264" spans="1:20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s="9" t="str">
        <f t="shared" si="116"/>
        <v>Music</v>
      </c>
      <c r="R1264" s="9" t="str">
        <f t="shared" si="117"/>
        <v>Rock</v>
      </c>
      <c r="S1264" s="15">
        <f t="shared" si="118"/>
        <v>41656.512638888889</v>
      </c>
      <c r="T1264" s="16">
        <f t="shared" si="119"/>
        <v>41686.512638888889</v>
      </c>
    </row>
    <row r="1265" spans="1:20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s="9" t="str">
        <f t="shared" si="116"/>
        <v>Music</v>
      </c>
      <c r="R1265" s="9" t="str">
        <f t="shared" si="117"/>
        <v>Rock</v>
      </c>
      <c r="S1265" s="15">
        <f t="shared" si="118"/>
        <v>41691.834143518521</v>
      </c>
      <c r="T1265" s="16">
        <f t="shared" si="119"/>
        <v>41726.791666666664</v>
      </c>
    </row>
    <row r="1266" spans="1:20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s="9" t="str">
        <f t="shared" si="116"/>
        <v>Music</v>
      </c>
      <c r="R1266" s="9" t="str">
        <f t="shared" si="117"/>
        <v>Rock</v>
      </c>
      <c r="S1266" s="15">
        <f t="shared" si="118"/>
        <v>41547.412997685184</v>
      </c>
      <c r="T1266" s="16">
        <f t="shared" si="119"/>
        <v>41576.412997685184</v>
      </c>
    </row>
    <row r="1267" spans="1:20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s="9" t="str">
        <f t="shared" si="116"/>
        <v>Music</v>
      </c>
      <c r="R1267" s="9" t="str">
        <f t="shared" si="117"/>
        <v>Rock</v>
      </c>
      <c r="S1267" s="15">
        <f t="shared" si="118"/>
        <v>40465.405266203699</v>
      </c>
      <c r="T1267" s="16">
        <f t="shared" si="119"/>
        <v>40512.405266203699</v>
      </c>
    </row>
    <row r="1268" spans="1:20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15">
        <f t="shared" si="118"/>
        <v>41620.62667824074</v>
      </c>
      <c r="T1268" s="16">
        <f t="shared" si="119"/>
        <v>41650.62667824074</v>
      </c>
    </row>
    <row r="1269" spans="1:20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s="9" t="str">
        <f t="shared" si="116"/>
        <v>Music</v>
      </c>
      <c r="R1269" s="9" t="str">
        <f t="shared" si="117"/>
        <v>Rock</v>
      </c>
      <c r="S1269" s="15">
        <f t="shared" si="118"/>
        <v>41449.335162037038</v>
      </c>
      <c r="T1269" s="16">
        <f t="shared" si="119"/>
        <v>41479.335162037038</v>
      </c>
    </row>
    <row r="1270" spans="1:20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s="9" t="str">
        <f t="shared" si="116"/>
        <v>Music</v>
      </c>
      <c r="R1270" s="9" t="str">
        <f t="shared" si="117"/>
        <v>Rock</v>
      </c>
      <c r="S1270" s="15">
        <f t="shared" si="118"/>
        <v>41507.595451388886</v>
      </c>
      <c r="T1270" s="16">
        <f t="shared" si="119"/>
        <v>41537.595451388886</v>
      </c>
    </row>
    <row r="1271" spans="1:20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s="9" t="str">
        <f t="shared" si="116"/>
        <v>Music</v>
      </c>
      <c r="R1271" s="9" t="str">
        <f t="shared" si="117"/>
        <v>Rock</v>
      </c>
      <c r="S1271" s="15">
        <f t="shared" si="118"/>
        <v>42445.573055555556</v>
      </c>
      <c r="T1271" s="16">
        <f t="shared" si="119"/>
        <v>42475.75</v>
      </c>
    </row>
    <row r="1272" spans="1:20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s="9" t="str">
        <f t="shared" si="116"/>
        <v>Music</v>
      </c>
      <c r="R1272" s="9" t="str">
        <f t="shared" si="117"/>
        <v>Rock</v>
      </c>
      <c r="S1272" s="15">
        <f t="shared" si="118"/>
        <v>40933.60696759259</v>
      </c>
      <c r="T1272" s="16">
        <f t="shared" si="119"/>
        <v>40993.565300925926</v>
      </c>
    </row>
    <row r="1273" spans="1:20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s="9" t="str">
        <f t="shared" si="116"/>
        <v>Music</v>
      </c>
      <c r="R1273" s="9" t="str">
        <f t="shared" si="117"/>
        <v>Rock</v>
      </c>
      <c r="S1273" s="15">
        <f t="shared" si="118"/>
        <v>41561.433553240742</v>
      </c>
      <c r="T1273" s="16">
        <f t="shared" si="119"/>
        <v>41591.475219907406</v>
      </c>
    </row>
    <row r="1274" spans="1:20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s="9" t="str">
        <f t="shared" si="116"/>
        <v>Music</v>
      </c>
      <c r="R1274" s="9" t="str">
        <f t="shared" si="117"/>
        <v>Rock</v>
      </c>
      <c r="S1274" s="15">
        <f t="shared" si="118"/>
        <v>40274.495127314818</v>
      </c>
      <c r="T1274" s="16">
        <f t="shared" si="119"/>
        <v>40343.916666666664</v>
      </c>
    </row>
    <row r="1275" spans="1:20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s="9" t="str">
        <f t="shared" si="116"/>
        <v>Music</v>
      </c>
      <c r="R1275" s="9" t="str">
        <f t="shared" si="117"/>
        <v>Rock</v>
      </c>
      <c r="S1275" s="15">
        <f t="shared" si="118"/>
        <v>41852.480219907404</v>
      </c>
      <c r="T1275" s="16">
        <f t="shared" si="119"/>
        <v>41882.480219907404</v>
      </c>
    </row>
    <row r="1276" spans="1:20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s="9" t="str">
        <f t="shared" si="116"/>
        <v>Music</v>
      </c>
      <c r="R1276" s="9" t="str">
        <f t="shared" si="117"/>
        <v>Rock</v>
      </c>
      <c r="S1276" s="15">
        <f t="shared" si="118"/>
        <v>41116.440104166664</v>
      </c>
      <c r="T1276" s="16">
        <f t="shared" si="119"/>
        <v>41151.440104166664</v>
      </c>
    </row>
    <row r="1277" spans="1:20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s="9" t="str">
        <f t="shared" si="116"/>
        <v>Music</v>
      </c>
      <c r="R1277" s="9" t="str">
        <f t="shared" si="117"/>
        <v>Rock</v>
      </c>
      <c r="S1277" s="15">
        <f t="shared" si="118"/>
        <v>41458.617905092593</v>
      </c>
      <c r="T1277" s="16">
        <f t="shared" si="119"/>
        <v>41493.617905092593</v>
      </c>
    </row>
    <row r="1278" spans="1:20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s="9" t="str">
        <f t="shared" si="116"/>
        <v>Music</v>
      </c>
      <c r="R1278" s="9" t="str">
        <f t="shared" si="117"/>
        <v>Rock</v>
      </c>
      <c r="S1278" s="15">
        <f t="shared" si="118"/>
        <v>40007.454247685186</v>
      </c>
      <c r="T1278" s="16">
        <f t="shared" si="119"/>
        <v>40056.916666666664</v>
      </c>
    </row>
    <row r="1279" spans="1:20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s="9" t="str">
        <f t="shared" si="116"/>
        <v>Music</v>
      </c>
      <c r="R1279" s="9" t="str">
        <f t="shared" si="117"/>
        <v>Rock</v>
      </c>
      <c r="S1279" s="15">
        <f t="shared" si="118"/>
        <v>41121.311886574076</v>
      </c>
      <c r="T1279" s="16">
        <f t="shared" si="119"/>
        <v>41156.311886574076</v>
      </c>
    </row>
    <row r="1280" spans="1:20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s="9" t="str">
        <f t="shared" si="116"/>
        <v>Music</v>
      </c>
      <c r="R1280" s="9" t="str">
        <f t="shared" si="117"/>
        <v>Rock</v>
      </c>
      <c r="S1280" s="15">
        <f t="shared" si="118"/>
        <v>41786.305162037039</v>
      </c>
      <c r="T1280" s="16">
        <f t="shared" si="119"/>
        <v>41814.833333333336</v>
      </c>
    </row>
    <row r="1281" spans="1:20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s="9" t="str">
        <f t="shared" si="116"/>
        <v>Music</v>
      </c>
      <c r="R1281" s="9" t="str">
        <f t="shared" si="117"/>
        <v>Rock</v>
      </c>
      <c r="S1281" s="15">
        <f t="shared" si="118"/>
        <v>41681.849189814813</v>
      </c>
      <c r="T1281" s="16">
        <f t="shared" si="119"/>
        <v>41721.807523148149</v>
      </c>
    </row>
    <row r="1282" spans="1:20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s="9" t="str">
        <f t="shared" si="116"/>
        <v>Music</v>
      </c>
      <c r="R1282" s="9" t="str">
        <f t="shared" si="117"/>
        <v>Rock</v>
      </c>
      <c r="S1282" s="15">
        <f t="shared" si="118"/>
        <v>40513.507569444446</v>
      </c>
      <c r="T1282" s="16">
        <f t="shared" si="119"/>
        <v>40603.507569444446</v>
      </c>
    </row>
    <row r="1283" spans="1:20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8">
        <f t="shared" ref="P1283:P1346" si="121">IF(L1283&gt;0,E1283/L1283, 0)</f>
        <v>104.72972972972973</v>
      </c>
      <c r="Q1283" s="9" t="str">
        <f t="shared" ref="Q1283:Q1346" si="122">PROPER(LEFT($N1283,FIND("/",$N1283)-1))</f>
        <v>Music</v>
      </c>
      <c r="R1283" s="9" t="str">
        <f t="shared" ref="R1283:R1346" si="123">PROPER(RIGHT($N1283,LEN(N1283)-FIND("/",N1283)))</f>
        <v>Rock</v>
      </c>
      <c r="S1283" s="15">
        <f t="shared" ref="S1283:S1346" si="124">(J1283/86400)+25569+(-6/24)</f>
        <v>41463.493472222224</v>
      </c>
      <c r="T1283" s="16">
        <f t="shared" ref="T1283:T1346" si="125">(I1283/86400)+25569+(-6/24)</f>
        <v>41483.493472222224</v>
      </c>
    </row>
    <row r="1284" spans="1:20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s="9" t="str">
        <f t="shared" si="122"/>
        <v>Music</v>
      </c>
      <c r="R1284" s="9" t="str">
        <f t="shared" si="123"/>
        <v>Rock</v>
      </c>
      <c r="S1284" s="15">
        <f t="shared" si="124"/>
        <v>41586.225173611107</v>
      </c>
      <c r="T1284" s="16">
        <f t="shared" si="125"/>
        <v>41616.957638888889</v>
      </c>
    </row>
    <row r="1285" spans="1:20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s="9" t="str">
        <f t="shared" si="122"/>
        <v>Music</v>
      </c>
      <c r="R1285" s="9" t="str">
        <f t="shared" si="123"/>
        <v>Rock</v>
      </c>
      <c r="S1285" s="15">
        <f t="shared" si="124"/>
        <v>41320.467465277776</v>
      </c>
      <c r="T1285" s="16">
        <f t="shared" si="125"/>
        <v>41343.916666666664</v>
      </c>
    </row>
    <row r="1286" spans="1:20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s="9" t="str">
        <f t="shared" si="122"/>
        <v>Theater</v>
      </c>
      <c r="R1286" s="9" t="str">
        <f t="shared" si="123"/>
        <v>Plays</v>
      </c>
      <c r="S1286" s="15">
        <f t="shared" si="124"/>
        <v>42711.98474537037</v>
      </c>
      <c r="T1286" s="16">
        <f t="shared" si="125"/>
        <v>42735.457638888889</v>
      </c>
    </row>
    <row r="1287" spans="1:20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s="9" t="str">
        <f t="shared" si="122"/>
        <v>Theater</v>
      </c>
      <c r="R1287" s="9" t="str">
        <f t="shared" si="123"/>
        <v>Plays</v>
      </c>
      <c r="S1287" s="15">
        <f t="shared" si="124"/>
        <v>42160.333043981482</v>
      </c>
      <c r="T1287" s="16">
        <f t="shared" si="125"/>
        <v>42175.333043981482</v>
      </c>
    </row>
    <row r="1288" spans="1:20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15">
        <f t="shared" si="124"/>
        <v>42039.134571759263</v>
      </c>
      <c r="T1288" s="16">
        <f t="shared" si="125"/>
        <v>42052.333333333328</v>
      </c>
    </row>
    <row r="1289" spans="1:20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15">
        <f t="shared" si="124"/>
        <v>42107.371018518519</v>
      </c>
      <c r="T1289" s="16">
        <f t="shared" si="125"/>
        <v>42167.371018518519</v>
      </c>
    </row>
    <row r="1290" spans="1:20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s="9" t="str">
        <f t="shared" si="122"/>
        <v>Theater</v>
      </c>
      <c r="R1290" s="9" t="str">
        <f t="shared" si="123"/>
        <v>Plays</v>
      </c>
      <c r="S1290" s="15">
        <f t="shared" si="124"/>
        <v>42560.904664351852</v>
      </c>
      <c r="T1290" s="16">
        <f t="shared" si="125"/>
        <v>42591.916666666672</v>
      </c>
    </row>
    <row r="1291" spans="1:20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s="9" t="str">
        <f t="shared" si="122"/>
        <v>Theater</v>
      </c>
      <c r="R1291" s="9" t="str">
        <f t="shared" si="123"/>
        <v>Plays</v>
      </c>
      <c r="S1291" s="15">
        <f t="shared" si="124"/>
        <v>42708.884780092594</v>
      </c>
      <c r="T1291" s="16">
        <f t="shared" si="125"/>
        <v>42738.884780092594</v>
      </c>
    </row>
    <row r="1292" spans="1:20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s="9" t="str">
        <f t="shared" si="122"/>
        <v>Theater</v>
      </c>
      <c r="R1292" s="9" t="str">
        <f t="shared" si="123"/>
        <v>Plays</v>
      </c>
      <c r="S1292" s="15">
        <f t="shared" si="124"/>
        <v>42086.364942129629</v>
      </c>
      <c r="T1292" s="16">
        <f t="shared" si="125"/>
        <v>42117.040972222225</v>
      </c>
    </row>
    <row r="1293" spans="1:20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s="9" t="str">
        <f t="shared" si="122"/>
        <v>Theater</v>
      </c>
      <c r="R1293" s="9" t="str">
        <f t="shared" si="123"/>
        <v>Plays</v>
      </c>
      <c r="S1293" s="15">
        <f t="shared" si="124"/>
        <v>42064.402673611112</v>
      </c>
      <c r="T1293" s="16">
        <f t="shared" si="125"/>
        <v>42101.041666666672</v>
      </c>
    </row>
    <row r="1294" spans="1:20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s="9" t="str">
        <f t="shared" si="122"/>
        <v>Theater</v>
      </c>
      <c r="R1294" s="9" t="str">
        <f t="shared" si="123"/>
        <v>Plays</v>
      </c>
      <c r="S1294" s="15">
        <f t="shared" si="124"/>
        <v>42256.514212962968</v>
      </c>
      <c r="T1294" s="16">
        <f t="shared" si="125"/>
        <v>42283.707638888889</v>
      </c>
    </row>
    <row r="1295" spans="1:20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s="9" t="str">
        <f t="shared" si="122"/>
        <v>Theater</v>
      </c>
      <c r="R1295" s="9" t="str">
        <f t="shared" si="123"/>
        <v>Plays</v>
      </c>
      <c r="S1295" s="15">
        <f t="shared" si="124"/>
        <v>42292.451053240744</v>
      </c>
      <c r="T1295" s="16">
        <f t="shared" si="125"/>
        <v>42322.492719907408</v>
      </c>
    </row>
    <row r="1296" spans="1:20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s="9" t="str">
        <f t="shared" si="122"/>
        <v>Theater</v>
      </c>
      <c r="R1296" s="9" t="str">
        <f t="shared" si="123"/>
        <v>Plays</v>
      </c>
      <c r="S1296" s="15">
        <f t="shared" si="124"/>
        <v>42278.203668981485</v>
      </c>
      <c r="T1296" s="16">
        <f t="shared" si="125"/>
        <v>42296.208333333328</v>
      </c>
    </row>
    <row r="1297" spans="1:20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s="9" t="str">
        <f t="shared" si="122"/>
        <v>Theater</v>
      </c>
      <c r="R1297" s="9" t="str">
        <f t="shared" si="123"/>
        <v>Plays</v>
      </c>
      <c r="S1297" s="15">
        <f t="shared" si="124"/>
        <v>42184.322881944448</v>
      </c>
      <c r="T1297" s="16">
        <f t="shared" si="125"/>
        <v>42214.458333333328</v>
      </c>
    </row>
    <row r="1298" spans="1:20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s="9" t="str">
        <f t="shared" si="122"/>
        <v>Theater</v>
      </c>
      <c r="R1298" s="9" t="str">
        <f t="shared" si="123"/>
        <v>Plays</v>
      </c>
      <c r="S1298" s="15">
        <f t="shared" si="124"/>
        <v>42422.800613425927</v>
      </c>
      <c r="T1298" s="16">
        <f t="shared" si="125"/>
        <v>42442.758946759262</v>
      </c>
    </row>
    <row r="1299" spans="1:20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s="9" t="str">
        <f t="shared" si="122"/>
        <v>Theater</v>
      </c>
      <c r="R1299" s="9" t="str">
        <f t="shared" si="123"/>
        <v>Plays</v>
      </c>
      <c r="S1299" s="15">
        <f t="shared" si="124"/>
        <v>42461.497199074074</v>
      </c>
      <c r="T1299" s="16">
        <f t="shared" si="125"/>
        <v>42491.497199074074</v>
      </c>
    </row>
    <row r="1300" spans="1:20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s="9" t="str">
        <f t="shared" si="122"/>
        <v>Theater</v>
      </c>
      <c r="R1300" s="9" t="str">
        <f t="shared" si="123"/>
        <v>Plays</v>
      </c>
      <c r="S1300" s="15">
        <f t="shared" si="124"/>
        <v>42458.430925925924</v>
      </c>
      <c r="T1300" s="16">
        <f t="shared" si="125"/>
        <v>42488.430925925924</v>
      </c>
    </row>
    <row r="1301" spans="1:20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s="9" t="str">
        <f t="shared" si="122"/>
        <v>Theater</v>
      </c>
      <c r="R1301" s="9" t="str">
        <f t="shared" si="123"/>
        <v>Plays</v>
      </c>
      <c r="S1301" s="15">
        <f t="shared" si="124"/>
        <v>42169.564340277779</v>
      </c>
      <c r="T1301" s="16">
        <f t="shared" si="125"/>
        <v>42199.564340277779</v>
      </c>
    </row>
    <row r="1302" spans="1:20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15">
        <f t="shared" si="124"/>
        <v>42483.425208333334</v>
      </c>
      <c r="T1302" s="16">
        <f t="shared" si="125"/>
        <v>42522.539583333331</v>
      </c>
    </row>
    <row r="1303" spans="1:20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s="9" t="str">
        <f t="shared" si="122"/>
        <v>Theater</v>
      </c>
      <c r="R1303" s="9" t="str">
        <f t="shared" si="123"/>
        <v>Plays</v>
      </c>
      <c r="S1303" s="15">
        <f t="shared" si="124"/>
        <v>42195.499745370369</v>
      </c>
      <c r="T1303" s="16">
        <f t="shared" si="125"/>
        <v>42205.875</v>
      </c>
    </row>
    <row r="1304" spans="1:20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15">
        <f t="shared" si="124"/>
        <v>42674.807997685188</v>
      </c>
      <c r="T1304" s="16">
        <f t="shared" si="125"/>
        <v>42704.849664351852</v>
      </c>
    </row>
    <row r="1305" spans="1:20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s="9" t="str">
        <f t="shared" si="122"/>
        <v>Theater</v>
      </c>
      <c r="R1305" s="9" t="str">
        <f t="shared" si="123"/>
        <v>Plays</v>
      </c>
      <c r="S1305" s="15">
        <f t="shared" si="124"/>
        <v>42566.191203703704</v>
      </c>
      <c r="T1305" s="16">
        <f t="shared" si="125"/>
        <v>42582.208333333328</v>
      </c>
    </row>
    <row r="1306" spans="1:20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s="9" t="str">
        <f t="shared" si="122"/>
        <v>Technology</v>
      </c>
      <c r="R1306" s="9" t="str">
        <f t="shared" si="123"/>
        <v>Wearables</v>
      </c>
      <c r="S1306" s="15">
        <f t="shared" si="124"/>
        <v>42746.944502314815</v>
      </c>
      <c r="T1306" s="16">
        <f t="shared" si="125"/>
        <v>42806.902835648143</v>
      </c>
    </row>
    <row r="1307" spans="1:20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s="9" t="str">
        <f t="shared" si="122"/>
        <v>Technology</v>
      </c>
      <c r="R1307" s="9" t="str">
        <f t="shared" si="123"/>
        <v>Wearables</v>
      </c>
      <c r="S1307" s="15">
        <f t="shared" si="124"/>
        <v>42543.415601851855</v>
      </c>
      <c r="T1307" s="16">
        <f t="shared" si="125"/>
        <v>42572.479166666672</v>
      </c>
    </row>
    <row r="1308" spans="1:20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s="9" t="str">
        <f t="shared" si="122"/>
        <v>Technology</v>
      </c>
      <c r="R1308" s="9" t="str">
        <f t="shared" si="123"/>
        <v>Wearables</v>
      </c>
      <c r="S1308" s="15">
        <f t="shared" si="124"/>
        <v>41947.207569444443</v>
      </c>
      <c r="T1308" s="16">
        <f t="shared" si="125"/>
        <v>41977.207569444443</v>
      </c>
    </row>
    <row r="1309" spans="1:20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s="9" t="str">
        <f t="shared" si="122"/>
        <v>Technology</v>
      </c>
      <c r="R1309" s="9" t="str">
        <f t="shared" si="123"/>
        <v>Wearables</v>
      </c>
      <c r="S1309" s="15">
        <f t="shared" si="124"/>
        <v>42387.253229166672</v>
      </c>
      <c r="T1309" s="16">
        <f t="shared" si="125"/>
        <v>42417.253229166672</v>
      </c>
    </row>
    <row r="1310" spans="1:20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s="9" t="str">
        <f t="shared" si="122"/>
        <v>Technology</v>
      </c>
      <c r="R1310" s="9" t="str">
        <f t="shared" si="123"/>
        <v>Wearables</v>
      </c>
      <c r="S1310" s="15">
        <f t="shared" si="124"/>
        <v>42611.363564814819</v>
      </c>
      <c r="T1310" s="16">
        <f t="shared" si="125"/>
        <v>42651.363564814819</v>
      </c>
    </row>
    <row r="1311" spans="1:20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s="9" t="str">
        <f t="shared" si="122"/>
        <v>Technology</v>
      </c>
      <c r="R1311" s="9" t="str">
        <f t="shared" si="123"/>
        <v>Wearables</v>
      </c>
      <c r="S1311" s="15">
        <f t="shared" si="124"/>
        <v>42257.632731481484</v>
      </c>
      <c r="T1311" s="16">
        <f t="shared" si="125"/>
        <v>42292.632731481484</v>
      </c>
    </row>
    <row r="1312" spans="1:20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s="9" t="str">
        <f t="shared" si="122"/>
        <v>Technology</v>
      </c>
      <c r="R1312" s="9" t="str">
        <f t="shared" si="123"/>
        <v>Wearables</v>
      </c>
      <c r="S1312" s="15">
        <f t="shared" si="124"/>
        <v>42556.417245370365</v>
      </c>
      <c r="T1312" s="16">
        <f t="shared" si="125"/>
        <v>42601.417245370365</v>
      </c>
    </row>
    <row r="1313" spans="1:20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15">
        <f t="shared" si="124"/>
        <v>42669.552303240736</v>
      </c>
      <c r="T1313" s="16">
        <f t="shared" si="125"/>
        <v>42704.593969907408</v>
      </c>
    </row>
    <row r="1314" spans="1:20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15">
        <f t="shared" si="124"/>
        <v>42082.452800925923</v>
      </c>
      <c r="T1314" s="16">
        <f t="shared" si="125"/>
        <v>42112.452800925923</v>
      </c>
    </row>
    <row r="1315" spans="1:20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s="9" t="str">
        <f t="shared" si="122"/>
        <v>Technology</v>
      </c>
      <c r="R1315" s="9" t="str">
        <f t="shared" si="123"/>
        <v>Wearables</v>
      </c>
      <c r="S1315" s="15">
        <f t="shared" si="124"/>
        <v>42402.459652777776</v>
      </c>
      <c r="T1315" s="16">
        <f t="shared" si="125"/>
        <v>42432.459652777776</v>
      </c>
    </row>
    <row r="1316" spans="1:20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s="9" t="str">
        <f t="shared" si="122"/>
        <v>Technology</v>
      </c>
      <c r="R1316" s="9" t="str">
        <f t="shared" si="123"/>
        <v>Wearables</v>
      </c>
      <c r="S1316" s="15">
        <f t="shared" si="124"/>
        <v>42604.419675925921</v>
      </c>
      <c r="T1316" s="16">
        <f t="shared" si="125"/>
        <v>42664.419675925921</v>
      </c>
    </row>
    <row r="1317" spans="1:20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s="9" t="str">
        <f t="shared" si="122"/>
        <v>Technology</v>
      </c>
      <c r="R1317" s="9" t="str">
        <f t="shared" si="123"/>
        <v>Wearables</v>
      </c>
      <c r="S1317" s="15">
        <f t="shared" si="124"/>
        <v>42278.248240740737</v>
      </c>
      <c r="T1317" s="16">
        <f t="shared" si="125"/>
        <v>42313.791666666672</v>
      </c>
    </row>
    <row r="1318" spans="1:20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15">
        <f t="shared" si="124"/>
        <v>42393.711909722224</v>
      </c>
      <c r="T1318" s="16">
        <f t="shared" si="125"/>
        <v>42428.711909722224</v>
      </c>
    </row>
    <row r="1319" spans="1:20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s="9" t="str">
        <f t="shared" si="122"/>
        <v>Technology</v>
      </c>
      <c r="R1319" s="9" t="str">
        <f t="shared" si="123"/>
        <v>Wearables</v>
      </c>
      <c r="S1319" s="15">
        <f t="shared" si="124"/>
        <v>42519.985486111109</v>
      </c>
      <c r="T1319" s="16">
        <f t="shared" si="125"/>
        <v>42572.333333333328</v>
      </c>
    </row>
    <row r="1320" spans="1:20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s="9" t="str">
        <f t="shared" si="122"/>
        <v>Technology</v>
      </c>
      <c r="R1320" s="9" t="str">
        <f t="shared" si="123"/>
        <v>Wearables</v>
      </c>
      <c r="S1320" s="15">
        <f t="shared" si="124"/>
        <v>41984.793657407412</v>
      </c>
      <c r="T1320" s="16">
        <f t="shared" si="125"/>
        <v>42014.793657407412</v>
      </c>
    </row>
    <row r="1321" spans="1:20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s="9" t="str">
        <f t="shared" si="122"/>
        <v>Technology</v>
      </c>
      <c r="R1321" s="9" t="str">
        <f t="shared" si="123"/>
        <v>Wearables</v>
      </c>
      <c r="S1321" s="15">
        <f t="shared" si="124"/>
        <v>41816.562094907407</v>
      </c>
      <c r="T1321" s="16">
        <f t="shared" si="125"/>
        <v>41831.416666666664</v>
      </c>
    </row>
    <row r="1322" spans="1:20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s="9" t="str">
        <f t="shared" si="122"/>
        <v>Technology</v>
      </c>
      <c r="R1322" s="9" t="str">
        <f t="shared" si="123"/>
        <v>Wearables</v>
      </c>
      <c r="S1322" s="15">
        <f t="shared" si="124"/>
        <v>42705.440347222218</v>
      </c>
      <c r="T1322" s="16">
        <f t="shared" si="125"/>
        <v>42734.708333333328</v>
      </c>
    </row>
    <row r="1323" spans="1:20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s="9" t="str">
        <f t="shared" si="122"/>
        <v>Technology</v>
      </c>
      <c r="R1323" s="9" t="str">
        <f t="shared" si="123"/>
        <v>Wearables</v>
      </c>
      <c r="S1323" s="15">
        <f t="shared" si="124"/>
        <v>42697.49927083333</v>
      </c>
      <c r="T1323" s="16">
        <f t="shared" si="125"/>
        <v>42727.49927083333</v>
      </c>
    </row>
    <row r="1324" spans="1:20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15">
        <f t="shared" si="124"/>
        <v>42115.406539351854</v>
      </c>
      <c r="T1324" s="16">
        <f t="shared" si="125"/>
        <v>42145.406539351854</v>
      </c>
    </row>
    <row r="1325" spans="1:20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s="9" t="str">
        <f t="shared" si="122"/>
        <v>Technology</v>
      </c>
      <c r="R1325" s="9" t="str">
        <f t="shared" si="123"/>
        <v>Wearables</v>
      </c>
      <c r="S1325" s="15">
        <f t="shared" si="124"/>
        <v>42451.448449074072</v>
      </c>
      <c r="T1325" s="16">
        <f t="shared" si="125"/>
        <v>42486.038194444445</v>
      </c>
    </row>
    <row r="1326" spans="1:20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s="9" t="str">
        <f t="shared" si="122"/>
        <v>Technology</v>
      </c>
      <c r="R1326" s="9" t="str">
        <f t="shared" si="123"/>
        <v>Wearables</v>
      </c>
      <c r="S1326" s="15">
        <f t="shared" si="124"/>
        <v>42626.383703703701</v>
      </c>
      <c r="T1326" s="16">
        <f t="shared" si="125"/>
        <v>42656.383703703701</v>
      </c>
    </row>
    <row r="1327" spans="1:20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15">
        <f t="shared" si="124"/>
        <v>42703.836053240739</v>
      </c>
      <c r="T1327" s="16">
        <f t="shared" si="125"/>
        <v>42733.836053240739</v>
      </c>
    </row>
    <row r="1328" spans="1:20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s="9" t="str">
        <f t="shared" si="122"/>
        <v>Technology</v>
      </c>
      <c r="R1328" s="9" t="str">
        <f t="shared" si="123"/>
        <v>Wearables</v>
      </c>
      <c r="S1328" s="15">
        <f t="shared" si="124"/>
        <v>41974.541990740741</v>
      </c>
      <c r="T1328" s="16">
        <f t="shared" si="125"/>
        <v>42019.541990740741</v>
      </c>
    </row>
    <row r="1329" spans="1:20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s="9" t="str">
        <f t="shared" si="122"/>
        <v>Technology</v>
      </c>
      <c r="R1329" s="9" t="str">
        <f t="shared" si="123"/>
        <v>Wearables</v>
      </c>
      <c r="S1329" s="15">
        <f t="shared" si="124"/>
        <v>42123.428645833337</v>
      </c>
      <c r="T1329" s="16">
        <f t="shared" si="125"/>
        <v>42153.428645833337</v>
      </c>
    </row>
    <row r="1330" spans="1:20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s="9" t="str">
        <f t="shared" si="122"/>
        <v>Technology</v>
      </c>
      <c r="R1330" s="9" t="str">
        <f t="shared" si="123"/>
        <v>Wearables</v>
      </c>
      <c r="S1330" s="15">
        <f t="shared" si="124"/>
        <v>42612.392754629633</v>
      </c>
      <c r="T1330" s="16">
        <f t="shared" si="125"/>
        <v>42657.392754629633</v>
      </c>
    </row>
    <row r="1331" spans="1:20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s="9" t="str">
        <f t="shared" si="122"/>
        <v>Technology</v>
      </c>
      <c r="R1331" s="9" t="str">
        <f t="shared" si="123"/>
        <v>Wearables</v>
      </c>
      <c r="S1331" s="15">
        <f t="shared" si="124"/>
        <v>41934.971585648149</v>
      </c>
      <c r="T1331" s="16">
        <f t="shared" si="125"/>
        <v>41975.013252314813</v>
      </c>
    </row>
    <row r="1332" spans="1:20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15">
        <f t="shared" si="124"/>
        <v>42522.026724537034</v>
      </c>
      <c r="T1332" s="16">
        <f t="shared" si="125"/>
        <v>42552.916666666672</v>
      </c>
    </row>
    <row r="1333" spans="1:20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15">
        <f t="shared" si="124"/>
        <v>42569.25409722222</v>
      </c>
      <c r="T1333" s="16">
        <f t="shared" si="125"/>
        <v>42599.25409722222</v>
      </c>
    </row>
    <row r="1334" spans="1:20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s="9" t="str">
        <f t="shared" si="122"/>
        <v>Technology</v>
      </c>
      <c r="R1334" s="9" t="str">
        <f t="shared" si="123"/>
        <v>Wearables</v>
      </c>
      <c r="S1334" s="15">
        <f t="shared" si="124"/>
        <v>42731.810277777782</v>
      </c>
      <c r="T1334" s="16">
        <f t="shared" si="125"/>
        <v>42761.810277777782</v>
      </c>
    </row>
    <row r="1335" spans="1:20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s="9" t="str">
        <f t="shared" si="122"/>
        <v>Technology</v>
      </c>
      <c r="R1335" s="9" t="str">
        <f t="shared" si="123"/>
        <v>Wearables</v>
      </c>
      <c r="S1335" s="15">
        <f t="shared" si="124"/>
        <v>41805.856770833336</v>
      </c>
      <c r="T1335" s="16">
        <f t="shared" si="125"/>
        <v>41835.856770833336</v>
      </c>
    </row>
    <row r="1336" spans="1:20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s="9" t="str">
        <f t="shared" si="122"/>
        <v>Technology</v>
      </c>
      <c r="R1336" s="9" t="str">
        <f t="shared" si="123"/>
        <v>Wearables</v>
      </c>
      <c r="S1336" s="15">
        <f t="shared" si="124"/>
        <v>42410.524155092593</v>
      </c>
      <c r="T1336" s="16">
        <f t="shared" si="125"/>
        <v>42440.524155092593</v>
      </c>
    </row>
    <row r="1337" spans="1:20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15">
        <f t="shared" si="124"/>
        <v>42313.686365740738</v>
      </c>
      <c r="T1337" s="16">
        <f t="shared" si="125"/>
        <v>42343.686365740738</v>
      </c>
    </row>
    <row r="1338" spans="1:20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s="9" t="str">
        <f t="shared" si="122"/>
        <v>Technology</v>
      </c>
      <c r="R1338" s="9" t="str">
        <f t="shared" si="123"/>
        <v>Wearables</v>
      </c>
      <c r="S1338" s="15">
        <f t="shared" si="124"/>
        <v>41955.613750000004</v>
      </c>
      <c r="T1338" s="16">
        <f t="shared" si="125"/>
        <v>41990.613750000004</v>
      </c>
    </row>
    <row r="1339" spans="1:20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s="9" t="str">
        <f t="shared" si="122"/>
        <v>Technology</v>
      </c>
      <c r="R1339" s="9" t="str">
        <f t="shared" si="123"/>
        <v>Wearables</v>
      </c>
      <c r="S1339" s="15">
        <f t="shared" si="124"/>
        <v>42767.327303240745</v>
      </c>
      <c r="T1339" s="16">
        <f t="shared" si="125"/>
        <v>42797.327303240745</v>
      </c>
    </row>
    <row r="1340" spans="1:20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s="9" t="str">
        <f t="shared" si="122"/>
        <v>Technology</v>
      </c>
      <c r="R1340" s="9" t="str">
        <f t="shared" si="123"/>
        <v>Wearables</v>
      </c>
      <c r="S1340" s="15">
        <f t="shared" si="124"/>
        <v>42188.553622685184</v>
      </c>
      <c r="T1340" s="16">
        <f t="shared" si="125"/>
        <v>42218.553622685184</v>
      </c>
    </row>
    <row r="1341" spans="1:20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s="9" t="str">
        <f t="shared" si="122"/>
        <v>Technology</v>
      </c>
      <c r="R1341" s="9" t="str">
        <f t="shared" si="123"/>
        <v>Wearables</v>
      </c>
      <c r="S1341" s="15">
        <f t="shared" si="124"/>
        <v>41936.397164351853</v>
      </c>
      <c r="T1341" s="16">
        <f t="shared" si="125"/>
        <v>41981.438831018517</v>
      </c>
    </row>
    <row r="1342" spans="1:20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s="9" t="str">
        <f t="shared" si="122"/>
        <v>Technology</v>
      </c>
      <c r="R1342" s="9" t="str">
        <f t="shared" si="123"/>
        <v>Wearables</v>
      </c>
      <c r="S1342" s="15">
        <f t="shared" si="124"/>
        <v>41836.345520833333</v>
      </c>
      <c r="T1342" s="16">
        <f t="shared" si="125"/>
        <v>41866.345520833333</v>
      </c>
    </row>
    <row r="1343" spans="1:20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s="9" t="str">
        <f t="shared" si="122"/>
        <v>Technology</v>
      </c>
      <c r="R1343" s="9" t="str">
        <f t="shared" si="123"/>
        <v>Wearables</v>
      </c>
      <c r="S1343" s="15">
        <f t="shared" si="124"/>
        <v>42612.374039351853</v>
      </c>
      <c r="T1343" s="16">
        <f t="shared" si="125"/>
        <v>42644.374039351853</v>
      </c>
    </row>
    <row r="1344" spans="1:20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15">
        <f t="shared" si="124"/>
        <v>42172.566423611112</v>
      </c>
      <c r="T1344" s="16">
        <f t="shared" si="125"/>
        <v>42202.566423611112</v>
      </c>
    </row>
    <row r="1345" spans="1:20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s="9" t="str">
        <f t="shared" si="122"/>
        <v>Technology</v>
      </c>
      <c r="R1345" s="9" t="str">
        <f t="shared" si="123"/>
        <v>Wearables</v>
      </c>
      <c r="S1345" s="15">
        <f t="shared" si="124"/>
        <v>42542.276423611111</v>
      </c>
      <c r="T1345" s="16">
        <f t="shared" si="125"/>
        <v>42600.915972222225</v>
      </c>
    </row>
    <row r="1346" spans="1:20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s="9" t="str">
        <f t="shared" si="122"/>
        <v>Publishing</v>
      </c>
      <c r="R1346" s="9" t="str">
        <f t="shared" si="123"/>
        <v>Nonfiction</v>
      </c>
      <c r="S1346" s="15">
        <f t="shared" si="124"/>
        <v>42522.539803240739</v>
      </c>
      <c r="T1346" s="16">
        <f t="shared" si="125"/>
        <v>42551.539803240739</v>
      </c>
    </row>
    <row r="1347" spans="1:20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8">
        <f t="shared" ref="P1347:P1410" si="127">IF(L1347&gt;0,E1347/L1347, 0)</f>
        <v>53.571428571428569</v>
      </c>
      <c r="Q1347" s="9" t="str">
        <f t="shared" ref="Q1347:Q1410" si="128">PROPER(LEFT($N1347,FIND("/",$N1347)-1))</f>
        <v>Publishing</v>
      </c>
      <c r="R1347" s="9" t="str">
        <f t="shared" ref="R1347:R1410" si="129">PROPER(RIGHT($N1347,LEN(N1347)-FIND("/",N1347)))</f>
        <v>Nonfiction</v>
      </c>
      <c r="S1347" s="15">
        <f t="shared" ref="S1347:S1410" si="130">(J1347/86400)+25569+(-6/24)</f>
        <v>41799.564340277779</v>
      </c>
      <c r="T1347" s="16">
        <f t="shared" ref="T1347:T1410" si="131">(I1347/86400)+25569+(-6/24)</f>
        <v>41834.564340277779</v>
      </c>
    </row>
    <row r="1348" spans="1:20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s="9" t="str">
        <f t="shared" si="128"/>
        <v>Publishing</v>
      </c>
      <c r="R1348" s="9" t="str">
        <f t="shared" si="129"/>
        <v>Nonfiction</v>
      </c>
      <c r="S1348" s="15">
        <f t="shared" si="130"/>
        <v>41421.825821759259</v>
      </c>
      <c r="T1348" s="16">
        <f t="shared" si="131"/>
        <v>41451.825821759259</v>
      </c>
    </row>
    <row r="1349" spans="1:20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s="9" t="str">
        <f t="shared" si="128"/>
        <v>Publishing</v>
      </c>
      <c r="R1349" s="9" t="str">
        <f t="shared" si="129"/>
        <v>Nonfiction</v>
      </c>
      <c r="S1349" s="15">
        <f t="shared" si="130"/>
        <v>42040.388020833328</v>
      </c>
      <c r="T1349" s="16">
        <f t="shared" si="131"/>
        <v>42070.388020833328</v>
      </c>
    </row>
    <row r="1350" spans="1:20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s="9" t="str">
        <f t="shared" si="128"/>
        <v>Publishing</v>
      </c>
      <c r="R1350" s="9" t="str">
        <f t="shared" si="129"/>
        <v>Nonfiction</v>
      </c>
      <c r="S1350" s="15">
        <f t="shared" si="130"/>
        <v>41963.256168981483</v>
      </c>
      <c r="T1350" s="16">
        <f t="shared" si="131"/>
        <v>41991.256168981483</v>
      </c>
    </row>
    <row r="1351" spans="1:20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s="9" t="str">
        <f t="shared" si="128"/>
        <v>Publishing</v>
      </c>
      <c r="R1351" s="9" t="str">
        <f t="shared" si="129"/>
        <v>Nonfiction</v>
      </c>
      <c r="S1351" s="15">
        <f t="shared" si="130"/>
        <v>42317.08258101852</v>
      </c>
      <c r="T1351" s="16">
        <f t="shared" si="131"/>
        <v>42354.040972222225</v>
      </c>
    </row>
    <row r="1352" spans="1:20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s="9" t="str">
        <f t="shared" si="128"/>
        <v>Publishing</v>
      </c>
      <c r="R1352" s="9" t="str">
        <f t="shared" si="129"/>
        <v>Nonfiction</v>
      </c>
      <c r="S1352" s="15">
        <f t="shared" si="130"/>
        <v>42333.763124999998</v>
      </c>
      <c r="T1352" s="16">
        <f t="shared" si="131"/>
        <v>42363.763124999998</v>
      </c>
    </row>
    <row r="1353" spans="1:20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s="9" t="str">
        <f t="shared" si="128"/>
        <v>Publishing</v>
      </c>
      <c r="R1353" s="9" t="str">
        <f t="shared" si="129"/>
        <v>Nonfiction</v>
      </c>
      <c r="S1353" s="15">
        <f t="shared" si="130"/>
        <v>42382.49009259259</v>
      </c>
      <c r="T1353" s="16">
        <f t="shared" si="131"/>
        <v>42412.49009259259</v>
      </c>
    </row>
    <row r="1354" spans="1:20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s="9" t="str">
        <f t="shared" si="128"/>
        <v>Publishing</v>
      </c>
      <c r="R1354" s="9" t="str">
        <f t="shared" si="129"/>
        <v>Nonfiction</v>
      </c>
      <c r="S1354" s="15">
        <f t="shared" si="130"/>
        <v>42200.328310185185</v>
      </c>
      <c r="T1354" s="16">
        <f t="shared" si="131"/>
        <v>42251.915972222225</v>
      </c>
    </row>
    <row r="1355" spans="1:20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s="9" t="str">
        <f t="shared" si="128"/>
        <v>Publishing</v>
      </c>
      <c r="R1355" s="9" t="str">
        <f t="shared" si="129"/>
        <v>Nonfiction</v>
      </c>
      <c r="S1355" s="15">
        <f t="shared" si="130"/>
        <v>41308.86791666667</v>
      </c>
      <c r="T1355" s="16">
        <f t="shared" si="131"/>
        <v>41343.75</v>
      </c>
    </row>
    <row r="1356" spans="1:20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s="9" t="str">
        <f t="shared" si="128"/>
        <v>Publishing</v>
      </c>
      <c r="R1356" s="9" t="str">
        <f t="shared" si="129"/>
        <v>Nonfiction</v>
      </c>
      <c r="S1356" s="15">
        <f t="shared" si="130"/>
        <v>42502.557627314818</v>
      </c>
      <c r="T1356" s="16">
        <f t="shared" si="131"/>
        <v>42532.557627314818</v>
      </c>
    </row>
    <row r="1357" spans="1:20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s="9" t="str">
        <f t="shared" si="128"/>
        <v>Publishing</v>
      </c>
      <c r="R1357" s="9" t="str">
        <f t="shared" si="129"/>
        <v>Nonfiction</v>
      </c>
      <c r="S1357" s="15">
        <f t="shared" si="130"/>
        <v>41213.004687499997</v>
      </c>
      <c r="T1357" s="16">
        <f t="shared" si="131"/>
        <v>41243.166666666664</v>
      </c>
    </row>
    <row r="1358" spans="1:20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s="9" t="str">
        <f t="shared" si="128"/>
        <v>Publishing</v>
      </c>
      <c r="R1358" s="9" t="str">
        <f t="shared" si="129"/>
        <v>Nonfiction</v>
      </c>
      <c r="S1358" s="15">
        <f t="shared" si="130"/>
        <v>41429.788888888885</v>
      </c>
      <c r="T1358" s="16">
        <f t="shared" si="131"/>
        <v>41459.788888888885</v>
      </c>
    </row>
    <row r="1359" spans="1:20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s="9" t="str">
        <f t="shared" si="128"/>
        <v>Publishing</v>
      </c>
      <c r="R1359" s="9" t="str">
        <f t="shared" si="129"/>
        <v>Nonfiction</v>
      </c>
      <c r="S1359" s="15">
        <f t="shared" si="130"/>
        <v>41304.712233796294</v>
      </c>
      <c r="T1359" s="16">
        <f t="shared" si="131"/>
        <v>41333.999305555553</v>
      </c>
    </row>
    <row r="1360" spans="1:20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s="9" t="str">
        <f t="shared" si="128"/>
        <v>Publishing</v>
      </c>
      <c r="R1360" s="9" t="str">
        <f t="shared" si="129"/>
        <v>Nonfiction</v>
      </c>
      <c r="S1360" s="15">
        <f t="shared" si="130"/>
        <v>40689.320868055554</v>
      </c>
      <c r="T1360" s="16">
        <f t="shared" si="131"/>
        <v>40719.320868055554</v>
      </c>
    </row>
    <row r="1361" spans="1:20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s="9" t="str">
        <f t="shared" si="128"/>
        <v>Publishing</v>
      </c>
      <c r="R1361" s="9" t="str">
        <f t="shared" si="129"/>
        <v>Nonfiction</v>
      </c>
      <c r="S1361" s="15">
        <f t="shared" si="130"/>
        <v>40668.564699074072</v>
      </c>
      <c r="T1361" s="16">
        <f t="shared" si="131"/>
        <v>40730.564699074072</v>
      </c>
    </row>
    <row r="1362" spans="1:20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s="9" t="str">
        <f t="shared" si="128"/>
        <v>Publishing</v>
      </c>
      <c r="R1362" s="9" t="str">
        <f t="shared" si="129"/>
        <v>Nonfiction</v>
      </c>
      <c r="S1362" s="15">
        <f t="shared" si="130"/>
        <v>41095.650694444441</v>
      </c>
      <c r="T1362" s="16">
        <f t="shared" si="131"/>
        <v>41123.650694444441</v>
      </c>
    </row>
    <row r="1363" spans="1:20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s="9" t="str">
        <f t="shared" si="128"/>
        <v>Publishing</v>
      </c>
      <c r="R1363" s="9" t="str">
        <f t="shared" si="129"/>
        <v>Nonfiction</v>
      </c>
      <c r="S1363" s="15">
        <f t="shared" si="130"/>
        <v>41781.467268518521</v>
      </c>
      <c r="T1363" s="16">
        <f t="shared" si="131"/>
        <v>41811.467268518521</v>
      </c>
    </row>
    <row r="1364" spans="1:20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15">
        <f t="shared" si="130"/>
        <v>41464.684386574074</v>
      </c>
      <c r="T1364" s="16">
        <f t="shared" si="131"/>
        <v>41524.684386574074</v>
      </c>
    </row>
    <row r="1365" spans="1:20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15">
        <f t="shared" si="130"/>
        <v>42396.5940625</v>
      </c>
      <c r="T1365" s="16">
        <f t="shared" si="131"/>
        <v>42415.082638888889</v>
      </c>
    </row>
    <row r="1366" spans="1:20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s="9" t="str">
        <f t="shared" si="128"/>
        <v>Music</v>
      </c>
      <c r="R1366" s="9" t="str">
        <f t="shared" si="129"/>
        <v>Rock</v>
      </c>
      <c r="S1366" s="15">
        <f t="shared" si="130"/>
        <v>41951.4456712963</v>
      </c>
      <c r="T1366" s="16">
        <f t="shared" si="131"/>
        <v>42011.4456712963</v>
      </c>
    </row>
    <row r="1367" spans="1:20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s="9" t="str">
        <f t="shared" si="128"/>
        <v>Music</v>
      </c>
      <c r="R1367" s="9" t="str">
        <f t="shared" si="129"/>
        <v>Rock</v>
      </c>
      <c r="S1367" s="15">
        <f t="shared" si="130"/>
        <v>42049.483240740738</v>
      </c>
      <c r="T1367" s="16">
        <f t="shared" si="131"/>
        <v>42079.441574074073</v>
      </c>
    </row>
    <row r="1368" spans="1:20" ht="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s="9" t="str">
        <f t="shared" si="128"/>
        <v>Music</v>
      </c>
      <c r="R1368" s="9" t="str">
        <f t="shared" si="129"/>
        <v>Rock</v>
      </c>
      <c r="S1368" s="15">
        <f t="shared" si="130"/>
        <v>41924.746099537035</v>
      </c>
      <c r="T1368" s="16">
        <f t="shared" si="131"/>
        <v>41969.787766203706</v>
      </c>
    </row>
    <row r="1369" spans="1:20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s="9" t="str">
        <f t="shared" si="128"/>
        <v>Music</v>
      </c>
      <c r="R1369" s="9" t="str">
        <f t="shared" si="129"/>
        <v>Rock</v>
      </c>
      <c r="S1369" s="15">
        <f t="shared" si="130"/>
        <v>42291.752893518518</v>
      </c>
      <c r="T1369" s="16">
        <f t="shared" si="131"/>
        <v>42321.794560185182</v>
      </c>
    </row>
    <row r="1370" spans="1:20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s="9" t="str">
        <f t="shared" si="128"/>
        <v>Music</v>
      </c>
      <c r="R1370" s="9" t="str">
        <f t="shared" si="129"/>
        <v>Rock</v>
      </c>
      <c r="S1370" s="15">
        <f t="shared" si="130"/>
        <v>42145.940902777773</v>
      </c>
      <c r="T1370" s="16">
        <f t="shared" si="131"/>
        <v>42169.940902777773</v>
      </c>
    </row>
    <row r="1371" spans="1:20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s="9" t="str">
        <f t="shared" si="128"/>
        <v>Music</v>
      </c>
      <c r="R1371" s="9" t="str">
        <f t="shared" si="129"/>
        <v>Rock</v>
      </c>
      <c r="S1371" s="15">
        <f t="shared" si="130"/>
        <v>41710.344282407408</v>
      </c>
      <c r="T1371" s="16">
        <f t="shared" si="131"/>
        <v>41740.344282407408</v>
      </c>
    </row>
    <row r="1372" spans="1:20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15">
        <f t="shared" si="130"/>
        <v>41547.75335648148</v>
      </c>
      <c r="T1372" s="16">
        <f t="shared" si="131"/>
        <v>41562.75335648148</v>
      </c>
    </row>
    <row r="1373" spans="1:20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s="9" t="str">
        <f t="shared" si="128"/>
        <v>Music</v>
      </c>
      <c r="R1373" s="9" t="str">
        <f t="shared" si="129"/>
        <v>Rock</v>
      </c>
      <c r="S1373" s="15">
        <f t="shared" si="130"/>
        <v>42101.508587962962</v>
      </c>
      <c r="T1373" s="16">
        <f t="shared" si="131"/>
        <v>42131.508587962962</v>
      </c>
    </row>
    <row r="1374" spans="1:20" ht="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15">
        <f t="shared" si="130"/>
        <v>41072.489953703705</v>
      </c>
      <c r="T1374" s="16">
        <f t="shared" si="131"/>
        <v>41102.489953703705</v>
      </c>
    </row>
    <row r="1375" spans="1:20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s="9" t="str">
        <f t="shared" si="128"/>
        <v>Music</v>
      </c>
      <c r="R1375" s="9" t="str">
        <f t="shared" si="129"/>
        <v>Rock</v>
      </c>
      <c r="S1375" s="15">
        <f t="shared" si="130"/>
        <v>42704.70177083333</v>
      </c>
      <c r="T1375" s="16">
        <f t="shared" si="131"/>
        <v>42734.70177083333</v>
      </c>
    </row>
    <row r="1376" spans="1:20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s="9" t="str">
        <f t="shared" si="128"/>
        <v>Music</v>
      </c>
      <c r="R1376" s="9" t="str">
        <f t="shared" si="129"/>
        <v>Rock</v>
      </c>
      <c r="S1376" s="15">
        <f t="shared" si="130"/>
        <v>42423.911898148144</v>
      </c>
      <c r="T1376" s="16">
        <f t="shared" si="131"/>
        <v>42453.87023148148</v>
      </c>
    </row>
    <row r="1377" spans="1:20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s="9" t="str">
        <f t="shared" si="128"/>
        <v>Music</v>
      </c>
      <c r="R1377" s="9" t="str">
        <f t="shared" si="129"/>
        <v>Rock</v>
      </c>
      <c r="S1377" s="15">
        <f t="shared" si="130"/>
        <v>42719.816192129627</v>
      </c>
      <c r="T1377" s="16">
        <f t="shared" si="131"/>
        <v>42749.816192129627</v>
      </c>
    </row>
    <row r="1378" spans="1:20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s="9" t="str">
        <f t="shared" si="128"/>
        <v>Music</v>
      </c>
      <c r="R1378" s="9" t="str">
        <f t="shared" si="129"/>
        <v>Rock</v>
      </c>
      <c r="S1378" s="15">
        <f t="shared" si="130"/>
        <v>42677.419050925921</v>
      </c>
      <c r="T1378" s="16">
        <f t="shared" si="131"/>
        <v>42707.460717592592</v>
      </c>
    </row>
    <row r="1379" spans="1:20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s="9" t="str">
        <f t="shared" si="128"/>
        <v>Music</v>
      </c>
      <c r="R1379" s="9" t="str">
        <f t="shared" si="129"/>
        <v>Rock</v>
      </c>
      <c r="S1379" s="15">
        <f t="shared" si="130"/>
        <v>42746.969560185185</v>
      </c>
      <c r="T1379" s="16">
        <f t="shared" si="131"/>
        <v>42768.924305555556</v>
      </c>
    </row>
    <row r="1380" spans="1:20" ht="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s="9" t="str">
        <f t="shared" si="128"/>
        <v>Music</v>
      </c>
      <c r="R1380" s="9" t="str">
        <f t="shared" si="129"/>
        <v>Rock</v>
      </c>
      <c r="S1380" s="15">
        <f t="shared" si="130"/>
        <v>42568.509375000001</v>
      </c>
      <c r="T1380" s="16">
        <f t="shared" si="131"/>
        <v>42583.509375000001</v>
      </c>
    </row>
    <row r="1381" spans="1:20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s="9" t="str">
        <f t="shared" si="128"/>
        <v>Music</v>
      </c>
      <c r="R1381" s="9" t="str">
        <f t="shared" si="129"/>
        <v>Rock</v>
      </c>
      <c r="S1381" s="15">
        <f t="shared" si="130"/>
        <v>42130.241620370369</v>
      </c>
      <c r="T1381" s="16">
        <f t="shared" si="131"/>
        <v>42160.241620370369</v>
      </c>
    </row>
    <row r="1382" spans="1:20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15">
        <f t="shared" si="130"/>
        <v>42141.512800925921</v>
      </c>
      <c r="T1382" s="16">
        <f t="shared" si="131"/>
        <v>42163.833333333328</v>
      </c>
    </row>
    <row r="1383" spans="1:20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s="9" t="str">
        <f t="shared" si="128"/>
        <v>Music</v>
      </c>
      <c r="R1383" s="9" t="str">
        <f t="shared" si="129"/>
        <v>Rock</v>
      </c>
      <c r="S1383" s="15">
        <f t="shared" si="130"/>
        <v>42702.964409722219</v>
      </c>
      <c r="T1383" s="16">
        <f t="shared" si="131"/>
        <v>42732.964409722219</v>
      </c>
    </row>
    <row r="1384" spans="1:20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s="9" t="str">
        <f t="shared" si="128"/>
        <v>Music</v>
      </c>
      <c r="R1384" s="9" t="str">
        <f t="shared" si="129"/>
        <v>Rock</v>
      </c>
      <c r="S1384" s="15">
        <f t="shared" si="130"/>
        <v>41370.550185185188</v>
      </c>
      <c r="T1384" s="16">
        <f t="shared" si="131"/>
        <v>41400.550185185188</v>
      </c>
    </row>
    <row r="1385" spans="1:20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s="9" t="str">
        <f t="shared" si="128"/>
        <v>Music</v>
      </c>
      <c r="R1385" s="9" t="str">
        <f t="shared" si="129"/>
        <v>Rock</v>
      </c>
      <c r="S1385" s="15">
        <f t="shared" si="130"/>
        <v>42706.824976851851</v>
      </c>
      <c r="T1385" s="16">
        <f t="shared" si="131"/>
        <v>42726.824976851851</v>
      </c>
    </row>
    <row r="1386" spans="1:20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s="9" t="str">
        <f t="shared" si="128"/>
        <v>Music</v>
      </c>
      <c r="R1386" s="9" t="str">
        <f t="shared" si="129"/>
        <v>Rock</v>
      </c>
      <c r="S1386" s="15">
        <f t="shared" si="130"/>
        <v>42160.485208333332</v>
      </c>
      <c r="T1386" s="16">
        <f t="shared" si="131"/>
        <v>42190.485208333332</v>
      </c>
    </row>
    <row r="1387" spans="1:20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s="9" t="str">
        <f t="shared" si="128"/>
        <v>Music</v>
      </c>
      <c r="R1387" s="9" t="str">
        <f t="shared" si="129"/>
        <v>Rock</v>
      </c>
      <c r="S1387" s="15">
        <f t="shared" si="130"/>
        <v>42433.438900462963</v>
      </c>
      <c r="T1387" s="16">
        <f t="shared" si="131"/>
        <v>42489.257638888885</v>
      </c>
    </row>
    <row r="1388" spans="1:20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15">
        <f t="shared" si="130"/>
        <v>42184.396863425922</v>
      </c>
      <c r="T1388" s="16">
        <f t="shared" si="131"/>
        <v>42214.396863425922</v>
      </c>
    </row>
    <row r="1389" spans="1:20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s="9" t="str">
        <f t="shared" si="128"/>
        <v>Music</v>
      </c>
      <c r="R1389" s="9" t="str">
        <f t="shared" si="129"/>
        <v>Rock</v>
      </c>
      <c r="S1389" s="15">
        <f t="shared" si="130"/>
        <v>42126.67123842593</v>
      </c>
      <c r="T1389" s="16">
        <f t="shared" si="131"/>
        <v>42157.9375</v>
      </c>
    </row>
    <row r="1390" spans="1:20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s="9" t="str">
        <f t="shared" si="128"/>
        <v>Music</v>
      </c>
      <c r="R1390" s="9" t="str">
        <f t="shared" si="129"/>
        <v>Rock</v>
      </c>
      <c r="S1390" s="15">
        <f t="shared" si="130"/>
        <v>42634.364780092597</v>
      </c>
      <c r="T1390" s="16">
        <f t="shared" si="131"/>
        <v>42660.426388888889</v>
      </c>
    </row>
    <row r="1391" spans="1:20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s="9" t="str">
        <f t="shared" si="128"/>
        <v>Music</v>
      </c>
      <c r="R1391" s="9" t="str">
        <f t="shared" si="129"/>
        <v>Rock</v>
      </c>
      <c r="S1391" s="15">
        <f t="shared" si="130"/>
        <v>42565.230983796297</v>
      </c>
      <c r="T1391" s="16">
        <f t="shared" si="131"/>
        <v>42595.230983796297</v>
      </c>
    </row>
    <row r="1392" spans="1:20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s="9" t="str">
        <f t="shared" si="128"/>
        <v>Music</v>
      </c>
      <c r="R1392" s="9" t="str">
        <f t="shared" si="129"/>
        <v>Rock</v>
      </c>
      <c r="S1392" s="15">
        <f t="shared" si="130"/>
        <v>42087.553310185191</v>
      </c>
      <c r="T1392" s="16">
        <f t="shared" si="131"/>
        <v>42121.466666666667</v>
      </c>
    </row>
    <row r="1393" spans="1:20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s="9" t="str">
        <f t="shared" si="128"/>
        <v>Music</v>
      </c>
      <c r="R1393" s="9" t="str">
        <f t="shared" si="129"/>
        <v>Rock</v>
      </c>
      <c r="S1393" s="15">
        <f t="shared" si="130"/>
        <v>42193.400671296295</v>
      </c>
      <c r="T1393" s="16">
        <f t="shared" si="131"/>
        <v>42237.957638888889</v>
      </c>
    </row>
    <row r="1394" spans="1:20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s="9" t="str">
        <f t="shared" si="128"/>
        <v>Music</v>
      </c>
      <c r="R1394" s="9" t="str">
        <f t="shared" si="129"/>
        <v>Rock</v>
      </c>
      <c r="S1394" s="15">
        <f t="shared" si="130"/>
        <v>42400.904930555553</v>
      </c>
      <c r="T1394" s="16">
        <f t="shared" si="131"/>
        <v>42431.904930555553</v>
      </c>
    </row>
    <row r="1395" spans="1:20" ht="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s="9" t="str">
        <f t="shared" si="128"/>
        <v>Music</v>
      </c>
      <c r="R1395" s="9" t="str">
        <f t="shared" si="129"/>
        <v>Rock</v>
      </c>
      <c r="S1395" s="15">
        <f t="shared" si="130"/>
        <v>42553.431979166664</v>
      </c>
      <c r="T1395" s="16">
        <f t="shared" si="131"/>
        <v>42583.431979166664</v>
      </c>
    </row>
    <row r="1396" spans="1:20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s="9" t="str">
        <f t="shared" si="128"/>
        <v>Music</v>
      </c>
      <c r="R1396" s="9" t="str">
        <f t="shared" si="129"/>
        <v>Rock</v>
      </c>
      <c r="S1396" s="15">
        <f t="shared" si="130"/>
        <v>42751.894976851851</v>
      </c>
      <c r="T1396" s="16">
        <f t="shared" si="131"/>
        <v>42794.875</v>
      </c>
    </row>
    <row r="1397" spans="1:20" ht="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s="9" t="str">
        <f t="shared" si="128"/>
        <v>Music</v>
      </c>
      <c r="R1397" s="9" t="str">
        <f t="shared" si="129"/>
        <v>Rock</v>
      </c>
      <c r="S1397" s="15">
        <f t="shared" si="130"/>
        <v>42719.65834490741</v>
      </c>
      <c r="T1397" s="16">
        <f t="shared" si="131"/>
        <v>42749.65834490741</v>
      </c>
    </row>
    <row r="1398" spans="1:20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s="9" t="str">
        <f t="shared" si="128"/>
        <v>Music</v>
      </c>
      <c r="R1398" s="9" t="str">
        <f t="shared" si="129"/>
        <v>Rock</v>
      </c>
      <c r="S1398" s="15">
        <f t="shared" si="130"/>
        <v>42018.74863425926</v>
      </c>
      <c r="T1398" s="16">
        <f t="shared" si="131"/>
        <v>42048.74863425926</v>
      </c>
    </row>
    <row r="1399" spans="1:20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s="9" t="str">
        <f t="shared" si="128"/>
        <v>Music</v>
      </c>
      <c r="R1399" s="9" t="str">
        <f t="shared" si="129"/>
        <v>Rock</v>
      </c>
      <c r="S1399" s="15">
        <f t="shared" si="130"/>
        <v>42640.667939814812</v>
      </c>
      <c r="T1399" s="16">
        <f t="shared" si="131"/>
        <v>42670.638194444444</v>
      </c>
    </row>
    <row r="1400" spans="1:20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s="9" t="str">
        <f t="shared" si="128"/>
        <v>Music</v>
      </c>
      <c r="R1400" s="9" t="str">
        <f t="shared" si="129"/>
        <v>Rock</v>
      </c>
      <c r="S1400" s="15">
        <f t="shared" si="130"/>
        <v>42526.624236111107</v>
      </c>
      <c r="T1400" s="16">
        <f t="shared" si="131"/>
        <v>42556.624236111107</v>
      </c>
    </row>
    <row r="1401" spans="1:20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s="9" t="str">
        <f t="shared" si="128"/>
        <v>Music</v>
      </c>
      <c r="R1401" s="9" t="str">
        <f t="shared" si="129"/>
        <v>Rock</v>
      </c>
      <c r="S1401" s="15">
        <f t="shared" si="130"/>
        <v>41888.754317129627</v>
      </c>
      <c r="T1401" s="16">
        <f t="shared" si="131"/>
        <v>41918.754317129627</v>
      </c>
    </row>
    <row r="1402" spans="1:20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s="9" t="str">
        <f t="shared" si="128"/>
        <v>Music</v>
      </c>
      <c r="R1402" s="9" t="str">
        <f t="shared" si="129"/>
        <v>Rock</v>
      </c>
      <c r="S1402" s="15">
        <f t="shared" si="130"/>
        <v>42498.091122685189</v>
      </c>
      <c r="T1402" s="16">
        <f t="shared" si="131"/>
        <v>42532.979166666672</v>
      </c>
    </row>
    <row r="1403" spans="1:20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s="9" t="str">
        <f t="shared" si="128"/>
        <v>Music</v>
      </c>
      <c r="R1403" s="9" t="str">
        <f t="shared" si="129"/>
        <v>Rock</v>
      </c>
      <c r="S1403" s="15">
        <f t="shared" si="130"/>
        <v>41399.74622685185</v>
      </c>
      <c r="T1403" s="16">
        <f t="shared" si="131"/>
        <v>41420.74622685185</v>
      </c>
    </row>
    <row r="1404" spans="1:20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s="9" t="str">
        <f t="shared" si="128"/>
        <v>Music</v>
      </c>
      <c r="R1404" s="9" t="str">
        <f t="shared" si="129"/>
        <v>Rock</v>
      </c>
      <c r="S1404" s="15">
        <f t="shared" si="130"/>
        <v>42064.803368055553</v>
      </c>
      <c r="T1404" s="16">
        <f t="shared" si="131"/>
        <v>42124.761701388888</v>
      </c>
    </row>
    <row r="1405" spans="1:20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s="9" t="str">
        <f t="shared" si="128"/>
        <v>Music</v>
      </c>
      <c r="R1405" s="9" t="str">
        <f t="shared" si="129"/>
        <v>Rock</v>
      </c>
      <c r="S1405" s="15">
        <f t="shared" si="130"/>
        <v>41450.812905092593</v>
      </c>
      <c r="T1405" s="16">
        <f t="shared" si="131"/>
        <v>41480.812905092593</v>
      </c>
    </row>
    <row r="1406" spans="1:20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15">
        <f t="shared" si="130"/>
        <v>42032.260243055556</v>
      </c>
      <c r="T1406" s="16">
        <f t="shared" si="131"/>
        <v>42057.260243055556</v>
      </c>
    </row>
    <row r="1407" spans="1:20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s="9" t="str">
        <f t="shared" si="128"/>
        <v>Publishing</v>
      </c>
      <c r="R1407" s="9" t="str">
        <f t="shared" si="129"/>
        <v>Translations</v>
      </c>
      <c r="S1407" s="15">
        <f t="shared" si="130"/>
        <v>41941.430567129632</v>
      </c>
      <c r="T1407" s="16">
        <f t="shared" si="131"/>
        <v>41971.472233796296</v>
      </c>
    </row>
    <row r="1408" spans="1:20" ht="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15">
        <f t="shared" si="130"/>
        <v>42297.182951388888</v>
      </c>
      <c r="T1408" s="16">
        <f t="shared" si="131"/>
        <v>42350.166666666672</v>
      </c>
    </row>
    <row r="1409" spans="1:20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15">
        <f t="shared" si="130"/>
        <v>41838.286782407406</v>
      </c>
      <c r="T1409" s="16">
        <f t="shared" si="131"/>
        <v>41863.286782407406</v>
      </c>
    </row>
    <row r="1410" spans="1:20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15">
        <f t="shared" si="130"/>
        <v>42291.622175925921</v>
      </c>
      <c r="T1410" s="16">
        <f t="shared" si="131"/>
        <v>42321.663842592592</v>
      </c>
    </row>
    <row r="1411" spans="1:20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8">
        <f t="shared" ref="P1411:P1474" si="133">IF(L1411&gt;0,E1411/L1411, 0)</f>
        <v>0</v>
      </c>
      <c r="Q1411" s="9" t="str">
        <f t="shared" ref="Q1411:Q1474" si="134">PROPER(LEFT($N1411,FIND("/",$N1411)-1))</f>
        <v>Publishing</v>
      </c>
      <c r="R1411" s="9" t="str">
        <f t="shared" ref="R1411:R1474" si="135">PROPER(RIGHT($N1411,LEN(N1411)-FIND("/",N1411)))</f>
        <v>Translations</v>
      </c>
      <c r="S1411" s="15">
        <f t="shared" ref="S1411:S1474" si="136">(J1411/86400)+25569+(-6/24)</f>
        <v>41944.883506944447</v>
      </c>
      <c r="T1411" s="16">
        <f t="shared" ref="T1411:T1474" si="137">(I1411/86400)+25569+(-6/24)</f>
        <v>42004.925173611111</v>
      </c>
    </row>
    <row r="1412" spans="1:20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15">
        <f t="shared" si="136"/>
        <v>42479.068518518514</v>
      </c>
      <c r="T1412" s="16">
        <f t="shared" si="137"/>
        <v>42524.068518518514</v>
      </c>
    </row>
    <row r="1413" spans="1:20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s="9" t="str">
        <f t="shared" si="134"/>
        <v>Publishing</v>
      </c>
      <c r="R1413" s="9" t="str">
        <f t="shared" si="135"/>
        <v>Translations</v>
      </c>
      <c r="S1413" s="15">
        <f t="shared" si="136"/>
        <v>42012.809027777781</v>
      </c>
      <c r="T1413" s="16">
        <f t="shared" si="137"/>
        <v>42040.809027777781</v>
      </c>
    </row>
    <row r="1414" spans="1:20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s="9" t="str">
        <f t="shared" si="134"/>
        <v>Publishing</v>
      </c>
      <c r="R1414" s="9" t="str">
        <f t="shared" si="135"/>
        <v>Translations</v>
      </c>
      <c r="S1414" s="15">
        <f t="shared" si="136"/>
        <v>41946.813645833332</v>
      </c>
      <c r="T1414" s="16">
        <f t="shared" si="137"/>
        <v>41976.813645833332</v>
      </c>
    </row>
    <row r="1415" spans="1:20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15">
        <f t="shared" si="136"/>
        <v>42360.187152777777</v>
      </c>
      <c r="T1415" s="16">
        <f t="shared" si="137"/>
        <v>42420.187152777777</v>
      </c>
    </row>
    <row r="1416" spans="1:20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15">
        <f t="shared" si="136"/>
        <v>42708.00309027778</v>
      </c>
      <c r="T1416" s="16">
        <f t="shared" si="137"/>
        <v>42738.00309027778</v>
      </c>
    </row>
    <row r="1417" spans="1:20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s="9" t="str">
        <f t="shared" si="134"/>
        <v>Publishing</v>
      </c>
      <c r="R1417" s="9" t="str">
        <f t="shared" si="135"/>
        <v>Translations</v>
      </c>
      <c r="S1417" s="15">
        <f t="shared" si="136"/>
        <v>42192.425821759258</v>
      </c>
      <c r="T1417" s="16">
        <f t="shared" si="137"/>
        <v>42232.425821759258</v>
      </c>
    </row>
    <row r="1418" spans="1:20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s="9" t="str">
        <f t="shared" si="134"/>
        <v>Publishing</v>
      </c>
      <c r="R1418" s="9" t="str">
        <f t="shared" si="135"/>
        <v>Translations</v>
      </c>
      <c r="S1418" s="15">
        <f t="shared" si="136"/>
        <v>42299.676145833335</v>
      </c>
      <c r="T1418" s="16">
        <f t="shared" si="137"/>
        <v>42329.717812499999</v>
      </c>
    </row>
    <row r="1419" spans="1:20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15">
        <f t="shared" si="136"/>
        <v>42231.90016203704</v>
      </c>
      <c r="T1419" s="16">
        <f t="shared" si="137"/>
        <v>42262.21597222222</v>
      </c>
    </row>
    <row r="1420" spans="1:20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15">
        <f t="shared" si="136"/>
        <v>42395.206412037034</v>
      </c>
      <c r="T1420" s="16">
        <f t="shared" si="137"/>
        <v>42425.206412037034</v>
      </c>
    </row>
    <row r="1421" spans="1:20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15">
        <f t="shared" si="136"/>
        <v>42622.206238425926</v>
      </c>
      <c r="T1421" s="16">
        <f t="shared" si="137"/>
        <v>42652.206238425926</v>
      </c>
    </row>
    <row r="1422" spans="1:20" ht="1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15">
        <f t="shared" si="136"/>
        <v>42524.417662037042</v>
      </c>
      <c r="T1422" s="16">
        <f t="shared" si="137"/>
        <v>42549.417662037042</v>
      </c>
    </row>
    <row r="1423" spans="1:20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15">
        <f t="shared" si="136"/>
        <v>42013.665613425925</v>
      </c>
      <c r="T1423" s="16">
        <f t="shared" si="137"/>
        <v>42043.665613425925</v>
      </c>
    </row>
    <row r="1424" spans="1:20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15">
        <f t="shared" si="136"/>
        <v>42603.989629629628</v>
      </c>
      <c r="T1424" s="16">
        <f t="shared" si="137"/>
        <v>42633.989629629628</v>
      </c>
    </row>
    <row r="1425" spans="1:20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15">
        <f t="shared" si="136"/>
        <v>42340.110312500001</v>
      </c>
      <c r="T1425" s="16">
        <f t="shared" si="137"/>
        <v>42370.110312500001</v>
      </c>
    </row>
    <row r="1426" spans="1:20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s="9" t="str">
        <f t="shared" si="134"/>
        <v>Publishing</v>
      </c>
      <c r="R1426" s="9" t="str">
        <f t="shared" si="135"/>
        <v>Translations</v>
      </c>
      <c r="S1426" s="15">
        <f t="shared" si="136"/>
        <v>42676.467615740738</v>
      </c>
      <c r="T1426" s="16">
        <f t="shared" si="137"/>
        <v>42689.509282407409</v>
      </c>
    </row>
    <row r="1427" spans="1:20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s="9" t="str">
        <f t="shared" si="134"/>
        <v>Publishing</v>
      </c>
      <c r="R1427" s="9" t="str">
        <f t="shared" si="135"/>
        <v>Translations</v>
      </c>
      <c r="S1427" s="15">
        <f t="shared" si="136"/>
        <v>42092.881469907406</v>
      </c>
      <c r="T1427" s="16">
        <f t="shared" si="137"/>
        <v>42122.881469907406</v>
      </c>
    </row>
    <row r="1428" spans="1:20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s="9" t="str">
        <f t="shared" si="134"/>
        <v>Publishing</v>
      </c>
      <c r="R1428" s="9" t="str">
        <f t="shared" si="135"/>
        <v>Translations</v>
      </c>
      <c r="S1428" s="15">
        <f t="shared" si="136"/>
        <v>42180.140277777777</v>
      </c>
      <c r="T1428" s="16">
        <f t="shared" si="137"/>
        <v>42240.140277777777</v>
      </c>
    </row>
    <row r="1429" spans="1:20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15">
        <f t="shared" si="136"/>
        <v>42601.601678240739</v>
      </c>
      <c r="T1429" s="16">
        <f t="shared" si="137"/>
        <v>42631.601678240739</v>
      </c>
    </row>
    <row r="1430" spans="1:20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15">
        <f t="shared" si="136"/>
        <v>42432.129826388889</v>
      </c>
      <c r="T1430" s="16">
        <f t="shared" si="137"/>
        <v>42462.088159722218</v>
      </c>
    </row>
    <row r="1431" spans="1:20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s="9" t="str">
        <f t="shared" si="134"/>
        <v>Publishing</v>
      </c>
      <c r="R1431" s="9" t="str">
        <f t="shared" si="135"/>
        <v>Translations</v>
      </c>
      <c r="S1431" s="15">
        <f t="shared" si="136"/>
        <v>42073.810671296298</v>
      </c>
      <c r="T1431" s="16">
        <f t="shared" si="137"/>
        <v>42103.810671296298</v>
      </c>
    </row>
    <row r="1432" spans="1:20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15">
        <f t="shared" si="136"/>
        <v>41961.563518518524</v>
      </c>
      <c r="T1432" s="16">
        <f t="shared" si="137"/>
        <v>41992.563518518524</v>
      </c>
    </row>
    <row r="1433" spans="1:20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s="9" t="str">
        <f t="shared" si="134"/>
        <v>Publishing</v>
      </c>
      <c r="R1433" s="9" t="str">
        <f t="shared" si="135"/>
        <v>Translations</v>
      </c>
      <c r="S1433" s="15">
        <f t="shared" si="136"/>
        <v>42303.960833333331</v>
      </c>
      <c r="T1433" s="16">
        <f t="shared" si="137"/>
        <v>42334.002500000002</v>
      </c>
    </row>
    <row r="1434" spans="1:20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s="9" t="str">
        <f t="shared" si="134"/>
        <v>Publishing</v>
      </c>
      <c r="R1434" s="9" t="str">
        <f t="shared" si="135"/>
        <v>Translations</v>
      </c>
      <c r="S1434" s="15">
        <f t="shared" si="136"/>
        <v>42175.530416666668</v>
      </c>
      <c r="T1434" s="16">
        <f t="shared" si="137"/>
        <v>42205.530416666668</v>
      </c>
    </row>
    <row r="1435" spans="1:20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15">
        <f t="shared" si="136"/>
        <v>42673.375868055555</v>
      </c>
      <c r="T1435" s="16">
        <f t="shared" si="137"/>
        <v>42714.208333333328</v>
      </c>
    </row>
    <row r="1436" spans="1:20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s="9" t="str">
        <f t="shared" si="134"/>
        <v>Publishing</v>
      </c>
      <c r="R1436" s="9" t="str">
        <f t="shared" si="135"/>
        <v>Translations</v>
      </c>
      <c r="S1436" s="15">
        <f t="shared" si="136"/>
        <v>42142.517106481479</v>
      </c>
      <c r="T1436" s="16">
        <f t="shared" si="137"/>
        <v>42163.375</v>
      </c>
    </row>
    <row r="1437" spans="1:20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15">
        <f t="shared" si="136"/>
        <v>42258.530324074076</v>
      </c>
      <c r="T1437" s="16">
        <f t="shared" si="137"/>
        <v>42288.530324074076</v>
      </c>
    </row>
    <row r="1438" spans="1:20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15">
        <f t="shared" si="136"/>
        <v>42391.10019675926</v>
      </c>
      <c r="T1438" s="16">
        <f t="shared" si="137"/>
        <v>42421.10019675926</v>
      </c>
    </row>
    <row r="1439" spans="1:20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s="9" t="str">
        <f t="shared" si="134"/>
        <v>Publishing</v>
      </c>
      <c r="R1439" s="9" t="str">
        <f t="shared" si="135"/>
        <v>Translations</v>
      </c>
      <c r="S1439" s="15">
        <f t="shared" si="136"/>
        <v>41796.281701388885</v>
      </c>
      <c r="T1439" s="16">
        <f t="shared" si="137"/>
        <v>41832.957638888889</v>
      </c>
    </row>
    <row r="1440" spans="1:20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15">
        <f t="shared" si="136"/>
        <v>42457.621516203704</v>
      </c>
      <c r="T1440" s="16">
        <f t="shared" si="137"/>
        <v>42487.329861111109</v>
      </c>
    </row>
    <row r="1441" spans="1:20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15">
        <f t="shared" si="136"/>
        <v>42040.579872685186</v>
      </c>
      <c r="T1441" s="16">
        <f t="shared" si="137"/>
        <v>42070.579872685186</v>
      </c>
    </row>
    <row r="1442" spans="1:20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15">
        <f t="shared" si="136"/>
        <v>42486.498414351852</v>
      </c>
      <c r="T1442" s="16">
        <f t="shared" si="137"/>
        <v>42516.498414351852</v>
      </c>
    </row>
    <row r="1443" spans="1:20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s="9" t="str">
        <f t="shared" si="134"/>
        <v>Publishing</v>
      </c>
      <c r="R1443" s="9" t="str">
        <f t="shared" si="135"/>
        <v>Translations</v>
      </c>
      <c r="S1443" s="15">
        <f t="shared" si="136"/>
        <v>42198.515844907408</v>
      </c>
      <c r="T1443" s="16">
        <f t="shared" si="137"/>
        <v>42258.515844907408</v>
      </c>
    </row>
    <row r="1444" spans="1:20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s="9" t="str">
        <f t="shared" si="134"/>
        <v>Publishing</v>
      </c>
      <c r="R1444" s="9" t="str">
        <f t="shared" si="135"/>
        <v>Translations</v>
      </c>
      <c r="S1444" s="15">
        <f t="shared" si="136"/>
        <v>42485.39534722222</v>
      </c>
      <c r="T1444" s="16">
        <f t="shared" si="137"/>
        <v>42515.39534722222</v>
      </c>
    </row>
    <row r="1445" spans="1:20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s="9" t="str">
        <f t="shared" si="134"/>
        <v>Publishing</v>
      </c>
      <c r="R1445" s="9" t="str">
        <f t="shared" si="135"/>
        <v>Translations</v>
      </c>
      <c r="S1445" s="15">
        <f t="shared" si="136"/>
        <v>42707.676030092596</v>
      </c>
      <c r="T1445" s="16">
        <f t="shared" si="137"/>
        <v>42737.676030092596</v>
      </c>
    </row>
    <row r="1446" spans="1:20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s="9" t="str">
        <f t="shared" si="134"/>
        <v>Publishing</v>
      </c>
      <c r="R1446" s="9" t="str">
        <f t="shared" si="135"/>
        <v>Translations</v>
      </c>
      <c r="S1446" s="15">
        <f t="shared" si="136"/>
        <v>42199.623402777783</v>
      </c>
      <c r="T1446" s="16">
        <f t="shared" si="137"/>
        <v>42259.623402777783</v>
      </c>
    </row>
    <row r="1447" spans="1:20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s="9" t="str">
        <f t="shared" si="134"/>
        <v>Publishing</v>
      </c>
      <c r="R1447" s="9" t="str">
        <f t="shared" si="135"/>
        <v>Translations</v>
      </c>
      <c r="S1447" s="15">
        <f t="shared" si="136"/>
        <v>42139.292303240742</v>
      </c>
      <c r="T1447" s="16">
        <f t="shared" si="137"/>
        <v>42169.292303240742</v>
      </c>
    </row>
    <row r="1448" spans="1:20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s="9" t="str">
        <f t="shared" si="134"/>
        <v>Publishing</v>
      </c>
      <c r="R1448" s="9" t="str">
        <f t="shared" si="135"/>
        <v>Translations</v>
      </c>
      <c r="S1448" s="15">
        <f t="shared" si="136"/>
        <v>42461.197662037041</v>
      </c>
      <c r="T1448" s="16">
        <f t="shared" si="137"/>
        <v>42481.197662037041</v>
      </c>
    </row>
    <row r="1449" spans="1:20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15">
        <f t="shared" si="136"/>
        <v>42529.480717592596</v>
      </c>
      <c r="T1449" s="16">
        <f t="shared" si="137"/>
        <v>42559.480717592596</v>
      </c>
    </row>
    <row r="1450" spans="1:20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s="9" t="str">
        <f t="shared" si="134"/>
        <v>Publishing</v>
      </c>
      <c r="R1450" s="9" t="str">
        <f t="shared" si="135"/>
        <v>Translations</v>
      </c>
      <c r="S1450" s="15">
        <f t="shared" si="136"/>
        <v>42115.686550925922</v>
      </c>
      <c r="T1450" s="16">
        <f t="shared" si="137"/>
        <v>42145.975694444445</v>
      </c>
    </row>
    <row r="1451" spans="1:20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s="9" t="str">
        <f t="shared" si="134"/>
        <v>Publishing</v>
      </c>
      <c r="R1451" s="9" t="str">
        <f t="shared" si="135"/>
        <v>Translations</v>
      </c>
      <c r="S1451" s="15">
        <f t="shared" si="136"/>
        <v>42086.561400462961</v>
      </c>
      <c r="T1451" s="16">
        <f t="shared" si="137"/>
        <v>42134.561400462961</v>
      </c>
    </row>
    <row r="1452" spans="1:20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15">
        <f t="shared" si="136"/>
        <v>42389.921261574069</v>
      </c>
      <c r="T1452" s="16">
        <f t="shared" si="137"/>
        <v>42419.921261574069</v>
      </c>
    </row>
    <row r="1453" spans="1:20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15">
        <f t="shared" si="136"/>
        <v>41931.709016203706</v>
      </c>
      <c r="T1453" s="16">
        <f t="shared" si="137"/>
        <v>41961.75068287037</v>
      </c>
    </row>
    <row r="1454" spans="1:20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s="9" t="str">
        <f t="shared" si="134"/>
        <v>Publishing</v>
      </c>
      <c r="R1454" s="9" t="str">
        <f t="shared" si="135"/>
        <v>Translations</v>
      </c>
      <c r="S1454" s="15">
        <f t="shared" si="136"/>
        <v>41818.453275462962</v>
      </c>
      <c r="T1454" s="16">
        <f t="shared" si="137"/>
        <v>41848.453275462962</v>
      </c>
    </row>
    <row r="1455" spans="1:20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s="9" t="str">
        <f t="shared" si="134"/>
        <v>Publishing</v>
      </c>
      <c r="R1455" s="9" t="str">
        <f t="shared" si="135"/>
        <v>Translations</v>
      </c>
      <c r="S1455" s="15">
        <f t="shared" si="136"/>
        <v>42795.446145833332</v>
      </c>
      <c r="T1455" s="16">
        <f t="shared" si="137"/>
        <v>42840.404479166667</v>
      </c>
    </row>
    <row r="1456" spans="1:20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15">
        <f t="shared" si="136"/>
        <v>42463.616666666669</v>
      </c>
      <c r="T1456" s="16">
        <f t="shared" si="137"/>
        <v>42484.665972222225</v>
      </c>
    </row>
    <row r="1457" spans="1:20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15">
        <f t="shared" si="136"/>
        <v>41832.422685185185</v>
      </c>
      <c r="T1457" s="16">
        <f t="shared" si="137"/>
        <v>41887.318749999999</v>
      </c>
    </row>
    <row r="1458" spans="1:20" ht="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s="9" t="str">
        <f t="shared" si="134"/>
        <v>Publishing</v>
      </c>
      <c r="R1458" s="9" t="str">
        <f t="shared" si="135"/>
        <v>Translations</v>
      </c>
      <c r="S1458" s="15">
        <f t="shared" si="136"/>
        <v>42708.418576388889</v>
      </c>
      <c r="T1458" s="16">
        <f t="shared" si="137"/>
        <v>42738.418576388889</v>
      </c>
    </row>
    <row r="1459" spans="1:20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s="9" t="str">
        <f t="shared" si="134"/>
        <v>Publishing</v>
      </c>
      <c r="R1459" s="9" t="str">
        <f t="shared" si="135"/>
        <v>Translations</v>
      </c>
      <c r="S1459" s="15">
        <f t="shared" si="136"/>
        <v>42289.64634259259</v>
      </c>
      <c r="T1459" s="16">
        <f t="shared" si="137"/>
        <v>42319.688009259262</v>
      </c>
    </row>
    <row r="1460" spans="1:20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s="9" t="str">
        <f t="shared" si="134"/>
        <v>Publishing</v>
      </c>
      <c r="R1460" s="9" t="str">
        <f t="shared" si="135"/>
        <v>Translations</v>
      </c>
      <c r="S1460" s="15">
        <f t="shared" si="136"/>
        <v>41831.455555555556</v>
      </c>
      <c r="T1460" s="16">
        <f t="shared" si="137"/>
        <v>41861.916666666664</v>
      </c>
    </row>
    <row r="1461" spans="1:20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s="9" t="str">
        <f t="shared" si="134"/>
        <v>Publishing</v>
      </c>
      <c r="R1461" s="9" t="str">
        <f t="shared" si="135"/>
        <v>Translations</v>
      </c>
      <c r="S1461" s="15">
        <f t="shared" si="136"/>
        <v>42311.954814814817</v>
      </c>
      <c r="T1461" s="16">
        <f t="shared" si="137"/>
        <v>42340.475694444445</v>
      </c>
    </row>
    <row r="1462" spans="1:20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s="9" t="str">
        <f t="shared" si="134"/>
        <v>Publishing</v>
      </c>
      <c r="R1462" s="9" t="str">
        <f t="shared" si="135"/>
        <v>Translations</v>
      </c>
      <c r="S1462" s="15">
        <f t="shared" si="136"/>
        <v>41915.646967592591</v>
      </c>
      <c r="T1462" s="16">
        <f t="shared" si="137"/>
        <v>41973.739583333328</v>
      </c>
    </row>
    <row r="1463" spans="1:20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s="9" t="str">
        <f t="shared" si="134"/>
        <v>Publishing</v>
      </c>
      <c r="R1463" s="9" t="str">
        <f t="shared" si="135"/>
        <v>Radio &amp; Podcasts</v>
      </c>
      <c r="S1463" s="15">
        <f t="shared" si="136"/>
        <v>41899.395300925928</v>
      </c>
      <c r="T1463" s="16">
        <f t="shared" si="137"/>
        <v>41932.75</v>
      </c>
    </row>
    <row r="1464" spans="1:20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s="9" t="str">
        <f t="shared" si="134"/>
        <v>Publishing</v>
      </c>
      <c r="R1464" s="9" t="str">
        <f t="shared" si="135"/>
        <v>Radio &amp; Podcasts</v>
      </c>
      <c r="S1464" s="15">
        <f t="shared" si="136"/>
        <v>41344.412858796299</v>
      </c>
      <c r="T1464" s="16">
        <f t="shared" si="137"/>
        <v>41374.412858796299</v>
      </c>
    </row>
    <row r="1465" spans="1:20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15">
        <f t="shared" si="136"/>
        <v>41326.661319444444</v>
      </c>
      <c r="T1465" s="16">
        <f t="shared" si="137"/>
        <v>41371.619652777779</v>
      </c>
    </row>
    <row r="1466" spans="1:20" ht="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s="9" t="str">
        <f t="shared" si="134"/>
        <v>Publishing</v>
      </c>
      <c r="R1466" s="9" t="str">
        <f t="shared" si="135"/>
        <v>Radio &amp; Podcasts</v>
      </c>
      <c r="S1466" s="15">
        <f t="shared" si="136"/>
        <v>41291.411550925928</v>
      </c>
      <c r="T1466" s="16">
        <f t="shared" si="137"/>
        <v>41321.411550925928</v>
      </c>
    </row>
    <row r="1467" spans="1:20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s="9" t="str">
        <f t="shared" si="134"/>
        <v>Publishing</v>
      </c>
      <c r="R1467" s="9" t="str">
        <f t="shared" si="135"/>
        <v>Radio &amp; Podcasts</v>
      </c>
      <c r="S1467" s="15">
        <f t="shared" si="136"/>
        <v>40959.484398148146</v>
      </c>
      <c r="T1467" s="16">
        <f t="shared" si="137"/>
        <v>40989.875</v>
      </c>
    </row>
    <row r="1468" spans="1:20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s="9" t="str">
        <f t="shared" si="134"/>
        <v>Publishing</v>
      </c>
      <c r="R1468" s="9" t="str">
        <f t="shared" si="135"/>
        <v>Radio &amp; Podcasts</v>
      </c>
      <c r="S1468" s="15">
        <f t="shared" si="136"/>
        <v>42339.922060185185</v>
      </c>
      <c r="T1468" s="16">
        <f t="shared" si="137"/>
        <v>42380.958333333328</v>
      </c>
    </row>
    <row r="1469" spans="1:20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15">
        <f t="shared" si="136"/>
        <v>40933.55190972222</v>
      </c>
      <c r="T1469" s="16">
        <f t="shared" si="137"/>
        <v>40993.510243055556</v>
      </c>
    </row>
    <row r="1470" spans="1:20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s="9" t="str">
        <f t="shared" si="134"/>
        <v>Publishing</v>
      </c>
      <c r="R1470" s="9" t="str">
        <f t="shared" si="135"/>
        <v>Radio &amp; Podcasts</v>
      </c>
      <c r="S1470" s="15">
        <f t="shared" si="136"/>
        <v>40645.764456018514</v>
      </c>
      <c r="T1470" s="16">
        <f t="shared" si="137"/>
        <v>40705.764456018514</v>
      </c>
    </row>
    <row r="1471" spans="1:20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s="9" t="str">
        <f t="shared" si="134"/>
        <v>Publishing</v>
      </c>
      <c r="R1471" s="9" t="str">
        <f t="shared" si="135"/>
        <v>Radio &amp; Podcasts</v>
      </c>
      <c r="S1471" s="15">
        <f t="shared" si="136"/>
        <v>41290.348483796297</v>
      </c>
      <c r="T1471" s="16">
        <f t="shared" si="137"/>
        <v>41320.348483796297</v>
      </c>
    </row>
    <row r="1472" spans="1:20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s="9" t="str">
        <f t="shared" si="134"/>
        <v>Publishing</v>
      </c>
      <c r="R1472" s="9" t="str">
        <f t="shared" si="135"/>
        <v>Radio &amp; Podcasts</v>
      </c>
      <c r="S1472" s="15">
        <f t="shared" si="136"/>
        <v>41250.577118055553</v>
      </c>
      <c r="T1472" s="16">
        <f t="shared" si="137"/>
        <v>41271.577118055553</v>
      </c>
    </row>
    <row r="1473" spans="1:20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s="9" t="str">
        <f t="shared" si="134"/>
        <v>Publishing</v>
      </c>
      <c r="R1473" s="9" t="str">
        <f t="shared" si="135"/>
        <v>Radio &amp; Podcasts</v>
      </c>
      <c r="S1473" s="15">
        <f t="shared" si="136"/>
        <v>42073.707569444443</v>
      </c>
      <c r="T1473" s="16">
        <f t="shared" si="137"/>
        <v>42103.707569444443</v>
      </c>
    </row>
    <row r="1474" spans="1:20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s="9" t="str">
        <f t="shared" si="134"/>
        <v>Publishing</v>
      </c>
      <c r="R1474" s="9" t="str">
        <f t="shared" si="135"/>
        <v>Radio &amp; Podcasts</v>
      </c>
      <c r="S1474" s="15">
        <f t="shared" si="136"/>
        <v>41533.292858796296</v>
      </c>
      <c r="T1474" s="16">
        <f t="shared" si="137"/>
        <v>41563.292858796296</v>
      </c>
    </row>
    <row r="1475" spans="1:20" ht="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8">
        <f t="shared" ref="P1475:P1538" si="139">IF(L1475&gt;0,E1475/L1475, 0)</f>
        <v>38.462553191489363</v>
      </c>
      <c r="Q1475" s="9" t="str">
        <f t="shared" ref="Q1475:Q1538" si="140">PROPER(LEFT($N1475,FIND("/",$N1475)-1))</f>
        <v>Publishing</v>
      </c>
      <c r="R1475" s="9" t="str">
        <f t="shared" ref="R1475:R1538" si="141">PROPER(RIGHT($N1475,LEN(N1475)-FIND("/",N1475)))</f>
        <v>Radio &amp; Podcasts</v>
      </c>
      <c r="S1475" s="15">
        <f t="shared" ref="S1475:S1538" si="142">(J1475/86400)+25569+(-6/24)</f>
        <v>40939.729618055557</v>
      </c>
      <c r="T1475" s="16">
        <f t="shared" ref="T1475:T1538" si="143">(I1475/86400)+25569+(-6/24)</f>
        <v>40969.729618055557</v>
      </c>
    </row>
    <row r="1476" spans="1:20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s="9" t="str">
        <f t="shared" si="140"/>
        <v>Publishing</v>
      </c>
      <c r="R1476" s="9" t="str">
        <f t="shared" si="141"/>
        <v>Radio &amp; Podcasts</v>
      </c>
      <c r="S1476" s="15">
        <f t="shared" si="142"/>
        <v>41500.47791666667</v>
      </c>
      <c r="T1476" s="16">
        <f t="shared" si="143"/>
        <v>41530.47791666667</v>
      </c>
    </row>
    <row r="1477" spans="1:20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s="9" t="str">
        <f t="shared" si="140"/>
        <v>Publishing</v>
      </c>
      <c r="R1477" s="9" t="str">
        <f t="shared" si="141"/>
        <v>Radio &amp; Podcasts</v>
      </c>
      <c r="S1477" s="15">
        <f t="shared" si="142"/>
        <v>41960.472951388889</v>
      </c>
      <c r="T1477" s="16">
        <f t="shared" si="143"/>
        <v>41992.957638888889</v>
      </c>
    </row>
    <row r="1478" spans="1:20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s="9" t="str">
        <f t="shared" si="140"/>
        <v>Publishing</v>
      </c>
      <c r="R1478" s="9" t="str">
        <f t="shared" si="141"/>
        <v>Radio &amp; Podcasts</v>
      </c>
      <c r="S1478" s="15">
        <f t="shared" si="142"/>
        <v>40765.791921296295</v>
      </c>
      <c r="T1478" s="16">
        <f t="shared" si="143"/>
        <v>40795.791921296295</v>
      </c>
    </row>
    <row r="1479" spans="1:20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s="9" t="str">
        <f t="shared" si="140"/>
        <v>Publishing</v>
      </c>
      <c r="R1479" s="9" t="str">
        <f t="shared" si="141"/>
        <v>Radio &amp; Podcasts</v>
      </c>
      <c r="S1479" s="15">
        <f t="shared" si="142"/>
        <v>40840.365787037037</v>
      </c>
      <c r="T1479" s="16">
        <f t="shared" si="143"/>
        <v>40899.875</v>
      </c>
    </row>
    <row r="1480" spans="1:20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s="9" t="str">
        <f t="shared" si="140"/>
        <v>Publishing</v>
      </c>
      <c r="R1480" s="9" t="str">
        <f t="shared" si="141"/>
        <v>Radio &amp; Podcasts</v>
      </c>
      <c r="S1480" s="15">
        <f t="shared" si="142"/>
        <v>41394.621678240743</v>
      </c>
      <c r="T1480" s="16">
        <f t="shared" si="143"/>
        <v>41408.621678240743</v>
      </c>
    </row>
    <row r="1481" spans="1:20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s="9" t="str">
        <f t="shared" si="140"/>
        <v>Publishing</v>
      </c>
      <c r="R1481" s="9" t="str">
        <f t="shared" si="141"/>
        <v>Radio &amp; Podcasts</v>
      </c>
      <c r="S1481" s="15">
        <f t="shared" si="142"/>
        <v>41754.495243055557</v>
      </c>
      <c r="T1481" s="16">
        <f t="shared" si="143"/>
        <v>41768.915972222225</v>
      </c>
    </row>
    <row r="1482" spans="1:20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s="9" t="str">
        <f t="shared" si="140"/>
        <v>Publishing</v>
      </c>
      <c r="R1482" s="9" t="str">
        <f t="shared" si="141"/>
        <v>Radio &amp; Podcasts</v>
      </c>
      <c r="S1482" s="15">
        <f t="shared" si="142"/>
        <v>41464.684016203704</v>
      </c>
      <c r="T1482" s="16">
        <f t="shared" si="143"/>
        <v>41481.458333333336</v>
      </c>
    </row>
    <row r="1483" spans="1:20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15">
        <f t="shared" si="142"/>
        <v>41550.672974537039</v>
      </c>
      <c r="T1483" s="16">
        <f t="shared" si="143"/>
        <v>41580.672974537039</v>
      </c>
    </row>
    <row r="1484" spans="1:20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15">
        <f t="shared" si="142"/>
        <v>41136.608055555553</v>
      </c>
      <c r="T1484" s="16">
        <f t="shared" si="143"/>
        <v>41159.077083333337</v>
      </c>
    </row>
    <row r="1485" spans="1:20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15">
        <f t="shared" si="142"/>
        <v>42547.942997685182</v>
      </c>
      <c r="T1485" s="16">
        <f t="shared" si="143"/>
        <v>42572.942997685182</v>
      </c>
    </row>
    <row r="1486" spans="1:20" ht="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s="9" t="str">
        <f t="shared" si="140"/>
        <v>Publishing</v>
      </c>
      <c r="R1486" s="9" t="str">
        <f t="shared" si="141"/>
        <v>Fiction</v>
      </c>
      <c r="S1486" s="15">
        <f t="shared" si="142"/>
        <v>41052.950960648144</v>
      </c>
      <c r="T1486" s="16">
        <f t="shared" si="143"/>
        <v>41111.368750000001</v>
      </c>
    </row>
    <row r="1487" spans="1:20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15">
        <f t="shared" si="142"/>
        <v>42130.545983796299</v>
      </c>
      <c r="T1487" s="16">
        <f t="shared" si="143"/>
        <v>42175.545983796299</v>
      </c>
    </row>
    <row r="1488" spans="1:20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15">
        <f t="shared" si="142"/>
        <v>42031.918530092589</v>
      </c>
      <c r="T1488" s="16">
        <f t="shared" si="143"/>
        <v>42061.918530092589</v>
      </c>
    </row>
    <row r="1489" spans="1:20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s="9" t="str">
        <f t="shared" si="140"/>
        <v>Publishing</v>
      </c>
      <c r="R1489" s="9" t="str">
        <f t="shared" si="141"/>
        <v>Fiction</v>
      </c>
      <c r="S1489" s="15">
        <f t="shared" si="142"/>
        <v>42554.667488425926</v>
      </c>
      <c r="T1489" s="16">
        <f t="shared" si="143"/>
        <v>42584.667488425926</v>
      </c>
    </row>
    <row r="1490" spans="1:20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15">
        <f t="shared" si="142"/>
        <v>41614.313194444447</v>
      </c>
      <c r="T1490" s="16">
        <f t="shared" si="143"/>
        <v>41644.313194444447</v>
      </c>
    </row>
    <row r="1491" spans="1:20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s="9" t="str">
        <f t="shared" si="140"/>
        <v>Publishing</v>
      </c>
      <c r="R1491" s="9" t="str">
        <f t="shared" si="141"/>
        <v>Fiction</v>
      </c>
      <c r="S1491" s="15">
        <f t="shared" si="142"/>
        <v>41198.361712962964</v>
      </c>
      <c r="T1491" s="16">
        <f t="shared" si="143"/>
        <v>41228.403379629628</v>
      </c>
    </row>
    <row r="1492" spans="1:20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s="9" t="str">
        <f t="shared" si="140"/>
        <v>Publishing</v>
      </c>
      <c r="R1492" s="9" t="str">
        <f t="shared" si="141"/>
        <v>Fiction</v>
      </c>
      <c r="S1492" s="15">
        <f t="shared" si="142"/>
        <v>41520.311041666668</v>
      </c>
      <c r="T1492" s="16">
        <f t="shared" si="143"/>
        <v>41549.311041666668</v>
      </c>
    </row>
    <row r="1493" spans="1:20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15">
        <f t="shared" si="142"/>
        <v>41991.463460648149</v>
      </c>
      <c r="T1493" s="16">
        <f t="shared" si="143"/>
        <v>42050.401388888888</v>
      </c>
    </row>
    <row r="1494" spans="1:20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15">
        <f t="shared" si="142"/>
        <v>40682.634791666671</v>
      </c>
      <c r="T1494" s="16">
        <f t="shared" si="143"/>
        <v>40712.634791666671</v>
      </c>
    </row>
    <row r="1495" spans="1:20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s="9" t="str">
        <f t="shared" si="140"/>
        <v>Publishing</v>
      </c>
      <c r="R1495" s="9" t="str">
        <f t="shared" si="141"/>
        <v>Fiction</v>
      </c>
      <c r="S1495" s="15">
        <f t="shared" si="142"/>
        <v>41411.616608796292</v>
      </c>
      <c r="T1495" s="16">
        <f t="shared" si="143"/>
        <v>41441.616608796292</v>
      </c>
    </row>
    <row r="1496" spans="1:20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s="9" t="str">
        <f t="shared" si="140"/>
        <v>Publishing</v>
      </c>
      <c r="R1496" s="9" t="str">
        <f t="shared" si="141"/>
        <v>Fiction</v>
      </c>
      <c r="S1496" s="15">
        <f t="shared" si="142"/>
        <v>42067.472372685181</v>
      </c>
      <c r="T1496" s="16">
        <f t="shared" si="143"/>
        <v>42097.401388888888</v>
      </c>
    </row>
    <row r="1497" spans="1:20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s="9" t="str">
        <f t="shared" si="140"/>
        <v>Publishing</v>
      </c>
      <c r="R1497" s="9" t="str">
        <f t="shared" si="141"/>
        <v>Fiction</v>
      </c>
      <c r="S1497" s="15">
        <f t="shared" si="142"/>
        <v>40752.539710648147</v>
      </c>
      <c r="T1497" s="16">
        <f t="shared" si="143"/>
        <v>40782.539710648147</v>
      </c>
    </row>
    <row r="1498" spans="1:20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s="9" t="str">
        <f t="shared" si="140"/>
        <v>Publishing</v>
      </c>
      <c r="R1498" s="9" t="str">
        <f t="shared" si="141"/>
        <v>Fiction</v>
      </c>
      <c r="S1498" s="15">
        <f t="shared" si="142"/>
        <v>41838.225219907406</v>
      </c>
      <c r="T1498" s="16">
        <f t="shared" si="143"/>
        <v>41898.225219907406</v>
      </c>
    </row>
    <row r="1499" spans="1:20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15">
        <f t="shared" si="142"/>
        <v>41444.39261574074</v>
      </c>
      <c r="T1499" s="16">
        <f t="shared" si="143"/>
        <v>41486.571527777778</v>
      </c>
    </row>
    <row r="1500" spans="1:20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15">
        <f t="shared" si="142"/>
        <v>41840.733541666668</v>
      </c>
      <c r="T1500" s="16">
        <f t="shared" si="143"/>
        <v>41885.733541666668</v>
      </c>
    </row>
    <row r="1501" spans="1:20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15">
        <f t="shared" si="142"/>
        <v>42526.757326388892</v>
      </c>
      <c r="T1501" s="16">
        <f t="shared" si="143"/>
        <v>42586.757326388892</v>
      </c>
    </row>
    <row r="1502" spans="1:20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s="9" t="str">
        <f t="shared" si="140"/>
        <v>Publishing</v>
      </c>
      <c r="R1502" s="9" t="str">
        <f t="shared" si="141"/>
        <v>Fiction</v>
      </c>
      <c r="S1502" s="15">
        <f t="shared" si="142"/>
        <v>41365.654594907406</v>
      </c>
      <c r="T1502" s="16">
        <f t="shared" si="143"/>
        <v>41395.654594907406</v>
      </c>
    </row>
    <row r="1503" spans="1:20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s="9" t="str">
        <f t="shared" si="140"/>
        <v>Photography</v>
      </c>
      <c r="R1503" s="9" t="str">
        <f t="shared" si="141"/>
        <v>Photobooks</v>
      </c>
      <c r="S1503" s="15">
        <f t="shared" si="142"/>
        <v>42163.333599537036</v>
      </c>
      <c r="T1503" s="16">
        <f t="shared" si="143"/>
        <v>42193.333599537036</v>
      </c>
    </row>
    <row r="1504" spans="1:20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s="9" t="str">
        <f t="shared" si="140"/>
        <v>Photography</v>
      </c>
      <c r="R1504" s="9" t="str">
        <f t="shared" si="141"/>
        <v>Photobooks</v>
      </c>
      <c r="S1504" s="15">
        <f t="shared" si="142"/>
        <v>42426.292592592596</v>
      </c>
      <c r="T1504" s="16">
        <f t="shared" si="143"/>
        <v>42454.666666666672</v>
      </c>
    </row>
    <row r="1505" spans="1:20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s="9" t="str">
        <f t="shared" si="140"/>
        <v>Photography</v>
      </c>
      <c r="R1505" s="9" t="str">
        <f t="shared" si="141"/>
        <v>Photobooks</v>
      </c>
      <c r="S1505" s="15">
        <f t="shared" si="142"/>
        <v>42606.097233796296</v>
      </c>
      <c r="T1505" s="16">
        <f t="shared" si="143"/>
        <v>42666.097233796296</v>
      </c>
    </row>
    <row r="1506" spans="1:20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s="9" t="str">
        <f t="shared" si="140"/>
        <v>Photography</v>
      </c>
      <c r="R1506" s="9" t="str">
        <f t="shared" si="141"/>
        <v>Photobooks</v>
      </c>
      <c r="S1506" s="15">
        <f t="shared" si="142"/>
        <v>41772.407685185186</v>
      </c>
      <c r="T1506" s="16">
        <f t="shared" si="143"/>
        <v>41800.106249999997</v>
      </c>
    </row>
    <row r="1507" spans="1:20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s="9" t="str">
        <f t="shared" si="140"/>
        <v>Photography</v>
      </c>
      <c r="R1507" s="9" t="str">
        <f t="shared" si="141"/>
        <v>Photobooks</v>
      </c>
      <c r="S1507" s="15">
        <f t="shared" si="142"/>
        <v>42414.19332175926</v>
      </c>
      <c r="T1507" s="16">
        <f t="shared" si="143"/>
        <v>42451.584027777775</v>
      </c>
    </row>
    <row r="1508" spans="1:20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s="9" t="str">
        <f t="shared" si="140"/>
        <v>Photography</v>
      </c>
      <c r="R1508" s="9" t="str">
        <f t="shared" si="141"/>
        <v>Photobooks</v>
      </c>
      <c r="S1508" s="15">
        <f t="shared" si="142"/>
        <v>41814.535925925928</v>
      </c>
      <c r="T1508" s="16">
        <f t="shared" si="143"/>
        <v>41844.535925925928</v>
      </c>
    </row>
    <row r="1509" spans="1:20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s="9" t="str">
        <f t="shared" si="140"/>
        <v>Photography</v>
      </c>
      <c r="R1509" s="9" t="str">
        <f t="shared" si="141"/>
        <v>Photobooks</v>
      </c>
      <c r="S1509" s="15">
        <f t="shared" si="142"/>
        <v>40254.200335648144</v>
      </c>
      <c r="T1509" s="16">
        <f t="shared" si="143"/>
        <v>40313.090277777781</v>
      </c>
    </row>
    <row r="1510" spans="1:20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s="9" t="str">
        <f t="shared" si="140"/>
        <v>Photography</v>
      </c>
      <c r="R1510" s="9" t="str">
        <f t="shared" si="141"/>
        <v>Photobooks</v>
      </c>
      <c r="S1510" s="15">
        <f t="shared" si="142"/>
        <v>41786.364363425928</v>
      </c>
      <c r="T1510" s="16">
        <f t="shared" si="143"/>
        <v>41817.364363425928</v>
      </c>
    </row>
    <row r="1511" spans="1:20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s="9" t="str">
        <f t="shared" si="140"/>
        <v>Photography</v>
      </c>
      <c r="R1511" s="9" t="str">
        <f t="shared" si="141"/>
        <v>Photobooks</v>
      </c>
      <c r="S1511" s="15">
        <f t="shared" si="142"/>
        <v>42751.283391203702</v>
      </c>
      <c r="T1511" s="16">
        <f t="shared" si="143"/>
        <v>42780.707638888889</v>
      </c>
    </row>
    <row r="1512" spans="1:20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s="9" t="str">
        <f t="shared" si="140"/>
        <v>Photography</v>
      </c>
      <c r="R1512" s="9" t="str">
        <f t="shared" si="141"/>
        <v>Photobooks</v>
      </c>
      <c r="S1512" s="15">
        <f t="shared" si="142"/>
        <v>41809.135162037041</v>
      </c>
      <c r="T1512" s="16">
        <f t="shared" si="143"/>
        <v>41839.135162037041</v>
      </c>
    </row>
    <row r="1513" spans="1:20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s="9" t="str">
        <f t="shared" si="140"/>
        <v>Photography</v>
      </c>
      <c r="R1513" s="9" t="str">
        <f t="shared" si="141"/>
        <v>Photobooks</v>
      </c>
      <c r="S1513" s="15">
        <f t="shared" si="142"/>
        <v>42296.333379629628</v>
      </c>
      <c r="T1513" s="16">
        <f t="shared" si="143"/>
        <v>42326.375046296293</v>
      </c>
    </row>
    <row r="1514" spans="1:20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s="9" t="str">
        <f t="shared" si="140"/>
        <v>Photography</v>
      </c>
      <c r="R1514" s="9" t="str">
        <f t="shared" si="141"/>
        <v>Photobooks</v>
      </c>
      <c r="S1514" s="15">
        <f t="shared" si="142"/>
        <v>42741.434479166666</v>
      </c>
      <c r="T1514" s="16">
        <f t="shared" si="143"/>
        <v>42771.434479166666</v>
      </c>
    </row>
    <row r="1515" spans="1:20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s="9" t="str">
        <f t="shared" si="140"/>
        <v>Photography</v>
      </c>
      <c r="R1515" s="9" t="str">
        <f t="shared" si="141"/>
        <v>Photobooks</v>
      </c>
      <c r="S1515" s="15">
        <f t="shared" si="142"/>
        <v>41806.387337962966</v>
      </c>
      <c r="T1515" s="16">
        <f t="shared" si="143"/>
        <v>41836.387337962966</v>
      </c>
    </row>
    <row r="1516" spans="1:20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s="9" t="str">
        <f t="shared" si="140"/>
        <v>Photography</v>
      </c>
      <c r="R1516" s="9" t="str">
        <f t="shared" si="141"/>
        <v>Photobooks</v>
      </c>
      <c r="S1516" s="15">
        <f t="shared" si="142"/>
        <v>42234.347685185188</v>
      </c>
      <c r="T1516" s="16">
        <f t="shared" si="143"/>
        <v>42274.347685185188</v>
      </c>
    </row>
    <row r="1517" spans="1:20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s="9" t="str">
        <f t="shared" si="140"/>
        <v>Photography</v>
      </c>
      <c r="R1517" s="9" t="str">
        <f t="shared" si="141"/>
        <v>Photobooks</v>
      </c>
      <c r="S1517" s="15">
        <f t="shared" si="142"/>
        <v>42415.003437499996</v>
      </c>
      <c r="T1517" s="16">
        <f t="shared" si="143"/>
        <v>42444.961770833332</v>
      </c>
    </row>
    <row r="1518" spans="1:20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s="9" t="str">
        <f t="shared" si="140"/>
        <v>Photography</v>
      </c>
      <c r="R1518" s="9" t="str">
        <f t="shared" si="141"/>
        <v>Photobooks</v>
      </c>
      <c r="S1518" s="15">
        <f t="shared" si="142"/>
        <v>42619.216342592597</v>
      </c>
      <c r="T1518" s="16">
        <f t="shared" si="143"/>
        <v>42649.333333333328</v>
      </c>
    </row>
    <row r="1519" spans="1:20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s="9" t="str">
        <f t="shared" si="140"/>
        <v>Photography</v>
      </c>
      <c r="R1519" s="9" t="str">
        <f t="shared" si="141"/>
        <v>Photobooks</v>
      </c>
      <c r="S1519" s="15">
        <f t="shared" si="142"/>
        <v>41948.31658564815</v>
      </c>
      <c r="T1519" s="16">
        <f t="shared" si="143"/>
        <v>41979</v>
      </c>
    </row>
    <row r="1520" spans="1:20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s="9" t="str">
        <f t="shared" si="140"/>
        <v>Photography</v>
      </c>
      <c r="R1520" s="9" t="str">
        <f t="shared" si="141"/>
        <v>Photobooks</v>
      </c>
      <c r="S1520" s="15">
        <f t="shared" si="142"/>
        <v>41760.5700462963</v>
      </c>
      <c r="T1520" s="16">
        <f t="shared" si="143"/>
        <v>41790.5700462963</v>
      </c>
    </row>
    <row r="1521" spans="1:20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s="9" t="str">
        <f t="shared" si="140"/>
        <v>Photography</v>
      </c>
      <c r="R1521" s="9" t="str">
        <f t="shared" si="141"/>
        <v>Photobooks</v>
      </c>
      <c r="S1521" s="15">
        <f t="shared" si="142"/>
        <v>41782.491701388892</v>
      </c>
      <c r="T1521" s="16">
        <f t="shared" si="143"/>
        <v>41810.665972222225</v>
      </c>
    </row>
    <row r="1522" spans="1:20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s="9" t="str">
        <f t="shared" si="140"/>
        <v>Photography</v>
      </c>
      <c r="R1522" s="9" t="str">
        <f t="shared" si="141"/>
        <v>Photobooks</v>
      </c>
      <c r="S1522" s="15">
        <f t="shared" si="142"/>
        <v>41955.607789351852</v>
      </c>
      <c r="T1522" s="16">
        <f t="shared" si="143"/>
        <v>41991.916666666672</v>
      </c>
    </row>
    <row r="1523" spans="1:20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s="9" t="str">
        <f t="shared" si="140"/>
        <v>Photography</v>
      </c>
      <c r="R1523" s="9" t="str">
        <f t="shared" si="141"/>
        <v>Photobooks</v>
      </c>
      <c r="S1523" s="15">
        <f t="shared" si="142"/>
        <v>42492.917719907404</v>
      </c>
      <c r="T1523" s="16">
        <f t="shared" si="143"/>
        <v>42527.917719907404</v>
      </c>
    </row>
    <row r="1524" spans="1:20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s="9" t="str">
        <f t="shared" si="140"/>
        <v>Photography</v>
      </c>
      <c r="R1524" s="9" t="str">
        <f t="shared" si="141"/>
        <v>Photobooks</v>
      </c>
      <c r="S1524" s="15">
        <f t="shared" si="142"/>
        <v>41899.580312500002</v>
      </c>
      <c r="T1524" s="16">
        <f t="shared" si="143"/>
        <v>41929.580312500002</v>
      </c>
    </row>
    <row r="1525" spans="1:20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s="9" t="str">
        <f t="shared" si="140"/>
        <v>Photography</v>
      </c>
      <c r="R1525" s="9" t="str">
        <f t="shared" si="141"/>
        <v>Photobooks</v>
      </c>
      <c r="S1525" s="15">
        <f t="shared" si="142"/>
        <v>41964.501342592594</v>
      </c>
      <c r="T1525" s="16">
        <f t="shared" si="143"/>
        <v>41995.75</v>
      </c>
    </row>
    <row r="1526" spans="1:20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s="9" t="str">
        <f t="shared" si="140"/>
        <v>Photography</v>
      </c>
      <c r="R1526" s="9" t="str">
        <f t="shared" si="141"/>
        <v>Photobooks</v>
      </c>
      <c r="S1526" s="15">
        <f t="shared" si="142"/>
        <v>42756.251041666663</v>
      </c>
      <c r="T1526" s="16">
        <f t="shared" si="143"/>
        <v>42786.251041666663</v>
      </c>
    </row>
    <row r="1527" spans="1:20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s="9" t="str">
        <f t="shared" si="140"/>
        <v>Photography</v>
      </c>
      <c r="R1527" s="9" t="str">
        <f t="shared" si="141"/>
        <v>Photobooks</v>
      </c>
      <c r="S1527" s="15">
        <f t="shared" si="142"/>
        <v>42570.452986111108</v>
      </c>
      <c r="T1527" s="16">
        <f t="shared" si="143"/>
        <v>42600.452986111108</v>
      </c>
    </row>
    <row r="1528" spans="1:20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s="9" t="str">
        <f t="shared" si="140"/>
        <v>Photography</v>
      </c>
      <c r="R1528" s="9" t="str">
        <f t="shared" si="141"/>
        <v>Photobooks</v>
      </c>
      <c r="S1528" s="15">
        <f t="shared" si="142"/>
        <v>42339.026006944448</v>
      </c>
      <c r="T1528" s="16">
        <f t="shared" si="143"/>
        <v>42388.026006944448</v>
      </c>
    </row>
    <row r="1529" spans="1:20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s="9" t="str">
        <f t="shared" si="140"/>
        <v>Photography</v>
      </c>
      <c r="R1529" s="9" t="str">
        <f t="shared" si="141"/>
        <v>Photobooks</v>
      </c>
      <c r="S1529" s="15">
        <f t="shared" si="142"/>
        <v>42780.350532407407</v>
      </c>
      <c r="T1529" s="16">
        <f t="shared" si="143"/>
        <v>42808.308865740742</v>
      </c>
    </row>
    <row r="1530" spans="1:20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s="9" t="str">
        <f t="shared" si="140"/>
        <v>Photography</v>
      </c>
      <c r="R1530" s="9" t="str">
        <f t="shared" si="141"/>
        <v>Photobooks</v>
      </c>
      <c r="S1530" s="15">
        <f t="shared" si="142"/>
        <v>42736.482893518521</v>
      </c>
      <c r="T1530" s="16">
        <f t="shared" si="143"/>
        <v>42766.75</v>
      </c>
    </row>
    <row r="1531" spans="1:20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s="9" t="str">
        <f t="shared" si="140"/>
        <v>Photography</v>
      </c>
      <c r="R1531" s="9" t="str">
        <f t="shared" si="141"/>
        <v>Photobooks</v>
      </c>
      <c r="S1531" s="15">
        <f t="shared" si="142"/>
        <v>42052.378703703704</v>
      </c>
      <c r="T1531" s="16">
        <f t="shared" si="143"/>
        <v>42082.337037037039</v>
      </c>
    </row>
    <row r="1532" spans="1:20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s="9" t="str">
        <f t="shared" si="140"/>
        <v>Photography</v>
      </c>
      <c r="R1532" s="9" t="str">
        <f t="shared" si="141"/>
        <v>Photobooks</v>
      </c>
      <c r="S1532" s="15">
        <f t="shared" si="142"/>
        <v>42275.51730324074</v>
      </c>
      <c r="T1532" s="16">
        <f t="shared" si="143"/>
        <v>42300.51730324074</v>
      </c>
    </row>
    <row r="1533" spans="1:20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s="9" t="str">
        <f t="shared" si="140"/>
        <v>Photography</v>
      </c>
      <c r="R1533" s="9" t="str">
        <f t="shared" si="141"/>
        <v>Photobooks</v>
      </c>
      <c r="S1533" s="15">
        <f t="shared" si="142"/>
        <v>41941.552384259259</v>
      </c>
      <c r="T1533" s="16">
        <f t="shared" si="143"/>
        <v>41973.875</v>
      </c>
    </row>
    <row r="1534" spans="1:20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s="9" t="str">
        <f t="shared" si="140"/>
        <v>Photography</v>
      </c>
      <c r="R1534" s="9" t="str">
        <f t="shared" si="141"/>
        <v>Photobooks</v>
      </c>
      <c r="S1534" s="15">
        <f t="shared" si="142"/>
        <v>42391.225289351853</v>
      </c>
      <c r="T1534" s="16">
        <f t="shared" si="143"/>
        <v>42415.375</v>
      </c>
    </row>
    <row r="1535" spans="1:20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s="9" t="str">
        <f t="shared" si="140"/>
        <v>Photography</v>
      </c>
      <c r="R1535" s="9" t="str">
        <f t="shared" si="141"/>
        <v>Photobooks</v>
      </c>
      <c r="S1535" s="15">
        <f t="shared" si="142"/>
        <v>42442.75204861111</v>
      </c>
      <c r="T1535" s="16">
        <f t="shared" si="143"/>
        <v>42491.915972222225</v>
      </c>
    </row>
    <row r="1536" spans="1:20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s="9" t="str">
        <f t="shared" si="140"/>
        <v>Photography</v>
      </c>
      <c r="R1536" s="9" t="str">
        <f t="shared" si="141"/>
        <v>Photobooks</v>
      </c>
      <c r="S1536" s="15">
        <f t="shared" si="142"/>
        <v>42221.424328703702</v>
      </c>
      <c r="T1536" s="16">
        <f t="shared" si="143"/>
        <v>42251.424328703702</v>
      </c>
    </row>
    <row r="1537" spans="1:20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s="9" t="str">
        <f t="shared" si="140"/>
        <v>Photography</v>
      </c>
      <c r="R1537" s="9" t="str">
        <f t="shared" si="141"/>
        <v>Photobooks</v>
      </c>
      <c r="S1537" s="15">
        <f t="shared" si="142"/>
        <v>42484.579062500001</v>
      </c>
      <c r="T1537" s="16">
        <f t="shared" si="143"/>
        <v>42513.666666666672</v>
      </c>
    </row>
    <row r="1538" spans="1:20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s="9" t="str">
        <f t="shared" si="140"/>
        <v>Photography</v>
      </c>
      <c r="R1538" s="9" t="str">
        <f t="shared" si="141"/>
        <v>Photobooks</v>
      </c>
      <c r="S1538" s="15">
        <f t="shared" si="142"/>
        <v>42213.552199074074</v>
      </c>
      <c r="T1538" s="16">
        <f t="shared" si="143"/>
        <v>42243.552199074074</v>
      </c>
    </row>
    <row r="1539" spans="1:20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8">
        <f t="shared" ref="P1539:P1602" si="145">IF(L1539&gt;0,E1539/L1539, 0)</f>
        <v>96.375</v>
      </c>
      <c r="Q1539" s="9" t="str">
        <f t="shared" ref="Q1539:Q1602" si="146">PROPER(LEFT($N1539,FIND("/",$N1539)-1))</f>
        <v>Photography</v>
      </c>
      <c r="R1539" s="9" t="str">
        <f t="shared" ref="R1539:R1602" si="147">PROPER(RIGHT($N1539,LEN(N1539)-FIND("/",N1539)))</f>
        <v>Photobooks</v>
      </c>
      <c r="S1539" s="15">
        <f t="shared" ref="S1539:S1602" si="148">(J1539/86400)+25569+(-6/24)</f>
        <v>42552.065127314811</v>
      </c>
      <c r="T1539" s="16">
        <f t="shared" ref="T1539:T1602" si="149">(I1539/86400)+25569+(-6/24)</f>
        <v>42588.5</v>
      </c>
    </row>
    <row r="1540" spans="1:20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s="9" t="str">
        <f t="shared" si="146"/>
        <v>Photography</v>
      </c>
      <c r="R1540" s="9" t="str">
        <f t="shared" si="147"/>
        <v>Photobooks</v>
      </c>
      <c r="S1540" s="15">
        <f t="shared" si="148"/>
        <v>41981.532060185185</v>
      </c>
      <c r="T1540" s="16">
        <f t="shared" si="149"/>
        <v>42026.532060185185</v>
      </c>
    </row>
    <row r="1541" spans="1:20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s="9" t="str">
        <f t="shared" si="146"/>
        <v>Photography</v>
      </c>
      <c r="R1541" s="9" t="str">
        <f t="shared" si="147"/>
        <v>Photobooks</v>
      </c>
      <c r="S1541" s="15">
        <f t="shared" si="148"/>
        <v>42705.66920138889</v>
      </c>
      <c r="T1541" s="16">
        <f t="shared" si="149"/>
        <v>42738.66920138889</v>
      </c>
    </row>
    <row r="1542" spans="1:20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s="9" t="str">
        <f t="shared" si="146"/>
        <v>Photography</v>
      </c>
      <c r="R1542" s="9" t="str">
        <f t="shared" si="147"/>
        <v>Photobooks</v>
      </c>
      <c r="S1542" s="15">
        <f t="shared" si="148"/>
        <v>41938.75712962963</v>
      </c>
      <c r="T1542" s="16">
        <f t="shared" si="149"/>
        <v>41968.802083333328</v>
      </c>
    </row>
    <row r="1543" spans="1:20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15">
        <f t="shared" si="148"/>
        <v>41974.462245370371</v>
      </c>
      <c r="T1543" s="16">
        <f t="shared" si="149"/>
        <v>42004.462245370371</v>
      </c>
    </row>
    <row r="1544" spans="1:20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15">
        <f t="shared" si="148"/>
        <v>42170.746527777781</v>
      </c>
      <c r="T1544" s="16">
        <f t="shared" si="149"/>
        <v>42185.746527777781</v>
      </c>
    </row>
    <row r="1545" spans="1:20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15">
        <f t="shared" si="148"/>
        <v>41935.259652777779</v>
      </c>
      <c r="T1545" s="16">
        <f t="shared" si="149"/>
        <v>41965.301319444443</v>
      </c>
    </row>
    <row r="1546" spans="1:20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s="9" t="str">
        <f t="shared" si="146"/>
        <v>Photography</v>
      </c>
      <c r="R1546" s="9" t="str">
        <f t="shared" si="147"/>
        <v>Nature</v>
      </c>
      <c r="S1546" s="15">
        <f t="shared" si="148"/>
        <v>42052.801203703704</v>
      </c>
      <c r="T1546" s="16">
        <f t="shared" si="149"/>
        <v>42094.762499999997</v>
      </c>
    </row>
    <row r="1547" spans="1:20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15">
        <f t="shared" si="148"/>
        <v>42031.634652777779</v>
      </c>
      <c r="T1547" s="16">
        <f t="shared" si="149"/>
        <v>42065.636111111111</v>
      </c>
    </row>
    <row r="1548" spans="1:20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s="9" t="str">
        <f t="shared" si="146"/>
        <v>Photography</v>
      </c>
      <c r="R1548" s="9" t="str">
        <f t="shared" si="147"/>
        <v>Nature</v>
      </c>
      <c r="S1548" s="15">
        <f t="shared" si="148"/>
        <v>41838.962951388887</v>
      </c>
      <c r="T1548" s="16">
        <f t="shared" si="149"/>
        <v>41898.962951388887</v>
      </c>
    </row>
    <row r="1549" spans="1:20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s="9" t="str">
        <f t="shared" si="146"/>
        <v>Photography</v>
      </c>
      <c r="R1549" s="9" t="str">
        <f t="shared" si="147"/>
        <v>Nature</v>
      </c>
      <c r="S1549" s="15">
        <f t="shared" si="148"/>
        <v>42782.176875000005</v>
      </c>
      <c r="T1549" s="16">
        <f t="shared" si="149"/>
        <v>42789.176875000005</v>
      </c>
    </row>
    <row r="1550" spans="1:20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15">
        <f t="shared" si="148"/>
        <v>42286.63217592593</v>
      </c>
      <c r="T1550" s="16">
        <f t="shared" si="149"/>
        <v>42316.673842592594</v>
      </c>
    </row>
    <row r="1551" spans="1:20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s="9" t="str">
        <f t="shared" si="146"/>
        <v>Photography</v>
      </c>
      <c r="R1551" s="9" t="str">
        <f t="shared" si="147"/>
        <v>Nature</v>
      </c>
      <c r="S1551" s="15">
        <f t="shared" si="148"/>
        <v>42280.886099537034</v>
      </c>
      <c r="T1551" s="16">
        <f t="shared" si="149"/>
        <v>42310.927766203706</v>
      </c>
    </row>
    <row r="1552" spans="1:20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s="9" t="str">
        <f t="shared" si="146"/>
        <v>Photography</v>
      </c>
      <c r="R1552" s="9" t="str">
        <f t="shared" si="147"/>
        <v>Nature</v>
      </c>
      <c r="S1552" s="15">
        <f t="shared" si="148"/>
        <v>42472.199467592596</v>
      </c>
      <c r="T1552" s="16">
        <f t="shared" si="149"/>
        <v>42502.199467592596</v>
      </c>
    </row>
    <row r="1553" spans="1:20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s="9" t="str">
        <f t="shared" si="146"/>
        <v>Photography</v>
      </c>
      <c r="R1553" s="9" t="str">
        <f t="shared" si="147"/>
        <v>Nature</v>
      </c>
      <c r="S1553" s="15">
        <f t="shared" si="148"/>
        <v>42121.574525462958</v>
      </c>
      <c r="T1553" s="16">
        <f t="shared" si="149"/>
        <v>42151.574525462958</v>
      </c>
    </row>
    <row r="1554" spans="1:20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s="9" t="str">
        <f t="shared" si="146"/>
        <v>Photography</v>
      </c>
      <c r="R1554" s="9" t="str">
        <f t="shared" si="147"/>
        <v>Nature</v>
      </c>
      <c r="S1554" s="15">
        <f t="shared" si="148"/>
        <v>41892.438750000001</v>
      </c>
      <c r="T1554" s="16">
        <f t="shared" si="149"/>
        <v>41912.915972222225</v>
      </c>
    </row>
    <row r="1555" spans="1:20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s="9" t="str">
        <f t="shared" si="146"/>
        <v>Photography</v>
      </c>
      <c r="R1555" s="9" t="str">
        <f t="shared" si="147"/>
        <v>Nature</v>
      </c>
      <c r="S1555" s="15">
        <f t="shared" si="148"/>
        <v>42219.032951388886</v>
      </c>
      <c r="T1555" s="16">
        <f t="shared" si="149"/>
        <v>42249.032951388886</v>
      </c>
    </row>
    <row r="1556" spans="1:20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s="9" t="str">
        <f t="shared" si="146"/>
        <v>Photography</v>
      </c>
      <c r="R1556" s="9" t="str">
        <f t="shared" si="147"/>
        <v>Nature</v>
      </c>
      <c r="S1556" s="15">
        <f t="shared" si="148"/>
        <v>42188.002199074079</v>
      </c>
      <c r="T1556" s="16">
        <f t="shared" si="149"/>
        <v>42218.002199074079</v>
      </c>
    </row>
    <row r="1557" spans="1:20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s="9" t="str">
        <f t="shared" si="146"/>
        <v>Photography</v>
      </c>
      <c r="R1557" s="9" t="str">
        <f t="shared" si="147"/>
        <v>Nature</v>
      </c>
      <c r="S1557" s="15">
        <f t="shared" si="148"/>
        <v>42241.363796296297</v>
      </c>
      <c r="T1557" s="16">
        <f t="shared" si="149"/>
        <v>42264.458333333328</v>
      </c>
    </row>
    <row r="1558" spans="1:20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s="9" t="str">
        <f t="shared" si="146"/>
        <v>Photography</v>
      </c>
      <c r="R1558" s="9" t="str">
        <f t="shared" si="147"/>
        <v>Nature</v>
      </c>
      <c r="S1558" s="15">
        <f t="shared" si="148"/>
        <v>42524.903055555551</v>
      </c>
      <c r="T1558" s="16">
        <f t="shared" si="149"/>
        <v>42554.903055555551</v>
      </c>
    </row>
    <row r="1559" spans="1:20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15">
        <f t="shared" si="148"/>
        <v>41871.40315972222</v>
      </c>
      <c r="T1559" s="16">
        <f t="shared" si="149"/>
        <v>41902.40315972222</v>
      </c>
    </row>
    <row r="1560" spans="1:20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s="9" t="str">
        <f t="shared" si="146"/>
        <v>Photography</v>
      </c>
      <c r="R1560" s="9" t="str">
        <f t="shared" si="147"/>
        <v>Nature</v>
      </c>
      <c r="S1560" s="15">
        <f t="shared" si="148"/>
        <v>42185.147673611107</v>
      </c>
      <c r="T1560" s="16">
        <f t="shared" si="149"/>
        <v>42244.258333333331</v>
      </c>
    </row>
    <row r="1561" spans="1:20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15">
        <f t="shared" si="148"/>
        <v>42107.803229166668</v>
      </c>
      <c r="T1561" s="16">
        <f t="shared" si="149"/>
        <v>42122.803229166668</v>
      </c>
    </row>
    <row r="1562" spans="1:20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15">
        <f t="shared" si="148"/>
        <v>41935.770752314813</v>
      </c>
      <c r="T1562" s="16">
        <f t="shared" si="149"/>
        <v>41955.812418981484</v>
      </c>
    </row>
    <row r="1563" spans="1:20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15">
        <f t="shared" si="148"/>
        <v>41554.791701388887</v>
      </c>
      <c r="T1563" s="16">
        <f t="shared" si="149"/>
        <v>41584.833368055552</v>
      </c>
    </row>
    <row r="1564" spans="1:20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s="9" t="str">
        <f t="shared" si="146"/>
        <v>Publishing</v>
      </c>
      <c r="R1564" s="9" t="str">
        <f t="shared" si="147"/>
        <v>Art Books</v>
      </c>
      <c r="S1564" s="15">
        <f t="shared" si="148"/>
        <v>40079.316157407404</v>
      </c>
      <c r="T1564" s="16">
        <f t="shared" si="149"/>
        <v>40148.784722222219</v>
      </c>
    </row>
    <row r="1565" spans="1:20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15">
        <f t="shared" si="148"/>
        <v>41652.492488425924</v>
      </c>
      <c r="T1565" s="16">
        <f t="shared" si="149"/>
        <v>41712.450821759259</v>
      </c>
    </row>
    <row r="1566" spans="1:20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15">
        <f t="shared" si="148"/>
        <v>42121.117002314815</v>
      </c>
      <c r="T1566" s="16">
        <f t="shared" si="149"/>
        <v>42152.586805555555</v>
      </c>
    </row>
    <row r="1567" spans="1:20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15">
        <f t="shared" si="148"/>
        <v>40672.479872685188</v>
      </c>
      <c r="T1567" s="16">
        <f t="shared" si="149"/>
        <v>40702.479872685188</v>
      </c>
    </row>
    <row r="1568" spans="1:20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s="9" t="str">
        <f t="shared" si="146"/>
        <v>Publishing</v>
      </c>
      <c r="R1568" s="9" t="str">
        <f t="shared" si="147"/>
        <v>Art Books</v>
      </c>
      <c r="S1568" s="15">
        <f t="shared" si="148"/>
        <v>42549.666712962964</v>
      </c>
      <c r="T1568" s="16">
        <f t="shared" si="149"/>
        <v>42578.666666666672</v>
      </c>
    </row>
    <row r="1569" spans="1:20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s="9" t="str">
        <f t="shared" si="146"/>
        <v>Publishing</v>
      </c>
      <c r="R1569" s="9" t="str">
        <f t="shared" si="147"/>
        <v>Art Books</v>
      </c>
      <c r="S1569" s="15">
        <f t="shared" si="148"/>
        <v>41671.68686342593</v>
      </c>
      <c r="T1569" s="16">
        <f t="shared" si="149"/>
        <v>41686.75</v>
      </c>
    </row>
    <row r="1570" spans="1:20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15">
        <f t="shared" si="148"/>
        <v>41961.812326388885</v>
      </c>
      <c r="T1570" s="16">
        <f t="shared" si="149"/>
        <v>41996.812326388885</v>
      </c>
    </row>
    <row r="1571" spans="1:20" ht="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s="9" t="str">
        <f t="shared" si="146"/>
        <v>Publishing</v>
      </c>
      <c r="R1571" s="9" t="str">
        <f t="shared" si="147"/>
        <v>Art Books</v>
      </c>
      <c r="S1571" s="15">
        <f t="shared" si="148"/>
        <v>41389.429560185185</v>
      </c>
      <c r="T1571" s="16">
        <f t="shared" si="149"/>
        <v>41419.429560185185</v>
      </c>
    </row>
    <row r="1572" spans="1:20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s="9" t="str">
        <f t="shared" si="146"/>
        <v>Publishing</v>
      </c>
      <c r="R1572" s="9" t="str">
        <f t="shared" si="147"/>
        <v>Art Books</v>
      </c>
      <c r="S1572" s="15">
        <f t="shared" si="148"/>
        <v>42438.563449074078</v>
      </c>
      <c r="T1572" s="16">
        <f t="shared" si="149"/>
        <v>42468.521782407406</v>
      </c>
    </row>
    <row r="1573" spans="1:20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15">
        <f t="shared" si="148"/>
        <v>42144.519479166665</v>
      </c>
      <c r="T1573" s="16">
        <f t="shared" si="149"/>
        <v>42174.519479166665</v>
      </c>
    </row>
    <row r="1574" spans="1:20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s="9" t="str">
        <f t="shared" si="146"/>
        <v>Publishing</v>
      </c>
      <c r="R1574" s="9" t="str">
        <f t="shared" si="147"/>
        <v>Art Books</v>
      </c>
      <c r="S1574" s="15">
        <f t="shared" si="148"/>
        <v>42403.783090277779</v>
      </c>
      <c r="T1574" s="16">
        <f t="shared" si="149"/>
        <v>42428.749305555553</v>
      </c>
    </row>
    <row r="1575" spans="1:20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s="9" t="str">
        <f t="shared" si="146"/>
        <v>Publishing</v>
      </c>
      <c r="R1575" s="9" t="str">
        <f t="shared" si="147"/>
        <v>Art Books</v>
      </c>
      <c r="S1575" s="15">
        <f t="shared" si="148"/>
        <v>42785.750023148154</v>
      </c>
      <c r="T1575" s="16">
        <f t="shared" si="149"/>
        <v>42825.915972222225</v>
      </c>
    </row>
    <row r="1576" spans="1:20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s="9" t="str">
        <f t="shared" si="146"/>
        <v>Publishing</v>
      </c>
      <c r="R1576" s="9" t="str">
        <f t="shared" si="147"/>
        <v>Art Books</v>
      </c>
      <c r="S1576" s="15">
        <f t="shared" si="148"/>
        <v>42017.677418981482</v>
      </c>
      <c r="T1576" s="16">
        <f t="shared" si="149"/>
        <v>42052.677418981482</v>
      </c>
    </row>
    <row r="1577" spans="1:20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s="9" t="str">
        <f t="shared" si="146"/>
        <v>Publishing</v>
      </c>
      <c r="R1577" s="9" t="str">
        <f t="shared" si="147"/>
        <v>Art Books</v>
      </c>
      <c r="S1577" s="15">
        <f t="shared" si="148"/>
        <v>41799.274259259255</v>
      </c>
      <c r="T1577" s="16">
        <f t="shared" si="149"/>
        <v>41829.274259259255</v>
      </c>
    </row>
    <row r="1578" spans="1:20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15">
        <f t="shared" si="148"/>
        <v>42140.629259259258</v>
      </c>
      <c r="T1578" s="16">
        <f t="shared" si="149"/>
        <v>42185.629259259258</v>
      </c>
    </row>
    <row r="1579" spans="1:20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15">
        <f t="shared" si="148"/>
        <v>41054.597777777773</v>
      </c>
      <c r="T1579" s="16">
        <f t="shared" si="149"/>
        <v>41114.597777777773</v>
      </c>
    </row>
    <row r="1580" spans="1:20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15">
        <f t="shared" si="148"/>
        <v>40398.815868055557</v>
      </c>
      <c r="T1580" s="16">
        <f t="shared" si="149"/>
        <v>40422.833333333336</v>
      </c>
    </row>
    <row r="1581" spans="1:20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15">
        <f t="shared" si="148"/>
        <v>41481.746423611112</v>
      </c>
      <c r="T1581" s="16">
        <f t="shared" si="149"/>
        <v>41514.746423611112</v>
      </c>
    </row>
    <row r="1582" spans="1:20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s="9" t="str">
        <f t="shared" si="146"/>
        <v>Publishing</v>
      </c>
      <c r="R1582" s="9" t="str">
        <f t="shared" si="147"/>
        <v>Art Books</v>
      </c>
      <c r="S1582" s="15">
        <f t="shared" si="148"/>
        <v>40989.800069444442</v>
      </c>
      <c r="T1582" s="16">
        <f t="shared" si="149"/>
        <v>41049.800069444442</v>
      </c>
    </row>
    <row r="1583" spans="1:20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15">
        <f t="shared" si="148"/>
        <v>42325.198958333334</v>
      </c>
      <c r="T1583" s="16">
        <f t="shared" si="149"/>
        <v>42357.198958333334</v>
      </c>
    </row>
    <row r="1584" spans="1:20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15">
        <f t="shared" si="148"/>
        <v>42246.539965277778</v>
      </c>
      <c r="T1584" s="16">
        <f t="shared" si="149"/>
        <v>42303.638888888891</v>
      </c>
    </row>
    <row r="1585" spans="1:20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15">
        <f t="shared" si="148"/>
        <v>41877.654988425929</v>
      </c>
      <c r="T1585" s="16">
        <f t="shared" si="149"/>
        <v>41907.654988425929</v>
      </c>
    </row>
    <row r="1586" spans="1:20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s="9" t="str">
        <f t="shared" si="146"/>
        <v>Photography</v>
      </c>
      <c r="R1586" s="9" t="str">
        <f t="shared" si="147"/>
        <v>Places</v>
      </c>
      <c r="S1586" s="15">
        <f t="shared" si="148"/>
        <v>41779.399317129632</v>
      </c>
      <c r="T1586" s="16">
        <f t="shared" si="149"/>
        <v>41789.399317129632</v>
      </c>
    </row>
    <row r="1587" spans="1:20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s="9" t="str">
        <f t="shared" si="146"/>
        <v>Photography</v>
      </c>
      <c r="R1587" s="9" t="str">
        <f t="shared" si="147"/>
        <v>Places</v>
      </c>
      <c r="S1587" s="15">
        <f t="shared" si="148"/>
        <v>42707.645462962959</v>
      </c>
      <c r="T1587" s="16">
        <f t="shared" si="149"/>
        <v>42729.208333333328</v>
      </c>
    </row>
    <row r="1588" spans="1:20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s="9" t="str">
        <f t="shared" si="146"/>
        <v>Photography</v>
      </c>
      <c r="R1588" s="9" t="str">
        <f t="shared" si="147"/>
        <v>Places</v>
      </c>
      <c r="S1588" s="15">
        <f t="shared" si="148"/>
        <v>42068.854421296295</v>
      </c>
      <c r="T1588" s="16">
        <f t="shared" si="149"/>
        <v>42098.812754629631</v>
      </c>
    </row>
    <row r="1589" spans="1:20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15">
        <f t="shared" si="148"/>
        <v>41956.700983796298</v>
      </c>
      <c r="T1589" s="16">
        <f t="shared" si="149"/>
        <v>41986.700983796298</v>
      </c>
    </row>
    <row r="1590" spans="1:20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s="9" t="str">
        <f t="shared" si="146"/>
        <v>Photography</v>
      </c>
      <c r="R1590" s="9" t="str">
        <f t="shared" si="147"/>
        <v>Places</v>
      </c>
      <c r="S1590" s="15">
        <f t="shared" si="148"/>
        <v>42004.99998842593</v>
      </c>
      <c r="T1590" s="16">
        <f t="shared" si="149"/>
        <v>42035.591666666667</v>
      </c>
    </row>
    <row r="1591" spans="1:20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s="9" t="str">
        <f t="shared" si="146"/>
        <v>Photography</v>
      </c>
      <c r="R1591" s="9" t="str">
        <f t="shared" si="147"/>
        <v>Places</v>
      </c>
      <c r="S1591" s="15">
        <f t="shared" si="148"/>
        <v>42256.734791666662</v>
      </c>
      <c r="T1591" s="16">
        <f t="shared" si="149"/>
        <v>42286.734791666662</v>
      </c>
    </row>
    <row r="1592" spans="1:20" ht="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15">
        <f t="shared" si="148"/>
        <v>42240.607222222221</v>
      </c>
      <c r="T1592" s="16">
        <f t="shared" si="149"/>
        <v>42270.607222222221</v>
      </c>
    </row>
    <row r="1593" spans="1:20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s="9" t="str">
        <f t="shared" si="146"/>
        <v>Photography</v>
      </c>
      <c r="R1593" s="9" t="str">
        <f t="shared" si="147"/>
        <v>Places</v>
      </c>
      <c r="S1593" s="15">
        <f t="shared" si="148"/>
        <v>42433.476168981477</v>
      </c>
      <c r="T1593" s="16">
        <f t="shared" si="149"/>
        <v>42463.43450231482</v>
      </c>
    </row>
    <row r="1594" spans="1:20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s="9" t="str">
        <f t="shared" si="146"/>
        <v>Photography</v>
      </c>
      <c r="R1594" s="9" t="str">
        <f t="shared" si="147"/>
        <v>Places</v>
      </c>
      <c r="S1594" s="15">
        <f t="shared" si="148"/>
        <v>42045.822743055556</v>
      </c>
      <c r="T1594" s="16">
        <f t="shared" si="149"/>
        <v>42090.781076388885</v>
      </c>
    </row>
    <row r="1595" spans="1:20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15">
        <f t="shared" si="148"/>
        <v>42033.595543981486</v>
      </c>
      <c r="T1595" s="16">
        <f t="shared" si="149"/>
        <v>42063.595543981486</v>
      </c>
    </row>
    <row r="1596" spans="1:20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15">
        <f t="shared" si="148"/>
        <v>42445.462754629625</v>
      </c>
      <c r="T1596" s="16">
        <f t="shared" si="149"/>
        <v>42505.431250000001</v>
      </c>
    </row>
    <row r="1597" spans="1:20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15">
        <f t="shared" si="148"/>
        <v>41779.800092592595</v>
      </c>
      <c r="T1597" s="16">
        <f t="shared" si="149"/>
        <v>41808.592361111107</v>
      </c>
    </row>
    <row r="1598" spans="1:20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15">
        <f t="shared" si="148"/>
        <v>41941.180196759262</v>
      </c>
      <c r="T1598" s="16">
        <f t="shared" si="149"/>
        <v>41986.221863425926</v>
      </c>
    </row>
    <row r="1599" spans="1:20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s="9" t="str">
        <f t="shared" si="146"/>
        <v>Photography</v>
      </c>
      <c r="R1599" s="9" t="str">
        <f t="shared" si="147"/>
        <v>Places</v>
      </c>
      <c r="S1599" s="15">
        <f t="shared" si="148"/>
        <v>42603.104131944448</v>
      </c>
      <c r="T1599" s="16">
        <f t="shared" si="149"/>
        <v>42633.104131944448</v>
      </c>
    </row>
    <row r="1600" spans="1:20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15">
        <f t="shared" si="148"/>
        <v>42151.417337962965</v>
      </c>
      <c r="T1600" s="16">
        <f t="shared" si="149"/>
        <v>42211.417337962965</v>
      </c>
    </row>
    <row r="1601" spans="1:20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s="9" t="str">
        <f t="shared" si="146"/>
        <v>Photography</v>
      </c>
      <c r="R1601" s="9" t="str">
        <f t="shared" si="147"/>
        <v>Places</v>
      </c>
      <c r="S1601" s="15">
        <f t="shared" si="148"/>
        <v>42438.28907407407</v>
      </c>
      <c r="T1601" s="16">
        <f t="shared" si="149"/>
        <v>42468.247407407413</v>
      </c>
    </row>
    <row r="1602" spans="1:20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s="9" t="str">
        <f t="shared" si="146"/>
        <v>Photography</v>
      </c>
      <c r="R1602" s="9" t="str">
        <f t="shared" si="147"/>
        <v>Places</v>
      </c>
      <c r="S1602" s="15">
        <f t="shared" si="148"/>
        <v>41790.807314814811</v>
      </c>
      <c r="T1602" s="16">
        <f t="shared" si="149"/>
        <v>41834.96597222222</v>
      </c>
    </row>
    <row r="1603" spans="1:20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8">
        <f t="shared" ref="P1603:P1666" si="151">IF(L1603&gt;0,E1603/L1603, 0)</f>
        <v>48.325535714285714</v>
      </c>
      <c r="Q1603" s="9" t="str">
        <f t="shared" ref="Q1603:Q1666" si="152">PROPER(LEFT($N1603,FIND("/",$N1603)-1))</f>
        <v>Music</v>
      </c>
      <c r="R1603" s="9" t="str">
        <f t="shared" ref="R1603:R1666" si="153">PROPER(RIGHT($N1603,LEN(N1603)-FIND("/",N1603)))</f>
        <v>Rock</v>
      </c>
      <c r="S1603" s="15">
        <f t="shared" ref="S1603:S1666" si="154">(J1603/86400)+25569+(-6/24)</f>
        <v>40637.842974537038</v>
      </c>
      <c r="T1603" s="16">
        <f t="shared" ref="T1603:T1666" si="155">(I1603/86400)+25569+(-6/24)</f>
        <v>40667.842974537038</v>
      </c>
    </row>
    <row r="1604" spans="1:20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s="9" t="str">
        <f t="shared" si="152"/>
        <v>Music</v>
      </c>
      <c r="R1604" s="9" t="str">
        <f t="shared" si="153"/>
        <v>Rock</v>
      </c>
      <c r="S1604" s="15">
        <f t="shared" si="154"/>
        <v>40788.047650462962</v>
      </c>
      <c r="T1604" s="16">
        <f t="shared" si="155"/>
        <v>40830.708333333336</v>
      </c>
    </row>
    <row r="1605" spans="1:20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s="9" t="str">
        <f t="shared" si="152"/>
        <v>Music</v>
      </c>
      <c r="R1605" s="9" t="str">
        <f t="shared" si="153"/>
        <v>Rock</v>
      </c>
      <c r="S1605" s="15">
        <f t="shared" si="154"/>
        <v>40875.919664351852</v>
      </c>
      <c r="T1605" s="16">
        <f t="shared" si="155"/>
        <v>40935.919664351852</v>
      </c>
    </row>
    <row r="1606" spans="1:20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s="9" t="str">
        <f t="shared" si="152"/>
        <v>Music</v>
      </c>
      <c r="R1606" s="9" t="str">
        <f t="shared" si="153"/>
        <v>Rock</v>
      </c>
      <c r="S1606" s="15">
        <f t="shared" si="154"/>
        <v>40945.595312500001</v>
      </c>
      <c r="T1606" s="16">
        <f t="shared" si="155"/>
        <v>40985.553645833337</v>
      </c>
    </row>
    <row r="1607" spans="1:20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s="9" t="str">
        <f t="shared" si="152"/>
        <v>Music</v>
      </c>
      <c r="R1607" s="9" t="str">
        <f t="shared" si="153"/>
        <v>Rock</v>
      </c>
      <c r="S1607" s="15">
        <f t="shared" si="154"/>
        <v>40746.762881944444</v>
      </c>
      <c r="T1607" s="16">
        <f t="shared" si="155"/>
        <v>40756.041666666664</v>
      </c>
    </row>
    <row r="1608" spans="1:20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s="9" t="str">
        <f t="shared" si="152"/>
        <v>Music</v>
      </c>
      <c r="R1608" s="9" t="str">
        <f t="shared" si="153"/>
        <v>Rock</v>
      </c>
      <c r="S1608" s="15">
        <f t="shared" si="154"/>
        <v>40535.861550925925</v>
      </c>
      <c r="T1608" s="16">
        <f t="shared" si="155"/>
        <v>40625.819884259261</v>
      </c>
    </row>
    <row r="1609" spans="1:20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s="9" t="str">
        <f t="shared" si="152"/>
        <v>Music</v>
      </c>
      <c r="R1609" s="9" t="str">
        <f t="shared" si="153"/>
        <v>Rock</v>
      </c>
      <c r="S1609" s="15">
        <f t="shared" si="154"/>
        <v>41053.55846064815</v>
      </c>
      <c r="T1609" s="16">
        <f t="shared" si="155"/>
        <v>41074.55846064815</v>
      </c>
    </row>
    <row r="1610" spans="1:20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s="9" t="str">
        <f t="shared" si="152"/>
        <v>Music</v>
      </c>
      <c r="R1610" s="9" t="str">
        <f t="shared" si="153"/>
        <v>Rock</v>
      </c>
      <c r="S1610" s="15">
        <f t="shared" si="154"/>
        <v>41607.58085648148</v>
      </c>
      <c r="T1610" s="16">
        <f t="shared" si="155"/>
        <v>41639.976388888885</v>
      </c>
    </row>
    <row r="1611" spans="1:20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15">
        <f t="shared" si="154"/>
        <v>40795.751261574071</v>
      </c>
      <c r="T1611" s="16">
        <f t="shared" si="155"/>
        <v>40849.083333333336</v>
      </c>
    </row>
    <row r="1612" spans="1:20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s="9" t="str">
        <f t="shared" si="152"/>
        <v>Music</v>
      </c>
      <c r="R1612" s="9" t="str">
        <f t="shared" si="153"/>
        <v>Rock</v>
      </c>
      <c r="S1612" s="15">
        <f t="shared" si="154"/>
        <v>41228.674884259257</v>
      </c>
      <c r="T1612" s="16">
        <f t="shared" si="155"/>
        <v>41258.674884259257</v>
      </c>
    </row>
    <row r="1613" spans="1:20" ht="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s="9" t="str">
        <f t="shared" si="152"/>
        <v>Music</v>
      </c>
      <c r="R1613" s="9" t="str">
        <f t="shared" si="153"/>
        <v>Rock</v>
      </c>
      <c r="S1613" s="15">
        <f t="shared" si="154"/>
        <v>41408.75037037037</v>
      </c>
      <c r="T1613" s="16">
        <f t="shared" si="155"/>
        <v>41429.75037037037</v>
      </c>
    </row>
    <row r="1614" spans="1:20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15">
        <f t="shared" si="154"/>
        <v>41246.624814814815</v>
      </c>
      <c r="T1614" s="16">
        <f t="shared" si="155"/>
        <v>41276.624814814815</v>
      </c>
    </row>
    <row r="1615" spans="1:20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s="9" t="str">
        <f t="shared" si="152"/>
        <v>Music</v>
      </c>
      <c r="R1615" s="9" t="str">
        <f t="shared" si="153"/>
        <v>Rock</v>
      </c>
      <c r="S1615" s="15">
        <f t="shared" si="154"/>
        <v>41081.819467592592</v>
      </c>
      <c r="T1615" s="16">
        <f t="shared" si="155"/>
        <v>41111.819467592592</v>
      </c>
    </row>
    <row r="1616" spans="1:20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s="9" t="str">
        <f t="shared" si="152"/>
        <v>Music</v>
      </c>
      <c r="R1616" s="9" t="str">
        <f t="shared" si="153"/>
        <v>Rock</v>
      </c>
      <c r="S1616" s="15">
        <f t="shared" si="154"/>
        <v>41794.731122685189</v>
      </c>
      <c r="T1616" s="16">
        <f t="shared" si="155"/>
        <v>41854.458333333336</v>
      </c>
    </row>
    <row r="1617" spans="1:20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s="9" t="str">
        <f t="shared" si="152"/>
        <v>Music</v>
      </c>
      <c r="R1617" s="9" t="str">
        <f t="shared" si="153"/>
        <v>Rock</v>
      </c>
      <c r="S1617" s="15">
        <f t="shared" si="154"/>
        <v>40844.800879629627</v>
      </c>
      <c r="T1617" s="16">
        <f t="shared" si="155"/>
        <v>40889.842546296299</v>
      </c>
    </row>
    <row r="1618" spans="1:20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s="9" t="str">
        <f t="shared" si="152"/>
        <v>Music</v>
      </c>
      <c r="R1618" s="9" t="str">
        <f t="shared" si="153"/>
        <v>Rock</v>
      </c>
      <c r="S1618" s="15">
        <f t="shared" si="154"/>
        <v>41194.465520833335</v>
      </c>
      <c r="T1618" s="16">
        <f t="shared" si="155"/>
        <v>41235.666666666664</v>
      </c>
    </row>
    <row r="1619" spans="1:20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s="9" t="str">
        <f t="shared" si="152"/>
        <v>Music</v>
      </c>
      <c r="R1619" s="9" t="str">
        <f t="shared" si="153"/>
        <v>Rock</v>
      </c>
      <c r="S1619" s="15">
        <f t="shared" si="154"/>
        <v>41546.414212962962</v>
      </c>
      <c r="T1619" s="16">
        <f t="shared" si="155"/>
        <v>41579.541666666664</v>
      </c>
    </row>
    <row r="1620" spans="1:20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s="9" t="str">
        <f t="shared" si="152"/>
        <v>Music</v>
      </c>
      <c r="R1620" s="9" t="str">
        <f t="shared" si="153"/>
        <v>Rock</v>
      </c>
      <c r="S1620" s="15">
        <f t="shared" si="154"/>
        <v>41301.404340277775</v>
      </c>
      <c r="T1620" s="16">
        <f t="shared" si="155"/>
        <v>41341.404340277775</v>
      </c>
    </row>
    <row r="1621" spans="1:20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s="9" t="str">
        <f t="shared" si="152"/>
        <v>Music</v>
      </c>
      <c r="R1621" s="9" t="str">
        <f t="shared" si="153"/>
        <v>Rock</v>
      </c>
      <c r="S1621" s="15">
        <f t="shared" si="154"/>
        <v>41875.936180555553</v>
      </c>
      <c r="T1621" s="16">
        <f t="shared" si="155"/>
        <v>41896.936180555553</v>
      </c>
    </row>
    <row r="1622" spans="1:20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s="9" t="str">
        <f t="shared" si="152"/>
        <v>Music</v>
      </c>
      <c r="R1622" s="9" t="str">
        <f t="shared" si="153"/>
        <v>Rock</v>
      </c>
      <c r="S1622" s="15">
        <f t="shared" si="154"/>
        <v>41321.089583333334</v>
      </c>
      <c r="T1622" s="16">
        <f t="shared" si="155"/>
        <v>41328.089583333334</v>
      </c>
    </row>
    <row r="1623" spans="1:20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s="9" t="str">
        <f t="shared" si="152"/>
        <v>Music</v>
      </c>
      <c r="R1623" s="9" t="str">
        <f t="shared" si="153"/>
        <v>Rock</v>
      </c>
      <c r="S1623" s="15">
        <f t="shared" si="154"/>
        <v>41003.35665509259</v>
      </c>
      <c r="T1623" s="16">
        <f t="shared" si="155"/>
        <v>41056.915972222225</v>
      </c>
    </row>
    <row r="1624" spans="1:20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s="9" t="str">
        <f t="shared" si="152"/>
        <v>Music</v>
      </c>
      <c r="R1624" s="9" t="str">
        <f t="shared" si="153"/>
        <v>Rock</v>
      </c>
      <c r="S1624" s="15">
        <f t="shared" si="154"/>
        <v>41950.044837962967</v>
      </c>
      <c r="T1624" s="16">
        <f t="shared" si="155"/>
        <v>41990.082638888889</v>
      </c>
    </row>
    <row r="1625" spans="1:20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s="9" t="str">
        <f t="shared" si="152"/>
        <v>Music</v>
      </c>
      <c r="R1625" s="9" t="str">
        <f t="shared" si="153"/>
        <v>Rock</v>
      </c>
      <c r="S1625" s="15">
        <f t="shared" si="154"/>
        <v>41453.438530092593</v>
      </c>
      <c r="T1625" s="16">
        <f t="shared" si="155"/>
        <v>41513.438530092593</v>
      </c>
    </row>
    <row r="1626" spans="1:20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15">
        <f t="shared" si="154"/>
        <v>41243.117303240739</v>
      </c>
      <c r="T1626" s="16">
        <f t="shared" si="155"/>
        <v>41283.117303240739</v>
      </c>
    </row>
    <row r="1627" spans="1:20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s="9" t="str">
        <f t="shared" si="152"/>
        <v>Music</v>
      </c>
      <c r="R1627" s="9" t="str">
        <f t="shared" si="153"/>
        <v>Rock</v>
      </c>
      <c r="S1627" s="15">
        <f t="shared" si="154"/>
        <v>41135.449687500004</v>
      </c>
      <c r="T1627" s="16">
        <f t="shared" si="155"/>
        <v>41163.449687500004</v>
      </c>
    </row>
    <row r="1628" spans="1:20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s="9" t="str">
        <f t="shared" si="152"/>
        <v>Music</v>
      </c>
      <c r="R1628" s="9" t="str">
        <f t="shared" si="153"/>
        <v>Rock</v>
      </c>
      <c r="S1628" s="15">
        <f t="shared" si="154"/>
        <v>41579.597997685181</v>
      </c>
      <c r="T1628" s="16">
        <f t="shared" si="155"/>
        <v>41609.639664351853</v>
      </c>
    </row>
    <row r="1629" spans="1:20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s="9" t="str">
        <f t="shared" si="152"/>
        <v>Music</v>
      </c>
      <c r="R1629" s="9" t="str">
        <f t="shared" si="153"/>
        <v>Rock</v>
      </c>
      <c r="S1629" s="15">
        <f t="shared" si="154"/>
        <v>41205.457048611112</v>
      </c>
      <c r="T1629" s="16">
        <f t="shared" si="155"/>
        <v>41238.957638888889</v>
      </c>
    </row>
    <row r="1630" spans="1:20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s="9" t="str">
        <f t="shared" si="152"/>
        <v>Music</v>
      </c>
      <c r="R1630" s="9" t="str">
        <f t="shared" si="153"/>
        <v>Rock</v>
      </c>
      <c r="S1630" s="15">
        <f t="shared" si="154"/>
        <v>41774.487060185187</v>
      </c>
      <c r="T1630" s="16">
        <f t="shared" si="155"/>
        <v>41807.487060185187</v>
      </c>
    </row>
    <row r="1631" spans="1:20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s="9" t="str">
        <f t="shared" si="152"/>
        <v>Music</v>
      </c>
      <c r="R1631" s="9" t="str">
        <f t="shared" si="153"/>
        <v>Rock</v>
      </c>
      <c r="S1631" s="15">
        <f t="shared" si="154"/>
        <v>41645.617280092592</v>
      </c>
      <c r="T1631" s="16">
        <f t="shared" si="155"/>
        <v>41690.617280092592</v>
      </c>
    </row>
    <row r="1632" spans="1:20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s="9" t="str">
        <f t="shared" si="152"/>
        <v>Music</v>
      </c>
      <c r="R1632" s="9" t="str">
        <f t="shared" si="153"/>
        <v>Rock</v>
      </c>
      <c r="S1632" s="15">
        <f t="shared" si="154"/>
        <v>40939.587673611109</v>
      </c>
      <c r="T1632" s="16">
        <f t="shared" si="155"/>
        <v>40970.040972222225</v>
      </c>
    </row>
    <row r="1633" spans="1:20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s="9" t="str">
        <f t="shared" si="152"/>
        <v>Music</v>
      </c>
      <c r="R1633" s="9" t="str">
        <f t="shared" si="153"/>
        <v>Rock</v>
      </c>
      <c r="S1633" s="15">
        <f t="shared" si="154"/>
        <v>41164.609502314815</v>
      </c>
      <c r="T1633" s="16">
        <f t="shared" si="155"/>
        <v>41194.609502314815</v>
      </c>
    </row>
    <row r="1634" spans="1:20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s="9" t="str">
        <f t="shared" si="152"/>
        <v>Music</v>
      </c>
      <c r="R1634" s="9" t="str">
        <f t="shared" si="153"/>
        <v>Rock</v>
      </c>
      <c r="S1634" s="15">
        <f t="shared" si="154"/>
        <v>40750.090902777782</v>
      </c>
      <c r="T1634" s="16">
        <f t="shared" si="155"/>
        <v>40810.090902777782</v>
      </c>
    </row>
    <row r="1635" spans="1:20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s="9" t="str">
        <f t="shared" si="152"/>
        <v>Music</v>
      </c>
      <c r="R1635" s="9" t="str">
        <f t="shared" si="153"/>
        <v>Rock</v>
      </c>
      <c r="S1635" s="15">
        <f t="shared" si="154"/>
        <v>40896.633750000001</v>
      </c>
      <c r="T1635" s="16">
        <f t="shared" si="155"/>
        <v>40923.958333333336</v>
      </c>
    </row>
    <row r="1636" spans="1:20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s="9" t="str">
        <f t="shared" si="152"/>
        <v>Music</v>
      </c>
      <c r="R1636" s="9" t="str">
        <f t="shared" si="153"/>
        <v>Rock</v>
      </c>
      <c r="S1636" s="15">
        <f t="shared" si="154"/>
        <v>40657.939826388887</v>
      </c>
      <c r="T1636" s="16">
        <f t="shared" si="155"/>
        <v>40695.999305555553</v>
      </c>
    </row>
    <row r="1637" spans="1:20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s="9" t="str">
        <f t="shared" si="152"/>
        <v>Music</v>
      </c>
      <c r="R1637" s="9" t="str">
        <f t="shared" si="153"/>
        <v>Rock</v>
      </c>
      <c r="S1637" s="15">
        <f t="shared" si="154"/>
        <v>42502.618761574078</v>
      </c>
      <c r="T1637" s="16">
        <f t="shared" si="155"/>
        <v>42562.618761574078</v>
      </c>
    </row>
    <row r="1638" spans="1:20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s="9" t="str">
        <f t="shared" si="152"/>
        <v>Music</v>
      </c>
      <c r="R1638" s="9" t="str">
        <f t="shared" si="153"/>
        <v>Rock</v>
      </c>
      <c r="S1638" s="15">
        <f t="shared" si="154"/>
        <v>40662.83666666667</v>
      </c>
      <c r="T1638" s="16">
        <f t="shared" si="155"/>
        <v>40705.916666666664</v>
      </c>
    </row>
    <row r="1639" spans="1:20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15">
        <f t="shared" si="154"/>
        <v>40122.501620370371</v>
      </c>
      <c r="T1639" s="16">
        <f t="shared" si="155"/>
        <v>40178.735416666663</v>
      </c>
    </row>
    <row r="1640" spans="1:20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s="9" t="str">
        <f t="shared" si="152"/>
        <v>Music</v>
      </c>
      <c r="R1640" s="9" t="str">
        <f t="shared" si="153"/>
        <v>Rock</v>
      </c>
      <c r="S1640" s="15">
        <f t="shared" si="154"/>
        <v>41288.43712962963</v>
      </c>
      <c r="T1640" s="16">
        <f t="shared" si="155"/>
        <v>41333.642361111109</v>
      </c>
    </row>
    <row r="1641" spans="1:20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s="9" t="str">
        <f t="shared" si="152"/>
        <v>Music</v>
      </c>
      <c r="R1641" s="9" t="str">
        <f t="shared" si="153"/>
        <v>Rock</v>
      </c>
      <c r="S1641" s="15">
        <f t="shared" si="154"/>
        <v>40941.402372685188</v>
      </c>
      <c r="T1641" s="16">
        <f t="shared" si="155"/>
        <v>40971.402372685188</v>
      </c>
    </row>
    <row r="1642" spans="1:20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s="9" t="str">
        <f t="shared" si="152"/>
        <v>Music</v>
      </c>
      <c r="R1642" s="9" t="str">
        <f t="shared" si="153"/>
        <v>Rock</v>
      </c>
      <c r="S1642" s="15">
        <f t="shared" si="154"/>
        <v>40378.98096064815</v>
      </c>
      <c r="T1642" s="16">
        <f t="shared" si="155"/>
        <v>40392.832638888889</v>
      </c>
    </row>
    <row r="1643" spans="1:20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15">
        <f t="shared" si="154"/>
        <v>41962.346574074079</v>
      </c>
      <c r="T1643" s="16">
        <f t="shared" si="155"/>
        <v>41992.346574074079</v>
      </c>
    </row>
    <row r="1644" spans="1:20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s="9" t="str">
        <f t="shared" si="152"/>
        <v>Music</v>
      </c>
      <c r="R1644" s="9" t="str">
        <f t="shared" si="153"/>
        <v>Pop</v>
      </c>
      <c r="S1644" s="15">
        <f t="shared" si="154"/>
        <v>40687.774618055555</v>
      </c>
      <c r="T1644" s="16">
        <f t="shared" si="155"/>
        <v>40707.774618055555</v>
      </c>
    </row>
    <row r="1645" spans="1:20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s="9" t="str">
        <f t="shared" si="152"/>
        <v>Music</v>
      </c>
      <c r="R1645" s="9" t="str">
        <f t="shared" si="153"/>
        <v>Pop</v>
      </c>
      <c r="S1645" s="15">
        <f t="shared" si="154"/>
        <v>41146.574212962965</v>
      </c>
      <c r="T1645" s="16">
        <f t="shared" si="155"/>
        <v>41176.574212962965</v>
      </c>
    </row>
    <row r="1646" spans="1:20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s="9" t="str">
        <f t="shared" si="152"/>
        <v>Music</v>
      </c>
      <c r="R1646" s="9" t="str">
        <f t="shared" si="153"/>
        <v>Pop</v>
      </c>
      <c r="S1646" s="15">
        <f t="shared" si="154"/>
        <v>41174.80972222222</v>
      </c>
      <c r="T1646" s="16">
        <f t="shared" si="155"/>
        <v>41234.851388888885</v>
      </c>
    </row>
    <row r="1647" spans="1:20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15">
        <f t="shared" si="154"/>
        <v>41521.367361111115</v>
      </c>
      <c r="T1647" s="16">
        <f t="shared" si="155"/>
        <v>41535.367361111115</v>
      </c>
    </row>
    <row r="1648" spans="1:20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s="9" t="str">
        <f t="shared" si="152"/>
        <v>Music</v>
      </c>
      <c r="R1648" s="9" t="str">
        <f t="shared" si="153"/>
        <v>Pop</v>
      </c>
      <c r="S1648" s="15">
        <f t="shared" si="154"/>
        <v>41833.200266203705</v>
      </c>
      <c r="T1648" s="16">
        <f t="shared" si="155"/>
        <v>41865.507638888885</v>
      </c>
    </row>
    <row r="1649" spans="1:20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s="9" t="str">
        <f t="shared" si="152"/>
        <v>Music</v>
      </c>
      <c r="R1649" s="9" t="str">
        <f t="shared" si="153"/>
        <v>Pop</v>
      </c>
      <c r="S1649" s="15">
        <f t="shared" si="154"/>
        <v>41039.159456018519</v>
      </c>
      <c r="T1649" s="16">
        <f t="shared" si="155"/>
        <v>41069.159456018519</v>
      </c>
    </row>
    <row r="1650" spans="1:20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s="9" t="str">
        <f t="shared" si="152"/>
        <v>Music</v>
      </c>
      <c r="R1650" s="9" t="str">
        <f t="shared" si="153"/>
        <v>Pop</v>
      </c>
      <c r="S1650" s="15">
        <f t="shared" si="154"/>
        <v>40592.454652777778</v>
      </c>
      <c r="T1650" s="16">
        <f t="shared" si="155"/>
        <v>40622.412986111114</v>
      </c>
    </row>
    <row r="1651" spans="1:20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s="9" t="str">
        <f t="shared" si="152"/>
        <v>Music</v>
      </c>
      <c r="R1651" s="9" t="str">
        <f t="shared" si="153"/>
        <v>Pop</v>
      </c>
      <c r="S1651" s="15">
        <f t="shared" si="154"/>
        <v>41737.434664351851</v>
      </c>
      <c r="T1651" s="16">
        <f t="shared" si="155"/>
        <v>41782.434664351851</v>
      </c>
    </row>
    <row r="1652" spans="1:20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s="9" t="str">
        <f t="shared" si="152"/>
        <v>Music</v>
      </c>
      <c r="R1652" s="9" t="str">
        <f t="shared" si="153"/>
        <v>Pop</v>
      </c>
      <c r="S1652" s="15">
        <f t="shared" si="154"/>
        <v>41526.185613425929</v>
      </c>
      <c r="T1652" s="16">
        <f t="shared" si="155"/>
        <v>41556.185613425929</v>
      </c>
    </row>
    <row r="1653" spans="1:20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15">
        <f t="shared" si="154"/>
        <v>40625.650694444441</v>
      </c>
      <c r="T1653" s="16">
        <f t="shared" si="155"/>
        <v>40659.040972222225</v>
      </c>
    </row>
    <row r="1654" spans="1:20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s="9" t="str">
        <f t="shared" si="152"/>
        <v>Music</v>
      </c>
      <c r="R1654" s="9" t="str">
        <f t="shared" si="153"/>
        <v>Pop</v>
      </c>
      <c r="S1654" s="15">
        <f t="shared" si="154"/>
        <v>41572.242974537039</v>
      </c>
      <c r="T1654" s="16">
        <f t="shared" si="155"/>
        <v>41602.284641203703</v>
      </c>
    </row>
    <row r="1655" spans="1:20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s="9" t="str">
        <f t="shared" si="152"/>
        <v>Music</v>
      </c>
      <c r="R1655" s="9" t="str">
        <f t="shared" si="153"/>
        <v>Pop</v>
      </c>
      <c r="S1655" s="15">
        <f t="shared" si="154"/>
        <v>40626.584444444445</v>
      </c>
      <c r="T1655" s="16">
        <f t="shared" si="155"/>
        <v>40657.584444444445</v>
      </c>
    </row>
    <row r="1656" spans="1:20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s="9" t="str">
        <f t="shared" si="152"/>
        <v>Music</v>
      </c>
      <c r="R1656" s="9" t="str">
        <f t="shared" si="153"/>
        <v>Pop</v>
      </c>
      <c r="S1656" s="15">
        <f t="shared" si="154"/>
        <v>40987.640740740739</v>
      </c>
      <c r="T1656" s="16">
        <f t="shared" si="155"/>
        <v>41017.640740740739</v>
      </c>
    </row>
    <row r="1657" spans="1:20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s="9" t="str">
        <f t="shared" si="152"/>
        <v>Music</v>
      </c>
      <c r="R1657" s="9" t="str">
        <f t="shared" si="153"/>
        <v>Pop</v>
      </c>
      <c r="S1657" s="15">
        <f t="shared" si="154"/>
        <v>40974.541898148149</v>
      </c>
      <c r="T1657" s="16">
        <f t="shared" si="155"/>
        <v>41004.500231481477</v>
      </c>
    </row>
    <row r="1658" spans="1:20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s="9" t="str">
        <f t="shared" si="152"/>
        <v>Music</v>
      </c>
      <c r="R1658" s="9" t="str">
        <f t="shared" si="153"/>
        <v>Pop</v>
      </c>
      <c r="S1658" s="15">
        <f t="shared" si="154"/>
        <v>41226.678842592592</v>
      </c>
      <c r="T1658" s="16">
        <f t="shared" si="155"/>
        <v>41256.678842592592</v>
      </c>
    </row>
    <row r="1659" spans="1:20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s="9" t="str">
        <f t="shared" si="152"/>
        <v>Music</v>
      </c>
      <c r="R1659" s="9" t="str">
        <f t="shared" si="153"/>
        <v>Pop</v>
      </c>
      <c r="S1659" s="15">
        <f t="shared" si="154"/>
        <v>41023.532037037039</v>
      </c>
      <c r="T1659" s="16">
        <f t="shared" si="155"/>
        <v>41053.532037037039</v>
      </c>
    </row>
    <row r="1660" spans="1:20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s="9" t="str">
        <f t="shared" si="152"/>
        <v>Music</v>
      </c>
      <c r="R1660" s="9" t="str">
        <f t="shared" si="153"/>
        <v>Pop</v>
      </c>
      <c r="S1660" s="15">
        <f t="shared" si="154"/>
        <v>41222.97184027778</v>
      </c>
      <c r="T1660" s="16">
        <f t="shared" si="155"/>
        <v>41261.347222222219</v>
      </c>
    </row>
    <row r="1661" spans="1:20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s="9" t="str">
        <f t="shared" si="152"/>
        <v>Music</v>
      </c>
      <c r="R1661" s="9" t="str">
        <f t="shared" si="153"/>
        <v>Pop</v>
      </c>
      <c r="S1661" s="15">
        <f t="shared" si="154"/>
        <v>41596.663437499999</v>
      </c>
      <c r="T1661" s="16">
        <f t="shared" si="155"/>
        <v>41625.25</v>
      </c>
    </row>
    <row r="1662" spans="1:20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s="9" t="str">
        <f t="shared" si="152"/>
        <v>Music</v>
      </c>
      <c r="R1662" s="9" t="str">
        <f t="shared" si="153"/>
        <v>Pop</v>
      </c>
      <c r="S1662" s="15">
        <f t="shared" si="154"/>
        <v>42459.443865740745</v>
      </c>
      <c r="T1662" s="16">
        <f t="shared" si="155"/>
        <v>42490.665972222225</v>
      </c>
    </row>
    <row r="1663" spans="1:20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s="9" t="str">
        <f t="shared" si="152"/>
        <v>Music</v>
      </c>
      <c r="R1663" s="9" t="str">
        <f t="shared" si="153"/>
        <v>Pop</v>
      </c>
      <c r="S1663" s="15">
        <f t="shared" si="154"/>
        <v>42343.748043981483</v>
      </c>
      <c r="T1663" s="16">
        <f t="shared" si="155"/>
        <v>42386.625</v>
      </c>
    </row>
    <row r="1664" spans="1:20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s="9" t="str">
        <f t="shared" si="152"/>
        <v>Music</v>
      </c>
      <c r="R1664" s="9" t="str">
        <f t="shared" si="153"/>
        <v>Pop</v>
      </c>
      <c r="S1664" s="15">
        <f t="shared" si="154"/>
        <v>40847.948333333334</v>
      </c>
      <c r="T1664" s="16">
        <f t="shared" si="155"/>
        <v>40907.99</v>
      </c>
    </row>
    <row r="1665" spans="1:20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15">
        <f t="shared" si="154"/>
        <v>42005.77207175926</v>
      </c>
      <c r="T1665" s="16">
        <f t="shared" si="155"/>
        <v>42035.77207175926</v>
      </c>
    </row>
    <row r="1666" spans="1:20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s="9" t="str">
        <f t="shared" si="152"/>
        <v>Music</v>
      </c>
      <c r="R1666" s="9" t="str">
        <f t="shared" si="153"/>
        <v>Pop</v>
      </c>
      <c r="S1666" s="15">
        <f t="shared" si="154"/>
        <v>40939.511782407411</v>
      </c>
      <c r="T1666" s="16">
        <f t="shared" si="155"/>
        <v>40983.915972222225</v>
      </c>
    </row>
    <row r="1667" spans="1:20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8">
        <f t="shared" ref="P1667:P1730" si="157">IF(L1667&gt;0,E1667/L1667, 0)</f>
        <v>44.956989247311824</v>
      </c>
      <c r="Q1667" s="9" t="str">
        <f t="shared" ref="Q1667:Q1730" si="158">PROPER(LEFT($N1667,FIND("/",$N1667)-1))</f>
        <v>Music</v>
      </c>
      <c r="R1667" s="9" t="str">
        <f t="shared" ref="R1667:R1730" si="159">PROPER(RIGHT($N1667,LEN(N1667)-FIND("/",N1667)))</f>
        <v>Pop</v>
      </c>
      <c r="S1667" s="15">
        <f t="shared" ref="S1667:S1730" si="160">(J1667/86400)+25569+(-6/24)</f>
        <v>40564.399456018517</v>
      </c>
      <c r="T1667" s="16">
        <f t="shared" ref="T1667:T1730" si="161">(I1667/86400)+25569+(-6/24)</f>
        <v>40595.875</v>
      </c>
    </row>
    <row r="1668" spans="1:20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s="9" t="str">
        <f t="shared" si="158"/>
        <v>Music</v>
      </c>
      <c r="R1668" s="9" t="str">
        <f t="shared" si="159"/>
        <v>Pop</v>
      </c>
      <c r="S1668" s="15">
        <f t="shared" si="160"/>
        <v>41331.003159722226</v>
      </c>
      <c r="T1668" s="16">
        <f t="shared" si="161"/>
        <v>41360.961493055554</v>
      </c>
    </row>
    <row r="1669" spans="1:20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s="9" t="str">
        <f t="shared" si="158"/>
        <v>Music</v>
      </c>
      <c r="R1669" s="9" t="str">
        <f t="shared" si="159"/>
        <v>Pop</v>
      </c>
      <c r="S1669" s="15">
        <f t="shared" si="160"/>
        <v>41681.8205787037</v>
      </c>
      <c r="T1669" s="16">
        <f t="shared" si="161"/>
        <v>41709.040972222225</v>
      </c>
    </row>
    <row r="1670" spans="1:20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s="9" t="str">
        <f t="shared" si="158"/>
        <v>Music</v>
      </c>
      <c r="R1670" s="9" t="str">
        <f t="shared" si="159"/>
        <v>Pop</v>
      </c>
      <c r="S1670" s="15">
        <f t="shared" si="160"/>
        <v>40844.899756944447</v>
      </c>
      <c r="T1670" s="16">
        <f t="shared" si="161"/>
        <v>40874.941423611112</v>
      </c>
    </row>
    <row r="1671" spans="1:20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15">
        <f t="shared" si="160"/>
        <v>42461.635138888887</v>
      </c>
      <c r="T1671" s="16">
        <f t="shared" si="161"/>
        <v>42521.635138888887</v>
      </c>
    </row>
    <row r="1672" spans="1:20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s="9" t="str">
        <f t="shared" si="158"/>
        <v>Music</v>
      </c>
      <c r="R1672" s="9" t="str">
        <f t="shared" si="159"/>
        <v>Pop</v>
      </c>
      <c r="S1672" s="15">
        <f t="shared" si="160"/>
        <v>40313.680543981478</v>
      </c>
      <c r="T1672" s="16">
        <f t="shared" si="161"/>
        <v>40363.916666666664</v>
      </c>
    </row>
    <row r="1673" spans="1:20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s="9" t="str">
        <f t="shared" si="158"/>
        <v>Music</v>
      </c>
      <c r="R1673" s="9" t="str">
        <f t="shared" si="159"/>
        <v>Pop</v>
      </c>
      <c r="S1673" s="15">
        <f t="shared" si="160"/>
        <v>42553.29414351852</v>
      </c>
      <c r="T1673" s="16">
        <f t="shared" si="161"/>
        <v>42583.29414351852</v>
      </c>
    </row>
    <row r="1674" spans="1:20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s="9" t="str">
        <f t="shared" si="158"/>
        <v>Music</v>
      </c>
      <c r="R1674" s="9" t="str">
        <f t="shared" si="159"/>
        <v>Pop</v>
      </c>
      <c r="S1674" s="15">
        <f t="shared" si="160"/>
        <v>41034.406597222223</v>
      </c>
      <c r="T1674" s="16">
        <f t="shared" si="161"/>
        <v>41064.406597222223</v>
      </c>
    </row>
    <row r="1675" spans="1:20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s="9" t="str">
        <f t="shared" si="158"/>
        <v>Music</v>
      </c>
      <c r="R1675" s="9" t="str">
        <f t="shared" si="159"/>
        <v>Pop</v>
      </c>
      <c r="S1675" s="15">
        <f t="shared" si="160"/>
        <v>42039.628379629634</v>
      </c>
      <c r="T1675" s="16">
        <f t="shared" si="161"/>
        <v>42069.628379629634</v>
      </c>
    </row>
    <row r="1676" spans="1:20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s="9" t="str">
        <f t="shared" si="158"/>
        <v>Music</v>
      </c>
      <c r="R1676" s="9" t="str">
        <f t="shared" si="159"/>
        <v>Pop</v>
      </c>
      <c r="S1676" s="15">
        <f t="shared" si="160"/>
        <v>42569.355393518519</v>
      </c>
      <c r="T1676" s="16">
        <f t="shared" si="161"/>
        <v>42600.040972222225</v>
      </c>
    </row>
    <row r="1677" spans="1:20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s="9" t="str">
        <f t="shared" si="158"/>
        <v>Music</v>
      </c>
      <c r="R1677" s="9" t="str">
        <f t="shared" si="159"/>
        <v>Pop</v>
      </c>
      <c r="S1677" s="15">
        <f t="shared" si="160"/>
        <v>40802.483101851853</v>
      </c>
      <c r="T1677" s="16">
        <f t="shared" si="161"/>
        <v>40832.668749999997</v>
      </c>
    </row>
    <row r="1678" spans="1:20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s="9" t="str">
        <f t="shared" si="158"/>
        <v>Music</v>
      </c>
      <c r="R1678" s="9" t="str">
        <f t="shared" si="159"/>
        <v>Pop</v>
      </c>
      <c r="S1678" s="15">
        <f t="shared" si="160"/>
        <v>40973.476238425923</v>
      </c>
      <c r="T1678" s="16">
        <f t="shared" si="161"/>
        <v>41019.915972222225</v>
      </c>
    </row>
    <row r="1679" spans="1:20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s="9" t="str">
        <f t="shared" si="158"/>
        <v>Music</v>
      </c>
      <c r="R1679" s="9" t="str">
        <f t="shared" si="159"/>
        <v>Pop</v>
      </c>
      <c r="S1679" s="15">
        <f t="shared" si="160"/>
        <v>42416.157129629632</v>
      </c>
      <c r="T1679" s="16">
        <f t="shared" si="161"/>
        <v>42475.999305555553</v>
      </c>
    </row>
    <row r="1680" spans="1:20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s="9" t="str">
        <f t="shared" si="158"/>
        <v>Music</v>
      </c>
      <c r="R1680" s="9" t="str">
        <f t="shared" si="159"/>
        <v>Pop</v>
      </c>
      <c r="S1680" s="15">
        <f t="shared" si="160"/>
        <v>41662.604988425926</v>
      </c>
      <c r="T1680" s="16">
        <f t="shared" si="161"/>
        <v>41676.604988425926</v>
      </c>
    </row>
    <row r="1681" spans="1:20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15">
        <f t="shared" si="160"/>
        <v>40722.818807870368</v>
      </c>
      <c r="T1681" s="16">
        <f t="shared" si="161"/>
        <v>40745.818807870368</v>
      </c>
    </row>
    <row r="1682" spans="1:20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15">
        <f t="shared" si="160"/>
        <v>41802.507719907408</v>
      </c>
      <c r="T1682" s="16">
        <f t="shared" si="161"/>
        <v>41832.507719907408</v>
      </c>
    </row>
    <row r="1683" spans="1:20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s="9" t="str">
        <f t="shared" si="158"/>
        <v>Music</v>
      </c>
      <c r="R1683" s="9" t="str">
        <f t="shared" si="159"/>
        <v>Faith</v>
      </c>
      <c r="S1683" s="15">
        <f t="shared" si="160"/>
        <v>42773.871342592596</v>
      </c>
      <c r="T1683" s="16">
        <f t="shared" si="161"/>
        <v>42822.833333333328</v>
      </c>
    </row>
    <row r="1684" spans="1:20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s="9" t="str">
        <f t="shared" si="158"/>
        <v>Music</v>
      </c>
      <c r="R1684" s="9" t="str">
        <f t="shared" si="159"/>
        <v>Faith</v>
      </c>
      <c r="S1684" s="15">
        <f t="shared" si="160"/>
        <v>42778.96365740741</v>
      </c>
      <c r="T1684" s="16">
        <f t="shared" si="161"/>
        <v>42838.921990740739</v>
      </c>
    </row>
    <row r="1685" spans="1:20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15">
        <f t="shared" si="160"/>
        <v>42808.531689814816</v>
      </c>
      <c r="T1685" s="16">
        <f t="shared" si="161"/>
        <v>42832.531689814816</v>
      </c>
    </row>
    <row r="1686" spans="1:20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s="9" t="str">
        <f t="shared" si="158"/>
        <v>Music</v>
      </c>
      <c r="R1686" s="9" t="str">
        <f t="shared" si="159"/>
        <v>Faith</v>
      </c>
      <c r="S1686" s="15">
        <f t="shared" si="160"/>
        <v>42783.565289351856</v>
      </c>
      <c r="T1686" s="16">
        <f t="shared" si="161"/>
        <v>42811.523622685185</v>
      </c>
    </row>
    <row r="1687" spans="1:20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15">
        <f t="shared" si="160"/>
        <v>42788.0002662037</v>
      </c>
      <c r="T1687" s="16">
        <f t="shared" si="161"/>
        <v>42817.958599537036</v>
      </c>
    </row>
    <row r="1688" spans="1:20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15">
        <f t="shared" si="160"/>
        <v>42792.593969907408</v>
      </c>
      <c r="T1688" s="16">
        <f t="shared" si="161"/>
        <v>42852.552303240736</v>
      </c>
    </row>
    <row r="1689" spans="1:20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s="9" t="str">
        <f t="shared" si="158"/>
        <v>Music</v>
      </c>
      <c r="R1689" s="9" t="str">
        <f t="shared" si="159"/>
        <v>Faith</v>
      </c>
      <c r="S1689" s="15">
        <f t="shared" si="160"/>
        <v>42801.796817129631</v>
      </c>
      <c r="T1689" s="16">
        <f t="shared" si="161"/>
        <v>42835.59375</v>
      </c>
    </row>
    <row r="1690" spans="1:20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s="9" t="str">
        <f t="shared" si="158"/>
        <v>Music</v>
      </c>
      <c r="R1690" s="9" t="str">
        <f t="shared" si="159"/>
        <v>Faith</v>
      </c>
      <c r="S1690" s="15">
        <f t="shared" si="160"/>
        <v>42804.284652777773</v>
      </c>
      <c r="T1690" s="16">
        <f t="shared" si="161"/>
        <v>42834.242986111116</v>
      </c>
    </row>
    <row r="1691" spans="1:20" ht="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s="9" t="str">
        <f t="shared" si="158"/>
        <v>Music</v>
      </c>
      <c r="R1691" s="9" t="str">
        <f t="shared" si="159"/>
        <v>Faith</v>
      </c>
      <c r="S1691" s="15">
        <f t="shared" si="160"/>
        <v>42780.692476851851</v>
      </c>
      <c r="T1691" s="16">
        <f t="shared" si="161"/>
        <v>42810.650810185187</v>
      </c>
    </row>
    <row r="1692" spans="1:20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s="9" t="str">
        <f t="shared" si="158"/>
        <v>Music</v>
      </c>
      <c r="R1692" s="9" t="str">
        <f t="shared" si="159"/>
        <v>Faith</v>
      </c>
      <c r="S1692" s="15">
        <f t="shared" si="160"/>
        <v>42801.18104166667</v>
      </c>
      <c r="T1692" s="16">
        <f t="shared" si="161"/>
        <v>42831.139374999999</v>
      </c>
    </row>
    <row r="1693" spans="1:20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s="9" t="str">
        <f t="shared" si="158"/>
        <v>Music</v>
      </c>
      <c r="R1693" s="9" t="str">
        <f t="shared" si="159"/>
        <v>Faith</v>
      </c>
      <c r="S1693" s="15">
        <f t="shared" si="160"/>
        <v>42795.451481481483</v>
      </c>
      <c r="T1693" s="16">
        <f t="shared" si="161"/>
        <v>42827.791666666672</v>
      </c>
    </row>
    <row r="1694" spans="1:20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s="9" t="str">
        <f t="shared" si="158"/>
        <v>Music</v>
      </c>
      <c r="R1694" s="9" t="str">
        <f t="shared" si="159"/>
        <v>Faith</v>
      </c>
      <c r="S1694" s="15">
        <f t="shared" si="160"/>
        <v>42787.901238425926</v>
      </c>
      <c r="T1694" s="16">
        <f t="shared" si="161"/>
        <v>42820.749305555553</v>
      </c>
    </row>
    <row r="1695" spans="1:20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15">
        <f t="shared" si="160"/>
        <v>42803.670277777783</v>
      </c>
      <c r="T1695" s="16">
        <f t="shared" si="161"/>
        <v>42834.583333333328</v>
      </c>
    </row>
    <row r="1696" spans="1:20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15">
        <f t="shared" si="160"/>
        <v>42791.419837962967</v>
      </c>
      <c r="T1696" s="16">
        <f t="shared" si="161"/>
        <v>42820.941666666666</v>
      </c>
    </row>
    <row r="1697" spans="1:20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s="9" t="str">
        <f t="shared" si="158"/>
        <v>Music</v>
      </c>
      <c r="R1697" s="9" t="str">
        <f t="shared" si="159"/>
        <v>Faith</v>
      </c>
      <c r="S1697" s="15">
        <f t="shared" si="160"/>
        <v>42800.781412037039</v>
      </c>
      <c r="T1697" s="16">
        <f t="shared" si="161"/>
        <v>42834.791666666672</v>
      </c>
    </row>
    <row r="1698" spans="1:20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s="9" t="str">
        <f t="shared" si="158"/>
        <v>Music</v>
      </c>
      <c r="R1698" s="9" t="str">
        <f t="shared" si="159"/>
        <v>Faith</v>
      </c>
      <c r="S1698" s="15">
        <f t="shared" si="160"/>
        <v>42795.819571759261</v>
      </c>
      <c r="T1698" s="16">
        <f t="shared" si="161"/>
        <v>42825.777905092589</v>
      </c>
    </row>
    <row r="1699" spans="1:20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s="9" t="str">
        <f t="shared" si="158"/>
        <v>Music</v>
      </c>
      <c r="R1699" s="9" t="str">
        <f t="shared" si="159"/>
        <v>Faith</v>
      </c>
      <c r="S1699" s="15">
        <f t="shared" si="160"/>
        <v>42804.782962962963</v>
      </c>
      <c r="T1699" s="16">
        <f t="shared" si="161"/>
        <v>42834.741296296299</v>
      </c>
    </row>
    <row r="1700" spans="1:20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s="9" t="str">
        <f t="shared" si="158"/>
        <v>Music</v>
      </c>
      <c r="R1700" s="9" t="str">
        <f t="shared" si="159"/>
        <v>Faith</v>
      </c>
      <c r="S1700" s="15">
        <f t="shared" si="160"/>
        <v>42795.957870370374</v>
      </c>
      <c r="T1700" s="16">
        <f t="shared" si="161"/>
        <v>42819.897916666669</v>
      </c>
    </row>
    <row r="1701" spans="1:20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15">
        <f t="shared" si="160"/>
        <v>42806.613946759258</v>
      </c>
      <c r="T1701" s="16">
        <f t="shared" si="161"/>
        <v>42836.613946759258</v>
      </c>
    </row>
    <row r="1702" spans="1:20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s="9" t="str">
        <f t="shared" si="158"/>
        <v>Music</v>
      </c>
      <c r="R1702" s="9" t="str">
        <f t="shared" si="159"/>
        <v>Faith</v>
      </c>
      <c r="S1702" s="15">
        <f t="shared" si="160"/>
        <v>42795.821643518517</v>
      </c>
      <c r="T1702" s="16">
        <f t="shared" si="161"/>
        <v>42825.916666666672</v>
      </c>
    </row>
    <row r="1703" spans="1:20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15">
        <f t="shared" si="160"/>
        <v>41989.414409722223</v>
      </c>
      <c r="T1703" s="16">
        <f t="shared" si="161"/>
        <v>42019.414409722223</v>
      </c>
    </row>
    <row r="1704" spans="1:20" ht="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15">
        <f t="shared" si="160"/>
        <v>42063.619791666672</v>
      </c>
      <c r="T1704" s="16">
        <f t="shared" si="161"/>
        <v>42093.578125</v>
      </c>
    </row>
    <row r="1705" spans="1:20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15">
        <f t="shared" si="160"/>
        <v>42187.031678240739</v>
      </c>
      <c r="T1705" s="16">
        <f t="shared" si="161"/>
        <v>42247.031678240739</v>
      </c>
    </row>
    <row r="1706" spans="1:20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s="9" t="str">
        <f t="shared" si="158"/>
        <v>Music</v>
      </c>
      <c r="R1706" s="9" t="str">
        <f t="shared" si="159"/>
        <v>Faith</v>
      </c>
      <c r="S1706" s="15">
        <f t="shared" si="160"/>
        <v>42020.889733796299</v>
      </c>
      <c r="T1706" s="16">
        <f t="shared" si="161"/>
        <v>42050.889733796299</v>
      </c>
    </row>
    <row r="1707" spans="1:20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s="9" t="str">
        <f t="shared" si="158"/>
        <v>Music</v>
      </c>
      <c r="R1707" s="9" t="str">
        <f t="shared" si="159"/>
        <v>Faith</v>
      </c>
      <c r="S1707" s="15">
        <f t="shared" si="160"/>
        <v>42244.766736111109</v>
      </c>
      <c r="T1707" s="16">
        <f t="shared" si="161"/>
        <v>42256.416666666672</v>
      </c>
    </row>
    <row r="1708" spans="1:20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s="9" t="str">
        <f t="shared" si="158"/>
        <v>Music</v>
      </c>
      <c r="R1708" s="9" t="str">
        <f t="shared" si="159"/>
        <v>Faith</v>
      </c>
      <c r="S1708" s="15">
        <f t="shared" si="160"/>
        <v>42179.056388888886</v>
      </c>
      <c r="T1708" s="16">
        <f t="shared" si="161"/>
        <v>42239.056388888886</v>
      </c>
    </row>
    <row r="1709" spans="1:20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s="9" t="str">
        <f t="shared" si="158"/>
        <v>Music</v>
      </c>
      <c r="R1709" s="9" t="str">
        <f t="shared" si="159"/>
        <v>Faith</v>
      </c>
      <c r="S1709" s="15">
        <f t="shared" si="160"/>
        <v>42427.471006944441</v>
      </c>
      <c r="T1709" s="16">
        <f t="shared" si="161"/>
        <v>42457.429340277777</v>
      </c>
    </row>
    <row r="1710" spans="1:20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s="9" t="str">
        <f t="shared" si="158"/>
        <v>Music</v>
      </c>
      <c r="R1710" s="9" t="str">
        <f t="shared" si="159"/>
        <v>Faith</v>
      </c>
      <c r="S1710" s="15">
        <f t="shared" si="160"/>
        <v>42451.616967592592</v>
      </c>
      <c r="T1710" s="16">
        <f t="shared" si="161"/>
        <v>42491.616967592592</v>
      </c>
    </row>
    <row r="1711" spans="1:20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15">
        <f t="shared" si="160"/>
        <v>41841.313819444447</v>
      </c>
      <c r="T1711" s="16">
        <f t="shared" si="161"/>
        <v>41882.568749999999</v>
      </c>
    </row>
    <row r="1712" spans="1:20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15">
        <f t="shared" si="160"/>
        <v>42341.341296296298</v>
      </c>
      <c r="T1712" s="16">
        <f t="shared" si="161"/>
        <v>42387.291666666672</v>
      </c>
    </row>
    <row r="1713" spans="1:20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15">
        <f t="shared" si="160"/>
        <v>41852.396226851852</v>
      </c>
      <c r="T1713" s="16">
        <f t="shared" si="161"/>
        <v>41883.396226851852</v>
      </c>
    </row>
    <row r="1714" spans="1:20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s="9" t="str">
        <f t="shared" si="158"/>
        <v>Music</v>
      </c>
      <c r="R1714" s="9" t="str">
        <f t="shared" si="159"/>
        <v>Faith</v>
      </c>
      <c r="S1714" s="15">
        <f t="shared" si="160"/>
        <v>42125.663807870369</v>
      </c>
      <c r="T1714" s="16">
        <f t="shared" si="161"/>
        <v>42185.663807870369</v>
      </c>
    </row>
    <row r="1715" spans="1:20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15">
        <f t="shared" si="160"/>
        <v>41887.551064814819</v>
      </c>
      <c r="T1715" s="16">
        <f t="shared" si="161"/>
        <v>41917.551064814819</v>
      </c>
    </row>
    <row r="1716" spans="1:20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s="9" t="str">
        <f t="shared" si="158"/>
        <v>Music</v>
      </c>
      <c r="R1716" s="9" t="str">
        <f t="shared" si="159"/>
        <v>Faith</v>
      </c>
      <c r="S1716" s="15">
        <f t="shared" si="160"/>
        <v>42095.668530092589</v>
      </c>
      <c r="T1716" s="16">
        <f t="shared" si="161"/>
        <v>42125.668530092589</v>
      </c>
    </row>
    <row r="1717" spans="1:20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15">
        <f t="shared" si="160"/>
        <v>42063.967418981483</v>
      </c>
      <c r="T1717" s="16">
        <f t="shared" si="161"/>
        <v>42093.890277777777</v>
      </c>
    </row>
    <row r="1718" spans="1:20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15">
        <f t="shared" si="160"/>
        <v>42673.327534722222</v>
      </c>
      <c r="T1718" s="16">
        <f t="shared" si="161"/>
        <v>42713.369201388894</v>
      </c>
    </row>
    <row r="1719" spans="1:20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s="9" t="str">
        <f t="shared" si="158"/>
        <v>Music</v>
      </c>
      <c r="R1719" s="9" t="str">
        <f t="shared" si="159"/>
        <v>Faith</v>
      </c>
      <c r="S1719" s="15">
        <f t="shared" si="160"/>
        <v>42460.731921296298</v>
      </c>
      <c r="T1719" s="16">
        <f t="shared" si="161"/>
        <v>42480.916666666672</v>
      </c>
    </row>
    <row r="1720" spans="1:20" ht="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15">
        <f t="shared" si="160"/>
        <v>42460.360520833332</v>
      </c>
      <c r="T1720" s="16">
        <f t="shared" si="161"/>
        <v>42503.957638888889</v>
      </c>
    </row>
    <row r="1721" spans="1:20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s="9" t="str">
        <f t="shared" si="158"/>
        <v>Music</v>
      </c>
      <c r="R1721" s="9" t="str">
        <f t="shared" si="159"/>
        <v>Faith</v>
      </c>
      <c r="S1721" s="15">
        <f t="shared" si="160"/>
        <v>41869.284618055557</v>
      </c>
      <c r="T1721" s="16">
        <f t="shared" si="161"/>
        <v>41899.284618055557</v>
      </c>
    </row>
    <row r="1722" spans="1:20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s="9" t="str">
        <f t="shared" si="158"/>
        <v>Music</v>
      </c>
      <c r="R1722" s="9" t="str">
        <f t="shared" si="159"/>
        <v>Faith</v>
      </c>
      <c r="S1722" s="15">
        <f t="shared" si="160"/>
        <v>41922.533229166671</v>
      </c>
      <c r="T1722" s="16">
        <f t="shared" si="161"/>
        <v>41952.574895833335</v>
      </c>
    </row>
    <row r="1723" spans="1:20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s="9" t="str">
        <f t="shared" si="158"/>
        <v>Music</v>
      </c>
      <c r="R1723" s="9" t="str">
        <f t="shared" si="159"/>
        <v>Faith</v>
      </c>
      <c r="S1723" s="15">
        <f t="shared" si="160"/>
        <v>42319.211377314816</v>
      </c>
      <c r="T1723" s="16">
        <f t="shared" si="161"/>
        <v>42349.211377314816</v>
      </c>
    </row>
    <row r="1724" spans="1:20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15">
        <f t="shared" si="160"/>
        <v>42425.710983796293</v>
      </c>
      <c r="T1724" s="16">
        <f t="shared" si="161"/>
        <v>42462.756944444445</v>
      </c>
    </row>
    <row r="1725" spans="1:20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s="9" t="str">
        <f t="shared" si="158"/>
        <v>Music</v>
      </c>
      <c r="R1725" s="9" t="str">
        <f t="shared" si="159"/>
        <v>Faith</v>
      </c>
      <c r="S1725" s="15">
        <f t="shared" si="160"/>
        <v>42129.57540509259</v>
      </c>
      <c r="T1725" s="16">
        <f t="shared" si="161"/>
        <v>42186</v>
      </c>
    </row>
    <row r="1726" spans="1:20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15">
        <f t="shared" si="160"/>
        <v>41912.682430555556</v>
      </c>
      <c r="T1726" s="16">
        <f t="shared" si="161"/>
        <v>41942.682430555556</v>
      </c>
    </row>
    <row r="1727" spans="1:20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s="9" t="str">
        <f t="shared" si="158"/>
        <v>Music</v>
      </c>
      <c r="R1727" s="9" t="str">
        <f t="shared" si="159"/>
        <v>Faith</v>
      </c>
      <c r="S1727" s="15">
        <f t="shared" si="160"/>
        <v>41845.718159722222</v>
      </c>
      <c r="T1727" s="16">
        <f t="shared" si="161"/>
        <v>41875.718159722222</v>
      </c>
    </row>
    <row r="1728" spans="1:20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15">
        <f t="shared" si="160"/>
        <v>41788.669722222221</v>
      </c>
      <c r="T1728" s="16">
        <f t="shared" si="161"/>
        <v>41817.669722222221</v>
      </c>
    </row>
    <row r="1729" spans="1:20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15">
        <f t="shared" si="160"/>
        <v>42044.677974537037</v>
      </c>
      <c r="T1729" s="16">
        <f t="shared" si="161"/>
        <v>42099.208333333328</v>
      </c>
    </row>
    <row r="1730" spans="1:20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s="9" t="str">
        <f t="shared" si="158"/>
        <v>Music</v>
      </c>
      <c r="R1730" s="9" t="str">
        <f t="shared" si="159"/>
        <v>Faith</v>
      </c>
      <c r="S1730" s="15">
        <f t="shared" si="160"/>
        <v>42268.375856481478</v>
      </c>
      <c r="T1730" s="16">
        <f t="shared" si="161"/>
        <v>42298.375856481478</v>
      </c>
    </row>
    <row r="1731" spans="1:20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8">
        <f t="shared" ref="P1731:P1794" si="163">IF(L1731&gt;0,E1731/L1731, 0)</f>
        <v>0</v>
      </c>
      <c r="Q1731" s="9" t="str">
        <f t="shared" ref="Q1731:Q1794" si="164">PROPER(LEFT($N1731,FIND("/",$N1731)-1))</f>
        <v>Music</v>
      </c>
      <c r="R1731" s="9" t="str">
        <f t="shared" ref="R1731:R1794" si="165">PROPER(RIGHT($N1731,LEN(N1731)-FIND("/",N1731)))</f>
        <v>Faith</v>
      </c>
      <c r="S1731" s="15">
        <f t="shared" ref="S1731:S1794" si="166">(J1731/86400)+25569+(-6/24)</f>
        <v>42470.802152777775</v>
      </c>
      <c r="T1731" s="16">
        <f t="shared" ref="T1731:T1794" si="167">(I1731/86400)+25569+(-6/24)</f>
        <v>42530.802152777775</v>
      </c>
    </row>
    <row r="1732" spans="1:20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s="9" t="str">
        <f t="shared" si="164"/>
        <v>Music</v>
      </c>
      <c r="R1732" s="9" t="str">
        <f t="shared" si="165"/>
        <v>Faith</v>
      </c>
      <c r="S1732" s="15">
        <f t="shared" si="166"/>
        <v>42271.837766203702</v>
      </c>
      <c r="T1732" s="16">
        <f t="shared" si="167"/>
        <v>42301.837766203702</v>
      </c>
    </row>
    <row r="1733" spans="1:20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s="9" t="str">
        <f t="shared" si="164"/>
        <v>Music</v>
      </c>
      <c r="R1733" s="9" t="str">
        <f t="shared" si="165"/>
        <v>Faith</v>
      </c>
      <c r="S1733" s="15">
        <f t="shared" si="166"/>
        <v>42152.656851851847</v>
      </c>
      <c r="T1733" s="16">
        <f t="shared" si="167"/>
        <v>42166.375</v>
      </c>
    </row>
    <row r="1734" spans="1:20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s="9" t="str">
        <f t="shared" si="164"/>
        <v>Music</v>
      </c>
      <c r="R1734" s="9" t="str">
        <f t="shared" si="165"/>
        <v>Faith</v>
      </c>
      <c r="S1734" s="15">
        <f t="shared" si="166"/>
        <v>42325.433807870373</v>
      </c>
      <c r="T1734" s="16">
        <f t="shared" si="167"/>
        <v>42384.958333333328</v>
      </c>
    </row>
    <row r="1735" spans="1:20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s="9" t="str">
        <f t="shared" si="164"/>
        <v>Music</v>
      </c>
      <c r="R1735" s="9" t="str">
        <f t="shared" si="165"/>
        <v>Faith</v>
      </c>
      <c r="S1735" s="15">
        <f t="shared" si="166"/>
        <v>42614.425625000003</v>
      </c>
      <c r="T1735" s="16">
        <f t="shared" si="167"/>
        <v>42626.645833333328</v>
      </c>
    </row>
    <row r="1736" spans="1:20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15">
        <f t="shared" si="166"/>
        <v>42101.786527777775</v>
      </c>
      <c r="T1736" s="16">
        <f t="shared" si="167"/>
        <v>42131.786527777775</v>
      </c>
    </row>
    <row r="1737" spans="1:20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15">
        <f t="shared" si="166"/>
        <v>42559.56417824074</v>
      </c>
      <c r="T1737" s="16">
        <f t="shared" si="167"/>
        <v>42589.56417824074</v>
      </c>
    </row>
    <row r="1738" spans="1:20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15">
        <f t="shared" si="166"/>
        <v>42286.611493055556</v>
      </c>
      <c r="T1738" s="16">
        <f t="shared" si="167"/>
        <v>42316.65315972222</v>
      </c>
    </row>
    <row r="1739" spans="1:20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s="9" t="str">
        <f t="shared" si="164"/>
        <v>Music</v>
      </c>
      <c r="R1739" s="9" t="str">
        <f t="shared" si="165"/>
        <v>Faith</v>
      </c>
      <c r="S1739" s="15">
        <f t="shared" si="166"/>
        <v>42175.698981481481</v>
      </c>
      <c r="T1739" s="16">
        <f t="shared" si="167"/>
        <v>42205.698981481481</v>
      </c>
    </row>
    <row r="1740" spans="1:20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15">
        <f t="shared" si="166"/>
        <v>41884.624328703707</v>
      </c>
      <c r="T1740" s="16">
        <f t="shared" si="167"/>
        <v>41914.624328703707</v>
      </c>
    </row>
    <row r="1741" spans="1:20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15">
        <f t="shared" si="166"/>
        <v>42435.624212962968</v>
      </c>
      <c r="T1741" s="16">
        <f t="shared" si="167"/>
        <v>42494.582546296297</v>
      </c>
    </row>
    <row r="1742" spans="1:20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s="9" t="str">
        <f t="shared" si="164"/>
        <v>Music</v>
      </c>
      <c r="R1742" s="9" t="str">
        <f t="shared" si="165"/>
        <v>Faith</v>
      </c>
      <c r="S1742" s="15">
        <f t="shared" si="166"/>
        <v>42171.567384259259</v>
      </c>
      <c r="T1742" s="16">
        <f t="shared" si="167"/>
        <v>42201.567384259259</v>
      </c>
    </row>
    <row r="1743" spans="1:20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s="9" t="str">
        <f t="shared" si="164"/>
        <v>Photography</v>
      </c>
      <c r="R1743" s="9" t="str">
        <f t="shared" si="165"/>
        <v>Photobooks</v>
      </c>
      <c r="S1743" s="15">
        <f t="shared" si="166"/>
        <v>42120.378136574072</v>
      </c>
      <c r="T1743" s="16">
        <f t="shared" si="167"/>
        <v>42165.378136574072</v>
      </c>
    </row>
    <row r="1744" spans="1:20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s="9" t="str">
        <f t="shared" si="164"/>
        <v>Photography</v>
      </c>
      <c r="R1744" s="9" t="str">
        <f t="shared" si="165"/>
        <v>Photobooks</v>
      </c>
      <c r="S1744" s="15">
        <f t="shared" si="166"/>
        <v>42710.626967592594</v>
      </c>
      <c r="T1744" s="16">
        <f t="shared" si="167"/>
        <v>42742.625</v>
      </c>
    </row>
    <row r="1745" spans="1:20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s="9" t="str">
        <f t="shared" si="164"/>
        <v>Photography</v>
      </c>
      <c r="R1745" s="9" t="str">
        <f t="shared" si="165"/>
        <v>Photobooks</v>
      </c>
      <c r="S1745" s="15">
        <f t="shared" si="166"/>
        <v>42586.675636574073</v>
      </c>
      <c r="T1745" s="16">
        <f t="shared" si="167"/>
        <v>42608.915972222225</v>
      </c>
    </row>
    <row r="1746" spans="1:20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s="9" t="str">
        <f t="shared" si="164"/>
        <v>Photography</v>
      </c>
      <c r="R1746" s="9" t="str">
        <f t="shared" si="165"/>
        <v>Photobooks</v>
      </c>
      <c r="S1746" s="15">
        <f t="shared" si="166"/>
        <v>42026.355057870373</v>
      </c>
      <c r="T1746" s="16">
        <f t="shared" si="167"/>
        <v>42071.313391203701</v>
      </c>
    </row>
    <row r="1747" spans="1:20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s="9" t="str">
        <f t="shared" si="164"/>
        <v>Photography</v>
      </c>
      <c r="R1747" s="9" t="str">
        <f t="shared" si="165"/>
        <v>Photobooks</v>
      </c>
      <c r="S1747" s="15">
        <f t="shared" si="166"/>
        <v>42690.009699074071</v>
      </c>
      <c r="T1747" s="16">
        <f t="shared" si="167"/>
        <v>42725.833333333328</v>
      </c>
    </row>
    <row r="1748" spans="1:20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s="9" t="str">
        <f t="shared" si="164"/>
        <v>Photography</v>
      </c>
      <c r="R1748" s="9" t="str">
        <f t="shared" si="165"/>
        <v>Photobooks</v>
      </c>
      <c r="S1748" s="15">
        <f t="shared" si="166"/>
        <v>42667.926701388889</v>
      </c>
      <c r="T1748" s="16">
        <f t="shared" si="167"/>
        <v>42697.833333333328</v>
      </c>
    </row>
    <row r="1749" spans="1:20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s="9" t="str">
        <f t="shared" si="164"/>
        <v>Photography</v>
      </c>
      <c r="R1749" s="9" t="str">
        <f t="shared" si="165"/>
        <v>Photobooks</v>
      </c>
      <c r="S1749" s="15">
        <f t="shared" si="166"/>
        <v>42292.185532407406</v>
      </c>
      <c r="T1749" s="16">
        <f t="shared" si="167"/>
        <v>42321.375</v>
      </c>
    </row>
    <row r="1750" spans="1:20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s="9" t="str">
        <f t="shared" si="164"/>
        <v>Photography</v>
      </c>
      <c r="R1750" s="9" t="str">
        <f t="shared" si="165"/>
        <v>Photobooks</v>
      </c>
      <c r="S1750" s="15">
        <f t="shared" si="166"/>
        <v>42219.700729166667</v>
      </c>
      <c r="T1750" s="16">
        <f t="shared" si="167"/>
        <v>42249.700729166667</v>
      </c>
    </row>
    <row r="1751" spans="1:20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s="9" t="str">
        <f t="shared" si="164"/>
        <v>Photography</v>
      </c>
      <c r="R1751" s="9" t="str">
        <f t="shared" si="165"/>
        <v>Photobooks</v>
      </c>
      <c r="S1751" s="15">
        <f t="shared" si="166"/>
        <v>42758.725937499999</v>
      </c>
      <c r="T1751" s="16">
        <f t="shared" si="167"/>
        <v>42795.541666666672</v>
      </c>
    </row>
    <row r="1752" spans="1:20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s="9" t="str">
        <f t="shared" si="164"/>
        <v>Photography</v>
      </c>
      <c r="R1752" s="9" t="str">
        <f t="shared" si="165"/>
        <v>Photobooks</v>
      </c>
      <c r="S1752" s="15">
        <f t="shared" si="166"/>
        <v>42454.586851851855</v>
      </c>
      <c r="T1752" s="16">
        <f t="shared" si="167"/>
        <v>42479.586851851855</v>
      </c>
    </row>
    <row r="1753" spans="1:20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s="9" t="str">
        <f t="shared" si="164"/>
        <v>Photography</v>
      </c>
      <c r="R1753" s="9" t="str">
        <f t="shared" si="165"/>
        <v>Photobooks</v>
      </c>
      <c r="S1753" s="15">
        <f t="shared" si="166"/>
        <v>42052.5315162037</v>
      </c>
      <c r="T1753" s="16">
        <f t="shared" si="167"/>
        <v>42082.489849537036</v>
      </c>
    </row>
    <row r="1754" spans="1:20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s="9" t="str">
        <f t="shared" si="164"/>
        <v>Photography</v>
      </c>
      <c r="R1754" s="9" t="str">
        <f t="shared" si="165"/>
        <v>Photobooks</v>
      </c>
      <c r="S1754" s="15">
        <f t="shared" si="166"/>
        <v>42627.003263888888</v>
      </c>
      <c r="T1754" s="16">
        <f t="shared" si="167"/>
        <v>42657.003263888888</v>
      </c>
    </row>
    <row r="1755" spans="1:20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s="9" t="str">
        <f t="shared" si="164"/>
        <v>Photography</v>
      </c>
      <c r="R1755" s="9" t="str">
        <f t="shared" si="165"/>
        <v>Photobooks</v>
      </c>
      <c r="S1755" s="15">
        <f t="shared" si="166"/>
        <v>42420.49962962963</v>
      </c>
      <c r="T1755" s="16">
        <f t="shared" si="167"/>
        <v>42450.457962962959</v>
      </c>
    </row>
    <row r="1756" spans="1:20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s="9" t="str">
        <f t="shared" si="164"/>
        <v>Photography</v>
      </c>
      <c r="R1756" s="9" t="str">
        <f t="shared" si="165"/>
        <v>Photobooks</v>
      </c>
      <c r="S1756" s="15">
        <f t="shared" si="166"/>
        <v>42067.626770833333</v>
      </c>
      <c r="T1756" s="16">
        <f t="shared" si="167"/>
        <v>42097.585104166668</v>
      </c>
    </row>
    <row r="1757" spans="1:20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15">
        <f t="shared" si="166"/>
        <v>42252.538900462961</v>
      </c>
      <c r="T1757" s="16">
        <f t="shared" si="167"/>
        <v>42282.538900462961</v>
      </c>
    </row>
    <row r="1758" spans="1:20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15">
        <f t="shared" si="166"/>
        <v>42570.917465277773</v>
      </c>
      <c r="T1758" s="16">
        <f t="shared" si="167"/>
        <v>42610.917465277773</v>
      </c>
    </row>
    <row r="1759" spans="1:20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s="9" t="str">
        <f t="shared" si="164"/>
        <v>Photography</v>
      </c>
      <c r="R1759" s="9" t="str">
        <f t="shared" si="165"/>
        <v>Photobooks</v>
      </c>
      <c r="S1759" s="15">
        <f t="shared" si="166"/>
        <v>42733.577349537038</v>
      </c>
      <c r="T1759" s="16">
        <f t="shared" si="167"/>
        <v>42763.561805555553</v>
      </c>
    </row>
    <row r="1760" spans="1:20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s="9" t="str">
        <f t="shared" si="164"/>
        <v>Photography</v>
      </c>
      <c r="R1760" s="9" t="str">
        <f t="shared" si="165"/>
        <v>Photobooks</v>
      </c>
      <c r="S1760" s="15">
        <f t="shared" si="166"/>
        <v>42505.705925925926</v>
      </c>
      <c r="T1760" s="16">
        <f t="shared" si="167"/>
        <v>42565.705925925926</v>
      </c>
    </row>
    <row r="1761" spans="1:20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s="9" t="str">
        <f t="shared" si="164"/>
        <v>Photography</v>
      </c>
      <c r="R1761" s="9" t="str">
        <f t="shared" si="165"/>
        <v>Photobooks</v>
      </c>
      <c r="S1761" s="15">
        <f t="shared" si="166"/>
        <v>42068.579039351855</v>
      </c>
      <c r="T1761" s="16">
        <f t="shared" si="167"/>
        <v>42088.537372685183</v>
      </c>
    </row>
    <row r="1762" spans="1:20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s="9" t="str">
        <f t="shared" si="164"/>
        <v>Photography</v>
      </c>
      <c r="R1762" s="9" t="str">
        <f t="shared" si="165"/>
        <v>Photobooks</v>
      </c>
      <c r="S1762" s="15">
        <f t="shared" si="166"/>
        <v>42405.42260416667</v>
      </c>
      <c r="T1762" s="16">
        <f t="shared" si="167"/>
        <v>42425.42260416667</v>
      </c>
    </row>
    <row r="1763" spans="1:20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s="9" t="str">
        <f t="shared" si="164"/>
        <v>Photography</v>
      </c>
      <c r="R1763" s="9" t="str">
        <f t="shared" si="165"/>
        <v>Photobooks</v>
      </c>
      <c r="S1763" s="15">
        <f t="shared" si="166"/>
        <v>42209.317824074074</v>
      </c>
      <c r="T1763" s="16">
        <f t="shared" si="167"/>
        <v>42259.317824074074</v>
      </c>
    </row>
    <row r="1764" spans="1:20" ht="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15">
        <f t="shared" si="166"/>
        <v>42410.732002314813</v>
      </c>
      <c r="T1764" s="16">
        <f t="shared" si="167"/>
        <v>42440.732002314813</v>
      </c>
    </row>
    <row r="1765" spans="1:20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s="9" t="str">
        <f t="shared" si="164"/>
        <v>Photography</v>
      </c>
      <c r="R1765" s="9" t="str">
        <f t="shared" si="165"/>
        <v>Photobooks</v>
      </c>
      <c r="S1765" s="15">
        <f t="shared" si="166"/>
        <v>42636.618518518517</v>
      </c>
      <c r="T1765" s="16">
        <f t="shared" si="167"/>
        <v>42666.618518518517</v>
      </c>
    </row>
    <row r="1766" spans="1:20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s="9" t="str">
        <f t="shared" si="164"/>
        <v>Photography</v>
      </c>
      <c r="R1766" s="9" t="str">
        <f t="shared" si="165"/>
        <v>Photobooks</v>
      </c>
      <c r="S1766" s="15">
        <f t="shared" si="166"/>
        <v>41825.235868055555</v>
      </c>
      <c r="T1766" s="16">
        <f t="shared" si="167"/>
        <v>41854.235868055555</v>
      </c>
    </row>
    <row r="1767" spans="1:20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s="9" t="str">
        <f t="shared" si="164"/>
        <v>Photography</v>
      </c>
      <c r="R1767" s="9" t="str">
        <f t="shared" si="165"/>
        <v>Photobooks</v>
      </c>
      <c r="S1767" s="15">
        <f t="shared" si="166"/>
        <v>41834.730462962965</v>
      </c>
      <c r="T1767" s="16">
        <f t="shared" si="167"/>
        <v>41864.730462962965</v>
      </c>
    </row>
    <row r="1768" spans="1:20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s="9" t="str">
        <f t="shared" si="164"/>
        <v>Photography</v>
      </c>
      <c r="R1768" s="9" t="str">
        <f t="shared" si="165"/>
        <v>Photobooks</v>
      </c>
      <c r="S1768" s="15">
        <f t="shared" si="166"/>
        <v>41855.609814814816</v>
      </c>
      <c r="T1768" s="16">
        <f t="shared" si="167"/>
        <v>41876.609814814816</v>
      </c>
    </row>
    <row r="1769" spans="1:20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s="9" t="str">
        <f t="shared" si="164"/>
        <v>Photography</v>
      </c>
      <c r="R1769" s="9" t="str">
        <f t="shared" si="165"/>
        <v>Photobooks</v>
      </c>
      <c r="S1769" s="15">
        <f t="shared" si="166"/>
        <v>41824.408379629633</v>
      </c>
      <c r="T1769" s="16">
        <f t="shared" si="167"/>
        <v>41854.408379629633</v>
      </c>
    </row>
    <row r="1770" spans="1:20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s="9" t="str">
        <f t="shared" si="164"/>
        <v>Photography</v>
      </c>
      <c r="R1770" s="9" t="str">
        <f t="shared" si="165"/>
        <v>Photobooks</v>
      </c>
      <c r="S1770" s="15">
        <f t="shared" si="166"/>
        <v>41849.310694444444</v>
      </c>
      <c r="T1770" s="16">
        <f t="shared" si="167"/>
        <v>41909.310694444444</v>
      </c>
    </row>
    <row r="1771" spans="1:20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s="9" t="str">
        <f t="shared" si="164"/>
        <v>Photography</v>
      </c>
      <c r="R1771" s="9" t="str">
        <f t="shared" si="165"/>
        <v>Photobooks</v>
      </c>
      <c r="S1771" s="15">
        <f t="shared" si="166"/>
        <v>41987.568969907406</v>
      </c>
      <c r="T1771" s="16">
        <f t="shared" si="167"/>
        <v>42017.568969907406</v>
      </c>
    </row>
    <row r="1772" spans="1:20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15">
        <f t="shared" si="166"/>
        <v>41891.530023148152</v>
      </c>
      <c r="T1772" s="16">
        <f t="shared" si="167"/>
        <v>41926.530023148152</v>
      </c>
    </row>
    <row r="1773" spans="1:20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15">
        <f t="shared" si="166"/>
        <v>41905.729629629626</v>
      </c>
      <c r="T1773" s="16">
        <f t="shared" si="167"/>
        <v>41935.729629629626</v>
      </c>
    </row>
    <row r="1774" spans="1:20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s="9" t="str">
        <f t="shared" si="164"/>
        <v>Photography</v>
      </c>
      <c r="R1774" s="9" t="str">
        <f t="shared" si="165"/>
        <v>Photobooks</v>
      </c>
      <c r="S1774" s="15">
        <f t="shared" si="166"/>
        <v>41766.468009259261</v>
      </c>
      <c r="T1774" s="16">
        <f t="shared" si="167"/>
        <v>41826.468009259261</v>
      </c>
    </row>
    <row r="1775" spans="1:20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s="9" t="str">
        <f t="shared" si="164"/>
        <v>Photography</v>
      </c>
      <c r="R1775" s="9" t="str">
        <f t="shared" si="165"/>
        <v>Photobooks</v>
      </c>
      <c r="S1775" s="15">
        <f t="shared" si="166"/>
        <v>41978.510393518518</v>
      </c>
      <c r="T1775" s="16">
        <f t="shared" si="167"/>
        <v>42023.510393518518</v>
      </c>
    </row>
    <row r="1776" spans="1:20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s="9" t="str">
        <f t="shared" si="164"/>
        <v>Photography</v>
      </c>
      <c r="R1776" s="9" t="str">
        <f t="shared" si="165"/>
        <v>Photobooks</v>
      </c>
      <c r="S1776" s="15">
        <f t="shared" si="166"/>
        <v>41929.968657407408</v>
      </c>
      <c r="T1776" s="16">
        <f t="shared" si="167"/>
        <v>41972.374305555553</v>
      </c>
    </row>
    <row r="1777" spans="1:20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s="9" t="str">
        <f t="shared" si="164"/>
        <v>Photography</v>
      </c>
      <c r="R1777" s="9" t="str">
        <f t="shared" si="165"/>
        <v>Photobooks</v>
      </c>
      <c r="S1777" s="15">
        <f t="shared" si="166"/>
        <v>41891.726388888885</v>
      </c>
      <c r="T1777" s="16">
        <f t="shared" si="167"/>
        <v>41936.726388888885</v>
      </c>
    </row>
    <row r="1778" spans="1:20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15">
        <f t="shared" si="166"/>
        <v>41905.70684027778</v>
      </c>
      <c r="T1778" s="16">
        <f t="shared" si="167"/>
        <v>41941.70684027778</v>
      </c>
    </row>
    <row r="1779" spans="1:20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15">
        <f t="shared" si="166"/>
        <v>42025.107094907406</v>
      </c>
      <c r="T1779" s="16">
        <f t="shared" si="167"/>
        <v>42055.107094907406</v>
      </c>
    </row>
    <row r="1780" spans="1:20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s="9" t="str">
        <f t="shared" si="164"/>
        <v>Photography</v>
      </c>
      <c r="R1780" s="9" t="str">
        <f t="shared" si="165"/>
        <v>Photobooks</v>
      </c>
      <c r="S1780" s="15">
        <f t="shared" si="166"/>
        <v>42045.61336805555</v>
      </c>
      <c r="T1780" s="16">
        <f t="shared" si="167"/>
        <v>42090.571701388893</v>
      </c>
    </row>
    <row r="1781" spans="1:20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s="9" t="str">
        <f t="shared" si="164"/>
        <v>Photography</v>
      </c>
      <c r="R1781" s="9" t="str">
        <f t="shared" si="165"/>
        <v>Photobooks</v>
      </c>
      <c r="S1781" s="15">
        <f t="shared" si="166"/>
        <v>42585.441898148143</v>
      </c>
      <c r="T1781" s="16">
        <f t="shared" si="167"/>
        <v>42615.441898148143</v>
      </c>
    </row>
    <row r="1782" spans="1:20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s="9" t="str">
        <f t="shared" si="164"/>
        <v>Photography</v>
      </c>
      <c r="R1782" s="9" t="str">
        <f t="shared" si="165"/>
        <v>Photobooks</v>
      </c>
      <c r="S1782" s="15">
        <f t="shared" si="166"/>
        <v>42493.350810185184</v>
      </c>
      <c r="T1782" s="16">
        <f t="shared" si="167"/>
        <v>42553.350810185184</v>
      </c>
    </row>
    <row r="1783" spans="1:20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s="9" t="str">
        <f t="shared" si="164"/>
        <v>Photography</v>
      </c>
      <c r="R1783" s="9" t="str">
        <f t="shared" si="165"/>
        <v>Photobooks</v>
      </c>
      <c r="S1783" s="15">
        <f t="shared" si="166"/>
        <v>42597.367418981477</v>
      </c>
      <c r="T1783" s="16">
        <f t="shared" si="167"/>
        <v>42628.367418981477</v>
      </c>
    </row>
    <row r="1784" spans="1:20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s="9" t="str">
        <f t="shared" si="164"/>
        <v>Photography</v>
      </c>
      <c r="R1784" s="9" t="str">
        <f t="shared" si="165"/>
        <v>Photobooks</v>
      </c>
      <c r="S1784" s="15">
        <f t="shared" si="166"/>
        <v>42388.325104166666</v>
      </c>
      <c r="T1784" s="16">
        <f t="shared" si="167"/>
        <v>42421.325104166666</v>
      </c>
    </row>
    <row r="1785" spans="1:20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s="9" t="str">
        <f t="shared" si="164"/>
        <v>Photography</v>
      </c>
      <c r="R1785" s="9" t="str">
        <f t="shared" si="165"/>
        <v>Photobooks</v>
      </c>
      <c r="S1785" s="15">
        <f t="shared" si="166"/>
        <v>42115.699976851851</v>
      </c>
      <c r="T1785" s="16">
        <f t="shared" si="167"/>
        <v>42145.699976851851</v>
      </c>
    </row>
    <row r="1786" spans="1:20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s="9" t="str">
        <f t="shared" si="164"/>
        <v>Photography</v>
      </c>
      <c r="R1786" s="9" t="str">
        <f t="shared" si="165"/>
        <v>Photobooks</v>
      </c>
      <c r="S1786" s="15">
        <f t="shared" si="166"/>
        <v>42003.405555555553</v>
      </c>
      <c r="T1786" s="16">
        <f t="shared" si="167"/>
        <v>42034.892361111109</v>
      </c>
    </row>
    <row r="1787" spans="1:20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s="9" t="str">
        <f t="shared" si="164"/>
        <v>Photography</v>
      </c>
      <c r="R1787" s="9" t="str">
        <f t="shared" si="165"/>
        <v>Photobooks</v>
      </c>
      <c r="S1787" s="15">
        <f t="shared" si="166"/>
        <v>41896.884895833333</v>
      </c>
      <c r="T1787" s="16">
        <f t="shared" si="167"/>
        <v>41927.75</v>
      </c>
    </row>
    <row r="1788" spans="1:20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s="9" t="str">
        <f t="shared" si="164"/>
        <v>Photography</v>
      </c>
      <c r="R1788" s="9" t="str">
        <f t="shared" si="165"/>
        <v>Photobooks</v>
      </c>
      <c r="S1788" s="15">
        <f t="shared" si="166"/>
        <v>41958.300659722227</v>
      </c>
      <c r="T1788" s="16">
        <f t="shared" si="167"/>
        <v>41988.300659722227</v>
      </c>
    </row>
    <row r="1789" spans="1:20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s="9" t="str">
        <f t="shared" si="164"/>
        <v>Photography</v>
      </c>
      <c r="R1789" s="9" t="str">
        <f t="shared" si="165"/>
        <v>Photobooks</v>
      </c>
      <c r="S1789" s="15">
        <f t="shared" si="166"/>
        <v>42068.40552083333</v>
      </c>
      <c r="T1789" s="16">
        <f t="shared" si="167"/>
        <v>42098.363854166666</v>
      </c>
    </row>
    <row r="1790" spans="1:20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15">
        <f t="shared" si="166"/>
        <v>41913.69840277778</v>
      </c>
      <c r="T1790" s="16">
        <f t="shared" si="167"/>
        <v>41943.69840277778</v>
      </c>
    </row>
    <row r="1791" spans="1:20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15">
        <f t="shared" si="166"/>
        <v>41956.000034722223</v>
      </c>
      <c r="T1791" s="16">
        <f t="shared" si="167"/>
        <v>42016.000034722223</v>
      </c>
    </row>
    <row r="1792" spans="1:20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s="9" t="str">
        <f t="shared" si="164"/>
        <v>Photography</v>
      </c>
      <c r="R1792" s="9" t="str">
        <f t="shared" si="165"/>
        <v>Photobooks</v>
      </c>
      <c r="S1792" s="15">
        <f t="shared" si="166"/>
        <v>42010.424513888887</v>
      </c>
      <c r="T1792" s="16">
        <f t="shared" si="167"/>
        <v>42040.424513888887</v>
      </c>
    </row>
    <row r="1793" spans="1:20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15">
        <f t="shared" si="166"/>
        <v>41973.490335648152</v>
      </c>
      <c r="T1793" s="16">
        <f t="shared" si="167"/>
        <v>42033.490335648152</v>
      </c>
    </row>
    <row r="1794" spans="1:20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s="9" t="str">
        <f t="shared" si="164"/>
        <v>Photography</v>
      </c>
      <c r="R1794" s="9" t="str">
        <f t="shared" si="165"/>
        <v>Photobooks</v>
      </c>
      <c r="S1794" s="15">
        <f t="shared" si="166"/>
        <v>42188.781041666662</v>
      </c>
      <c r="T1794" s="16">
        <f t="shared" si="167"/>
        <v>42226.040972222225</v>
      </c>
    </row>
    <row r="1795" spans="1:20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8">
        <f t="shared" ref="P1795:P1858" si="169">IF(L1795&gt;0,E1795/L1795, 0)</f>
        <v>20</v>
      </c>
      <c r="Q1795" s="9" t="str">
        <f t="shared" ref="Q1795:Q1858" si="170">PROPER(LEFT($N1795,FIND("/",$N1795)-1))</f>
        <v>Photography</v>
      </c>
      <c r="R1795" s="9" t="str">
        <f t="shared" ref="R1795:R1858" si="171">PROPER(RIGHT($N1795,LEN(N1795)-FIND("/",N1795)))</f>
        <v>Photobooks</v>
      </c>
      <c r="S1795" s="15">
        <f t="shared" ref="S1795:S1858" si="172">(J1795/86400)+25569+(-6/24)</f>
        <v>41940.641666666663</v>
      </c>
      <c r="T1795" s="16">
        <f t="shared" ref="T1795:T1858" si="173">(I1795/86400)+25569+(-6/24)</f>
        <v>41970.683333333334</v>
      </c>
    </row>
    <row r="1796" spans="1:20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s="9" t="str">
        <f t="shared" si="170"/>
        <v>Photography</v>
      </c>
      <c r="R1796" s="9" t="str">
        <f t="shared" si="171"/>
        <v>Photobooks</v>
      </c>
      <c r="S1796" s="15">
        <f t="shared" si="172"/>
        <v>42011.301180555558</v>
      </c>
      <c r="T1796" s="16">
        <f t="shared" si="173"/>
        <v>42046.301180555558</v>
      </c>
    </row>
    <row r="1797" spans="1:20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s="9" t="str">
        <f t="shared" si="170"/>
        <v>Photography</v>
      </c>
      <c r="R1797" s="9" t="str">
        <f t="shared" si="171"/>
        <v>Photobooks</v>
      </c>
      <c r="S1797" s="15">
        <f t="shared" si="172"/>
        <v>42628.038668981477</v>
      </c>
      <c r="T1797" s="16">
        <f t="shared" si="173"/>
        <v>42657.416666666672</v>
      </c>
    </row>
    <row r="1798" spans="1:20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s="9" t="str">
        <f t="shared" si="170"/>
        <v>Photography</v>
      </c>
      <c r="R1798" s="9" t="str">
        <f t="shared" si="171"/>
        <v>Photobooks</v>
      </c>
      <c r="S1798" s="15">
        <f t="shared" si="172"/>
        <v>42515.189421296294</v>
      </c>
      <c r="T1798" s="16">
        <f t="shared" si="173"/>
        <v>42575.189421296294</v>
      </c>
    </row>
    <row r="1799" spans="1:20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15">
        <f t="shared" si="172"/>
        <v>42689.31931712963</v>
      </c>
      <c r="T1799" s="16">
        <f t="shared" si="173"/>
        <v>42719.31931712963</v>
      </c>
    </row>
    <row r="1800" spans="1:20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s="9" t="str">
        <f t="shared" si="170"/>
        <v>Photography</v>
      </c>
      <c r="R1800" s="9" t="str">
        <f t="shared" si="171"/>
        <v>Photobooks</v>
      </c>
      <c r="S1800" s="15">
        <f t="shared" si="172"/>
        <v>42344.07677083333</v>
      </c>
      <c r="T1800" s="16">
        <f t="shared" si="173"/>
        <v>42404.07677083333</v>
      </c>
    </row>
    <row r="1801" spans="1:20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s="9" t="str">
        <f t="shared" si="170"/>
        <v>Photography</v>
      </c>
      <c r="R1801" s="9" t="str">
        <f t="shared" si="171"/>
        <v>Photobooks</v>
      </c>
      <c r="S1801" s="15">
        <f t="shared" si="172"/>
        <v>41934.592685185184</v>
      </c>
      <c r="T1801" s="16">
        <f t="shared" si="173"/>
        <v>41954.634351851855</v>
      </c>
    </row>
    <row r="1802" spans="1:20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s="9" t="str">
        <f t="shared" si="170"/>
        <v>Photography</v>
      </c>
      <c r="R1802" s="9" t="str">
        <f t="shared" si="171"/>
        <v>Photobooks</v>
      </c>
      <c r="S1802" s="15">
        <f t="shared" si="172"/>
        <v>42623.356134259258</v>
      </c>
      <c r="T1802" s="16">
        <f t="shared" si="173"/>
        <v>42653.356134259258</v>
      </c>
    </row>
    <row r="1803" spans="1:20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s="9" t="str">
        <f t="shared" si="170"/>
        <v>Photography</v>
      </c>
      <c r="R1803" s="9" t="str">
        <f t="shared" si="171"/>
        <v>Photobooks</v>
      </c>
      <c r="S1803" s="15">
        <f t="shared" si="172"/>
        <v>42321.410509259258</v>
      </c>
      <c r="T1803" s="16">
        <f t="shared" si="173"/>
        <v>42353.256944444445</v>
      </c>
    </row>
    <row r="1804" spans="1:20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s="9" t="str">
        <f t="shared" si="170"/>
        <v>Photography</v>
      </c>
      <c r="R1804" s="9" t="str">
        <f t="shared" si="171"/>
        <v>Photobooks</v>
      </c>
      <c r="S1804" s="15">
        <f t="shared" si="172"/>
        <v>42159.22256944445</v>
      </c>
      <c r="T1804" s="16">
        <f t="shared" si="173"/>
        <v>42182.665972222225</v>
      </c>
    </row>
    <row r="1805" spans="1:20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s="9" t="str">
        <f t="shared" si="170"/>
        <v>Photography</v>
      </c>
      <c r="R1805" s="9" t="str">
        <f t="shared" si="171"/>
        <v>Photobooks</v>
      </c>
      <c r="S1805" s="15">
        <f t="shared" si="172"/>
        <v>42017.821550925924</v>
      </c>
      <c r="T1805" s="16">
        <f t="shared" si="173"/>
        <v>42048.821550925924</v>
      </c>
    </row>
    <row r="1806" spans="1:20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s="9" t="str">
        <f t="shared" si="170"/>
        <v>Photography</v>
      </c>
      <c r="R1806" s="9" t="str">
        <f t="shared" si="171"/>
        <v>Photobooks</v>
      </c>
      <c r="S1806" s="15">
        <f t="shared" si="172"/>
        <v>42282.428287037037</v>
      </c>
      <c r="T1806" s="16">
        <f t="shared" si="173"/>
        <v>42322.469953703709</v>
      </c>
    </row>
    <row r="1807" spans="1:20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s="9" t="str">
        <f t="shared" si="170"/>
        <v>Photography</v>
      </c>
      <c r="R1807" s="9" t="str">
        <f t="shared" si="171"/>
        <v>Photobooks</v>
      </c>
      <c r="S1807" s="15">
        <f t="shared" si="172"/>
        <v>42247.553912037038</v>
      </c>
      <c r="T1807" s="16">
        <f t="shared" si="173"/>
        <v>42279.5</v>
      </c>
    </row>
    <row r="1808" spans="1:20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s="9" t="str">
        <f t="shared" si="170"/>
        <v>Photography</v>
      </c>
      <c r="R1808" s="9" t="str">
        <f t="shared" si="171"/>
        <v>Photobooks</v>
      </c>
      <c r="S1808" s="15">
        <f t="shared" si="172"/>
        <v>41877.388298611113</v>
      </c>
      <c r="T1808" s="16">
        <f t="shared" si="173"/>
        <v>41912.388298611113</v>
      </c>
    </row>
    <row r="1809" spans="1:20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s="9" t="str">
        <f t="shared" si="170"/>
        <v>Photography</v>
      </c>
      <c r="R1809" s="9" t="str">
        <f t="shared" si="171"/>
        <v>Photobooks</v>
      </c>
      <c r="S1809" s="15">
        <f t="shared" si="172"/>
        <v>41879.818437499998</v>
      </c>
      <c r="T1809" s="16">
        <f t="shared" si="173"/>
        <v>41909.818437499998</v>
      </c>
    </row>
    <row r="1810" spans="1:20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s="9" t="str">
        <f t="shared" si="170"/>
        <v>Photography</v>
      </c>
      <c r="R1810" s="9" t="str">
        <f t="shared" si="171"/>
        <v>Photobooks</v>
      </c>
      <c r="S1810" s="15">
        <f t="shared" si="172"/>
        <v>42742.430902777778</v>
      </c>
      <c r="T1810" s="16">
        <f t="shared" si="173"/>
        <v>42777.430902777778</v>
      </c>
    </row>
    <row r="1811" spans="1:20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s="9" t="str">
        <f t="shared" si="170"/>
        <v>Photography</v>
      </c>
      <c r="R1811" s="9" t="str">
        <f t="shared" si="171"/>
        <v>Photobooks</v>
      </c>
      <c r="S1811" s="15">
        <f t="shared" si="172"/>
        <v>42029.657858796301</v>
      </c>
      <c r="T1811" s="16">
        <f t="shared" si="173"/>
        <v>42064.657858796301</v>
      </c>
    </row>
    <row r="1812" spans="1:20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15">
        <f t="shared" si="172"/>
        <v>41860.66002314815</v>
      </c>
      <c r="T1812" s="16">
        <f t="shared" si="173"/>
        <v>41872.66002314815</v>
      </c>
    </row>
    <row r="1813" spans="1:20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s="9" t="str">
        <f t="shared" si="170"/>
        <v>Photography</v>
      </c>
      <c r="R1813" s="9" t="str">
        <f t="shared" si="171"/>
        <v>Photobooks</v>
      </c>
      <c r="S1813" s="15">
        <f t="shared" si="172"/>
        <v>41876.183680555558</v>
      </c>
      <c r="T1813" s="16">
        <f t="shared" si="173"/>
        <v>41935.916666666664</v>
      </c>
    </row>
    <row r="1814" spans="1:20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s="9" t="str">
        <f t="shared" si="170"/>
        <v>Photography</v>
      </c>
      <c r="R1814" s="9" t="str">
        <f t="shared" si="171"/>
        <v>Photobooks</v>
      </c>
      <c r="S1814" s="15">
        <f t="shared" si="172"/>
        <v>42524.068703703699</v>
      </c>
      <c r="T1814" s="16">
        <f t="shared" si="173"/>
        <v>42554.068703703699</v>
      </c>
    </row>
    <row r="1815" spans="1:20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s="9" t="str">
        <f t="shared" si="170"/>
        <v>Photography</v>
      </c>
      <c r="R1815" s="9" t="str">
        <f t="shared" si="171"/>
        <v>Photobooks</v>
      </c>
      <c r="S1815" s="15">
        <f t="shared" si="172"/>
        <v>41829.639027777775</v>
      </c>
      <c r="T1815" s="16">
        <f t="shared" si="173"/>
        <v>41859.639027777775</v>
      </c>
    </row>
    <row r="1816" spans="1:20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s="9" t="str">
        <f t="shared" si="170"/>
        <v>Photography</v>
      </c>
      <c r="R1816" s="9" t="str">
        <f t="shared" si="171"/>
        <v>Photobooks</v>
      </c>
      <c r="S1816" s="15">
        <f t="shared" si="172"/>
        <v>42033.064074074078</v>
      </c>
      <c r="T1816" s="16">
        <f t="shared" si="173"/>
        <v>42063.064074074078</v>
      </c>
    </row>
    <row r="1817" spans="1:20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s="9" t="str">
        <f t="shared" si="170"/>
        <v>Photography</v>
      </c>
      <c r="R1817" s="9" t="str">
        <f t="shared" si="171"/>
        <v>Photobooks</v>
      </c>
      <c r="S1817" s="15">
        <f t="shared" si="172"/>
        <v>42172.656678240739</v>
      </c>
      <c r="T1817" s="16">
        <f t="shared" si="173"/>
        <v>42186.656678240739</v>
      </c>
    </row>
    <row r="1818" spans="1:20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s="9" t="str">
        <f t="shared" si="170"/>
        <v>Photography</v>
      </c>
      <c r="R1818" s="9" t="str">
        <f t="shared" si="171"/>
        <v>Photobooks</v>
      </c>
      <c r="S1818" s="15">
        <f t="shared" si="172"/>
        <v>42548.626192129625</v>
      </c>
      <c r="T1818" s="16">
        <f t="shared" si="173"/>
        <v>42576.541666666672</v>
      </c>
    </row>
    <row r="1819" spans="1:20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15">
        <f t="shared" si="172"/>
        <v>42705.412118055552</v>
      </c>
      <c r="T1819" s="16">
        <f t="shared" si="173"/>
        <v>42765.040972222225</v>
      </c>
    </row>
    <row r="1820" spans="1:20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s="9" t="str">
        <f t="shared" si="170"/>
        <v>Photography</v>
      </c>
      <c r="R1820" s="9" t="str">
        <f t="shared" si="171"/>
        <v>Photobooks</v>
      </c>
      <c r="S1820" s="15">
        <f t="shared" si="172"/>
        <v>42066.984375</v>
      </c>
      <c r="T1820" s="16">
        <f t="shared" si="173"/>
        <v>42096.942708333328</v>
      </c>
    </row>
    <row r="1821" spans="1:20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15">
        <f t="shared" si="172"/>
        <v>41820.502268518518</v>
      </c>
      <c r="T1821" s="16">
        <f t="shared" si="173"/>
        <v>41850.502268518518</v>
      </c>
    </row>
    <row r="1822" spans="1:20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s="9" t="str">
        <f t="shared" si="170"/>
        <v>Photography</v>
      </c>
      <c r="R1822" s="9" t="str">
        <f t="shared" si="171"/>
        <v>Photobooks</v>
      </c>
      <c r="S1822" s="15">
        <f t="shared" si="172"/>
        <v>42064.834374999999</v>
      </c>
      <c r="T1822" s="16">
        <f t="shared" si="173"/>
        <v>42094.792708333334</v>
      </c>
    </row>
    <row r="1823" spans="1:20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s="9" t="str">
        <f t="shared" si="170"/>
        <v>Music</v>
      </c>
      <c r="R1823" s="9" t="str">
        <f t="shared" si="171"/>
        <v>Rock</v>
      </c>
      <c r="S1823" s="15">
        <f t="shared" si="172"/>
        <v>40926.069062499999</v>
      </c>
      <c r="T1823" s="16">
        <f t="shared" si="173"/>
        <v>40971.069062499999</v>
      </c>
    </row>
    <row r="1824" spans="1:20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s="9" t="str">
        <f t="shared" si="170"/>
        <v>Music</v>
      </c>
      <c r="R1824" s="9" t="str">
        <f t="shared" si="171"/>
        <v>Rock</v>
      </c>
      <c r="S1824" s="15">
        <f t="shared" si="172"/>
        <v>41634.547013888892</v>
      </c>
      <c r="T1824" s="16">
        <f t="shared" si="173"/>
        <v>41670.542361111111</v>
      </c>
    </row>
    <row r="1825" spans="1:20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s="9" t="str">
        <f t="shared" si="170"/>
        <v>Music</v>
      </c>
      <c r="R1825" s="9" t="str">
        <f t="shared" si="171"/>
        <v>Rock</v>
      </c>
      <c r="S1825" s="15">
        <f t="shared" si="172"/>
        <v>41176.434907407405</v>
      </c>
      <c r="T1825" s="16">
        <f t="shared" si="173"/>
        <v>41206.434907407405</v>
      </c>
    </row>
    <row r="1826" spans="1:20" ht="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15">
        <f t="shared" si="172"/>
        <v>41626.666284722218</v>
      </c>
      <c r="T1826" s="16">
        <f t="shared" si="173"/>
        <v>41646.838888888888</v>
      </c>
    </row>
    <row r="1827" spans="1:20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15">
        <f t="shared" si="172"/>
        <v>41443.58452546296</v>
      </c>
      <c r="T1827" s="16">
        <f t="shared" si="173"/>
        <v>41466.58452546296</v>
      </c>
    </row>
    <row r="1828" spans="1:20" ht="1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s="9" t="str">
        <f t="shared" si="170"/>
        <v>Music</v>
      </c>
      <c r="R1828" s="9" t="str">
        <f t="shared" si="171"/>
        <v>Rock</v>
      </c>
      <c r="S1828" s="15">
        <f t="shared" si="172"/>
        <v>41657.673807870371</v>
      </c>
      <c r="T1828" s="16">
        <f t="shared" si="173"/>
        <v>41687.673807870371</v>
      </c>
    </row>
    <row r="1829" spans="1:20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s="9" t="str">
        <f t="shared" si="170"/>
        <v>Music</v>
      </c>
      <c r="R1829" s="9" t="str">
        <f t="shared" si="171"/>
        <v>Rock</v>
      </c>
      <c r="S1829" s="15">
        <f t="shared" si="172"/>
        <v>40555.075937499998</v>
      </c>
      <c r="T1829" s="16">
        <f t="shared" si="173"/>
        <v>40605.075937499998</v>
      </c>
    </row>
    <row r="1830" spans="1:20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s="9" t="str">
        <f t="shared" si="170"/>
        <v>Music</v>
      </c>
      <c r="R1830" s="9" t="str">
        <f t="shared" si="171"/>
        <v>Rock</v>
      </c>
      <c r="S1830" s="15">
        <f t="shared" si="172"/>
        <v>41736.649652777778</v>
      </c>
      <c r="T1830" s="16">
        <f t="shared" si="173"/>
        <v>41768.666666666664</v>
      </c>
    </row>
    <row r="1831" spans="1:20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s="9" t="str">
        <f t="shared" si="170"/>
        <v>Music</v>
      </c>
      <c r="R1831" s="9" t="str">
        <f t="shared" si="171"/>
        <v>Rock</v>
      </c>
      <c r="S1831" s="15">
        <f t="shared" si="172"/>
        <v>40515.837627314817</v>
      </c>
      <c r="T1831" s="16">
        <f t="shared" si="173"/>
        <v>40564.666666666664</v>
      </c>
    </row>
    <row r="1832" spans="1:20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s="9" t="str">
        <f t="shared" si="170"/>
        <v>Music</v>
      </c>
      <c r="R1832" s="9" t="str">
        <f t="shared" si="171"/>
        <v>Rock</v>
      </c>
      <c r="S1832" s="15">
        <f t="shared" si="172"/>
        <v>41664.434108796297</v>
      </c>
      <c r="T1832" s="16">
        <f t="shared" si="173"/>
        <v>41694.434108796297</v>
      </c>
    </row>
    <row r="1833" spans="1:20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s="9" t="str">
        <f t="shared" si="170"/>
        <v>Music</v>
      </c>
      <c r="R1833" s="9" t="str">
        <f t="shared" si="171"/>
        <v>Rock</v>
      </c>
      <c r="S1833" s="15">
        <f t="shared" si="172"/>
        <v>41026.746099537035</v>
      </c>
      <c r="T1833" s="16">
        <f t="shared" si="173"/>
        <v>41041.746099537035</v>
      </c>
    </row>
    <row r="1834" spans="1:20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15">
        <f t="shared" si="172"/>
        <v>40576.289664351854</v>
      </c>
      <c r="T1834" s="16">
        <f t="shared" si="173"/>
        <v>40606.289664351854</v>
      </c>
    </row>
    <row r="1835" spans="1:20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15">
        <f t="shared" si="172"/>
        <v>41302.794016203705</v>
      </c>
      <c r="T1835" s="16">
        <f t="shared" si="173"/>
        <v>41335.082638888889</v>
      </c>
    </row>
    <row r="1836" spans="1:20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s="9" t="str">
        <f t="shared" si="170"/>
        <v>Music</v>
      </c>
      <c r="R1836" s="9" t="str">
        <f t="shared" si="171"/>
        <v>Rock</v>
      </c>
      <c r="S1836" s="15">
        <f t="shared" si="172"/>
        <v>41988.714062500003</v>
      </c>
      <c r="T1836" s="16">
        <f t="shared" si="173"/>
        <v>42028.714062500003</v>
      </c>
    </row>
    <row r="1837" spans="1:20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s="9" t="str">
        <f t="shared" si="170"/>
        <v>Music</v>
      </c>
      <c r="R1837" s="9" t="str">
        <f t="shared" si="171"/>
        <v>Rock</v>
      </c>
      <c r="S1837" s="15">
        <f t="shared" si="172"/>
        <v>42430.452210648145</v>
      </c>
      <c r="T1837" s="16">
        <f t="shared" si="173"/>
        <v>42460.410543981481</v>
      </c>
    </row>
    <row r="1838" spans="1:20" ht="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s="9" t="str">
        <f t="shared" si="170"/>
        <v>Music</v>
      </c>
      <c r="R1838" s="9" t="str">
        <f t="shared" si="171"/>
        <v>Rock</v>
      </c>
      <c r="S1838" s="15">
        <f t="shared" si="172"/>
        <v>41305.559363425928</v>
      </c>
      <c r="T1838" s="16">
        <f t="shared" si="173"/>
        <v>41322.559363425928</v>
      </c>
    </row>
    <row r="1839" spans="1:20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s="9" t="str">
        <f t="shared" si="170"/>
        <v>Music</v>
      </c>
      <c r="R1839" s="9" t="str">
        <f t="shared" si="171"/>
        <v>Rock</v>
      </c>
      <c r="S1839" s="15">
        <f t="shared" si="172"/>
        <v>40925.797858796301</v>
      </c>
      <c r="T1839" s="16">
        <f t="shared" si="173"/>
        <v>40985.756192129629</v>
      </c>
    </row>
    <row r="1840" spans="1:20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s="9" t="str">
        <f t="shared" si="170"/>
        <v>Music</v>
      </c>
      <c r="R1840" s="9" t="str">
        <f t="shared" si="171"/>
        <v>Rock</v>
      </c>
      <c r="S1840" s="15">
        <f t="shared" si="172"/>
        <v>40788.536539351851</v>
      </c>
      <c r="T1840" s="16">
        <f t="shared" si="173"/>
        <v>40816.875</v>
      </c>
    </row>
    <row r="1841" spans="1:20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s="9" t="str">
        <f t="shared" si="170"/>
        <v>Music</v>
      </c>
      <c r="R1841" s="9" t="str">
        <f t="shared" si="171"/>
        <v>Rock</v>
      </c>
      <c r="S1841" s="15">
        <f t="shared" si="172"/>
        <v>42614.472013888888</v>
      </c>
      <c r="T1841" s="16">
        <f t="shared" si="173"/>
        <v>42644.472013888888</v>
      </c>
    </row>
    <row r="1842" spans="1:20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s="9" t="str">
        <f t="shared" si="170"/>
        <v>Music</v>
      </c>
      <c r="R1842" s="9" t="str">
        <f t="shared" si="171"/>
        <v>Rock</v>
      </c>
      <c r="S1842" s="15">
        <f t="shared" si="172"/>
        <v>41381.846180555556</v>
      </c>
      <c r="T1842" s="16">
        <f t="shared" si="173"/>
        <v>41400.957638888889</v>
      </c>
    </row>
    <row r="1843" spans="1:20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s="9" t="str">
        <f t="shared" si="170"/>
        <v>Music</v>
      </c>
      <c r="R1843" s="9" t="str">
        <f t="shared" si="171"/>
        <v>Rock</v>
      </c>
      <c r="S1843" s="15">
        <f t="shared" si="172"/>
        <v>41745.59542824074</v>
      </c>
      <c r="T1843" s="16">
        <f t="shared" si="173"/>
        <v>41778.957638888889</v>
      </c>
    </row>
    <row r="1844" spans="1:20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s="9" t="str">
        <f t="shared" si="170"/>
        <v>Music</v>
      </c>
      <c r="R1844" s="9" t="str">
        <f t="shared" si="171"/>
        <v>Rock</v>
      </c>
      <c r="S1844" s="15">
        <f t="shared" si="172"/>
        <v>42031.381724537037</v>
      </c>
      <c r="T1844" s="16">
        <f t="shared" si="173"/>
        <v>42064.999305555553</v>
      </c>
    </row>
    <row r="1845" spans="1:20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s="9" t="str">
        <f t="shared" si="170"/>
        <v>Music</v>
      </c>
      <c r="R1845" s="9" t="str">
        <f t="shared" si="171"/>
        <v>Rock</v>
      </c>
      <c r="S1845" s="15">
        <f t="shared" si="172"/>
        <v>40564.744837962964</v>
      </c>
      <c r="T1845" s="16">
        <f t="shared" si="173"/>
        <v>40594.744837962964</v>
      </c>
    </row>
    <row r="1846" spans="1:20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15">
        <f t="shared" si="172"/>
        <v>40666.723541666666</v>
      </c>
      <c r="T1846" s="16">
        <f t="shared" si="173"/>
        <v>40704.875</v>
      </c>
    </row>
    <row r="1847" spans="1:20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s="9" t="str">
        <f t="shared" si="170"/>
        <v>Music</v>
      </c>
      <c r="R1847" s="9" t="str">
        <f t="shared" si="171"/>
        <v>Rock</v>
      </c>
      <c r="S1847" s="15">
        <f t="shared" si="172"/>
        <v>42523.083310185189</v>
      </c>
      <c r="T1847" s="16">
        <f t="shared" si="173"/>
        <v>42537.954861111109</v>
      </c>
    </row>
    <row r="1848" spans="1:20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s="9" t="str">
        <f t="shared" si="170"/>
        <v>Music</v>
      </c>
      <c r="R1848" s="9" t="str">
        <f t="shared" si="171"/>
        <v>Rock</v>
      </c>
      <c r="S1848" s="15">
        <f t="shared" si="172"/>
        <v>41228.400196759263</v>
      </c>
      <c r="T1848" s="16">
        <f t="shared" si="173"/>
        <v>41258.400196759263</v>
      </c>
    </row>
    <row r="1849" spans="1:20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s="9" t="str">
        <f t="shared" si="170"/>
        <v>Music</v>
      </c>
      <c r="R1849" s="9" t="str">
        <f t="shared" si="171"/>
        <v>Rock</v>
      </c>
      <c r="S1849" s="15">
        <f t="shared" si="172"/>
        <v>42093.986481481479</v>
      </c>
      <c r="T1849" s="16">
        <f t="shared" si="173"/>
        <v>42114.986481481479</v>
      </c>
    </row>
    <row r="1850" spans="1:20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s="9" t="str">
        <f t="shared" si="170"/>
        <v>Music</v>
      </c>
      <c r="R1850" s="9" t="str">
        <f t="shared" si="171"/>
        <v>Rock</v>
      </c>
      <c r="S1850" s="15">
        <f t="shared" si="172"/>
        <v>40691.538055555553</v>
      </c>
      <c r="T1850" s="16">
        <f t="shared" si="173"/>
        <v>40755.040972222225</v>
      </c>
    </row>
    <row r="1851" spans="1:20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s="9" t="str">
        <f t="shared" si="170"/>
        <v>Music</v>
      </c>
      <c r="R1851" s="9" t="str">
        <f t="shared" si="171"/>
        <v>Rock</v>
      </c>
      <c r="S1851" s="15">
        <f t="shared" si="172"/>
        <v>41169.595590277779</v>
      </c>
      <c r="T1851" s="16">
        <f t="shared" si="173"/>
        <v>41199.595590277779</v>
      </c>
    </row>
    <row r="1852" spans="1:20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s="9" t="str">
        <f t="shared" si="170"/>
        <v>Music</v>
      </c>
      <c r="R1852" s="9" t="str">
        <f t="shared" si="171"/>
        <v>Rock</v>
      </c>
      <c r="S1852" s="15">
        <f t="shared" si="172"/>
        <v>41800.709490740745</v>
      </c>
      <c r="T1852" s="16">
        <f t="shared" si="173"/>
        <v>41830.709490740745</v>
      </c>
    </row>
    <row r="1853" spans="1:20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s="9" t="str">
        <f t="shared" si="170"/>
        <v>Music</v>
      </c>
      <c r="R1853" s="9" t="str">
        <f t="shared" si="171"/>
        <v>Rock</v>
      </c>
      <c r="S1853" s="15">
        <f t="shared" si="172"/>
        <v>41827.656689814816</v>
      </c>
      <c r="T1853" s="16">
        <f t="shared" si="173"/>
        <v>41847.791666666664</v>
      </c>
    </row>
    <row r="1854" spans="1:20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s="9" t="str">
        <f t="shared" si="170"/>
        <v>Music</v>
      </c>
      <c r="R1854" s="9" t="str">
        <f t="shared" si="171"/>
        <v>Rock</v>
      </c>
      <c r="S1854" s="15">
        <f t="shared" si="172"/>
        <v>42081.52143518519</v>
      </c>
      <c r="T1854" s="16">
        <f t="shared" si="173"/>
        <v>42118.75</v>
      </c>
    </row>
    <row r="1855" spans="1:20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s="9" t="str">
        <f t="shared" si="170"/>
        <v>Music</v>
      </c>
      <c r="R1855" s="9" t="str">
        <f t="shared" si="171"/>
        <v>Rock</v>
      </c>
      <c r="S1855" s="15">
        <f t="shared" si="172"/>
        <v>41176.810381944444</v>
      </c>
      <c r="T1855" s="16">
        <f t="shared" si="173"/>
        <v>41226.852048611108</v>
      </c>
    </row>
    <row r="1856" spans="1:20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s="9" t="str">
        <f t="shared" si="170"/>
        <v>Music</v>
      </c>
      <c r="R1856" s="9" t="str">
        <f t="shared" si="171"/>
        <v>Rock</v>
      </c>
      <c r="S1856" s="15">
        <f t="shared" si="172"/>
        <v>41387.771261574075</v>
      </c>
      <c r="T1856" s="16">
        <f t="shared" si="173"/>
        <v>41417.771261574075</v>
      </c>
    </row>
    <row r="1857" spans="1:20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s="9" t="str">
        <f t="shared" si="170"/>
        <v>Music</v>
      </c>
      <c r="R1857" s="9" t="str">
        <f t="shared" si="171"/>
        <v>Rock</v>
      </c>
      <c r="S1857" s="15">
        <f t="shared" si="172"/>
        <v>41600.288657407407</v>
      </c>
      <c r="T1857" s="16">
        <f t="shared" si="173"/>
        <v>41645.288657407407</v>
      </c>
    </row>
    <row r="1858" spans="1:20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s="9" t="str">
        <f t="shared" si="170"/>
        <v>Music</v>
      </c>
      <c r="R1858" s="9" t="str">
        <f t="shared" si="171"/>
        <v>Rock</v>
      </c>
      <c r="S1858" s="15">
        <f t="shared" si="172"/>
        <v>41817.604999999996</v>
      </c>
      <c r="T1858" s="16">
        <f t="shared" si="173"/>
        <v>41838.604999999996</v>
      </c>
    </row>
    <row r="1859" spans="1:20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8">
        <f t="shared" ref="P1859:P1922" si="175">IF(L1859&gt;0,E1859/L1859, 0)</f>
        <v>136.36363636363637</v>
      </c>
      <c r="Q1859" s="9" t="str">
        <f t="shared" ref="Q1859:Q1922" si="176">PROPER(LEFT($N1859,FIND("/",$N1859)-1))</f>
        <v>Music</v>
      </c>
      <c r="R1859" s="9" t="str">
        <f t="shared" ref="R1859:R1922" si="177">PROPER(RIGHT($N1859,LEN(N1859)-FIND("/",N1859)))</f>
        <v>Rock</v>
      </c>
      <c r="S1859" s="15">
        <f t="shared" ref="S1859:S1922" si="178">(J1859/86400)+25569+(-6/24)</f>
        <v>41864.51866898148</v>
      </c>
      <c r="T1859" s="16">
        <f t="shared" ref="T1859:T1922" si="179">(I1859/86400)+25569+(-6/24)</f>
        <v>41894.51866898148</v>
      </c>
    </row>
    <row r="1860" spans="1:20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s="9" t="str">
        <f t="shared" si="176"/>
        <v>Music</v>
      </c>
      <c r="R1860" s="9" t="str">
        <f t="shared" si="177"/>
        <v>Rock</v>
      </c>
      <c r="S1860" s="15">
        <f t="shared" si="178"/>
        <v>40832.950474537036</v>
      </c>
      <c r="T1860" s="16">
        <f t="shared" si="179"/>
        <v>40892.992141203707</v>
      </c>
    </row>
    <row r="1861" spans="1:20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s="9" t="str">
        <f t="shared" si="176"/>
        <v>Music</v>
      </c>
      <c r="R1861" s="9" t="str">
        <f t="shared" si="177"/>
        <v>Rock</v>
      </c>
      <c r="S1861" s="15">
        <f t="shared" si="178"/>
        <v>40778.520011574074</v>
      </c>
      <c r="T1861" s="16">
        <f t="shared" si="179"/>
        <v>40808.520011574074</v>
      </c>
    </row>
    <row r="1862" spans="1:20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s="9" t="str">
        <f t="shared" si="176"/>
        <v>Music</v>
      </c>
      <c r="R1862" s="9" t="str">
        <f t="shared" si="177"/>
        <v>Rock</v>
      </c>
      <c r="S1862" s="15">
        <f t="shared" si="178"/>
        <v>41655.45930555556</v>
      </c>
      <c r="T1862" s="16">
        <f t="shared" si="179"/>
        <v>41676.45930555556</v>
      </c>
    </row>
    <row r="1863" spans="1:20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s="9" t="str">
        <f t="shared" si="176"/>
        <v>Games</v>
      </c>
      <c r="R1863" s="9" t="str">
        <f t="shared" si="177"/>
        <v>Mobile Games</v>
      </c>
      <c r="S1863" s="15">
        <f t="shared" si="178"/>
        <v>42000.050243055557</v>
      </c>
      <c r="T1863" s="16">
        <f t="shared" si="179"/>
        <v>42030.050243055557</v>
      </c>
    </row>
    <row r="1864" spans="1:20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s="9" t="str">
        <f t="shared" si="176"/>
        <v>Games</v>
      </c>
      <c r="R1864" s="9" t="str">
        <f t="shared" si="177"/>
        <v>Mobile Games</v>
      </c>
      <c r="S1864" s="15">
        <f t="shared" si="178"/>
        <v>42755.242754629631</v>
      </c>
      <c r="T1864" s="16">
        <f t="shared" si="179"/>
        <v>42802.0625</v>
      </c>
    </row>
    <row r="1865" spans="1:20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15">
        <f t="shared" si="178"/>
        <v>41772.547280092593</v>
      </c>
      <c r="T1865" s="16">
        <f t="shared" si="179"/>
        <v>41802.547280092593</v>
      </c>
    </row>
    <row r="1866" spans="1:20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s="9" t="str">
        <f t="shared" si="176"/>
        <v>Games</v>
      </c>
      <c r="R1866" s="9" t="str">
        <f t="shared" si="177"/>
        <v>Mobile Games</v>
      </c>
      <c r="S1866" s="15">
        <f t="shared" si="178"/>
        <v>41733.466435185182</v>
      </c>
      <c r="T1866" s="16">
        <f t="shared" si="179"/>
        <v>41763.466435185182</v>
      </c>
    </row>
    <row r="1867" spans="1:20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15">
        <f t="shared" si="178"/>
        <v>42645.117442129631</v>
      </c>
      <c r="T1867" s="16">
        <f t="shared" si="179"/>
        <v>42680.159108796295</v>
      </c>
    </row>
    <row r="1868" spans="1:20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15">
        <f t="shared" si="178"/>
        <v>42741.996493055558</v>
      </c>
      <c r="T1868" s="16">
        <f t="shared" si="179"/>
        <v>42794.916666666672</v>
      </c>
    </row>
    <row r="1869" spans="1:20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15">
        <f t="shared" si="178"/>
        <v>42649.674907407403</v>
      </c>
      <c r="T1869" s="16">
        <f t="shared" si="179"/>
        <v>42679.674907407403</v>
      </c>
    </row>
    <row r="1870" spans="1:20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s="9" t="str">
        <f t="shared" si="176"/>
        <v>Games</v>
      </c>
      <c r="R1870" s="9" t="str">
        <f t="shared" si="177"/>
        <v>Mobile Games</v>
      </c>
      <c r="S1870" s="15">
        <f t="shared" si="178"/>
        <v>42328.529224537036</v>
      </c>
      <c r="T1870" s="16">
        <f t="shared" si="179"/>
        <v>42353.082638888889</v>
      </c>
    </row>
    <row r="1871" spans="1:20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s="9" t="str">
        <f t="shared" si="176"/>
        <v>Games</v>
      </c>
      <c r="R1871" s="9" t="str">
        <f t="shared" si="177"/>
        <v>Mobile Games</v>
      </c>
      <c r="S1871" s="15">
        <f t="shared" si="178"/>
        <v>42708.752881944441</v>
      </c>
      <c r="T1871" s="16">
        <f t="shared" si="179"/>
        <v>42738.752881944441</v>
      </c>
    </row>
    <row r="1872" spans="1:20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s="9" t="str">
        <f t="shared" si="176"/>
        <v>Games</v>
      </c>
      <c r="R1872" s="9" t="str">
        <f t="shared" si="177"/>
        <v>Mobile Games</v>
      </c>
      <c r="S1872" s="15">
        <f t="shared" si="178"/>
        <v>42371.105729166666</v>
      </c>
      <c r="T1872" s="16">
        <f t="shared" si="179"/>
        <v>42399.928472222222</v>
      </c>
    </row>
    <row r="1873" spans="1:20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s="9" t="str">
        <f t="shared" si="176"/>
        <v>Games</v>
      </c>
      <c r="R1873" s="9" t="str">
        <f t="shared" si="177"/>
        <v>Mobile Games</v>
      </c>
      <c r="S1873" s="15">
        <f t="shared" si="178"/>
        <v>41923.533576388887</v>
      </c>
      <c r="T1873" s="16">
        <f t="shared" si="179"/>
        <v>41963.575243055559</v>
      </c>
    </row>
    <row r="1874" spans="1:20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s="9" t="str">
        <f t="shared" si="176"/>
        <v>Games</v>
      </c>
      <c r="R1874" s="9" t="str">
        <f t="shared" si="177"/>
        <v>Mobile Games</v>
      </c>
      <c r="S1874" s="15">
        <f t="shared" si="178"/>
        <v>42154.879652777774</v>
      </c>
      <c r="T1874" s="16">
        <f t="shared" si="179"/>
        <v>42184.879652777774</v>
      </c>
    </row>
    <row r="1875" spans="1:20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15">
        <f t="shared" si="178"/>
        <v>42164.365856481483</v>
      </c>
      <c r="T1875" s="16">
        <f t="shared" si="179"/>
        <v>42193.447916666672</v>
      </c>
    </row>
    <row r="1876" spans="1:20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15">
        <f t="shared" si="178"/>
        <v>42529.719131944439</v>
      </c>
      <c r="T1876" s="16">
        <f t="shared" si="179"/>
        <v>42549.719131944439</v>
      </c>
    </row>
    <row r="1877" spans="1:20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15">
        <f t="shared" si="178"/>
        <v>42528.649398148147</v>
      </c>
      <c r="T1877" s="16">
        <f t="shared" si="179"/>
        <v>42588.649398148147</v>
      </c>
    </row>
    <row r="1878" spans="1:20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s="9" t="str">
        <f t="shared" si="176"/>
        <v>Games</v>
      </c>
      <c r="R1878" s="9" t="str">
        <f t="shared" si="177"/>
        <v>Mobile Games</v>
      </c>
      <c r="S1878" s="15">
        <f t="shared" si="178"/>
        <v>41776.034780092596</v>
      </c>
      <c r="T1878" s="16">
        <f t="shared" si="179"/>
        <v>41806.034780092596</v>
      </c>
    </row>
    <row r="1879" spans="1:20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s="9" t="str">
        <f t="shared" si="176"/>
        <v>Games</v>
      </c>
      <c r="R1879" s="9" t="str">
        <f t="shared" si="177"/>
        <v>Mobile Games</v>
      </c>
      <c r="S1879" s="15">
        <f t="shared" si="178"/>
        <v>42034.779224537036</v>
      </c>
      <c r="T1879" s="16">
        <f t="shared" si="179"/>
        <v>42063.779224537036</v>
      </c>
    </row>
    <row r="1880" spans="1:20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s="9" t="str">
        <f t="shared" si="176"/>
        <v>Games</v>
      </c>
      <c r="R1880" s="9" t="str">
        <f t="shared" si="177"/>
        <v>Mobile Games</v>
      </c>
      <c r="S1880" s="15">
        <f t="shared" si="178"/>
        <v>41772.758738425924</v>
      </c>
      <c r="T1880" s="16">
        <f t="shared" si="179"/>
        <v>41802.758738425924</v>
      </c>
    </row>
    <row r="1881" spans="1:20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15">
        <f t="shared" si="178"/>
        <v>42413.399641203709</v>
      </c>
      <c r="T1881" s="16">
        <f t="shared" si="179"/>
        <v>42443.357974537037</v>
      </c>
    </row>
    <row r="1882" spans="1:20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s="9" t="str">
        <f t="shared" si="176"/>
        <v>Games</v>
      </c>
      <c r="R1882" s="9" t="str">
        <f t="shared" si="177"/>
        <v>Mobile Games</v>
      </c>
      <c r="S1882" s="15">
        <f t="shared" si="178"/>
        <v>42430.316898148143</v>
      </c>
      <c r="T1882" s="16">
        <f t="shared" si="179"/>
        <v>42459.275231481486</v>
      </c>
    </row>
    <row r="1883" spans="1:20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s="9" t="str">
        <f t="shared" si="176"/>
        <v>Music</v>
      </c>
      <c r="R1883" s="9" t="str">
        <f t="shared" si="177"/>
        <v>Indie Rock</v>
      </c>
      <c r="S1883" s="15">
        <f t="shared" si="178"/>
        <v>42042.902650462958</v>
      </c>
      <c r="T1883" s="16">
        <f t="shared" si="179"/>
        <v>42072.860983796301</v>
      </c>
    </row>
    <row r="1884" spans="1:20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s="9" t="str">
        <f t="shared" si="176"/>
        <v>Music</v>
      </c>
      <c r="R1884" s="9" t="str">
        <f t="shared" si="177"/>
        <v>Indie Rock</v>
      </c>
      <c r="S1884" s="15">
        <f t="shared" si="178"/>
        <v>41067.699212962965</v>
      </c>
      <c r="T1884" s="16">
        <f t="shared" si="179"/>
        <v>41100.741666666669</v>
      </c>
    </row>
    <row r="1885" spans="1:20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s="9" t="str">
        <f t="shared" si="176"/>
        <v>Music</v>
      </c>
      <c r="R1885" s="9" t="str">
        <f t="shared" si="177"/>
        <v>Indie Rock</v>
      </c>
      <c r="S1885" s="15">
        <f t="shared" si="178"/>
        <v>40977.698009259257</v>
      </c>
      <c r="T1885" s="16">
        <f t="shared" si="179"/>
        <v>41007.656342592592</v>
      </c>
    </row>
    <row r="1886" spans="1:20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s="9" t="str">
        <f t="shared" si="176"/>
        <v>Music</v>
      </c>
      <c r="R1886" s="9" t="str">
        <f t="shared" si="177"/>
        <v>Indie Rock</v>
      </c>
      <c r="S1886" s="15">
        <f t="shared" si="178"/>
        <v>41204.948321759257</v>
      </c>
      <c r="T1886" s="16">
        <f t="shared" si="179"/>
        <v>41240.25</v>
      </c>
    </row>
    <row r="1887" spans="1:20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s="9" t="str">
        <f t="shared" si="176"/>
        <v>Music</v>
      </c>
      <c r="R1887" s="9" t="str">
        <f t="shared" si="177"/>
        <v>Indie Rock</v>
      </c>
      <c r="S1887" s="15">
        <f t="shared" si="178"/>
        <v>41098.843865740739</v>
      </c>
      <c r="T1887" s="16">
        <f t="shared" si="179"/>
        <v>41131.666666666664</v>
      </c>
    </row>
    <row r="1888" spans="1:20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s="9" t="str">
        <f t="shared" si="176"/>
        <v>Music</v>
      </c>
      <c r="R1888" s="9" t="str">
        <f t="shared" si="177"/>
        <v>Indie Rock</v>
      </c>
      <c r="S1888" s="15">
        <f t="shared" si="178"/>
        <v>41925.656689814816</v>
      </c>
      <c r="T1888" s="16">
        <f t="shared" si="179"/>
        <v>41955.69835648148</v>
      </c>
    </row>
    <row r="1889" spans="1:20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s="9" t="str">
        <f t="shared" si="176"/>
        <v>Music</v>
      </c>
      <c r="R1889" s="9" t="str">
        <f t="shared" si="177"/>
        <v>Indie Rock</v>
      </c>
      <c r="S1889" s="15">
        <f t="shared" si="178"/>
        <v>42323.550138888888</v>
      </c>
      <c r="T1889" s="16">
        <f t="shared" si="179"/>
        <v>42341.645833333328</v>
      </c>
    </row>
    <row r="1890" spans="1:20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s="9" t="str">
        <f t="shared" si="176"/>
        <v>Music</v>
      </c>
      <c r="R1890" s="9" t="str">
        <f t="shared" si="177"/>
        <v>Indie Rock</v>
      </c>
      <c r="S1890" s="15">
        <f t="shared" si="178"/>
        <v>40298.989953703705</v>
      </c>
      <c r="T1890" s="16">
        <f t="shared" si="179"/>
        <v>40329.957638888889</v>
      </c>
    </row>
    <row r="1891" spans="1:20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s="9" t="str">
        <f t="shared" si="176"/>
        <v>Music</v>
      </c>
      <c r="R1891" s="9" t="str">
        <f t="shared" si="177"/>
        <v>Indie Rock</v>
      </c>
      <c r="S1891" s="15">
        <f t="shared" si="178"/>
        <v>41299.543356481481</v>
      </c>
      <c r="T1891" s="16">
        <f t="shared" si="179"/>
        <v>41344.501689814817</v>
      </c>
    </row>
    <row r="1892" spans="1:20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s="9" t="str">
        <f t="shared" si="176"/>
        <v>Music</v>
      </c>
      <c r="R1892" s="9" t="str">
        <f t="shared" si="177"/>
        <v>Indie Rock</v>
      </c>
      <c r="S1892" s="15">
        <f t="shared" si="178"/>
        <v>41228.536203703705</v>
      </c>
      <c r="T1892" s="16">
        <f t="shared" si="179"/>
        <v>41258.536203703705</v>
      </c>
    </row>
    <row r="1893" spans="1:20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s="9" t="str">
        <f t="shared" si="176"/>
        <v>Music</v>
      </c>
      <c r="R1893" s="9" t="str">
        <f t="shared" si="177"/>
        <v>Indie Rock</v>
      </c>
      <c r="S1893" s="15">
        <f t="shared" si="178"/>
        <v>40335.548078703701</v>
      </c>
      <c r="T1893" s="16">
        <f t="shared" si="179"/>
        <v>40381</v>
      </c>
    </row>
    <row r="1894" spans="1:20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s="9" t="str">
        <f t="shared" si="176"/>
        <v>Music</v>
      </c>
      <c r="R1894" s="9" t="str">
        <f t="shared" si="177"/>
        <v>Indie Rock</v>
      </c>
      <c r="S1894" s="15">
        <f t="shared" si="178"/>
        <v>40671.387511574074</v>
      </c>
      <c r="T1894" s="16">
        <f t="shared" si="179"/>
        <v>40701.387511574074</v>
      </c>
    </row>
    <row r="1895" spans="1:20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s="9" t="str">
        <f t="shared" si="176"/>
        <v>Music</v>
      </c>
      <c r="R1895" s="9" t="str">
        <f t="shared" si="177"/>
        <v>Indie Rock</v>
      </c>
      <c r="S1895" s="15">
        <f t="shared" si="178"/>
        <v>40632.69195601852</v>
      </c>
      <c r="T1895" s="16">
        <f t="shared" si="179"/>
        <v>40648.915972222225</v>
      </c>
    </row>
    <row r="1896" spans="1:20" ht="1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15">
        <f t="shared" si="178"/>
        <v>40920.65489583333</v>
      </c>
      <c r="T1896" s="16">
        <f t="shared" si="179"/>
        <v>40951.65489583333</v>
      </c>
    </row>
    <row r="1897" spans="1:20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s="9" t="str">
        <f t="shared" si="176"/>
        <v>Music</v>
      </c>
      <c r="R1897" s="9" t="str">
        <f t="shared" si="177"/>
        <v>Indie Rock</v>
      </c>
      <c r="S1897" s="15">
        <f t="shared" si="178"/>
        <v>42267.496782407412</v>
      </c>
      <c r="T1897" s="16">
        <f t="shared" si="179"/>
        <v>42297.496782407412</v>
      </c>
    </row>
    <row r="1898" spans="1:20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15">
        <f t="shared" si="178"/>
        <v>40981.460243055553</v>
      </c>
      <c r="T1898" s="16">
        <f t="shared" si="179"/>
        <v>41011.460243055553</v>
      </c>
    </row>
    <row r="1899" spans="1:20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s="9" t="str">
        <f t="shared" si="176"/>
        <v>Music</v>
      </c>
      <c r="R1899" s="9" t="str">
        <f t="shared" si="177"/>
        <v>Indie Rock</v>
      </c>
      <c r="S1899" s="15">
        <f t="shared" si="178"/>
        <v>41680.333402777775</v>
      </c>
      <c r="T1899" s="16">
        <f t="shared" si="179"/>
        <v>41702.625</v>
      </c>
    </row>
    <row r="1900" spans="1:20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s="9" t="str">
        <f t="shared" si="176"/>
        <v>Music</v>
      </c>
      <c r="R1900" s="9" t="str">
        <f t="shared" si="177"/>
        <v>Indie Rock</v>
      </c>
      <c r="S1900" s="15">
        <f t="shared" si="178"/>
        <v>42365.942974537036</v>
      </c>
      <c r="T1900" s="16">
        <f t="shared" si="179"/>
        <v>42401.5</v>
      </c>
    </row>
    <row r="1901" spans="1:20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s="9" t="str">
        <f t="shared" si="176"/>
        <v>Music</v>
      </c>
      <c r="R1901" s="9" t="str">
        <f t="shared" si="177"/>
        <v>Indie Rock</v>
      </c>
      <c r="S1901" s="15">
        <f t="shared" si="178"/>
        <v>42058.691736111112</v>
      </c>
      <c r="T1901" s="16">
        <f t="shared" si="179"/>
        <v>42088.65006944444</v>
      </c>
    </row>
    <row r="1902" spans="1:20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s="9" t="str">
        <f t="shared" si="176"/>
        <v>Music</v>
      </c>
      <c r="R1902" s="9" t="str">
        <f t="shared" si="177"/>
        <v>Indie Rock</v>
      </c>
      <c r="S1902" s="15">
        <f t="shared" si="178"/>
        <v>41160.621886574074</v>
      </c>
      <c r="T1902" s="16">
        <f t="shared" si="179"/>
        <v>41188.165972222225</v>
      </c>
    </row>
    <row r="1903" spans="1:20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15">
        <f t="shared" si="178"/>
        <v>42116.29315972222</v>
      </c>
      <c r="T1903" s="16">
        <f t="shared" si="179"/>
        <v>42146.291666666672</v>
      </c>
    </row>
    <row r="1904" spans="1:20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15">
        <f t="shared" si="178"/>
        <v>42037.539895833332</v>
      </c>
      <c r="T1904" s="16">
        <f t="shared" si="179"/>
        <v>42067.539895833332</v>
      </c>
    </row>
    <row r="1905" spans="1:20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s="9" t="str">
        <f t="shared" si="176"/>
        <v>Technology</v>
      </c>
      <c r="R1905" s="9" t="str">
        <f t="shared" si="177"/>
        <v>Gadgets</v>
      </c>
      <c r="S1905" s="15">
        <f t="shared" si="178"/>
        <v>42702.520729166667</v>
      </c>
      <c r="T1905" s="16">
        <f t="shared" si="179"/>
        <v>42762.520729166667</v>
      </c>
    </row>
    <row r="1906" spans="1:20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15">
        <f t="shared" si="178"/>
        <v>42326.435428240744</v>
      </c>
      <c r="T1906" s="16">
        <f t="shared" si="179"/>
        <v>42371.435428240744</v>
      </c>
    </row>
    <row r="1907" spans="1:20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15">
        <f t="shared" si="178"/>
        <v>41859.675856481481</v>
      </c>
      <c r="T1907" s="16">
        <f t="shared" si="179"/>
        <v>41889.675856481481</v>
      </c>
    </row>
    <row r="1908" spans="1:20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s="9" t="str">
        <f t="shared" si="176"/>
        <v>Technology</v>
      </c>
      <c r="R1908" s="9" t="str">
        <f t="shared" si="177"/>
        <v>Gadgets</v>
      </c>
      <c r="S1908" s="15">
        <f t="shared" si="178"/>
        <v>42514.421099537038</v>
      </c>
      <c r="T1908" s="16">
        <f t="shared" si="179"/>
        <v>42544.421099537038</v>
      </c>
    </row>
    <row r="1909" spans="1:20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15">
        <f t="shared" si="178"/>
        <v>41767.337094907409</v>
      </c>
      <c r="T1909" s="16">
        <f t="shared" si="179"/>
        <v>41782.337094907409</v>
      </c>
    </row>
    <row r="1910" spans="1:20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15">
        <f t="shared" si="178"/>
        <v>42703.667824074073</v>
      </c>
      <c r="T1910" s="16">
        <f t="shared" si="179"/>
        <v>42733.667824074073</v>
      </c>
    </row>
    <row r="1911" spans="1:20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s="9" t="str">
        <f t="shared" si="176"/>
        <v>Technology</v>
      </c>
      <c r="R1911" s="9" t="str">
        <f t="shared" si="177"/>
        <v>Gadgets</v>
      </c>
      <c r="S1911" s="15">
        <f t="shared" si="178"/>
        <v>41905.179155092592</v>
      </c>
      <c r="T1911" s="16">
        <f t="shared" si="179"/>
        <v>41935.179155092592</v>
      </c>
    </row>
    <row r="1912" spans="1:20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s="9" t="str">
        <f t="shared" si="176"/>
        <v>Technology</v>
      </c>
      <c r="R1912" s="9" t="str">
        <f t="shared" si="177"/>
        <v>Gadgets</v>
      </c>
      <c r="S1912" s="15">
        <f t="shared" si="178"/>
        <v>42264.713159722218</v>
      </c>
      <c r="T1912" s="16">
        <f t="shared" si="179"/>
        <v>42308.697916666672</v>
      </c>
    </row>
    <row r="1913" spans="1:20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15">
        <f t="shared" si="178"/>
        <v>41829.783958333333</v>
      </c>
      <c r="T1913" s="16">
        <f t="shared" si="179"/>
        <v>41859.783958333333</v>
      </c>
    </row>
    <row r="1914" spans="1:20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s="9" t="str">
        <f t="shared" si="176"/>
        <v>Technology</v>
      </c>
      <c r="R1914" s="9" t="str">
        <f t="shared" si="177"/>
        <v>Gadgets</v>
      </c>
      <c r="S1914" s="15">
        <f t="shared" si="178"/>
        <v>42128.976388888885</v>
      </c>
      <c r="T1914" s="16">
        <f t="shared" si="179"/>
        <v>42158.976388888885</v>
      </c>
    </row>
    <row r="1915" spans="1:20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15">
        <f t="shared" si="178"/>
        <v>41890.261319444442</v>
      </c>
      <c r="T1915" s="16">
        <f t="shared" si="179"/>
        <v>41920.261319444442</v>
      </c>
    </row>
    <row r="1916" spans="1:20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15">
        <f t="shared" si="178"/>
        <v>41928.924456018518</v>
      </c>
      <c r="T1916" s="16">
        <f t="shared" si="179"/>
        <v>41943.915972222225</v>
      </c>
    </row>
    <row r="1917" spans="1:20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15">
        <f t="shared" si="178"/>
        <v>41863.79886574074</v>
      </c>
      <c r="T1917" s="16">
        <f t="shared" si="179"/>
        <v>41883.79886574074</v>
      </c>
    </row>
    <row r="1918" spans="1:20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15">
        <f t="shared" si="178"/>
        <v>42656.467303240745</v>
      </c>
      <c r="T1918" s="16">
        <f t="shared" si="179"/>
        <v>42681.508969907409</v>
      </c>
    </row>
    <row r="1919" spans="1:20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s="9" t="str">
        <f t="shared" si="176"/>
        <v>Technology</v>
      </c>
      <c r="R1919" s="9" t="str">
        <f t="shared" si="177"/>
        <v>Gadgets</v>
      </c>
      <c r="S1919" s="15">
        <f t="shared" si="178"/>
        <v>42746.020057870366</v>
      </c>
      <c r="T1919" s="16">
        <f t="shared" si="179"/>
        <v>42776.020057870366</v>
      </c>
    </row>
    <row r="1920" spans="1:20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s="9" t="str">
        <f t="shared" si="176"/>
        <v>Technology</v>
      </c>
      <c r="R1920" s="9" t="str">
        <f t="shared" si="177"/>
        <v>Gadgets</v>
      </c>
      <c r="S1920" s="15">
        <f t="shared" si="178"/>
        <v>41828.539942129632</v>
      </c>
      <c r="T1920" s="16">
        <f t="shared" si="179"/>
        <v>41863.539942129632</v>
      </c>
    </row>
    <row r="1921" spans="1:20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s="9" t="str">
        <f t="shared" si="176"/>
        <v>Technology</v>
      </c>
      <c r="R1921" s="9" t="str">
        <f t="shared" si="177"/>
        <v>Gadgets</v>
      </c>
      <c r="S1921" s="15">
        <f t="shared" si="178"/>
        <v>42113.625567129631</v>
      </c>
      <c r="T1921" s="16">
        <f t="shared" si="179"/>
        <v>42143.625567129631</v>
      </c>
    </row>
    <row r="1922" spans="1:20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s="9" t="str">
        <f t="shared" si="176"/>
        <v>Technology</v>
      </c>
      <c r="R1922" s="9" t="str">
        <f t="shared" si="177"/>
        <v>Gadgets</v>
      </c>
      <c r="S1922" s="15">
        <f t="shared" si="178"/>
        <v>42270.625706018516</v>
      </c>
      <c r="T1922" s="16">
        <f t="shared" si="179"/>
        <v>42298.708333333328</v>
      </c>
    </row>
    <row r="1923" spans="1:20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8">
        <f t="shared" ref="P1923:P1986" si="181">IF(L1923&gt;0,E1923/L1923, 0)</f>
        <v>54</v>
      </c>
      <c r="Q1923" s="9" t="str">
        <f t="shared" ref="Q1923:Q1986" si="182">PROPER(LEFT($N1923,FIND("/",$N1923)-1))</f>
        <v>Music</v>
      </c>
      <c r="R1923" s="9" t="str">
        <f t="shared" ref="R1923:R1986" si="183">PROPER(RIGHT($N1923,LEN(N1923)-FIND("/",N1923)))</f>
        <v>Indie Rock</v>
      </c>
      <c r="S1923" s="15">
        <f t="shared" ref="S1923:S1986" si="184">(J1923/86400)+25569+(-6/24)</f>
        <v>41073.971562500003</v>
      </c>
      <c r="T1923" s="16">
        <f t="shared" ref="T1923:T1986" si="185">(I1923/86400)+25569+(-6/24)</f>
        <v>41103.971562500003</v>
      </c>
    </row>
    <row r="1924" spans="1:20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s="9" t="str">
        <f t="shared" si="182"/>
        <v>Music</v>
      </c>
      <c r="R1924" s="9" t="str">
        <f t="shared" si="183"/>
        <v>Indie Rock</v>
      </c>
      <c r="S1924" s="15">
        <f t="shared" si="184"/>
        <v>41590.005868055552</v>
      </c>
      <c r="T1924" s="16">
        <f t="shared" si="185"/>
        <v>41620.005868055552</v>
      </c>
    </row>
    <row r="1925" spans="1:20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s="9" t="str">
        <f t="shared" si="182"/>
        <v>Music</v>
      </c>
      <c r="R1925" s="9" t="str">
        <f t="shared" si="183"/>
        <v>Indie Rock</v>
      </c>
      <c r="S1925" s="15">
        <f t="shared" si="184"/>
        <v>40772.598749999997</v>
      </c>
      <c r="T1925" s="16">
        <f t="shared" si="185"/>
        <v>40812.957638888889</v>
      </c>
    </row>
    <row r="1926" spans="1:20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15">
        <f t="shared" si="184"/>
        <v>41626.511053240742</v>
      </c>
      <c r="T1926" s="16">
        <f t="shared" si="185"/>
        <v>41654.564583333333</v>
      </c>
    </row>
    <row r="1927" spans="1:20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s="9" t="str">
        <f t="shared" si="182"/>
        <v>Music</v>
      </c>
      <c r="R1927" s="9" t="str">
        <f t="shared" si="183"/>
        <v>Indie Rock</v>
      </c>
      <c r="S1927" s="15">
        <f t="shared" si="184"/>
        <v>41535.65148148148</v>
      </c>
      <c r="T1927" s="16">
        <f t="shared" si="185"/>
        <v>41557.75</v>
      </c>
    </row>
    <row r="1928" spans="1:20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s="9" t="str">
        <f t="shared" si="182"/>
        <v>Music</v>
      </c>
      <c r="R1928" s="9" t="str">
        <f t="shared" si="183"/>
        <v>Indie Rock</v>
      </c>
      <c r="S1928" s="15">
        <f t="shared" si="184"/>
        <v>40456.704351851848</v>
      </c>
      <c r="T1928" s="16">
        <f t="shared" si="185"/>
        <v>40483.768055555556</v>
      </c>
    </row>
    <row r="1929" spans="1:20" ht="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s="9" t="str">
        <f t="shared" si="182"/>
        <v>Music</v>
      </c>
      <c r="R1929" s="9" t="str">
        <f t="shared" si="183"/>
        <v>Indie Rock</v>
      </c>
      <c r="S1929" s="15">
        <f t="shared" si="184"/>
        <v>40960.611562500002</v>
      </c>
      <c r="T1929" s="16">
        <f t="shared" si="185"/>
        <v>40975.957638888889</v>
      </c>
    </row>
    <row r="1930" spans="1:20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s="9" t="str">
        <f t="shared" si="182"/>
        <v>Music</v>
      </c>
      <c r="R1930" s="9" t="str">
        <f t="shared" si="183"/>
        <v>Indie Rock</v>
      </c>
      <c r="S1930" s="15">
        <f t="shared" si="184"/>
        <v>41371.3980787037</v>
      </c>
      <c r="T1930" s="16">
        <f t="shared" si="185"/>
        <v>41401.3980787037</v>
      </c>
    </row>
    <row r="1931" spans="1:20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15">
        <f t="shared" si="184"/>
        <v>40686.771597222221</v>
      </c>
      <c r="T1931" s="16">
        <f t="shared" si="185"/>
        <v>40728.771597222221</v>
      </c>
    </row>
    <row r="1932" spans="1:20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s="9" t="str">
        <f t="shared" si="182"/>
        <v>Music</v>
      </c>
      <c r="R1932" s="9" t="str">
        <f t="shared" si="183"/>
        <v>Indie Rock</v>
      </c>
      <c r="S1932" s="15">
        <f t="shared" si="184"/>
        <v>41402.308819444443</v>
      </c>
      <c r="T1932" s="16">
        <f t="shared" si="185"/>
        <v>41462.308819444443</v>
      </c>
    </row>
    <row r="1933" spans="1:20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s="9" t="str">
        <f t="shared" si="182"/>
        <v>Music</v>
      </c>
      <c r="R1933" s="9" t="str">
        <f t="shared" si="183"/>
        <v>Indie Rock</v>
      </c>
      <c r="S1933" s="15">
        <f t="shared" si="184"/>
        <v>41037.642465277779</v>
      </c>
      <c r="T1933" s="16">
        <f t="shared" si="185"/>
        <v>41050.895833333336</v>
      </c>
    </row>
    <row r="1934" spans="1:20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s="9" t="str">
        <f t="shared" si="182"/>
        <v>Music</v>
      </c>
      <c r="R1934" s="9" t="str">
        <f t="shared" si="183"/>
        <v>Indie Rock</v>
      </c>
      <c r="S1934" s="15">
        <f t="shared" si="184"/>
        <v>40911.559872685189</v>
      </c>
      <c r="T1934" s="16">
        <f t="shared" si="185"/>
        <v>40932.559872685189</v>
      </c>
    </row>
    <row r="1935" spans="1:20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s="9" t="str">
        <f t="shared" si="182"/>
        <v>Music</v>
      </c>
      <c r="R1935" s="9" t="str">
        <f t="shared" si="183"/>
        <v>Indie Rock</v>
      </c>
      <c r="S1935" s="15">
        <f t="shared" si="184"/>
        <v>41878.880868055552</v>
      </c>
      <c r="T1935" s="16">
        <f t="shared" si="185"/>
        <v>41908.880868055552</v>
      </c>
    </row>
    <row r="1936" spans="1:20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s="9" t="str">
        <f t="shared" si="182"/>
        <v>Music</v>
      </c>
      <c r="R1936" s="9" t="str">
        <f t="shared" si="183"/>
        <v>Indie Rock</v>
      </c>
      <c r="S1936" s="15">
        <f t="shared" si="184"/>
        <v>40865.617141203707</v>
      </c>
      <c r="T1936" s="16">
        <f t="shared" si="185"/>
        <v>40901.958333333336</v>
      </c>
    </row>
    <row r="1937" spans="1:20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15">
        <f t="shared" si="184"/>
        <v>41773.682534722218</v>
      </c>
      <c r="T1937" s="16">
        <f t="shared" si="185"/>
        <v>41810.957638888889</v>
      </c>
    </row>
    <row r="1938" spans="1:20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s="9" t="str">
        <f t="shared" si="182"/>
        <v>Music</v>
      </c>
      <c r="R1938" s="9" t="str">
        <f t="shared" si="183"/>
        <v>Indie Rock</v>
      </c>
      <c r="S1938" s="15">
        <f t="shared" si="184"/>
        <v>40852.639699074076</v>
      </c>
      <c r="T1938" s="16">
        <f t="shared" si="185"/>
        <v>40882.999305555553</v>
      </c>
    </row>
    <row r="1939" spans="1:20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s="9" t="str">
        <f t="shared" si="182"/>
        <v>Music</v>
      </c>
      <c r="R1939" s="9" t="str">
        <f t="shared" si="183"/>
        <v>Indie Rock</v>
      </c>
      <c r="S1939" s="15">
        <f t="shared" si="184"/>
        <v>41058.868993055556</v>
      </c>
      <c r="T1939" s="16">
        <f t="shared" si="185"/>
        <v>41074.915972222225</v>
      </c>
    </row>
    <row r="1940" spans="1:20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s="9" t="str">
        <f t="shared" si="182"/>
        <v>Music</v>
      </c>
      <c r="R1940" s="9" t="str">
        <f t="shared" si="183"/>
        <v>Indie Rock</v>
      </c>
      <c r="S1940" s="15">
        <f t="shared" si="184"/>
        <v>41426.009618055556</v>
      </c>
      <c r="T1940" s="16">
        <f t="shared" si="185"/>
        <v>41456.958333333336</v>
      </c>
    </row>
    <row r="1941" spans="1:20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s="9" t="str">
        <f t="shared" si="182"/>
        <v>Music</v>
      </c>
      <c r="R1941" s="9" t="str">
        <f t="shared" si="183"/>
        <v>Indie Rock</v>
      </c>
      <c r="S1941" s="15">
        <f t="shared" si="184"/>
        <v>41313.735046296293</v>
      </c>
      <c r="T1941" s="16">
        <f t="shared" si="185"/>
        <v>41343.693379629629</v>
      </c>
    </row>
    <row r="1942" spans="1:20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s="9" t="str">
        <f t="shared" si="182"/>
        <v>Music</v>
      </c>
      <c r="R1942" s="9" t="str">
        <f t="shared" si="183"/>
        <v>Indie Rock</v>
      </c>
      <c r="S1942" s="15">
        <f t="shared" si="184"/>
        <v>40670.257326388892</v>
      </c>
      <c r="T1942" s="16">
        <f t="shared" si="185"/>
        <v>40708.915972222225</v>
      </c>
    </row>
    <row r="1943" spans="1:20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s="9" t="str">
        <f t="shared" si="182"/>
        <v>Technology</v>
      </c>
      <c r="R1943" s="9" t="str">
        <f t="shared" si="183"/>
        <v>Hardware</v>
      </c>
      <c r="S1943" s="15">
        <f t="shared" si="184"/>
        <v>41744.040868055556</v>
      </c>
      <c r="T1943" s="16">
        <f t="shared" si="185"/>
        <v>41774.040868055556</v>
      </c>
    </row>
    <row r="1944" spans="1:20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s="9" t="str">
        <f t="shared" si="182"/>
        <v>Technology</v>
      </c>
      <c r="R1944" s="9" t="str">
        <f t="shared" si="183"/>
        <v>Hardware</v>
      </c>
      <c r="S1944" s="15">
        <f t="shared" si="184"/>
        <v>40638.578009259261</v>
      </c>
      <c r="T1944" s="16">
        <f t="shared" si="185"/>
        <v>40728.578009259261</v>
      </c>
    </row>
    <row r="1945" spans="1:20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s="9" t="str">
        <f t="shared" si="182"/>
        <v>Technology</v>
      </c>
      <c r="R1945" s="9" t="str">
        <f t="shared" si="183"/>
        <v>Hardware</v>
      </c>
      <c r="S1945" s="15">
        <f t="shared" si="184"/>
        <v>42548.019861111112</v>
      </c>
      <c r="T1945" s="16">
        <f t="shared" si="185"/>
        <v>42593.019861111112</v>
      </c>
    </row>
    <row r="1946" spans="1:20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s="9" t="str">
        <f t="shared" si="182"/>
        <v>Technology</v>
      </c>
      <c r="R1946" s="9" t="str">
        <f t="shared" si="183"/>
        <v>Hardware</v>
      </c>
      <c r="S1946" s="15">
        <f t="shared" si="184"/>
        <v>41730.334374999999</v>
      </c>
      <c r="T1946" s="16">
        <f t="shared" si="185"/>
        <v>41760.334374999999</v>
      </c>
    </row>
    <row r="1947" spans="1:20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s="9" t="str">
        <f t="shared" si="182"/>
        <v>Technology</v>
      </c>
      <c r="R1947" s="9" t="str">
        <f t="shared" si="183"/>
        <v>Hardware</v>
      </c>
      <c r="S1947" s="15">
        <f t="shared" si="184"/>
        <v>42157.001828703702</v>
      </c>
      <c r="T1947" s="16">
        <f t="shared" si="185"/>
        <v>42197.001828703702</v>
      </c>
    </row>
    <row r="1948" spans="1:20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s="9" t="str">
        <f t="shared" si="182"/>
        <v>Technology</v>
      </c>
      <c r="R1948" s="9" t="str">
        <f t="shared" si="183"/>
        <v>Hardware</v>
      </c>
      <c r="S1948" s="15">
        <f t="shared" si="184"/>
        <v>41688.900011574078</v>
      </c>
      <c r="T1948" s="16">
        <f t="shared" si="185"/>
        <v>41748.858344907407</v>
      </c>
    </row>
    <row r="1949" spans="1:20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s="9" t="str">
        <f t="shared" si="182"/>
        <v>Technology</v>
      </c>
      <c r="R1949" s="9" t="str">
        <f t="shared" si="183"/>
        <v>Hardware</v>
      </c>
      <c r="S1949" s="15">
        <f t="shared" si="184"/>
        <v>40102.668055555558</v>
      </c>
      <c r="T1949" s="16">
        <f t="shared" si="185"/>
        <v>40139.999305555553</v>
      </c>
    </row>
    <row r="1950" spans="1:20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s="9" t="str">
        <f t="shared" si="182"/>
        <v>Technology</v>
      </c>
      <c r="R1950" s="9" t="str">
        <f t="shared" si="183"/>
        <v>Hardware</v>
      </c>
      <c r="S1950" s="15">
        <f t="shared" si="184"/>
        <v>42473.354270833333</v>
      </c>
      <c r="T1950" s="16">
        <f t="shared" si="185"/>
        <v>42527.459722222222</v>
      </c>
    </row>
    <row r="1951" spans="1:20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s="9" t="str">
        <f t="shared" si="182"/>
        <v>Technology</v>
      </c>
      <c r="R1951" s="9" t="str">
        <f t="shared" si="183"/>
        <v>Hardware</v>
      </c>
      <c r="S1951" s="15">
        <f t="shared" si="184"/>
        <v>41800.173043981486</v>
      </c>
      <c r="T1951" s="16">
        <f t="shared" si="185"/>
        <v>41830.173043981486</v>
      </c>
    </row>
    <row r="1952" spans="1:20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s="9" t="str">
        <f t="shared" si="182"/>
        <v>Technology</v>
      </c>
      <c r="R1952" s="9" t="str">
        <f t="shared" si="183"/>
        <v>Hardware</v>
      </c>
      <c r="S1952" s="15">
        <f t="shared" si="184"/>
        <v>40623.931400462963</v>
      </c>
      <c r="T1952" s="16">
        <f t="shared" si="185"/>
        <v>40654.931400462963</v>
      </c>
    </row>
    <row r="1953" spans="1:20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s="9" t="str">
        <f t="shared" si="182"/>
        <v>Technology</v>
      </c>
      <c r="R1953" s="9" t="str">
        <f t="shared" si="183"/>
        <v>Hardware</v>
      </c>
      <c r="S1953" s="15">
        <f t="shared" si="184"/>
        <v>42651.170567129629</v>
      </c>
      <c r="T1953" s="16">
        <f t="shared" si="185"/>
        <v>42681.212233796294</v>
      </c>
    </row>
    <row r="1954" spans="1:20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s="9" t="str">
        <f t="shared" si="182"/>
        <v>Technology</v>
      </c>
      <c r="R1954" s="9" t="str">
        <f t="shared" si="183"/>
        <v>Hardware</v>
      </c>
      <c r="S1954" s="15">
        <f t="shared" si="184"/>
        <v>41526.35665509259</v>
      </c>
      <c r="T1954" s="16">
        <f t="shared" si="185"/>
        <v>41563.35665509259</v>
      </c>
    </row>
    <row r="1955" spans="1:20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s="9" t="str">
        <f t="shared" si="182"/>
        <v>Technology</v>
      </c>
      <c r="R1955" s="9" t="str">
        <f t="shared" si="183"/>
        <v>Hardware</v>
      </c>
      <c r="S1955" s="15">
        <f t="shared" si="184"/>
        <v>40940.949826388889</v>
      </c>
      <c r="T1955" s="16">
        <f t="shared" si="185"/>
        <v>40969.875</v>
      </c>
    </row>
    <row r="1956" spans="1:20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s="9" t="str">
        <f t="shared" si="182"/>
        <v>Technology</v>
      </c>
      <c r="R1956" s="9" t="str">
        <f t="shared" si="183"/>
        <v>Hardware</v>
      </c>
      <c r="S1956" s="15">
        <f t="shared" si="184"/>
        <v>42394.330740740741</v>
      </c>
      <c r="T1956" s="16">
        <f t="shared" si="185"/>
        <v>42440.958333333328</v>
      </c>
    </row>
    <row r="1957" spans="1:20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s="9" t="str">
        <f t="shared" si="182"/>
        <v>Technology</v>
      </c>
      <c r="R1957" s="9" t="str">
        <f t="shared" si="183"/>
        <v>Hardware</v>
      </c>
      <c r="S1957" s="15">
        <f t="shared" si="184"/>
        <v>41020.021770833337</v>
      </c>
      <c r="T1957" s="16">
        <f t="shared" si="185"/>
        <v>41052.541666666664</v>
      </c>
    </row>
    <row r="1958" spans="1:20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s="9" t="str">
        <f t="shared" si="182"/>
        <v>Technology</v>
      </c>
      <c r="R1958" s="9" t="str">
        <f t="shared" si="183"/>
        <v>Hardware</v>
      </c>
      <c r="S1958" s="15">
        <f t="shared" si="184"/>
        <v>42067.673668981486</v>
      </c>
      <c r="T1958" s="16">
        <f t="shared" si="185"/>
        <v>42112.632002314815</v>
      </c>
    </row>
    <row r="1959" spans="1:20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s="9" t="str">
        <f t="shared" si="182"/>
        <v>Technology</v>
      </c>
      <c r="R1959" s="9" t="str">
        <f t="shared" si="183"/>
        <v>Hardware</v>
      </c>
      <c r="S1959" s="15">
        <f t="shared" si="184"/>
        <v>41178.848530092597</v>
      </c>
      <c r="T1959" s="16">
        <f t="shared" si="185"/>
        <v>41208.848530092597</v>
      </c>
    </row>
    <row r="1960" spans="1:20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s="9" t="str">
        <f t="shared" si="182"/>
        <v>Technology</v>
      </c>
      <c r="R1960" s="9" t="str">
        <f t="shared" si="183"/>
        <v>Hardware</v>
      </c>
      <c r="S1960" s="15">
        <f t="shared" si="184"/>
        <v>41326.737974537034</v>
      </c>
      <c r="T1960" s="16">
        <f t="shared" si="185"/>
        <v>41356.69630787037</v>
      </c>
    </row>
    <row r="1961" spans="1:20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s="9" t="str">
        <f t="shared" si="182"/>
        <v>Technology</v>
      </c>
      <c r="R1961" s="9" t="str">
        <f t="shared" si="183"/>
        <v>Hardware</v>
      </c>
      <c r="S1961" s="15">
        <f t="shared" si="184"/>
        <v>41871.595601851848</v>
      </c>
      <c r="T1961" s="16">
        <f t="shared" si="185"/>
        <v>41912.75</v>
      </c>
    </row>
    <row r="1962" spans="1:20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s="9" t="str">
        <f t="shared" si="182"/>
        <v>Technology</v>
      </c>
      <c r="R1962" s="9" t="str">
        <f t="shared" si="183"/>
        <v>Hardware</v>
      </c>
      <c r="S1962" s="15">
        <f t="shared" si="184"/>
        <v>41964.112743055557</v>
      </c>
      <c r="T1962" s="16">
        <f t="shared" si="185"/>
        <v>41994.112743055557</v>
      </c>
    </row>
    <row r="1963" spans="1:20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s="9" t="str">
        <f t="shared" si="182"/>
        <v>Technology</v>
      </c>
      <c r="R1963" s="9" t="str">
        <f t="shared" si="183"/>
        <v>Hardware</v>
      </c>
      <c r="S1963" s="15">
        <f t="shared" si="184"/>
        <v>41147.944641203707</v>
      </c>
      <c r="T1963" s="16">
        <f t="shared" si="185"/>
        <v>41187.915972222225</v>
      </c>
    </row>
    <row r="1964" spans="1:20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s="9" t="str">
        <f t="shared" si="182"/>
        <v>Technology</v>
      </c>
      <c r="R1964" s="9" t="str">
        <f t="shared" si="183"/>
        <v>Hardware</v>
      </c>
      <c r="S1964" s="15">
        <f t="shared" si="184"/>
        <v>41742.530509259261</v>
      </c>
      <c r="T1964" s="16">
        <f t="shared" si="185"/>
        <v>41772.530509259261</v>
      </c>
    </row>
    <row r="1965" spans="1:20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15">
        <f t="shared" si="184"/>
        <v>41863.179791666669</v>
      </c>
      <c r="T1965" s="16">
        <f t="shared" si="185"/>
        <v>41898.179791666669</v>
      </c>
    </row>
    <row r="1966" spans="1:20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s="9" t="str">
        <f t="shared" si="182"/>
        <v>Technology</v>
      </c>
      <c r="R1966" s="9" t="str">
        <f t="shared" si="183"/>
        <v>Hardware</v>
      </c>
      <c r="S1966" s="15">
        <f t="shared" si="184"/>
        <v>42452.022824074069</v>
      </c>
      <c r="T1966" s="16">
        <f t="shared" si="185"/>
        <v>42482.022824074069</v>
      </c>
    </row>
    <row r="1967" spans="1:20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s="9" t="str">
        <f t="shared" si="182"/>
        <v>Technology</v>
      </c>
      <c r="R1967" s="9" t="str">
        <f t="shared" si="183"/>
        <v>Hardware</v>
      </c>
      <c r="S1967" s="15">
        <f t="shared" si="184"/>
        <v>40897.839236111111</v>
      </c>
      <c r="T1967" s="16">
        <f t="shared" si="185"/>
        <v>40919.791666666664</v>
      </c>
    </row>
    <row r="1968" spans="1:20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s="9" t="str">
        <f t="shared" si="182"/>
        <v>Technology</v>
      </c>
      <c r="R1968" s="9" t="str">
        <f t="shared" si="183"/>
        <v>Hardware</v>
      </c>
      <c r="S1968" s="15">
        <f t="shared" si="184"/>
        <v>41835.290486111109</v>
      </c>
      <c r="T1968" s="16">
        <f t="shared" si="185"/>
        <v>41865.290486111109</v>
      </c>
    </row>
    <row r="1969" spans="1:20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s="9" t="str">
        <f t="shared" si="182"/>
        <v>Technology</v>
      </c>
      <c r="R1969" s="9" t="str">
        <f t="shared" si="183"/>
        <v>Hardware</v>
      </c>
      <c r="S1969" s="15">
        <f t="shared" si="184"/>
        <v>41730.413530092592</v>
      </c>
      <c r="T1969" s="16">
        <f t="shared" si="185"/>
        <v>41760.413530092592</v>
      </c>
    </row>
    <row r="1970" spans="1:20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s="9" t="str">
        <f t="shared" si="182"/>
        <v>Technology</v>
      </c>
      <c r="R1970" s="9" t="str">
        <f t="shared" si="183"/>
        <v>Hardware</v>
      </c>
      <c r="S1970" s="15">
        <f t="shared" si="184"/>
        <v>42676.336979166663</v>
      </c>
      <c r="T1970" s="16">
        <f t="shared" si="185"/>
        <v>42707.378645833334</v>
      </c>
    </row>
    <row r="1971" spans="1:20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s="9" t="str">
        <f t="shared" si="182"/>
        <v>Technology</v>
      </c>
      <c r="R1971" s="9" t="str">
        <f t="shared" si="183"/>
        <v>Hardware</v>
      </c>
      <c r="S1971" s="15">
        <f t="shared" si="184"/>
        <v>42557.542453703703</v>
      </c>
      <c r="T1971" s="16">
        <f t="shared" si="185"/>
        <v>42587.542453703703</v>
      </c>
    </row>
    <row r="1972" spans="1:20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s="9" t="str">
        <f t="shared" si="182"/>
        <v>Technology</v>
      </c>
      <c r="R1972" s="9" t="str">
        <f t="shared" si="183"/>
        <v>Hardware</v>
      </c>
      <c r="S1972" s="15">
        <f t="shared" si="184"/>
        <v>41323.943298611113</v>
      </c>
      <c r="T1972" s="16">
        <f t="shared" si="185"/>
        <v>41383.901631944442</v>
      </c>
    </row>
    <row r="1973" spans="1:20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s="9" t="str">
        <f t="shared" si="182"/>
        <v>Technology</v>
      </c>
      <c r="R1973" s="9" t="str">
        <f t="shared" si="183"/>
        <v>Hardware</v>
      </c>
      <c r="S1973" s="15">
        <f t="shared" si="184"/>
        <v>41561.250706018516</v>
      </c>
      <c r="T1973" s="16">
        <f t="shared" si="185"/>
        <v>41592.916666666664</v>
      </c>
    </row>
    <row r="1974" spans="1:20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s="9" t="str">
        <f t="shared" si="182"/>
        <v>Technology</v>
      </c>
      <c r="R1974" s="9" t="str">
        <f t="shared" si="183"/>
        <v>Hardware</v>
      </c>
      <c r="S1974" s="15">
        <f t="shared" si="184"/>
        <v>41200.762083333335</v>
      </c>
      <c r="T1974" s="16">
        <f t="shared" si="185"/>
        <v>41230.803749999999</v>
      </c>
    </row>
    <row r="1975" spans="1:20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s="9" t="str">
        <f t="shared" si="182"/>
        <v>Technology</v>
      </c>
      <c r="R1975" s="9" t="str">
        <f t="shared" si="183"/>
        <v>Hardware</v>
      </c>
      <c r="S1975" s="15">
        <f t="shared" si="184"/>
        <v>42549.472962962958</v>
      </c>
      <c r="T1975" s="16">
        <f t="shared" si="185"/>
        <v>42588.041666666672</v>
      </c>
    </row>
    <row r="1976" spans="1:20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s="9" t="str">
        <f t="shared" si="182"/>
        <v>Technology</v>
      </c>
      <c r="R1976" s="9" t="str">
        <f t="shared" si="183"/>
        <v>Hardware</v>
      </c>
      <c r="S1976" s="15">
        <f t="shared" si="184"/>
        <v>41445.084131944444</v>
      </c>
      <c r="T1976" s="16">
        <f t="shared" si="185"/>
        <v>41505.084131944444</v>
      </c>
    </row>
    <row r="1977" spans="1:20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s="9" t="str">
        <f t="shared" si="182"/>
        <v>Technology</v>
      </c>
      <c r="R1977" s="9" t="str">
        <f t="shared" si="183"/>
        <v>Hardware</v>
      </c>
      <c r="S1977" s="15">
        <f t="shared" si="184"/>
        <v>41313.505219907405</v>
      </c>
      <c r="T1977" s="16">
        <f t="shared" si="185"/>
        <v>41343.505219907405</v>
      </c>
    </row>
    <row r="1978" spans="1:20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s="9" t="str">
        <f t="shared" si="182"/>
        <v>Technology</v>
      </c>
      <c r="R1978" s="9" t="str">
        <f t="shared" si="183"/>
        <v>Hardware</v>
      </c>
      <c r="S1978" s="15">
        <f t="shared" si="184"/>
        <v>41438.649594907409</v>
      </c>
      <c r="T1978" s="16">
        <f t="shared" si="185"/>
        <v>41468.649594907409</v>
      </c>
    </row>
    <row r="1979" spans="1:20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s="9" t="str">
        <f t="shared" si="182"/>
        <v>Technology</v>
      </c>
      <c r="R1979" s="9" t="str">
        <f t="shared" si="183"/>
        <v>Hardware</v>
      </c>
      <c r="S1979" s="15">
        <f t="shared" si="184"/>
        <v>42310.966898148152</v>
      </c>
      <c r="T1979" s="16">
        <f t="shared" si="185"/>
        <v>42357.082638888889</v>
      </c>
    </row>
    <row r="1980" spans="1:20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s="9" t="str">
        <f t="shared" si="182"/>
        <v>Technology</v>
      </c>
      <c r="R1980" s="9" t="str">
        <f t="shared" si="183"/>
        <v>Hardware</v>
      </c>
      <c r="S1980" s="15">
        <f t="shared" si="184"/>
        <v>41038.975601851853</v>
      </c>
      <c r="T1980" s="16">
        <f t="shared" si="185"/>
        <v>41072.041666666664</v>
      </c>
    </row>
    <row r="1981" spans="1:20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s="9" t="str">
        <f t="shared" si="182"/>
        <v>Technology</v>
      </c>
      <c r="R1981" s="9" t="str">
        <f t="shared" si="183"/>
        <v>Hardware</v>
      </c>
      <c r="S1981" s="15">
        <f t="shared" si="184"/>
        <v>42290.210023148145</v>
      </c>
      <c r="T1981" s="16">
        <f t="shared" si="185"/>
        <v>42326.957638888889</v>
      </c>
    </row>
    <row r="1982" spans="1:20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s="9" t="str">
        <f t="shared" si="182"/>
        <v>Technology</v>
      </c>
      <c r="R1982" s="9" t="str">
        <f t="shared" si="183"/>
        <v>Hardware</v>
      </c>
      <c r="S1982" s="15">
        <f t="shared" si="184"/>
        <v>42423.292384259257</v>
      </c>
      <c r="T1982" s="16">
        <f t="shared" si="185"/>
        <v>42463.250717592593</v>
      </c>
    </row>
    <row r="1983" spans="1:20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15">
        <f t="shared" si="184"/>
        <v>41799.475289351853</v>
      </c>
      <c r="T1983" s="16">
        <f t="shared" si="185"/>
        <v>41829.475289351853</v>
      </c>
    </row>
    <row r="1984" spans="1:20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s="9" t="str">
        <f t="shared" si="182"/>
        <v>Photography</v>
      </c>
      <c r="R1984" s="9" t="str">
        <f t="shared" si="183"/>
        <v>People</v>
      </c>
      <c r="S1984" s="15">
        <f t="shared" si="184"/>
        <v>42678.336655092593</v>
      </c>
      <c r="T1984" s="16">
        <f t="shared" si="185"/>
        <v>42708.378321759257</v>
      </c>
    </row>
    <row r="1985" spans="1:20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s="9" t="str">
        <f t="shared" si="182"/>
        <v>Photography</v>
      </c>
      <c r="R1985" s="9" t="str">
        <f t="shared" si="183"/>
        <v>People</v>
      </c>
      <c r="S1985" s="15">
        <f t="shared" si="184"/>
        <v>42592.761782407411</v>
      </c>
      <c r="T1985" s="16">
        <f t="shared" si="185"/>
        <v>42615.041666666672</v>
      </c>
    </row>
    <row r="1986" spans="1:20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s="9" t="str">
        <f t="shared" si="182"/>
        <v>Photography</v>
      </c>
      <c r="R1986" s="9" t="str">
        <f t="shared" si="183"/>
        <v>People</v>
      </c>
      <c r="S1986" s="15">
        <f t="shared" si="184"/>
        <v>41913.540289351848</v>
      </c>
      <c r="T1986" s="16">
        <f t="shared" si="185"/>
        <v>41973.581956018519</v>
      </c>
    </row>
    <row r="1987" spans="1:20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8">
        <f t="shared" ref="P1987:P2050" si="187">IF(L1987&gt;0,E1987/L1987, 0)</f>
        <v>12.75</v>
      </c>
      <c r="Q1987" s="9" t="str">
        <f t="shared" ref="Q1987:Q2050" si="188">PROPER(LEFT($N1987,FIND("/",$N1987)-1))</f>
        <v>Photography</v>
      </c>
      <c r="R1987" s="9" t="str">
        <f t="shared" ref="R1987:R2050" si="189">PROPER(RIGHT($N1987,LEN(N1987)-FIND("/",N1987)))</f>
        <v>People</v>
      </c>
      <c r="S1987" s="15">
        <f t="shared" ref="S1987:S2050" si="190">(J1987/86400)+25569+(-6/24)</f>
        <v>42555.448738425926</v>
      </c>
      <c r="T1987" s="16">
        <f t="shared" ref="T1987:T2050" si="191">(I1987/86400)+25569+(-6/24)</f>
        <v>42584.708333333328</v>
      </c>
    </row>
    <row r="1988" spans="1:20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15">
        <f t="shared" si="190"/>
        <v>42413.183831018519</v>
      </c>
      <c r="T1988" s="16">
        <f t="shared" si="191"/>
        <v>42443.142164351855</v>
      </c>
    </row>
    <row r="1989" spans="1:20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s="9" t="str">
        <f t="shared" si="188"/>
        <v>Photography</v>
      </c>
      <c r="R1989" s="9" t="str">
        <f t="shared" si="189"/>
        <v>People</v>
      </c>
      <c r="S1989" s="15">
        <f t="shared" si="190"/>
        <v>42034.389768518522</v>
      </c>
      <c r="T1989" s="16">
        <f t="shared" si="191"/>
        <v>42064.389768518522</v>
      </c>
    </row>
    <row r="1990" spans="1:20" ht="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15">
        <f t="shared" si="190"/>
        <v>42206.513217592597</v>
      </c>
      <c r="T1990" s="16">
        <f t="shared" si="191"/>
        <v>42236.513217592597</v>
      </c>
    </row>
    <row r="1991" spans="1:20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15">
        <f t="shared" si="190"/>
        <v>42685.430648148147</v>
      </c>
      <c r="T1991" s="16">
        <f t="shared" si="191"/>
        <v>42715.430648148147</v>
      </c>
    </row>
    <row r="1992" spans="1:20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15">
        <f t="shared" si="190"/>
        <v>42397.945972222224</v>
      </c>
      <c r="T1992" s="16">
        <f t="shared" si="191"/>
        <v>42412.945972222224</v>
      </c>
    </row>
    <row r="1993" spans="1:20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s="9" t="str">
        <f t="shared" si="188"/>
        <v>Photography</v>
      </c>
      <c r="R1993" s="9" t="str">
        <f t="shared" si="189"/>
        <v>People</v>
      </c>
      <c r="S1993" s="15">
        <f t="shared" si="190"/>
        <v>42167.64335648148</v>
      </c>
      <c r="T1993" s="16">
        <f t="shared" si="191"/>
        <v>42188.64335648148</v>
      </c>
    </row>
    <row r="1994" spans="1:20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15">
        <f t="shared" si="190"/>
        <v>42022.893414351856</v>
      </c>
      <c r="T1994" s="16">
        <f t="shared" si="191"/>
        <v>42052.893414351856</v>
      </c>
    </row>
    <row r="1995" spans="1:20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s="9" t="str">
        <f t="shared" si="188"/>
        <v>Photography</v>
      </c>
      <c r="R1995" s="9" t="str">
        <f t="shared" si="189"/>
        <v>People</v>
      </c>
      <c r="S1995" s="15">
        <f t="shared" si="190"/>
        <v>42329.338391203702</v>
      </c>
      <c r="T1995" s="16">
        <f t="shared" si="191"/>
        <v>42359.338391203702</v>
      </c>
    </row>
    <row r="1996" spans="1:20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s="9" t="str">
        <f t="shared" si="188"/>
        <v>Photography</v>
      </c>
      <c r="R1996" s="9" t="str">
        <f t="shared" si="189"/>
        <v>People</v>
      </c>
      <c r="S1996" s="15">
        <f t="shared" si="190"/>
        <v>42650.756273148145</v>
      </c>
      <c r="T1996" s="16">
        <f t="shared" si="191"/>
        <v>42710.797939814816</v>
      </c>
    </row>
    <row r="1997" spans="1:20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15">
        <f t="shared" si="190"/>
        <v>42181.652037037042</v>
      </c>
      <c r="T1997" s="16">
        <f t="shared" si="191"/>
        <v>42201.652037037042</v>
      </c>
    </row>
    <row r="1998" spans="1:20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s="9" t="str">
        <f t="shared" si="188"/>
        <v>Photography</v>
      </c>
      <c r="R1998" s="9" t="str">
        <f t="shared" si="189"/>
        <v>People</v>
      </c>
      <c r="S1998" s="15">
        <f t="shared" si="190"/>
        <v>41800.569571759261</v>
      </c>
      <c r="T1998" s="16">
        <f t="shared" si="191"/>
        <v>41830.569571759261</v>
      </c>
    </row>
    <row r="1999" spans="1:20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s="9" t="str">
        <f t="shared" si="188"/>
        <v>Photography</v>
      </c>
      <c r="R1999" s="9" t="str">
        <f t="shared" si="189"/>
        <v>People</v>
      </c>
      <c r="S1999" s="15">
        <f t="shared" si="190"/>
        <v>41847.680694444447</v>
      </c>
      <c r="T1999" s="16">
        <f t="shared" si="191"/>
        <v>41877.680694444447</v>
      </c>
    </row>
    <row r="2000" spans="1:20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s="9" t="str">
        <f t="shared" si="188"/>
        <v>Photography</v>
      </c>
      <c r="R2000" s="9" t="str">
        <f t="shared" si="189"/>
        <v>People</v>
      </c>
      <c r="S2000" s="15">
        <f t="shared" si="190"/>
        <v>41806.868495370371</v>
      </c>
      <c r="T2000" s="16">
        <f t="shared" si="191"/>
        <v>41851.868495370371</v>
      </c>
    </row>
    <row r="2001" spans="1:20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s="9" t="str">
        <f t="shared" si="188"/>
        <v>Photography</v>
      </c>
      <c r="R2001" s="9" t="str">
        <f t="shared" si="189"/>
        <v>People</v>
      </c>
      <c r="S2001" s="15">
        <f t="shared" si="190"/>
        <v>41926.232731481483</v>
      </c>
      <c r="T2001" s="16">
        <f t="shared" si="191"/>
        <v>41956.274398148147</v>
      </c>
    </row>
    <row r="2002" spans="1:20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15">
        <f t="shared" si="190"/>
        <v>42345.701539351852</v>
      </c>
      <c r="T2002" s="16">
        <f t="shared" si="191"/>
        <v>42375.701539351852</v>
      </c>
    </row>
    <row r="2003" spans="1:20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s="9" t="str">
        <f t="shared" si="188"/>
        <v>Technology</v>
      </c>
      <c r="R2003" s="9" t="str">
        <f t="shared" si="189"/>
        <v>Hardware</v>
      </c>
      <c r="S2003" s="15">
        <f t="shared" si="190"/>
        <v>42135.959675925929</v>
      </c>
      <c r="T2003" s="16">
        <f t="shared" si="191"/>
        <v>42167.583333333328</v>
      </c>
    </row>
    <row r="2004" spans="1:20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s="9" t="str">
        <f t="shared" si="188"/>
        <v>Technology</v>
      </c>
      <c r="R2004" s="9" t="str">
        <f t="shared" si="189"/>
        <v>Hardware</v>
      </c>
      <c r="S2004" s="15">
        <f t="shared" si="190"/>
        <v>42728.46230324074</v>
      </c>
      <c r="T2004" s="16">
        <f t="shared" si="191"/>
        <v>42758.46230324074</v>
      </c>
    </row>
    <row r="2005" spans="1:20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s="9" t="str">
        <f t="shared" si="188"/>
        <v>Technology</v>
      </c>
      <c r="R2005" s="9" t="str">
        <f t="shared" si="189"/>
        <v>Hardware</v>
      </c>
      <c r="S2005" s="15">
        <f t="shared" si="190"/>
        <v>40346.875601851854</v>
      </c>
      <c r="T2005" s="16">
        <f t="shared" si="191"/>
        <v>40361.708333333336</v>
      </c>
    </row>
    <row r="2006" spans="1:20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s="9" t="str">
        <f t="shared" si="188"/>
        <v>Technology</v>
      </c>
      <c r="R2006" s="9" t="str">
        <f t="shared" si="189"/>
        <v>Hardware</v>
      </c>
      <c r="S2006" s="15">
        <f t="shared" si="190"/>
        <v>41800.354895833334</v>
      </c>
      <c r="T2006" s="16">
        <f t="shared" si="191"/>
        <v>41830.354895833334</v>
      </c>
    </row>
    <row r="2007" spans="1:20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s="9" t="str">
        <f t="shared" si="188"/>
        <v>Technology</v>
      </c>
      <c r="R2007" s="9" t="str">
        <f t="shared" si="189"/>
        <v>Hardware</v>
      </c>
      <c r="S2007" s="15">
        <f t="shared" si="190"/>
        <v>41535.562708333331</v>
      </c>
      <c r="T2007" s="16">
        <f t="shared" si="191"/>
        <v>41562.915972222225</v>
      </c>
    </row>
    <row r="2008" spans="1:20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s="9" t="str">
        <f t="shared" si="188"/>
        <v>Technology</v>
      </c>
      <c r="R2008" s="9" t="str">
        <f t="shared" si="189"/>
        <v>Hardware</v>
      </c>
      <c r="S2008" s="15">
        <f t="shared" si="190"/>
        <v>41941.250520833331</v>
      </c>
      <c r="T2008" s="16">
        <f t="shared" si="191"/>
        <v>41976.292187500003</v>
      </c>
    </row>
    <row r="2009" spans="1:20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s="9" t="str">
        <f t="shared" si="188"/>
        <v>Technology</v>
      </c>
      <c r="R2009" s="9" t="str">
        <f t="shared" si="189"/>
        <v>Hardware</v>
      </c>
      <c r="S2009" s="15">
        <f t="shared" si="190"/>
        <v>40347.587800925925</v>
      </c>
      <c r="T2009" s="16">
        <f t="shared" si="191"/>
        <v>40413.916666666664</v>
      </c>
    </row>
    <row r="2010" spans="1:20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s="9" t="str">
        <f t="shared" si="188"/>
        <v>Technology</v>
      </c>
      <c r="R2010" s="9" t="str">
        <f t="shared" si="189"/>
        <v>Hardware</v>
      </c>
      <c r="S2010" s="15">
        <f t="shared" si="190"/>
        <v>40761.354421296295</v>
      </c>
      <c r="T2010" s="16">
        <f t="shared" si="191"/>
        <v>40805.354421296295</v>
      </c>
    </row>
    <row r="2011" spans="1:20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s="9" t="str">
        <f t="shared" si="188"/>
        <v>Technology</v>
      </c>
      <c r="R2011" s="9" t="str">
        <f t="shared" si="189"/>
        <v>Hardware</v>
      </c>
      <c r="S2011" s="15">
        <f t="shared" si="190"/>
        <v>42661.073414351849</v>
      </c>
      <c r="T2011" s="16">
        <f t="shared" si="191"/>
        <v>42697.115081018521</v>
      </c>
    </row>
    <row r="2012" spans="1:20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s="9" t="str">
        <f t="shared" si="188"/>
        <v>Technology</v>
      </c>
      <c r="R2012" s="9" t="str">
        <f t="shared" si="189"/>
        <v>Hardware</v>
      </c>
      <c r="S2012" s="15">
        <f t="shared" si="190"/>
        <v>42570.746423611112</v>
      </c>
      <c r="T2012" s="16">
        <f t="shared" si="191"/>
        <v>42600.746423611112</v>
      </c>
    </row>
    <row r="2013" spans="1:20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s="9" t="str">
        <f t="shared" si="188"/>
        <v>Technology</v>
      </c>
      <c r="R2013" s="9" t="str">
        <f t="shared" si="189"/>
        <v>Hardware</v>
      </c>
      <c r="S2013" s="15">
        <f t="shared" si="190"/>
        <v>42347.108483796299</v>
      </c>
      <c r="T2013" s="16">
        <f t="shared" si="191"/>
        <v>42380.708333333328</v>
      </c>
    </row>
    <row r="2014" spans="1:20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s="9" t="str">
        <f t="shared" si="188"/>
        <v>Technology</v>
      </c>
      <c r="R2014" s="9" t="str">
        <f t="shared" si="189"/>
        <v>Hardware</v>
      </c>
      <c r="S2014" s="15">
        <f t="shared" si="190"/>
        <v>42010.572233796294</v>
      </c>
      <c r="T2014" s="16">
        <f t="shared" si="191"/>
        <v>42040.572233796294</v>
      </c>
    </row>
    <row r="2015" spans="1:20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s="9" t="str">
        <f t="shared" si="188"/>
        <v>Technology</v>
      </c>
      <c r="R2015" s="9" t="str">
        <f t="shared" si="189"/>
        <v>Hardware</v>
      </c>
      <c r="S2015" s="15">
        <f t="shared" si="190"/>
        <v>42499.710810185185</v>
      </c>
      <c r="T2015" s="16">
        <f t="shared" si="191"/>
        <v>42559.710810185185</v>
      </c>
    </row>
    <row r="2016" spans="1:20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s="9" t="str">
        <f t="shared" si="188"/>
        <v>Technology</v>
      </c>
      <c r="R2016" s="9" t="str">
        <f t="shared" si="189"/>
        <v>Hardware</v>
      </c>
      <c r="S2016" s="15">
        <f t="shared" si="190"/>
        <v>41323.964571759258</v>
      </c>
      <c r="T2016" s="16">
        <f t="shared" si="191"/>
        <v>41357.922905092593</v>
      </c>
    </row>
    <row r="2017" spans="1:20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s="9" t="str">
        <f t="shared" si="188"/>
        <v>Technology</v>
      </c>
      <c r="R2017" s="9" t="str">
        <f t="shared" si="189"/>
        <v>Hardware</v>
      </c>
      <c r="S2017" s="15">
        <f t="shared" si="190"/>
        <v>40765.626886574071</v>
      </c>
      <c r="T2017" s="16">
        <f t="shared" si="191"/>
        <v>40795.626886574071</v>
      </c>
    </row>
    <row r="2018" spans="1:20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s="9" t="str">
        <f t="shared" si="188"/>
        <v>Technology</v>
      </c>
      <c r="R2018" s="9" t="str">
        <f t="shared" si="189"/>
        <v>Hardware</v>
      </c>
      <c r="S2018" s="15">
        <f t="shared" si="190"/>
        <v>41312.630775462967</v>
      </c>
      <c r="T2018" s="16">
        <f t="shared" si="191"/>
        <v>41342.630775462967</v>
      </c>
    </row>
    <row r="2019" spans="1:20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s="9" t="str">
        <f t="shared" si="188"/>
        <v>Technology</v>
      </c>
      <c r="R2019" s="9" t="str">
        <f t="shared" si="189"/>
        <v>Hardware</v>
      </c>
      <c r="S2019" s="15">
        <f t="shared" si="190"/>
        <v>40960.807349537034</v>
      </c>
      <c r="T2019" s="16">
        <f t="shared" si="191"/>
        <v>40991.916666666664</v>
      </c>
    </row>
    <row r="2020" spans="1:20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s="9" t="str">
        <f t="shared" si="188"/>
        <v>Technology</v>
      </c>
      <c r="R2020" s="9" t="str">
        <f t="shared" si="189"/>
        <v>Hardware</v>
      </c>
      <c r="S2020" s="15">
        <f t="shared" si="190"/>
        <v>42199.115844907406</v>
      </c>
      <c r="T2020" s="16">
        <f t="shared" si="191"/>
        <v>42229.115844907406</v>
      </c>
    </row>
    <row r="2021" spans="1:20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s="9" t="str">
        <f t="shared" si="188"/>
        <v>Technology</v>
      </c>
      <c r="R2021" s="9" t="str">
        <f t="shared" si="189"/>
        <v>Hardware</v>
      </c>
      <c r="S2021" s="15">
        <f t="shared" si="190"/>
        <v>42605.45857638889</v>
      </c>
      <c r="T2021" s="16">
        <f t="shared" si="191"/>
        <v>42635.45857638889</v>
      </c>
    </row>
    <row r="2022" spans="1:20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s="9" t="str">
        <f t="shared" si="188"/>
        <v>Technology</v>
      </c>
      <c r="R2022" s="9" t="str">
        <f t="shared" si="189"/>
        <v>Hardware</v>
      </c>
      <c r="S2022" s="15">
        <f t="shared" si="190"/>
        <v>41736.847500000003</v>
      </c>
      <c r="T2022" s="16">
        <f t="shared" si="191"/>
        <v>41773.711111111115</v>
      </c>
    </row>
    <row r="2023" spans="1:20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s="9" t="str">
        <f t="shared" si="188"/>
        <v>Technology</v>
      </c>
      <c r="R2023" s="9" t="str">
        <f t="shared" si="189"/>
        <v>Hardware</v>
      </c>
      <c r="S2023" s="15">
        <f t="shared" si="190"/>
        <v>41860.820567129631</v>
      </c>
      <c r="T2023" s="16">
        <f t="shared" si="191"/>
        <v>41905.820567129631</v>
      </c>
    </row>
    <row r="2024" spans="1:20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s="9" t="str">
        <f t="shared" si="188"/>
        <v>Technology</v>
      </c>
      <c r="R2024" s="9" t="str">
        <f t="shared" si="189"/>
        <v>Hardware</v>
      </c>
      <c r="S2024" s="15">
        <f t="shared" si="190"/>
        <v>42502.319120370375</v>
      </c>
      <c r="T2024" s="16">
        <f t="shared" si="191"/>
        <v>42532.319120370375</v>
      </c>
    </row>
    <row r="2025" spans="1:20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s="9" t="str">
        <f t="shared" si="188"/>
        <v>Technology</v>
      </c>
      <c r="R2025" s="9" t="str">
        <f t="shared" si="189"/>
        <v>Hardware</v>
      </c>
      <c r="S2025" s="15">
        <f t="shared" si="190"/>
        <v>42136.170752314814</v>
      </c>
      <c r="T2025" s="16">
        <f t="shared" si="191"/>
        <v>42166.170752314814</v>
      </c>
    </row>
    <row r="2026" spans="1:20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s="9" t="str">
        <f t="shared" si="188"/>
        <v>Technology</v>
      </c>
      <c r="R2026" s="9" t="str">
        <f t="shared" si="189"/>
        <v>Hardware</v>
      </c>
      <c r="S2026" s="15">
        <f t="shared" si="190"/>
        <v>41099.716944444444</v>
      </c>
      <c r="T2026" s="16">
        <f t="shared" si="191"/>
        <v>41133.875</v>
      </c>
    </row>
    <row r="2027" spans="1:20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s="9" t="str">
        <f t="shared" si="188"/>
        <v>Technology</v>
      </c>
      <c r="R2027" s="9" t="str">
        <f t="shared" si="189"/>
        <v>Hardware</v>
      </c>
      <c r="S2027" s="15">
        <f t="shared" si="190"/>
        <v>42135.934560185182</v>
      </c>
      <c r="T2027" s="16">
        <f t="shared" si="191"/>
        <v>42165.934560185182</v>
      </c>
    </row>
    <row r="2028" spans="1:20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s="9" t="str">
        <f t="shared" si="188"/>
        <v>Technology</v>
      </c>
      <c r="R2028" s="9" t="str">
        <f t="shared" si="189"/>
        <v>Hardware</v>
      </c>
      <c r="S2028" s="15">
        <f t="shared" si="190"/>
        <v>41704.485937500001</v>
      </c>
      <c r="T2028" s="16">
        <f t="shared" si="191"/>
        <v>41749.915972222225</v>
      </c>
    </row>
    <row r="2029" spans="1:20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s="9" t="str">
        <f t="shared" si="188"/>
        <v>Technology</v>
      </c>
      <c r="R2029" s="9" t="str">
        <f t="shared" si="189"/>
        <v>Hardware</v>
      </c>
      <c r="S2029" s="15">
        <f t="shared" si="190"/>
        <v>42048.563877314809</v>
      </c>
      <c r="T2029" s="16">
        <f t="shared" si="191"/>
        <v>42093.522210648152</v>
      </c>
    </row>
    <row r="2030" spans="1:20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s="9" t="str">
        <f t="shared" si="188"/>
        <v>Technology</v>
      </c>
      <c r="R2030" s="9" t="str">
        <f t="shared" si="189"/>
        <v>Hardware</v>
      </c>
      <c r="S2030" s="15">
        <f t="shared" si="190"/>
        <v>40215.669050925928</v>
      </c>
      <c r="T2030" s="16">
        <f t="shared" si="191"/>
        <v>40252.663194444445</v>
      </c>
    </row>
    <row r="2031" spans="1:20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s="9" t="str">
        <f t="shared" si="188"/>
        <v>Technology</v>
      </c>
      <c r="R2031" s="9" t="str">
        <f t="shared" si="189"/>
        <v>Hardware</v>
      </c>
      <c r="S2031" s="15">
        <f t="shared" si="190"/>
        <v>41847.771770833337</v>
      </c>
      <c r="T2031" s="16">
        <f t="shared" si="191"/>
        <v>41877.771770833337</v>
      </c>
    </row>
    <row r="2032" spans="1:20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s="9" t="str">
        <f t="shared" si="188"/>
        <v>Technology</v>
      </c>
      <c r="R2032" s="9" t="str">
        <f t="shared" si="189"/>
        <v>Hardware</v>
      </c>
      <c r="S2032" s="15">
        <f t="shared" si="190"/>
        <v>41212.746481481481</v>
      </c>
      <c r="T2032" s="16">
        <f t="shared" si="191"/>
        <v>41242.746481481481</v>
      </c>
    </row>
    <row r="2033" spans="1:20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s="9" t="str">
        <f t="shared" si="188"/>
        <v>Technology</v>
      </c>
      <c r="R2033" s="9" t="str">
        <f t="shared" si="189"/>
        <v>Hardware</v>
      </c>
      <c r="S2033" s="15">
        <f t="shared" si="190"/>
        <v>41975.079317129625</v>
      </c>
      <c r="T2033" s="16">
        <f t="shared" si="191"/>
        <v>42012.791666666672</v>
      </c>
    </row>
    <row r="2034" spans="1:20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s="9" t="str">
        <f t="shared" si="188"/>
        <v>Technology</v>
      </c>
      <c r="R2034" s="9" t="str">
        <f t="shared" si="189"/>
        <v>Hardware</v>
      </c>
      <c r="S2034" s="15">
        <f t="shared" si="190"/>
        <v>42689.315671296295</v>
      </c>
      <c r="T2034" s="16">
        <f t="shared" si="191"/>
        <v>42718.958333333328</v>
      </c>
    </row>
    <row r="2035" spans="1:20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s="9" t="str">
        <f t="shared" si="188"/>
        <v>Technology</v>
      </c>
      <c r="R2035" s="9" t="str">
        <f t="shared" si="189"/>
        <v>Hardware</v>
      </c>
      <c r="S2035" s="15">
        <f t="shared" si="190"/>
        <v>41724.832384259258</v>
      </c>
      <c r="T2035" s="16">
        <f t="shared" si="191"/>
        <v>41754.832384259258</v>
      </c>
    </row>
    <row r="2036" spans="1:20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s="9" t="str">
        <f t="shared" si="188"/>
        <v>Technology</v>
      </c>
      <c r="R2036" s="9" t="str">
        <f t="shared" si="189"/>
        <v>Hardware</v>
      </c>
      <c r="S2036" s="15">
        <f t="shared" si="190"/>
        <v>42075.880011574074</v>
      </c>
      <c r="T2036" s="16">
        <f t="shared" si="191"/>
        <v>42131.040277777778</v>
      </c>
    </row>
    <row r="2037" spans="1:20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s="9" t="str">
        <f t="shared" si="188"/>
        <v>Technology</v>
      </c>
      <c r="R2037" s="9" t="str">
        <f t="shared" si="189"/>
        <v>Hardware</v>
      </c>
      <c r="S2037" s="15">
        <f t="shared" si="190"/>
        <v>42311.375081018516</v>
      </c>
      <c r="T2037" s="16">
        <f t="shared" si="191"/>
        <v>42356.791666666672</v>
      </c>
    </row>
    <row r="2038" spans="1:20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s="9" t="str">
        <f t="shared" si="188"/>
        <v>Technology</v>
      </c>
      <c r="R2038" s="9" t="str">
        <f t="shared" si="189"/>
        <v>Hardware</v>
      </c>
      <c r="S2038" s="15">
        <f t="shared" si="190"/>
        <v>41738.614803240736</v>
      </c>
      <c r="T2038" s="16">
        <f t="shared" si="191"/>
        <v>41768.614803240736</v>
      </c>
    </row>
    <row r="2039" spans="1:20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s="9" t="str">
        <f t="shared" si="188"/>
        <v>Technology</v>
      </c>
      <c r="R2039" s="9" t="str">
        <f t="shared" si="189"/>
        <v>Hardware</v>
      </c>
      <c r="S2039" s="15">
        <f t="shared" si="190"/>
        <v>41577.960104166668</v>
      </c>
      <c r="T2039" s="16">
        <f t="shared" si="191"/>
        <v>41638.001770833333</v>
      </c>
    </row>
    <row r="2040" spans="1:20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s="9" t="str">
        <f t="shared" si="188"/>
        <v>Technology</v>
      </c>
      <c r="R2040" s="9" t="str">
        <f t="shared" si="189"/>
        <v>Hardware</v>
      </c>
      <c r="S2040" s="15">
        <f t="shared" si="190"/>
        <v>41424.02107638889</v>
      </c>
      <c r="T2040" s="16">
        <f t="shared" si="191"/>
        <v>41456.5</v>
      </c>
    </row>
    <row r="2041" spans="1:20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s="9" t="str">
        <f t="shared" si="188"/>
        <v>Technology</v>
      </c>
      <c r="R2041" s="9" t="str">
        <f t="shared" si="189"/>
        <v>Hardware</v>
      </c>
      <c r="S2041" s="15">
        <f t="shared" si="190"/>
        <v>42675.188946759255</v>
      </c>
      <c r="T2041" s="16">
        <f t="shared" si="191"/>
        <v>42704.957638888889</v>
      </c>
    </row>
    <row r="2042" spans="1:20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s="9" t="str">
        <f t="shared" si="188"/>
        <v>Technology</v>
      </c>
      <c r="R2042" s="9" t="str">
        <f t="shared" si="189"/>
        <v>Hardware</v>
      </c>
      <c r="S2042" s="15">
        <f t="shared" si="190"/>
        <v>41578.677118055552</v>
      </c>
      <c r="T2042" s="16">
        <f t="shared" si="191"/>
        <v>41593.718784722223</v>
      </c>
    </row>
    <row r="2043" spans="1:20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s="9" t="str">
        <f t="shared" si="188"/>
        <v>Technology</v>
      </c>
      <c r="R2043" s="9" t="str">
        <f t="shared" si="189"/>
        <v>Hardware</v>
      </c>
      <c r="S2043" s="15">
        <f t="shared" si="190"/>
        <v>42654.275775462964</v>
      </c>
      <c r="T2043" s="16">
        <f t="shared" si="191"/>
        <v>42684.317442129628</v>
      </c>
    </row>
    <row r="2044" spans="1:20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s="9" t="str">
        <f t="shared" si="188"/>
        <v>Technology</v>
      </c>
      <c r="R2044" s="9" t="str">
        <f t="shared" si="189"/>
        <v>Hardware</v>
      </c>
      <c r="S2044" s="15">
        <f t="shared" si="190"/>
        <v>42331.458032407405</v>
      </c>
      <c r="T2044" s="16">
        <f t="shared" si="191"/>
        <v>42391.458032407405</v>
      </c>
    </row>
    <row r="2045" spans="1:20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s="9" t="str">
        <f t="shared" si="188"/>
        <v>Technology</v>
      </c>
      <c r="R2045" s="9" t="str">
        <f t="shared" si="189"/>
        <v>Hardware</v>
      </c>
      <c r="S2045" s="15">
        <f t="shared" si="190"/>
        <v>42660.926817129628</v>
      </c>
      <c r="T2045" s="16">
        <f t="shared" si="191"/>
        <v>42714.957638888889</v>
      </c>
    </row>
    <row r="2046" spans="1:20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s="9" t="str">
        <f t="shared" si="188"/>
        <v>Technology</v>
      </c>
      <c r="R2046" s="9" t="str">
        <f t="shared" si="189"/>
        <v>Hardware</v>
      </c>
      <c r="S2046" s="15">
        <f t="shared" si="190"/>
        <v>42138.434189814812</v>
      </c>
      <c r="T2046" s="16">
        <f t="shared" si="191"/>
        <v>42168.434189814812</v>
      </c>
    </row>
    <row r="2047" spans="1:20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s="9" t="str">
        <f t="shared" si="188"/>
        <v>Technology</v>
      </c>
      <c r="R2047" s="9" t="str">
        <f t="shared" si="189"/>
        <v>Hardware</v>
      </c>
      <c r="S2047" s="15">
        <f t="shared" si="190"/>
        <v>41068.838506944448</v>
      </c>
      <c r="T2047" s="16">
        <f t="shared" si="191"/>
        <v>41098.838506944448</v>
      </c>
    </row>
    <row r="2048" spans="1:20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s="9" t="str">
        <f t="shared" si="188"/>
        <v>Technology</v>
      </c>
      <c r="R2048" s="9" t="str">
        <f t="shared" si="189"/>
        <v>Hardware</v>
      </c>
      <c r="S2048" s="15">
        <f t="shared" si="190"/>
        <v>41386.921805555554</v>
      </c>
      <c r="T2048" s="16">
        <f t="shared" si="191"/>
        <v>41416.921805555554</v>
      </c>
    </row>
    <row r="2049" spans="1:20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s="9" t="str">
        <f t="shared" si="188"/>
        <v>Technology</v>
      </c>
      <c r="R2049" s="9" t="str">
        <f t="shared" si="189"/>
        <v>Hardware</v>
      </c>
      <c r="S2049" s="15">
        <f t="shared" si="190"/>
        <v>42081.653587962966</v>
      </c>
      <c r="T2049" s="16">
        <f t="shared" si="191"/>
        <v>42110.75</v>
      </c>
    </row>
    <row r="2050" spans="1:20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s="9" t="str">
        <f t="shared" si="188"/>
        <v>Technology</v>
      </c>
      <c r="R2050" s="9" t="str">
        <f t="shared" si="189"/>
        <v>Hardware</v>
      </c>
      <c r="S2050" s="15">
        <f t="shared" si="190"/>
        <v>41387.401516203703</v>
      </c>
      <c r="T2050" s="16">
        <f t="shared" si="191"/>
        <v>41417.401516203703</v>
      </c>
    </row>
    <row r="2051" spans="1:20" ht="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8">
        <f t="shared" ref="P2051:P2114" si="193">IF(L2051&gt;0,E2051/L2051, 0)</f>
        <v>80.991037735849048</v>
      </c>
      <c r="Q2051" s="9" t="str">
        <f t="shared" ref="Q2051:Q2114" si="194">PROPER(LEFT($N2051,FIND("/",$N2051)-1))</f>
        <v>Technology</v>
      </c>
      <c r="R2051" s="9" t="str">
        <f t="shared" ref="R2051:R2114" si="195">PROPER(RIGHT($N2051,LEN(N2051)-FIND("/",N2051)))</f>
        <v>Hardware</v>
      </c>
      <c r="S2051" s="15">
        <f t="shared" ref="S2051:S2114" si="196">(J2051/86400)+25569+(-6/24)</f>
        <v>41575.277349537035</v>
      </c>
      <c r="T2051" s="16">
        <f t="shared" ref="T2051:T2114" si="197">(I2051/86400)+25569+(-6/24)</f>
        <v>41610.707638888889</v>
      </c>
    </row>
    <row r="2052" spans="1:20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s="9" t="str">
        <f t="shared" si="194"/>
        <v>Technology</v>
      </c>
      <c r="R2052" s="9" t="str">
        <f t="shared" si="195"/>
        <v>Hardware</v>
      </c>
      <c r="S2052" s="15">
        <f t="shared" si="196"/>
        <v>42114.821504629625</v>
      </c>
      <c r="T2052" s="16">
        <f t="shared" si="197"/>
        <v>42154.821504629625</v>
      </c>
    </row>
    <row r="2053" spans="1:20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s="9" t="str">
        <f t="shared" si="194"/>
        <v>Technology</v>
      </c>
      <c r="R2053" s="9" t="str">
        <f t="shared" si="195"/>
        <v>Hardware</v>
      </c>
      <c r="S2053" s="15">
        <f t="shared" si="196"/>
        <v>41603.772418981483</v>
      </c>
      <c r="T2053" s="16">
        <f t="shared" si="197"/>
        <v>41633.772418981483</v>
      </c>
    </row>
    <row r="2054" spans="1:20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s="9" t="str">
        <f t="shared" si="194"/>
        <v>Technology</v>
      </c>
      <c r="R2054" s="9" t="str">
        <f t="shared" si="195"/>
        <v>Hardware</v>
      </c>
      <c r="S2054" s="15">
        <f t="shared" si="196"/>
        <v>42374.83394675926</v>
      </c>
      <c r="T2054" s="16">
        <f t="shared" si="197"/>
        <v>42419.83394675926</v>
      </c>
    </row>
    <row r="2055" spans="1:20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s="9" t="str">
        <f t="shared" si="194"/>
        <v>Technology</v>
      </c>
      <c r="R2055" s="9" t="str">
        <f t="shared" si="195"/>
        <v>Hardware</v>
      </c>
      <c r="S2055" s="15">
        <f t="shared" si="196"/>
        <v>42303.367488425924</v>
      </c>
      <c r="T2055" s="16">
        <f t="shared" si="197"/>
        <v>42333.409155092595</v>
      </c>
    </row>
    <row r="2056" spans="1:20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s="9" t="str">
        <f t="shared" si="194"/>
        <v>Technology</v>
      </c>
      <c r="R2056" s="9" t="str">
        <f t="shared" si="195"/>
        <v>Hardware</v>
      </c>
      <c r="S2056" s="15">
        <f t="shared" si="196"/>
        <v>41731.270949074074</v>
      </c>
      <c r="T2056" s="16">
        <f t="shared" si="197"/>
        <v>41761.270949074074</v>
      </c>
    </row>
    <row r="2057" spans="1:20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s="9" t="str">
        <f t="shared" si="194"/>
        <v>Technology</v>
      </c>
      <c r="R2057" s="9" t="str">
        <f t="shared" si="195"/>
        <v>Hardware</v>
      </c>
      <c r="S2057" s="15">
        <f t="shared" si="196"/>
        <v>41946.424108796295</v>
      </c>
      <c r="T2057" s="16">
        <f t="shared" si="197"/>
        <v>41975.916666666672</v>
      </c>
    </row>
    <row r="2058" spans="1:20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s="9" t="str">
        <f t="shared" si="194"/>
        <v>Technology</v>
      </c>
      <c r="R2058" s="9" t="str">
        <f t="shared" si="195"/>
        <v>Hardware</v>
      </c>
      <c r="S2058" s="15">
        <f t="shared" si="196"/>
        <v>41351.51090277778</v>
      </c>
      <c r="T2058" s="16">
        <f t="shared" si="197"/>
        <v>41381.51090277778</v>
      </c>
    </row>
    <row r="2059" spans="1:20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s="9" t="str">
        <f t="shared" si="194"/>
        <v>Technology</v>
      </c>
      <c r="R2059" s="9" t="str">
        <f t="shared" si="195"/>
        <v>Hardware</v>
      </c>
      <c r="S2059" s="15">
        <f t="shared" si="196"/>
        <v>42396.244583333333</v>
      </c>
      <c r="T2059" s="16">
        <f t="shared" si="197"/>
        <v>42426.244583333333</v>
      </c>
    </row>
    <row r="2060" spans="1:20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s="9" t="str">
        <f t="shared" si="194"/>
        <v>Technology</v>
      </c>
      <c r="R2060" s="9" t="str">
        <f t="shared" si="195"/>
        <v>Hardware</v>
      </c>
      <c r="S2060" s="15">
        <f t="shared" si="196"/>
        <v>42026.120717592596</v>
      </c>
      <c r="T2060" s="16">
        <f t="shared" si="197"/>
        <v>42065.583333333328</v>
      </c>
    </row>
    <row r="2061" spans="1:20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s="9" t="str">
        <f t="shared" si="194"/>
        <v>Technology</v>
      </c>
      <c r="R2061" s="9" t="str">
        <f t="shared" si="195"/>
        <v>Hardware</v>
      </c>
      <c r="S2061" s="15">
        <f t="shared" si="196"/>
        <v>42361.352476851855</v>
      </c>
      <c r="T2061" s="16">
        <f t="shared" si="197"/>
        <v>42400.665972222225</v>
      </c>
    </row>
    <row r="2062" spans="1:20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s="9" t="str">
        <f t="shared" si="194"/>
        <v>Technology</v>
      </c>
      <c r="R2062" s="9" t="str">
        <f t="shared" si="195"/>
        <v>Hardware</v>
      </c>
      <c r="S2062" s="15">
        <f t="shared" si="196"/>
        <v>41783.392939814818</v>
      </c>
      <c r="T2062" s="16">
        <f t="shared" si="197"/>
        <v>41843.392939814818</v>
      </c>
    </row>
    <row r="2063" spans="1:20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s="9" t="str">
        <f t="shared" si="194"/>
        <v>Technology</v>
      </c>
      <c r="R2063" s="9" t="str">
        <f t="shared" si="195"/>
        <v>Hardware</v>
      </c>
      <c r="S2063" s="15">
        <f t="shared" si="196"/>
        <v>42705.514513888891</v>
      </c>
      <c r="T2063" s="16">
        <f t="shared" si="197"/>
        <v>42735.514513888891</v>
      </c>
    </row>
    <row r="2064" spans="1:20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s="9" t="str">
        <f t="shared" si="194"/>
        <v>Technology</v>
      </c>
      <c r="R2064" s="9" t="str">
        <f t="shared" si="195"/>
        <v>Hardware</v>
      </c>
      <c r="S2064" s="15">
        <f t="shared" si="196"/>
        <v>42423.1330787037</v>
      </c>
      <c r="T2064" s="16">
        <f t="shared" si="197"/>
        <v>42453.091412037036</v>
      </c>
    </row>
    <row r="2065" spans="1:20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s="9" t="str">
        <f t="shared" si="194"/>
        <v>Technology</v>
      </c>
      <c r="R2065" s="9" t="str">
        <f t="shared" si="195"/>
        <v>Hardware</v>
      </c>
      <c r="S2065" s="15">
        <f t="shared" si="196"/>
        <v>42472.48265046296</v>
      </c>
      <c r="T2065" s="16">
        <f t="shared" si="197"/>
        <v>42505.48265046296</v>
      </c>
    </row>
    <row r="2066" spans="1:20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s="9" t="str">
        <f t="shared" si="194"/>
        <v>Technology</v>
      </c>
      <c r="R2066" s="9" t="str">
        <f t="shared" si="195"/>
        <v>Hardware</v>
      </c>
      <c r="S2066" s="15">
        <f t="shared" si="196"/>
        <v>41389.114849537036</v>
      </c>
      <c r="T2066" s="16">
        <f t="shared" si="197"/>
        <v>41425.25</v>
      </c>
    </row>
    <row r="2067" spans="1:20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s="9" t="str">
        <f t="shared" si="194"/>
        <v>Technology</v>
      </c>
      <c r="R2067" s="9" t="str">
        <f t="shared" si="195"/>
        <v>Hardware</v>
      </c>
      <c r="S2067" s="15">
        <f t="shared" si="196"/>
        <v>41603.083668981482</v>
      </c>
      <c r="T2067" s="16">
        <f t="shared" si="197"/>
        <v>41633.083668981482</v>
      </c>
    </row>
    <row r="2068" spans="1:20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s="9" t="str">
        <f t="shared" si="194"/>
        <v>Technology</v>
      </c>
      <c r="R2068" s="9" t="str">
        <f t="shared" si="195"/>
        <v>Hardware</v>
      </c>
      <c r="S2068" s="15">
        <f t="shared" si="196"/>
        <v>41844.521793981483</v>
      </c>
      <c r="T2068" s="16">
        <f t="shared" si="197"/>
        <v>41874.521793981483</v>
      </c>
    </row>
    <row r="2069" spans="1:20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15">
        <f t="shared" si="196"/>
        <v>42115.603888888887</v>
      </c>
      <c r="T2069" s="16">
        <f t="shared" si="197"/>
        <v>42148.603888888887</v>
      </c>
    </row>
    <row r="2070" spans="1:20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s="9" t="str">
        <f t="shared" si="194"/>
        <v>Technology</v>
      </c>
      <c r="R2070" s="9" t="str">
        <f t="shared" si="195"/>
        <v>Hardware</v>
      </c>
      <c r="S2070" s="15">
        <f t="shared" si="196"/>
        <v>42633.591608796298</v>
      </c>
      <c r="T2070" s="16">
        <f t="shared" si="197"/>
        <v>42663.591608796298</v>
      </c>
    </row>
    <row r="2071" spans="1:20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s="9" t="str">
        <f t="shared" si="194"/>
        <v>Technology</v>
      </c>
      <c r="R2071" s="9" t="str">
        <f t="shared" si="195"/>
        <v>Hardware</v>
      </c>
      <c r="S2071" s="15">
        <f t="shared" si="196"/>
        <v>42340.722118055557</v>
      </c>
      <c r="T2071" s="16">
        <f t="shared" si="197"/>
        <v>42371.722118055557</v>
      </c>
    </row>
    <row r="2072" spans="1:20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s="9" t="str">
        <f t="shared" si="194"/>
        <v>Technology</v>
      </c>
      <c r="R2072" s="9" t="str">
        <f t="shared" si="195"/>
        <v>Hardware</v>
      </c>
      <c r="S2072" s="15">
        <f t="shared" si="196"/>
        <v>42519.4065162037</v>
      </c>
      <c r="T2072" s="16">
        <f t="shared" si="197"/>
        <v>42549.4065162037</v>
      </c>
    </row>
    <row r="2073" spans="1:20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s="9" t="str">
        <f t="shared" si="194"/>
        <v>Technology</v>
      </c>
      <c r="R2073" s="9" t="str">
        <f t="shared" si="195"/>
        <v>Hardware</v>
      </c>
      <c r="S2073" s="15">
        <f t="shared" si="196"/>
        <v>42600.028749999998</v>
      </c>
      <c r="T2073" s="16">
        <f t="shared" si="197"/>
        <v>42645.028749999998</v>
      </c>
    </row>
    <row r="2074" spans="1:20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s="9" t="str">
        <f t="shared" si="194"/>
        <v>Technology</v>
      </c>
      <c r="R2074" s="9" t="str">
        <f t="shared" si="195"/>
        <v>Hardware</v>
      </c>
      <c r="S2074" s="15">
        <f t="shared" si="196"/>
        <v>42467.331388888888</v>
      </c>
      <c r="T2074" s="16">
        <f t="shared" si="197"/>
        <v>42497.331388888888</v>
      </c>
    </row>
    <row r="2075" spans="1:20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15">
        <f t="shared" si="196"/>
        <v>42087.418032407411</v>
      </c>
      <c r="T2075" s="16">
        <f t="shared" si="197"/>
        <v>42132.418032407411</v>
      </c>
    </row>
    <row r="2076" spans="1:20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15">
        <f t="shared" si="196"/>
        <v>42466.576180555552</v>
      </c>
      <c r="T2076" s="16">
        <f t="shared" si="197"/>
        <v>42496.576180555552</v>
      </c>
    </row>
    <row r="2077" spans="1:20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s="9" t="str">
        <f t="shared" si="194"/>
        <v>Technology</v>
      </c>
      <c r="R2077" s="9" t="str">
        <f t="shared" si="195"/>
        <v>Hardware</v>
      </c>
      <c r="S2077" s="15">
        <f t="shared" si="196"/>
        <v>41450.431574074071</v>
      </c>
      <c r="T2077" s="16">
        <f t="shared" si="197"/>
        <v>41480.431574074071</v>
      </c>
    </row>
    <row r="2078" spans="1:20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s="9" t="str">
        <f t="shared" si="194"/>
        <v>Technology</v>
      </c>
      <c r="R2078" s="9" t="str">
        <f t="shared" si="195"/>
        <v>Hardware</v>
      </c>
      <c r="S2078" s="15">
        <f t="shared" si="196"/>
        <v>41803.630659722221</v>
      </c>
      <c r="T2078" s="16">
        <f t="shared" si="197"/>
        <v>41843.630659722221</v>
      </c>
    </row>
    <row r="2079" spans="1:20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s="9" t="str">
        <f t="shared" si="194"/>
        <v>Technology</v>
      </c>
      <c r="R2079" s="9" t="str">
        <f t="shared" si="195"/>
        <v>Hardware</v>
      </c>
      <c r="S2079" s="15">
        <f t="shared" si="196"/>
        <v>42102.792546296296</v>
      </c>
      <c r="T2079" s="16">
        <f t="shared" si="197"/>
        <v>42160.625</v>
      </c>
    </row>
    <row r="2080" spans="1:20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s="9" t="str">
        <f t="shared" si="194"/>
        <v>Technology</v>
      </c>
      <c r="R2080" s="9" t="str">
        <f t="shared" si="195"/>
        <v>Hardware</v>
      </c>
      <c r="S2080" s="15">
        <f t="shared" si="196"/>
        <v>42692.521493055552</v>
      </c>
      <c r="T2080" s="16">
        <f t="shared" si="197"/>
        <v>42722.521493055552</v>
      </c>
    </row>
    <row r="2081" spans="1:20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s="9" t="str">
        <f t="shared" si="194"/>
        <v>Technology</v>
      </c>
      <c r="R2081" s="9" t="str">
        <f t="shared" si="195"/>
        <v>Hardware</v>
      </c>
      <c r="S2081" s="15">
        <f t="shared" si="196"/>
        <v>42150.46056712963</v>
      </c>
      <c r="T2081" s="16">
        <f t="shared" si="197"/>
        <v>42180.541666666672</v>
      </c>
    </row>
    <row r="2082" spans="1:20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15">
        <f t="shared" si="196"/>
        <v>42289.707175925927</v>
      </c>
      <c r="T2082" s="16">
        <f t="shared" si="197"/>
        <v>42319.748842592591</v>
      </c>
    </row>
    <row r="2083" spans="1:20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s="9" t="str">
        <f t="shared" si="194"/>
        <v>Music</v>
      </c>
      <c r="R2083" s="9" t="str">
        <f t="shared" si="195"/>
        <v>Indie Rock</v>
      </c>
      <c r="S2083" s="15">
        <f t="shared" si="196"/>
        <v>41003.90688657407</v>
      </c>
      <c r="T2083" s="16">
        <f t="shared" si="197"/>
        <v>41044.957638888889</v>
      </c>
    </row>
    <row r="2084" spans="1:20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s="9" t="str">
        <f t="shared" si="194"/>
        <v>Music</v>
      </c>
      <c r="R2084" s="9" t="str">
        <f t="shared" si="195"/>
        <v>Indie Rock</v>
      </c>
      <c r="S2084" s="15">
        <f t="shared" si="196"/>
        <v>40810.870324074072</v>
      </c>
      <c r="T2084" s="16">
        <f t="shared" si="197"/>
        <v>40870.911990740744</v>
      </c>
    </row>
    <row r="2085" spans="1:20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15">
        <f t="shared" si="196"/>
        <v>41034.47216435185</v>
      </c>
      <c r="T2085" s="16">
        <f t="shared" si="197"/>
        <v>41064.47216435185</v>
      </c>
    </row>
    <row r="2086" spans="1:20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s="9" t="str">
        <f t="shared" si="194"/>
        <v>Music</v>
      </c>
      <c r="R2086" s="9" t="str">
        <f t="shared" si="195"/>
        <v>Indie Rock</v>
      </c>
      <c r="S2086" s="15">
        <f t="shared" si="196"/>
        <v>41731.583124999997</v>
      </c>
      <c r="T2086" s="16">
        <f t="shared" si="197"/>
        <v>41763.040972222225</v>
      </c>
    </row>
    <row r="2087" spans="1:20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s="9" t="str">
        <f t="shared" si="194"/>
        <v>Music</v>
      </c>
      <c r="R2087" s="9" t="str">
        <f t="shared" si="195"/>
        <v>Indie Rock</v>
      </c>
      <c r="S2087" s="15">
        <f t="shared" si="196"/>
        <v>41075.585497685184</v>
      </c>
      <c r="T2087" s="16">
        <f t="shared" si="197"/>
        <v>41105.585497685184</v>
      </c>
    </row>
    <row r="2088" spans="1:20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s="9" t="str">
        <f t="shared" si="194"/>
        <v>Music</v>
      </c>
      <c r="R2088" s="9" t="str">
        <f t="shared" si="195"/>
        <v>Indie Rock</v>
      </c>
      <c r="S2088" s="15">
        <f t="shared" si="196"/>
        <v>40860.42050925926</v>
      </c>
      <c r="T2088" s="16">
        <f t="shared" si="197"/>
        <v>40890.957638888889</v>
      </c>
    </row>
    <row r="2089" spans="1:20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15">
        <f t="shared" si="196"/>
        <v>40763.954375000001</v>
      </c>
      <c r="T2089" s="16">
        <f t="shared" si="197"/>
        <v>40793.954375000001</v>
      </c>
    </row>
    <row r="2090" spans="1:20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s="9" t="str">
        <f t="shared" si="194"/>
        <v>Music</v>
      </c>
      <c r="R2090" s="9" t="str">
        <f t="shared" si="195"/>
        <v>Indie Rock</v>
      </c>
      <c r="S2090" s="15">
        <f t="shared" si="196"/>
        <v>40395.464722222227</v>
      </c>
      <c r="T2090" s="16">
        <f t="shared" si="197"/>
        <v>40431.915972222225</v>
      </c>
    </row>
    <row r="2091" spans="1:20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s="9" t="str">
        <f t="shared" si="194"/>
        <v>Music</v>
      </c>
      <c r="R2091" s="9" t="str">
        <f t="shared" si="195"/>
        <v>Indie Rock</v>
      </c>
      <c r="S2091" s="15">
        <f t="shared" si="196"/>
        <v>41452.826319444444</v>
      </c>
      <c r="T2091" s="16">
        <f t="shared" si="197"/>
        <v>41487.826319444444</v>
      </c>
    </row>
    <row r="2092" spans="1:20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s="9" t="str">
        <f t="shared" si="194"/>
        <v>Music</v>
      </c>
      <c r="R2092" s="9" t="str">
        <f t="shared" si="195"/>
        <v>Indie Rock</v>
      </c>
      <c r="S2092" s="15">
        <f t="shared" si="196"/>
        <v>41299.131423611107</v>
      </c>
      <c r="T2092" s="16">
        <f t="shared" si="197"/>
        <v>41329.131423611107</v>
      </c>
    </row>
    <row r="2093" spans="1:20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s="9" t="str">
        <f t="shared" si="194"/>
        <v>Music</v>
      </c>
      <c r="R2093" s="9" t="str">
        <f t="shared" si="195"/>
        <v>Indie Rock</v>
      </c>
      <c r="S2093" s="15">
        <f t="shared" si="196"/>
        <v>40555.072662037041</v>
      </c>
      <c r="T2093" s="16">
        <f t="shared" si="197"/>
        <v>40603.583333333336</v>
      </c>
    </row>
    <row r="2094" spans="1:20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s="9" t="str">
        <f t="shared" si="194"/>
        <v>Music</v>
      </c>
      <c r="R2094" s="9" t="str">
        <f t="shared" si="195"/>
        <v>Indie Rock</v>
      </c>
      <c r="S2094" s="15">
        <f t="shared" si="196"/>
        <v>40763.457546296297</v>
      </c>
      <c r="T2094" s="16">
        <f t="shared" si="197"/>
        <v>40823.457546296297</v>
      </c>
    </row>
    <row r="2095" spans="1:20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s="9" t="str">
        <f t="shared" si="194"/>
        <v>Music</v>
      </c>
      <c r="R2095" s="9" t="str">
        <f t="shared" si="195"/>
        <v>Indie Rock</v>
      </c>
      <c r="S2095" s="15">
        <f t="shared" si="196"/>
        <v>41205.604537037041</v>
      </c>
      <c r="T2095" s="16">
        <f t="shared" si="197"/>
        <v>41265.646203703705</v>
      </c>
    </row>
    <row r="2096" spans="1:20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s="9" t="str">
        <f t="shared" si="194"/>
        <v>Music</v>
      </c>
      <c r="R2096" s="9" t="str">
        <f t="shared" si="195"/>
        <v>Indie Rock</v>
      </c>
      <c r="S2096" s="15">
        <f t="shared" si="196"/>
        <v>40938.77002314815</v>
      </c>
      <c r="T2096" s="16">
        <f t="shared" si="197"/>
        <v>40972.875</v>
      </c>
    </row>
    <row r="2097" spans="1:20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s="9" t="str">
        <f t="shared" si="194"/>
        <v>Music</v>
      </c>
      <c r="R2097" s="9" t="str">
        <f t="shared" si="195"/>
        <v>Indie Rock</v>
      </c>
      <c r="S2097" s="15">
        <f t="shared" si="196"/>
        <v>40758.483483796299</v>
      </c>
      <c r="T2097" s="16">
        <f t="shared" si="197"/>
        <v>40818.483483796299</v>
      </c>
    </row>
    <row r="2098" spans="1:20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s="9" t="str">
        <f t="shared" si="194"/>
        <v>Music</v>
      </c>
      <c r="R2098" s="9" t="str">
        <f t="shared" si="195"/>
        <v>Indie Rock</v>
      </c>
      <c r="S2098" s="15">
        <f t="shared" si="196"/>
        <v>41192.508506944447</v>
      </c>
      <c r="T2098" s="16">
        <f t="shared" si="197"/>
        <v>41207.915972222225</v>
      </c>
    </row>
    <row r="2099" spans="1:20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s="9" t="str">
        <f t="shared" si="194"/>
        <v>Music</v>
      </c>
      <c r="R2099" s="9" t="str">
        <f t="shared" si="195"/>
        <v>Indie Rock</v>
      </c>
      <c r="S2099" s="15">
        <f t="shared" si="196"/>
        <v>40818.334895833337</v>
      </c>
      <c r="T2099" s="16">
        <f t="shared" si="197"/>
        <v>40878.376562500001</v>
      </c>
    </row>
    <row r="2100" spans="1:20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s="9" t="str">
        <f t="shared" si="194"/>
        <v>Music</v>
      </c>
      <c r="R2100" s="9" t="str">
        <f t="shared" si="195"/>
        <v>Indie Rock</v>
      </c>
      <c r="S2100" s="15">
        <f t="shared" si="196"/>
        <v>40945.86383101852</v>
      </c>
      <c r="T2100" s="16">
        <f t="shared" si="197"/>
        <v>40975.86383101852</v>
      </c>
    </row>
    <row r="2101" spans="1:20" ht="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s="9" t="str">
        <f t="shared" si="194"/>
        <v>Music</v>
      </c>
      <c r="R2101" s="9" t="str">
        <f t="shared" si="195"/>
        <v>Indie Rock</v>
      </c>
      <c r="S2101" s="15">
        <f t="shared" si="196"/>
        <v>42173.496342592596</v>
      </c>
      <c r="T2101" s="16">
        <f t="shared" si="197"/>
        <v>42186.902777777781</v>
      </c>
    </row>
    <row r="2102" spans="1:20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s="9" t="str">
        <f t="shared" si="194"/>
        <v>Music</v>
      </c>
      <c r="R2102" s="9" t="str">
        <f t="shared" si="195"/>
        <v>Indie Rock</v>
      </c>
      <c r="S2102" s="15">
        <f t="shared" si="196"/>
        <v>41074.584965277776</v>
      </c>
      <c r="T2102" s="16">
        <f t="shared" si="197"/>
        <v>41089.915972222225</v>
      </c>
    </row>
    <row r="2103" spans="1:20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s="9" t="str">
        <f t="shared" si="194"/>
        <v>Music</v>
      </c>
      <c r="R2103" s="9" t="str">
        <f t="shared" si="195"/>
        <v>Indie Rock</v>
      </c>
      <c r="S2103" s="15">
        <f t="shared" si="196"/>
        <v>40891.899467592593</v>
      </c>
      <c r="T2103" s="16">
        <f t="shared" si="197"/>
        <v>40951.899467592593</v>
      </c>
    </row>
    <row r="2104" spans="1:20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s="9" t="str">
        <f t="shared" si="194"/>
        <v>Music</v>
      </c>
      <c r="R2104" s="9" t="str">
        <f t="shared" si="195"/>
        <v>Indie Rock</v>
      </c>
      <c r="S2104" s="15">
        <f t="shared" si="196"/>
        <v>40638.618611111109</v>
      </c>
      <c r="T2104" s="16">
        <f t="shared" si="197"/>
        <v>40668.618611111109</v>
      </c>
    </row>
    <row r="2105" spans="1:20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s="9" t="str">
        <f t="shared" si="194"/>
        <v>Music</v>
      </c>
      <c r="R2105" s="9" t="str">
        <f t="shared" si="195"/>
        <v>Indie Rock</v>
      </c>
      <c r="S2105" s="15">
        <f t="shared" si="196"/>
        <v>41192.504942129628</v>
      </c>
      <c r="T2105" s="16">
        <f t="shared" si="197"/>
        <v>41222.5466087963</v>
      </c>
    </row>
    <row r="2106" spans="1:20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15">
        <f t="shared" si="196"/>
        <v>41393.824467592596</v>
      </c>
      <c r="T2106" s="16">
        <f t="shared" si="197"/>
        <v>41424.75</v>
      </c>
    </row>
    <row r="2107" spans="1:20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s="9" t="str">
        <f t="shared" si="194"/>
        <v>Music</v>
      </c>
      <c r="R2107" s="9" t="str">
        <f t="shared" si="195"/>
        <v>Indie Rock</v>
      </c>
      <c r="S2107" s="15">
        <f t="shared" si="196"/>
        <v>41951.538807870369</v>
      </c>
      <c r="T2107" s="16">
        <f t="shared" si="197"/>
        <v>41963.916666666672</v>
      </c>
    </row>
    <row r="2108" spans="1:20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s="9" t="str">
        <f t="shared" si="194"/>
        <v>Music</v>
      </c>
      <c r="R2108" s="9" t="str">
        <f t="shared" si="195"/>
        <v>Indie Rock</v>
      </c>
      <c r="S2108" s="15">
        <f t="shared" si="196"/>
        <v>41269.96497685185</v>
      </c>
      <c r="T2108" s="16">
        <f t="shared" si="197"/>
        <v>41299.96497685185</v>
      </c>
    </row>
    <row r="2109" spans="1:20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s="9" t="str">
        <f t="shared" si="194"/>
        <v>Music</v>
      </c>
      <c r="R2109" s="9" t="str">
        <f t="shared" si="195"/>
        <v>Indie Rock</v>
      </c>
      <c r="S2109" s="15">
        <f t="shared" si="196"/>
        <v>41934.46056712963</v>
      </c>
      <c r="T2109" s="16">
        <f t="shared" si="197"/>
        <v>41955.502233796295</v>
      </c>
    </row>
    <row r="2110" spans="1:20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s="9" t="str">
        <f t="shared" si="194"/>
        <v>Music</v>
      </c>
      <c r="R2110" s="9" t="str">
        <f t="shared" si="195"/>
        <v>Indie Rock</v>
      </c>
      <c r="S2110" s="15">
        <f t="shared" si="196"/>
        <v>41134.925694444442</v>
      </c>
      <c r="T2110" s="16">
        <f t="shared" si="197"/>
        <v>41161.913194444445</v>
      </c>
    </row>
    <row r="2111" spans="1:20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s="9" t="str">
        <f t="shared" si="194"/>
        <v>Music</v>
      </c>
      <c r="R2111" s="9" t="str">
        <f t="shared" si="195"/>
        <v>Indie Rock</v>
      </c>
      <c r="S2111" s="15">
        <f t="shared" si="196"/>
        <v>42160.458530092597</v>
      </c>
      <c r="T2111" s="16">
        <f t="shared" si="197"/>
        <v>42190.458530092597</v>
      </c>
    </row>
    <row r="2112" spans="1:20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s="9" t="str">
        <f t="shared" si="194"/>
        <v>Music</v>
      </c>
      <c r="R2112" s="9" t="str">
        <f t="shared" si="195"/>
        <v>Indie Rock</v>
      </c>
      <c r="S2112" s="15">
        <f t="shared" si="196"/>
        <v>41759.420937499999</v>
      </c>
      <c r="T2112" s="16">
        <f t="shared" si="197"/>
        <v>41786.957638888889</v>
      </c>
    </row>
    <row r="2113" spans="1:20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s="9" t="str">
        <f t="shared" si="194"/>
        <v>Music</v>
      </c>
      <c r="R2113" s="9" t="str">
        <f t="shared" si="195"/>
        <v>Indie Rock</v>
      </c>
      <c r="S2113" s="15">
        <f t="shared" si="196"/>
        <v>40702.947048611109</v>
      </c>
      <c r="T2113" s="16">
        <f t="shared" si="197"/>
        <v>40769.791666666664</v>
      </c>
    </row>
    <row r="2114" spans="1:20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s="9" t="str">
        <f t="shared" si="194"/>
        <v>Music</v>
      </c>
      <c r="R2114" s="9" t="str">
        <f t="shared" si="195"/>
        <v>Indie Rock</v>
      </c>
      <c r="S2114" s="15">
        <f t="shared" si="196"/>
        <v>41365.678159722222</v>
      </c>
      <c r="T2114" s="16">
        <f t="shared" si="197"/>
        <v>41379.678159722222</v>
      </c>
    </row>
    <row r="2115" spans="1:20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8">
        <f t="shared" ref="P2115:P2178" si="199">IF(L2115&gt;0,E2115/L2115, 0)</f>
        <v>68.598130841121488</v>
      </c>
      <c r="Q2115" s="9" t="str">
        <f t="shared" ref="Q2115:Q2178" si="200">PROPER(LEFT($N2115,FIND("/",$N2115)-1))</f>
        <v>Music</v>
      </c>
      <c r="R2115" s="9" t="str">
        <f t="shared" ref="R2115:R2178" si="201">PROPER(RIGHT($N2115,LEN(N2115)-FIND("/",N2115)))</f>
        <v>Indie Rock</v>
      </c>
      <c r="S2115" s="15">
        <f t="shared" ref="S2115:S2178" si="202">(J2115/86400)+25569+(-6/24)</f>
        <v>41870.61546296296</v>
      </c>
      <c r="T2115" s="16">
        <f t="shared" ref="T2115:T2178" si="203">(I2115/86400)+25569+(-6/24)</f>
        <v>41905.61546296296</v>
      </c>
    </row>
    <row r="2116" spans="1:20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s="9" t="str">
        <f t="shared" si="200"/>
        <v>Music</v>
      </c>
      <c r="R2116" s="9" t="str">
        <f t="shared" si="201"/>
        <v>Indie Rock</v>
      </c>
      <c r="S2116" s="15">
        <f t="shared" si="202"/>
        <v>40458.565625000003</v>
      </c>
      <c r="T2116" s="16">
        <f t="shared" si="203"/>
        <v>40520.957638888889</v>
      </c>
    </row>
    <row r="2117" spans="1:20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s="9" t="str">
        <f t="shared" si="200"/>
        <v>Music</v>
      </c>
      <c r="R2117" s="9" t="str">
        <f t="shared" si="201"/>
        <v>Indie Rock</v>
      </c>
      <c r="S2117" s="15">
        <f t="shared" si="202"/>
        <v>40563.831030092595</v>
      </c>
      <c r="T2117" s="16">
        <f t="shared" si="203"/>
        <v>40593.831030092595</v>
      </c>
    </row>
    <row r="2118" spans="1:20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s="9" t="str">
        <f t="shared" si="200"/>
        <v>Music</v>
      </c>
      <c r="R2118" s="9" t="str">
        <f t="shared" si="201"/>
        <v>Indie Rock</v>
      </c>
      <c r="S2118" s="15">
        <f t="shared" si="202"/>
        <v>41136.527812500004</v>
      </c>
      <c r="T2118" s="16">
        <f t="shared" si="203"/>
        <v>41184.527812500004</v>
      </c>
    </row>
    <row r="2119" spans="1:20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s="9" t="str">
        <f t="shared" si="200"/>
        <v>Music</v>
      </c>
      <c r="R2119" s="9" t="str">
        <f t="shared" si="201"/>
        <v>Indie Rock</v>
      </c>
      <c r="S2119" s="15">
        <f t="shared" si="202"/>
        <v>42289.809594907405</v>
      </c>
      <c r="T2119" s="16">
        <f t="shared" si="203"/>
        <v>42303.957638888889</v>
      </c>
    </row>
    <row r="2120" spans="1:20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s="9" t="str">
        <f t="shared" si="200"/>
        <v>Music</v>
      </c>
      <c r="R2120" s="9" t="str">
        <f t="shared" si="201"/>
        <v>Indie Rock</v>
      </c>
      <c r="S2120" s="15">
        <f t="shared" si="202"/>
        <v>40718.589537037034</v>
      </c>
      <c r="T2120" s="16">
        <f t="shared" si="203"/>
        <v>40748.589537037034</v>
      </c>
    </row>
    <row r="2121" spans="1:20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s="9" t="str">
        <f t="shared" si="200"/>
        <v>Music</v>
      </c>
      <c r="R2121" s="9" t="str">
        <f t="shared" si="201"/>
        <v>Indie Rock</v>
      </c>
      <c r="S2121" s="15">
        <f t="shared" si="202"/>
        <v>41106.880150462966</v>
      </c>
      <c r="T2121" s="16">
        <f t="shared" si="203"/>
        <v>41136.880150462966</v>
      </c>
    </row>
    <row r="2122" spans="1:20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s="9" t="str">
        <f t="shared" si="200"/>
        <v>Music</v>
      </c>
      <c r="R2122" s="9" t="str">
        <f t="shared" si="201"/>
        <v>Indie Rock</v>
      </c>
      <c r="S2122" s="15">
        <f t="shared" si="202"/>
        <v>41591.714537037034</v>
      </c>
      <c r="T2122" s="16">
        <f t="shared" si="203"/>
        <v>41640.714537037034</v>
      </c>
    </row>
    <row r="2123" spans="1:20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15">
        <f t="shared" si="202"/>
        <v>42716.4924537037</v>
      </c>
      <c r="T2123" s="16">
        <f t="shared" si="203"/>
        <v>42746.4924537037</v>
      </c>
    </row>
    <row r="2124" spans="1:20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s="9" t="str">
        <f t="shared" si="200"/>
        <v>Games</v>
      </c>
      <c r="R2124" s="9" t="str">
        <f t="shared" si="201"/>
        <v>Video Games</v>
      </c>
      <c r="S2124" s="15">
        <f t="shared" si="202"/>
        <v>42712.050567129627</v>
      </c>
      <c r="T2124" s="16">
        <f t="shared" si="203"/>
        <v>42742.050567129627</v>
      </c>
    </row>
    <row r="2125" spans="1:20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15">
        <f t="shared" si="202"/>
        <v>40198.174849537041</v>
      </c>
      <c r="T2125" s="16">
        <f t="shared" si="203"/>
        <v>40252.040972222225</v>
      </c>
    </row>
    <row r="2126" spans="1:20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15">
        <f t="shared" si="202"/>
        <v>40463.778182870374</v>
      </c>
      <c r="T2126" s="16">
        <f t="shared" si="203"/>
        <v>40511.958333333336</v>
      </c>
    </row>
    <row r="2127" spans="1:20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s="9" t="str">
        <f t="shared" si="200"/>
        <v>Games</v>
      </c>
      <c r="R2127" s="9" t="str">
        <f t="shared" si="201"/>
        <v>Video Games</v>
      </c>
      <c r="S2127" s="15">
        <f t="shared" si="202"/>
        <v>42190.773530092592</v>
      </c>
      <c r="T2127" s="16">
        <f t="shared" si="203"/>
        <v>42220.773530092592</v>
      </c>
    </row>
    <row r="2128" spans="1:20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15">
        <f t="shared" si="202"/>
        <v>41951.723229166666</v>
      </c>
      <c r="T2128" s="16">
        <f t="shared" si="203"/>
        <v>41981.723229166666</v>
      </c>
    </row>
    <row r="2129" spans="1:20" ht="1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s="9" t="str">
        <f t="shared" si="200"/>
        <v>Games</v>
      </c>
      <c r="R2129" s="9" t="str">
        <f t="shared" si="201"/>
        <v>Video Games</v>
      </c>
      <c r="S2129" s="15">
        <f t="shared" si="202"/>
        <v>42045.255358796298</v>
      </c>
      <c r="T2129" s="16">
        <f t="shared" si="203"/>
        <v>42075.213692129633</v>
      </c>
    </row>
    <row r="2130" spans="1:20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15">
        <f t="shared" si="202"/>
        <v>41843.522789351853</v>
      </c>
      <c r="T2130" s="16">
        <f t="shared" si="203"/>
        <v>41903.522789351853</v>
      </c>
    </row>
    <row r="2131" spans="1:20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s="9" t="str">
        <f t="shared" si="200"/>
        <v>Games</v>
      </c>
      <c r="R2131" s="9" t="str">
        <f t="shared" si="201"/>
        <v>Video Games</v>
      </c>
      <c r="S2131" s="15">
        <f t="shared" si="202"/>
        <v>42408.774305555555</v>
      </c>
      <c r="T2131" s="16">
        <f t="shared" si="203"/>
        <v>42438.774305555555</v>
      </c>
    </row>
    <row r="2132" spans="1:20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15">
        <f t="shared" si="202"/>
        <v>41831.836377314816</v>
      </c>
      <c r="T2132" s="16">
        <f t="shared" si="203"/>
        <v>41866.836377314816</v>
      </c>
    </row>
    <row r="2133" spans="1:20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s="9" t="str">
        <f t="shared" si="200"/>
        <v>Games</v>
      </c>
      <c r="R2133" s="9" t="str">
        <f t="shared" si="201"/>
        <v>Video Games</v>
      </c>
      <c r="S2133" s="15">
        <f t="shared" si="202"/>
        <v>42166.957071759258</v>
      </c>
      <c r="T2133" s="16">
        <f t="shared" si="203"/>
        <v>42196.957071759258</v>
      </c>
    </row>
    <row r="2134" spans="1:20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s="9" t="str">
        <f t="shared" si="200"/>
        <v>Games</v>
      </c>
      <c r="R2134" s="9" t="str">
        <f t="shared" si="201"/>
        <v>Video Games</v>
      </c>
      <c r="S2134" s="15">
        <f t="shared" si="202"/>
        <v>41643.237175925926</v>
      </c>
      <c r="T2134" s="16">
        <f t="shared" si="203"/>
        <v>41673.237175925926</v>
      </c>
    </row>
    <row r="2135" spans="1:20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s="9" t="str">
        <f t="shared" si="200"/>
        <v>Games</v>
      </c>
      <c r="R2135" s="9" t="str">
        <f t="shared" si="201"/>
        <v>Video Games</v>
      </c>
      <c r="S2135" s="15">
        <f t="shared" si="202"/>
        <v>40618.847210648149</v>
      </c>
      <c r="T2135" s="16">
        <f t="shared" si="203"/>
        <v>40657.040972222225</v>
      </c>
    </row>
    <row r="2136" spans="1:20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s="9" t="str">
        <f t="shared" si="200"/>
        <v>Games</v>
      </c>
      <c r="R2136" s="9" t="str">
        <f t="shared" si="201"/>
        <v>Video Games</v>
      </c>
      <c r="S2136" s="15">
        <f t="shared" si="202"/>
        <v>41361.636469907404</v>
      </c>
      <c r="T2136" s="16">
        <f t="shared" si="203"/>
        <v>41391.636469907404</v>
      </c>
    </row>
    <row r="2137" spans="1:20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s="9" t="str">
        <f t="shared" si="200"/>
        <v>Games</v>
      </c>
      <c r="R2137" s="9" t="str">
        <f t="shared" si="201"/>
        <v>Video Games</v>
      </c>
      <c r="S2137" s="15">
        <f t="shared" si="202"/>
        <v>41156.71334490741</v>
      </c>
      <c r="T2137" s="16">
        <f t="shared" si="203"/>
        <v>41186.71334490741</v>
      </c>
    </row>
    <row r="2138" spans="1:20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s="9" t="str">
        <f t="shared" si="200"/>
        <v>Games</v>
      </c>
      <c r="R2138" s="9" t="str">
        <f t="shared" si="201"/>
        <v>Video Games</v>
      </c>
      <c r="S2138" s="15">
        <f t="shared" si="202"/>
        <v>41536.259097222224</v>
      </c>
      <c r="T2138" s="16">
        <f t="shared" si="203"/>
        <v>41566.259097222224</v>
      </c>
    </row>
    <row r="2139" spans="1:20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s="9" t="str">
        <f t="shared" si="200"/>
        <v>Games</v>
      </c>
      <c r="R2139" s="9" t="str">
        <f t="shared" si="201"/>
        <v>Video Games</v>
      </c>
      <c r="S2139" s="15">
        <f t="shared" si="202"/>
        <v>41948.521168981482</v>
      </c>
      <c r="T2139" s="16">
        <f t="shared" si="203"/>
        <v>41978.521168981482</v>
      </c>
    </row>
    <row r="2140" spans="1:20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s="9" t="str">
        <f t="shared" si="200"/>
        <v>Games</v>
      </c>
      <c r="R2140" s="9" t="str">
        <f t="shared" si="201"/>
        <v>Video Games</v>
      </c>
      <c r="S2140" s="15">
        <f t="shared" si="202"/>
        <v>41556.763182870374</v>
      </c>
      <c r="T2140" s="16">
        <f t="shared" si="203"/>
        <v>41586.804849537039</v>
      </c>
    </row>
    <row r="2141" spans="1:20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s="9" t="str">
        <f t="shared" si="200"/>
        <v>Games</v>
      </c>
      <c r="R2141" s="9" t="str">
        <f t="shared" si="201"/>
        <v>Video Games</v>
      </c>
      <c r="S2141" s="15">
        <f t="shared" si="202"/>
        <v>42647.500092592592</v>
      </c>
      <c r="T2141" s="16">
        <f t="shared" si="203"/>
        <v>42677.500092592592</v>
      </c>
    </row>
    <row r="2142" spans="1:20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s="9" t="str">
        <f t="shared" si="200"/>
        <v>Games</v>
      </c>
      <c r="R2142" s="9" t="str">
        <f t="shared" si="201"/>
        <v>Video Games</v>
      </c>
      <c r="S2142" s="15">
        <f t="shared" si="202"/>
        <v>41255.583611111113</v>
      </c>
      <c r="T2142" s="16">
        <f t="shared" si="203"/>
        <v>41285.583611111113</v>
      </c>
    </row>
    <row r="2143" spans="1:20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s="9" t="str">
        <f t="shared" si="200"/>
        <v>Games</v>
      </c>
      <c r="R2143" s="9" t="str">
        <f t="shared" si="201"/>
        <v>Video Games</v>
      </c>
      <c r="S2143" s="15">
        <f t="shared" si="202"/>
        <v>41926.985636574071</v>
      </c>
      <c r="T2143" s="16">
        <f t="shared" si="203"/>
        <v>41957.027303240742</v>
      </c>
    </row>
    <row r="2144" spans="1:20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s="9" t="str">
        <f t="shared" si="200"/>
        <v>Games</v>
      </c>
      <c r="R2144" s="9" t="str">
        <f t="shared" si="201"/>
        <v>Video Games</v>
      </c>
      <c r="S2144" s="15">
        <f t="shared" si="202"/>
        <v>42340.451504629629</v>
      </c>
      <c r="T2144" s="16">
        <f t="shared" si="203"/>
        <v>42368.451504629629</v>
      </c>
    </row>
    <row r="2145" spans="1:20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15">
        <f t="shared" si="202"/>
        <v>40332.636712962965</v>
      </c>
      <c r="T2145" s="16">
        <f t="shared" si="203"/>
        <v>40380.541666666664</v>
      </c>
    </row>
    <row r="2146" spans="1:20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s="9" t="str">
        <f t="shared" si="200"/>
        <v>Games</v>
      </c>
      <c r="R2146" s="9" t="str">
        <f t="shared" si="201"/>
        <v>Video Games</v>
      </c>
      <c r="S2146" s="15">
        <f t="shared" si="202"/>
        <v>41499.296759259261</v>
      </c>
      <c r="T2146" s="16">
        <f t="shared" si="203"/>
        <v>41531.296759259261</v>
      </c>
    </row>
    <row r="2147" spans="1:20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s="9" t="str">
        <f t="shared" si="200"/>
        <v>Games</v>
      </c>
      <c r="R2147" s="9" t="str">
        <f t="shared" si="201"/>
        <v>Video Games</v>
      </c>
      <c r="S2147" s="15">
        <f t="shared" si="202"/>
        <v>41574.987430555557</v>
      </c>
      <c r="T2147" s="16">
        <f t="shared" si="203"/>
        <v>41605.029097222221</v>
      </c>
    </row>
    <row r="2148" spans="1:20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15">
        <f t="shared" si="202"/>
        <v>42397.429513888885</v>
      </c>
      <c r="T2148" s="16">
        <f t="shared" si="203"/>
        <v>42411.429513888885</v>
      </c>
    </row>
    <row r="2149" spans="1:20" ht="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s="9" t="str">
        <f t="shared" si="200"/>
        <v>Games</v>
      </c>
      <c r="R2149" s="9" t="str">
        <f t="shared" si="201"/>
        <v>Video Games</v>
      </c>
      <c r="S2149" s="15">
        <f t="shared" si="202"/>
        <v>41927.045694444445</v>
      </c>
      <c r="T2149" s="16">
        <f t="shared" si="203"/>
        <v>41959.087361111116</v>
      </c>
    </row>
    <row r="2150" spans="1:20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15">
        <f t="shared" si="202"/>
        <v>42066.483587962968</v>
      </c>
      <c r="T2150" s="16">
        <f t="shared" si="203"/>
        <v>42096.441921296297</v>
      </c>
    </row>
    <row r="2151" spans="1:20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s="9" t="str">
        <f t="shared" si="200"/>
        <v>Games</v>
      </c>
      <c r="R2151" s="9" t="str">
        <f t="shared" si="201"/>
        <v>Video Games</v>
      </c>
      <c r="S2151" s="15">
        <f t="shared" si="202"/>
        <v>40354.774953703702</v>
      </c>
      <c r="T2151" s="16">
        <f t="shared" si="203"/>
        <v>40389.75</v>
      </c>
    </row>
    <row r="2152" spans="1:20" ht="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15">
        <f t="shared" si="202"/>
        <v>42534.034710648149</v>
      </c>
      <c r="T2152" s="16">
        <f t="shared" si="203"/>
        <v>42564.034710648149</v>
      </c>
    </row>
    <row r="2153" spans="1:20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s="9" t="str">
        <f t="shared" si="200"/>
        <v>Games</v>
      </c>
      <c r="R2153" s="9" t="str">
        <f t="shared" si="201"/>
        <v>Video Games</v>
      </c>
      <c r="S2153" s="15">
        <f t="shared" si="202"/>
        <v>42520.597384259258</v>
      </c>
      <c r="T2153" s="16">
        <f t="shared" si="203"/>
        <v>42550.597384259258</v>
      </c>
    </row>
    <row r="2154" spans="1:20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15">
        <f t="shared" si="202"/>
        <v>41683.582280092596</v>
      </c>
      <c r="T2154" s="16">
        <f t="shared" si="203"/>
        <v>41713.540613425925</v>
      </c>
    </row>
    <row r="2155" spans="1:20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15">
        <f t="shared" si="202"/>
        <v>41974.661087962959</v>
      </c>
      <c r="T2155" s="16">
        <f t="shared" si="203"/>
        <v>42014.082638888889</v>
      </c>
    </row>
    <row r="2156" spans="1:20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15">
        <f t="shared" si="202"/>
        <v>41647.382256944446</v>
      </c>
      <c r="T2156" s="16">
        <f t="shared" si="203"/>
        <v>41667.382256944446</v>
      </c>
    </row>
    <row r="2157" spans="1:20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15">
        <f t="shared" si="202"/>
        <v>42430.497511574074</v>
      </c>
      <c r="T2157" s="16">
        <f t="shared" si="203"/>
        <v>42460.45584490741</v>
      </c>
    </row>
    <row r="2158" spans="1:20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s="9" t="str">
        <f t="shared" si="200"/>
        <v>Games</v>
      </c>
      <c r="R2158" s="9" t="str">
        <f t="shared" si="201"/>
        <v>Video Games</v>
      </c>
      <c r="S2158" s="15">
        <f t="shared" si="202"/>
        <v>41488.60423611111</v>
      </c>
      <c r="T2158" s="16">
        <f t="shared" si="203"/>
        <v>41533.60423611111</v>
      </c>
    </row>
    <row r="2159" spans="1:20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s="9" t="str">
        <f t="shared" si="200"/>
        <v>Games</v>
      </c>
      <c r="R2159" s="9" t="str">
        <f t="shared" si="201"/>
        <v>Video Games</v>
      </c>
      <c r="S2159" s="15">
        <f t="shared" si="202"/>
        <v>42694.73128472222</v>
      </c>
      <c r="T2159" s="16">
        <f t="shared" si="203"/>
        <v>42727.082638888889</v>
      </c>
    </row>
    <row r="2160" spans="1:20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s="9" t="str">
        <f t="shared" si="200"/>
        <v>Games</v>
      </c>
      <c r="R2160" s="9" t="str">
        <f t="shared" si="201"/>
        <v>Video Games</v>
      </c>
      <c r="S2160" s="15">
        <f t="shared" si="202"/>
        <v>41264.603865740741</v>
      </c>
      <c r="T2160" s="16">
        <f t="shared" si="203"/>
        <v>41309.603865740741</v>
      </c>
    </row>
    <row r="2161" spans="1:20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15">
        <f t="shared" si="202"/>
        <v>40710.481180555558</v>
      </c>
      <c r="T2161" s="16">
        <f t="shared" si="203"/>
        <v>40740.481180555558</v>
      </c>
    </row>
    <row r="2162" spans="1:20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s="9" t="str">
        <f t="shared" si="200"/>
        <v>Games</v>
      </c>
      <c r="R2162" s="9" t="str">
        <f t="shared" si="201"/>
        <v>Video Games</v>
      </c>
      <c r="S2162" s="15">
        <f t="shared" si="202"/>
        <v>41018.461863425924</v>
      </c>
      <c r="T2162" s="16">
        <f t="shared" si="203"/>
        <v>41048.461863425924</v>
      </c>
    </row>
    <row r="2163" spans="1:20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s="9" t="str">
        <f t="shared" si="200"/>
        <v>Music</v>
      </c>
      <c r="R2163" s="9" t="str">
        <f t="shared" si="201"/>
        <v>Rock</v>
      </c>
      <c r="S2163" s="15">
        <f t="shared" si="202"/>
        <v>42240.602534722224</v>
      </c>
      <c r="T2163" s="16">
        <f t="shared" si="203"/>
        <v>42270.602534722224</v>
      </c>
    </row>
    <row r="2164" spans="1:20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s="9" t="str">
        <f t="shared" si="200"/>
        <v>Music</v>
      </c>
      <c r="R2164" s="9" t="str">
        <f t="shared" si="201"/>
        <v>Rock</v>
      </c>
      <c r="S2164" s="15">
        <f t="shared" si="202"/>
        <v>41813.516099537039</v>
      </c>
      <c r="T2164" s="16">
        <f t="shared" si="203"/>
        <v>41844.516099537039</v>
      </c>
    </row>
    <row r="2165" spans="1:20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s="9" t="str">
        <f t="shared" si="200"/>
        <v>Music</v>
      </c>
      <c r="R2165" s="9" t="str">
        <f t="shared" si="201"/>
        <v>Rock</v>
      </c>
      <c r="S2165" s="15">
        <f t="shared" si="202"/>
        <v>42111.649537037039</v>
      </c>
      <c r="T2165" s="16">
        <f t="shared" si="203"/>
        <v>42162.909722222219</v>
      </c>
    </row>
    <row r="2166" spans="1:20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s="9" t="str">
        <f t="shared" si="200"/>
        <v>Music</v>
      </c>
      <c r="R2166" s="9" t="str">
        <f t="shared" si="201"/>
        <v>Rock</v>
      </c>
      <c r="S2166" s="15">
        <f t="shared" si="202"/>
        <v>42515.46775462963</v>
      </c>
      <c r="T2166" s="16">
        <f t="shared" si="203"/>
        <v>42545.915972222225</v>
      </c>
    </row>
    <row r="2167" spans="1:20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s="9" t="str">
        <f t="shared" si="200"/>
        <v>Music</v>
      </c>
      <c r="R2167" s="9" t="str">
        <f t="shared" si="201"/>
        <v>Rock</v>
      </c>
      <c r="S2167" s="15">
        <f t="shared" si="202"/>
        <v>42438.417071759264</v>
      </c>
      <c r="T2167" s="16">
        <f t="shared" si="203"/>
        <v>42468.375405092593</v>
      </c>
    </row>
    <row r="2168" spans="1:20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s="9" t="str">
        <f t="shared" si="200"/>
        <v>Music</v>
      </c>
      <c r="R2168" s="9" t="str">
        <f t="shared" si="201"/>
        <v>Rock</v>
      </c>
      <c r="S2168" s="15">
        <f t="shared" si="202"/>
        <v>41933.588171296295</v>
      </c>
      <c r="T2168" s="16">
        <f t="shared" si="203"/>
        <v>41978.629837962959</v>
      </c>
    </row>
    <row r="2169" spans="1:20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15">
        <f t="shared" si="202"/>
        <v>41152.816400462965</v>
      </c>
      <c r="T2169" s="16">
        <f t="shared" si="203"/>
        <v>41166.816400462965</v>
      </c>
    </row>
    <row r="2170" spans="1:20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s="9" t="str">
        <f t="shared" si="200"/>
        <v>Music</v>
      </c>
      <c r="R2170" s="9" t="str">
        <f t="shared" si="201"/>
        <v>Rock</v>
      </c>
      <c r="S2170" s="15">
        <f t="shared" si="202"/>
        <v>42745.350243055553</v>
      </c>
      <c r="T2170" s="16">
        <f t="shared" si="203"/>
        <v>42775.958333333328</v>
      </c>
    </row>
    <row r="2171" spans="1:20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s="9" t="str">
        <f t="shared" si="200"/>
        <v>Music</v>
      </c>
      <c r="R2171" s="9" t="str">
        <f t="shared" si="201"/>
        <v>Rock</v>
      </c>
      <c r="S2171" s="15">
        <f t="shared" si="202"/>
        <v>42793.450821759259</v>
      </c>
      <c r="T2171" s="16">
        <f t="shared" si="203"/>
        <v>42796.450821759259</v>
      </c>
    </row>
    <row r="2172" spans="1:20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s="9" t="str">
        <f t="shared" si="200"/>
        <v>Music</v>
      </c>
      <c r="R2172" s="9" t="str">
        <f t="shared" si="201"/>
        <v>Rock</v>
      </c>
      <c r="S2172" s="15">
        <f t="shared" si="202"/>
        <v>42198.500254629631</v>
      </c>
      <c r="T2172" s="16">
        <f t="shared" si="203"/>
        <v>42238.500254629631</v>
      </c>
    </row>
    <row r="2173" spans="1:20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s="9" t="str">
        <f t="shared" si="200"/>
        <v>Music</v>
      </c>
      <c r="R2173" s="9" t="str">
        <f t="shared" si="201"/>
        <v>Rock</v>
      </c>
      <c r="S2173" s="15">
        <f t="shared" si="202"/>
        <v>42141.70711805555</v>
      </c>
      <c r="T2173" s="16">
        <f t="shared" si="203"/>
        <v>42176.958333333328</v>
      </c>
    </row>
    <row r="2174" spans="1:20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s="9" t="str">
        <f t="shared" si="200"/>
        <v>Music</v>
      </c>
      <c r="R2174" s="9" t="str">
        <f t="shared" si="201"/>
        <v>Rock</v>
      </c>
      <c r="S2174" s="15">
        <f t="shared" si="202"/>
        <v>42082.330092592594</v>
      </c>
      <c r="T2174" s="16">
        <f t="shared" si="203"/>
        <v>42112.330092592594</v>
      </c>
    </row>
    <row r="2175" spans="1:20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s="9" t="str">
        <f t="shared" si="200"/>
        <v>Music</v>
      </c>
      <c r="R2175" s="9" t="str">
        <f t="shared" si="201"/>
        <v>Rock</v>
      </c>
      <c r="S2175" s="15">
        <f t="shared" si="202"/>
        <v>41495.442627314813</v>
      </c>
      <c r="T2175" s="16">
        <f t="shared" si="203"/>
        <v>41526.915972222225</v>
      </c>
    </row>
    <row r="2176" spans="1:20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s="9" t="str">
        <f t="shared" si="200"/>
        <v>Music</v>
      </c>
      <c r="R2176" s="9" t="str">
        <f t="shared" si="201"/>
        <v>Rock</v>
      </c>
      <c r="S2176" s="15">
        <f t="shared" si="202"/>
        <v>42465.292905092589</v>
      </c>
      <c r="T2176" s="16">
        <f t="shared" si="203"/>
        <v>42495.292905092589</v>
      </c>
    </row>
    <row r="2177" spans="1:20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s="9" t="str">
        <f t="shared" si="200"/>
        <v>Music</v>
      </c>
      <c r="R2177" s="9" t="str">
        <f t="shared" si="201"/>
        <v>Rock</v>
      </c>
      <c r="S2177" s="15">
        <f t="shared" si="202"/>
        <v>42564.759097222224</v>
      </c>
      <c r="T2177" s="16">
        <f t="shared" si="203"/>
        <v>42571.759097222224</v>
      </c>
    </row>
    <row r="2178" spans="1:20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s="9" t="str">
        <f t="shared" si="200"/>
        <v>Music</v>
      </c>
      <c r="R2178" s="9" t="str">
        <f t="shared" si="201"/>
        <v>Rock</v>
      </c>
      <c r="S2178" s="15">
        <f t="shared" si="202"/>
        <v>42096.383206018523</v>
      </c>
      <c r="T2178" s="16">
        <f t="shared" si="203"/>
        <v>42126.383206018523</v>
      </c>
    </row>
    <row r="2179" spans="1:20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8">
        <f t="shared" ref="P2179:P2242" si="205">IF(L2179&gt;0,E2179/L2179, 0)</f>
        <v>65.868421052631575</v>
      </c>
      <c r="Q2179" s="9" t="str">
        <f t="shared" ref="Q2179:Q2242" si="206">PROPER(LEFT($N2179,FIND("/",$N2179)-1))</f>
        <v>Music</v>
      </c>
      <c r="R2179" s="9" t="str">
        <f t="shared" ref="R2179:R2242" si="207">PROPER(RIGHT($N2179,LEN(N2179)-FIND("/",N2179)))</f>
        <v>Rock</v>
      </c>
      <c r="S2179" s="15">
        <f t="shared" ref="S2179:S2242" si="208">(J2179/86400)+25569+(-6/24)</f>
        <v>42502.000775462962</v>
      </c>
      <c r="T2179" s="16">
        <f t="shared" ref="T2179:T2242" si="209">(I2179/86400)+25569+(-6/24)</f>
        <v>42527.000775462962</v>
      </c>
    </row>
    <row r="2180" spans="1:20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s="9" t="str">
        <f t="shared" si="206"/>
        <v>Music</v>
      </c>
      <c r="R2180" s="9" t="str">
        <f t="shared" si="207"/>
        <v>Rock</v>
      </c>
      <c r="S2180" s="15">
        <f t="shared" si="208"/>
        <v>42723.38653935185</v>
      </c>
      <c r="T2180" s="16">
        <f t="shared" si="209"/>
        <v>42753.38653935185</v>
      </c>
    </row>
    <row r="2181" spans="1:20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s="9" t="str">
        <f t="shared" si="206"/>
        <v>Music</v>
      </c>
      <c r="R2181" s="9" t="str">
        <f t="shared" si="207"/>
        <v>Rock</v>
      </c>
      <c r="S2181" s="15">
        <f t="shared" si="208"/>
        <v>42074.921203703707</v>
      </c>
      <c r="T2181" s="16">
        <f t="shared" si="209"/>
        <v>42104.921203703707</v>
      </c>
    </row>
    <row r="2182" spans="1:20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s="9" t="str">
        <f t="shared" si="206"/>
        <v>Music</v>
      </c>
      <c r="R2182" s="9" t="str">
        <f t="shared" si="207"/>
        <v>Rock</v>
      </c>
      <c r="S2182" s="15">
        <f t="shared" si="208"/>
        <v>42279.419768518521</v>
      </c>
      <c r="T2182" s="16">
        <f t="shared" si="209"/>
        <v>42321.461435185185</v>
      </c>
    </row>
    <row r="2183" spans="1:20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s="9" t="str">
        <f t="shared" si="206"/>
        <v>Games</v>
      </c>
      <c r="R2183" s="9" t="str">
        <f t="shared" si="207"/>
        <v>Tabletop Games</v>
      </c>
      <c r="S2183" s="15">
        <f t="shared" si="208"/>
        <v>42772.755243055552</v>
      </c>
      <c r="T2183" s="16">
        <f t="shared" si="209"/>
        <v>42786.755243055552</v>
      </c>
    </row>
    <row r="2184" spans="1:20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s="9" t="str">
        <f t="shared" si="206"/>
        <v>Games</v>
      </c>
      <c r="R2184" s="9" t="str">
        <f t="shared" si="207"/>
        <v>Tabletop Games</v>
      </c>
      <c r="S2184" s="15">
        <f t="shared" si="208"/>
        <v>41879.650752314818</v>
      </c>
      <c r="T2184" s="16">
        <f t="shared" si="209"/>
        <v>41914.650752314818</v>
      </c>
    </row>
    <row r="2185" spans="1:20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s="9" t="str">
        <f t="shared" si="206"/>
        <v>Games</v>
      </c>
      <c r="R2185" s="9" t="str">
        <f t="shared" si="207"/>
        <v>Tabletop Games</v>
      </c>
      <c r="S2185" s="15">
        <f t="shared" si="208"/>
        <v>42745.115474537037</v>
      </c>
      <c r="T2185" s="16">
        <f t="shared" si="209"/>
        <v>42774.958333333328</v>
      </c>
    </row>
    <row r="2186" spans="1:20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s="9" t="str">
        <f t="shared" si="206"/>
        <v>Games</v>
      </c>
      <c r="R2186" s="9" t="str">
        <f t="shared" si="207"/>
        <v>Tabletop Games</v>
      </c>
      <c r="S2186" s="15">
        <f t="shared" si="208"/>
        <v>42380.440289351856</v>
      </c>
      <c r="T2186" s="16">
        <f t="shared" si="209"/>
        <v>42394.416666666672</v>
      </c>
    </row>
    <row r="2187" spans="1:20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s="9" t="str">
        <f t="shared" si="206"/>
        <v>Games</v>
      </c>
      <c r="R2187" s="9" t="str">
        <f t="shared" si="207"/>
        <v>Tabletop Games</v>
      </c>
      <c r="S2187" s="15">
        <f t="shared" si="208"/>
        <v>41319.099988425922</v>
      </c>
      <c r="T2187" s="16">
        <f t="shared" si="209"/>
        <v>41359.099988425922</v>
      </c>
    </row>
    <row r="2188" spans="1:20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s="9" t="str">
        <f t="shared" si="206"/>
        <v>Games</v>
      </c>
      <c r="R2188" s="9" t="str">
        <f t="shared" si="207"/>
        <v>Tabletop Games</v>
      </c>
      <c r="S2188" s="15">
        <f t="shared" si="208"/>
        <v>42583.365081018521</v>
      </c>
      <c r="T2188" s="16">
        <f t="shared" si="209"/>
        <v>42619.833333333328</v>
      </c>
    </row>
    <row r="2189" spans="1:20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s="9" t="str">
        <f t="shared" si="206"/>
        <v>Games</v>
      </c>
      <c r="R2189" s="9" t="str">
        <f t="shared" si="207"/>
        <v>Tabletop Games</v>
      </c>
      <c r="S2189" s="15">
        <f t="shared" si="208"/>
        <v>42067.959097222221</v>
      </c>
      <c r="T2189" s="16">
        <f t="shared" si="209"/>
        <v>42096.915972222225</v>
      </c>
    </row>
    <row r="2190" spans="1:20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s="9" t="str">
        <f t="shared" si="206"/>
        <v>Games</v>
      </c>
      <c r="R2190" s="9" t="str">
        <f t="shared" si="207"/>
        <v>Tabletop Games</v>
      </c>
      <c r="S2190" s="15">
        <f t="shared" si="208"/>
        <v>42633.336122685185</v>
      </c>
      <c r="T2190" s="16">
        <f t="shared" si="209"/>
        <v>42668.458333333328</v>
      </c>
    </row>
    <row r="2191" spans="1:20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s="9" t="str">
        <f t="shared" si="206"/>
        <v>Games</v>
      </c>
      <c r="R2191" s="9" t="str">
        <f t="shared" si="207"/>
        <v>Tabletop Games</v>
      </c>
      <c r="S2191" s="15">
        <f t="shared" si="208"/>
        <v>42467.538194444445</v>
      </c>
      <c r="T2191" s="16">
        <f t="shared" si="209"/>
        <v>42481.666666666672</v>
      </c>
    </row>
    <row r="2192" spans="1:20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s="9" t="str">
        <f t="shared" si="206"/>
        <v>Games</v>
      </c>
      <c r="R2192" s="9" t="str">
        <f t="shared" si="207"/>
        <v>Tabletop Games</v>
      </c>
      <c r="S2192" s="15">
        <f t="shared" si="208"/>
        <v>42417.375046296293</v>
      </c>
      <c r="T2192" s="16">
        <f t="shared" si="209"/>
        <v>42452.040972222225</v>
      </c>
    </row>
    <row r="2193" spans="1:20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15">
        <f t="shared" si="208"/>
        <v>42768.583645833336</v>
      </c>
      <c r="T2193" s="16">
        <f t="shared" si="209"/>
        <v>42780.583645833336</v>
      </c>
    </row>
    <row r="2194" spans="1:20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s="9" t="str">
        <f t="shared" si="206"/>
        <v>Games</v>
      </c>
      <c r="R2194" s="9" t="str">
        <f t="shared" si="207"/>
        <v>Tabletop Games</v>
      </c>
      <c r="S2194" s="15">
        <f t="shared" si="208"/>
        <v>42691.6012037037</v>
      </c>
      <c r="T2194" s="16">
        <f t="shared" si="209"/>
        <v>42719.708333333328</v>
      </c>
    </row>
    <row r="2195" spans="1:20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s="9" t="str">
        <f t="shared" si="206"/>
        <v>Games</v>
      </c>
      <c r="R2195" s="9" t="str">
        <f t="shared" si="207"/>
        <v>Tabletop Games</v>
      </c>
      <c r="S2195" s="15">
        <f t="shared" si="208"/>
        <v>42664.155925925923</v>
      </c>
      <c r="T2195" s="16">
        <f t="shared" si="209"/>
        <v>42694.957638888889</v>
      </c>
    </row>
    <row r="2196" spans="1:20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s="9" t="str">
        <f t="shared" si="206"/>
        <v>Games</v>
      </c>
      <c r="R2196" s="9" t="str">
        <f t="shared" si="207"/>
        <v>Tabletop Games</v>
      </c>
      <c r="S2196" s="15">
        <f t="shared" si="208"/>
        <v>42425.507986111115</v>
      </c>
      <c r="T2196" s="16">
        <f t="shared" si="209"/>
        <v>42455.466319444444</v>
      </c>
    </row>
    <row r="2197" spans="1:20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s="9" t="str">
        <f t="shared" si="206"/>
        <v>Games</v>
      </c>
      <c r="R2197" s="9" t="str">
        <f t="shared" si="207"/>
        <v>Tabletop Games</v>
      </c>
      <c r="S2197" s="15">
        <f t="shared" si="208"/>
        <v>42197.521990740745</v>
      </c>
      <c r="T2197" s="16">
        <f t="shared" si="209"/>
        <v>42227.521990740745</v>
      </c>
    </row>
    <row r="2198" spans="1:20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s="9" t="str">
        <f t="shared" si="206"/>
        <v>Games</v>
      </c>
      <c r="R2198" s="9" t="str">
        <f t="shared" si="207"/>
        <v>Tabletop Games</v>
      </c>
      <c r="S2198" s="15">
        <f t="shared" si="208"/>
        <v>42675.237291666665</v>
      </c>
      <c r="T2198" s="16">
        <f t="shared" si="209"/>
        <v>42706.041666666672</v>
      </c>
    </row>
    <row r="2199" spans="1:20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s="9" t="str">
        <f t="shared" si="206"/>
        <v>Games</v>
      </c>
      <c r="R2199" s="9" t="str">
        <f t="shared" si="207"/>
        <v>Tabletop Games</v>
      </c>
      <c r="S2199" s="15">
        <f t="shared" si="208"/>
        <v>42033.334016203706</v>
      </c>
      <c r="T2199" s="16">
        <f t="shared" si="209"/>
        <v>42063.334016203706</v>
      </c>
    </row>
    <row r="2200" spans="1:20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s="9" t="str">
        <f t="shared" si="206"/>
        <v>Games</v>
      </c>
      <c r="R2200" s="9" t="str">
        <f t="shared" si="207"/>
        <v>Tabletop Games</v>
      </c>
      <c r="S2200" s="15">
        <f t="shared" si="208"/>
        <v>42292.263888888891</v>
      </c>
      <c r="T2200" s="16">
        <f t="shared" si="209"/>
        <v>42322.305555555555</v>
      </c>
    </row>
    <row r="2201" spans="1:20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s="9" t="str">
        <f t="shared" si="206"/>
        <v>Games</v>
      </c>
      <c r="R2201" s="9" t="str">
        <f t="shared" si="207"/>
        <v>Tabletop Games</v>
      </c>
      <c r="S2201" s="15">
        <f t="shared" si="208"/>
        <v>42262.166643518518</v>
      </c>
      <c r="T2201" s="16">
        <f t="shared" si="209"/>
        <v>42292.166643518518</v>
      </c>
    </row>
    <row r="2202" spans="1:20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s="9" t="str">
        <f t="shared" si="206"/>
        <v>Games</v>
      </c>
      <c r="R2202" s="9" t="str">
        <f t="shared" si="207"/>
        <v>Tabletop Games</v>
      </c>
      <c r="S2202" s="15">
        <f t="shared" si="208"/>
        <v>42163.375787037032</v>
      </c>
      <c r="T2202" s="16">
        <f t="shared" si="209"/>
        <v>42190.875</v>
      </c>
    </row>
    <row r="2203" spans="1:20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s="9" t="str">
        <f t="shared" si="206"/>
        <v>Music</v>
      </c>
      <c r="R2203" s="9" t="str">
        <f t="shared" si="207"/>
        <v>Electronic Music</v>
      </c>
      <c r="S2203" s="15">
        <f t="shared" si="208"/>
        <v>41276.596817129626</v>
      </c>
      <c r="T2203" s="16">
        <f t="shared" si="209"/>
        <v>41290.596817129626</v>
      </c>
    </row>
    <row r="2204" spans="1:20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s="9" t="str">
        <f t="shared" si="206"/>
        <v>Music</v>
      </c>
      <c r="R2204" s="9" t="str">
        <f t="shared" si="207"/>
        <v>Electronic Music</v>
      </c>
      <c r="S2204" s="15">
        <f t="shared" si="208"/>
        <v>41184.599166666667</v>
      </c>
      <c r="T2204" s="16">
        <f t="shared" si="209"/>
        <v>41214.599166666667</v>
      </c>
    </row>
    <row r="2205" spans="1:20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15">
        <f t="shared" si="208"/>
        <v>42241.60974537037</v>
      </c>
      <c r="T2205" s="16">
        <f t="shared" si="209"/>
        <v>42271.60974537037</v>
      </c>
    </row>
    <row r="2206" spans="1:20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s="9" t="str">
        <f t="shared" si="206"/>
        <v>Music</v>
      </c>
      <c r="R2206" s="9" t="str">
        <f t="shared" si="207"/>
        <v>Electronic Music</v>
      </c>
      <c r="S2206" s="15">
        <f t="shared" si="208"/>
        <v>41312.061562499999</v>
      </c>
      <c r="T2206" s="16">
        <f t="shared" si="209"/>
        <v>41342.061562499999</v>
      </c>
    </row>
    <row r="2207" spans="1:20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s="9" t="str">
        <f t="shared" si="206"/>
        <v>Music</v>
      </c>
      <c r="R2207" s="9" t="str">
        <f t="shared" si="207"/>
        <v>Electronic Music</v>
      </c>
      <c r="S2207" s="15">
        <f t="shared" si="208"/>
        <v>41031.571631944447</v>
      </c>
      <c r="T2207" s="16">
        <f t="shared" si="209"/>
        <v>41061.571631944447</v>
      </c>
    </row>
    <row r="2208" spans="1:20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s="9" t="str">
        <f t="shared" si="206"/>
        <v>Music</v>
      </c>
      <c r="R2208" s="9" t="str">
        <f t="shared" si="207"/>
        <v>Electronic Music</v>
      </c>
      <c r="S2208" s="15">
        <f t="shared" si="208"/>
        <v>40997.007222222222</v>
      </c>
      <c r="T2208" s="16">
        <f t="shared" si="209"/>
        <v>41015.007222222222</v>
      </c>
    </row>
    <row r="2209" spans="1:20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s="9" t="str">
        <f t="shared" si="206"/>
        <v>Music</v>
      </c>
      <c r="R2209" s="9" t="str">
        <f t="shared" si="207"/>
        <v>Electronic Music</v>
      </c>
      <c r="S2209" s="15">
        <f t="shared" si="208"/>
        <v>41563.944131944445</v>
      </c>
      <c r="T2209" s="16">
        <f t="shared" si="209"/>
        <v>41593.985798611109</v>
      </c>
    </row>
    <row r="2210" spans="1:20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s="9" t="str">
        <f t="shared" si="206"/>
        <v>Music</v>
      </c>
      <c r="R2210" s="9" t="str">
        <f t="shared" si="207"/>
        <v>Electronic Music</v>
      </c>
      <c r="S2210" s="15">
        <f t="shared" si="208"/>
        <v>40946.632245370369</v>
      </c>
      <c r="T2210" s="16">
        <f t="shared" si="209"/>
        <v>41005.916666666664</v>
      </c>
    </row>
    <row r="2211" spans="1:20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s="9" t="str">
        <f t="shared" si="206"/>
        <v>Music</v>
      </c>
      <c r="R2211" s="9" t="str">
        <f t="shared" si="207"/>
        <v>Electronic Music</v>
      </c>
      <c r="S2211" s="15">
        <f t="shared" si="208"/>
        <v>41732.229675925926</v>
      </c>
      <c r="T2211" s="16">
        <f t="shared" si="209"/>
        <v>41743.708333333336</v>
      </c>
    </row>
    <row r="2212" spans="1:20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s="9" t="str">
        <f t="shared" si="206"/>
        <v>Music</v>
      </c>
      <c r="R2212" s="9" t="str">
        <f t="shared" si="207"/>
        <v>Electronic Music</v>
      </c>
      <c r="S2212" s="15">
        <f t="shared" si="208"/>
        <v>40955.816087962965</v>
      </c>
      <c r="T2212" s="16">
        <f t="shared" si="209"/>
        <v>41013.483333333337</v>
      </c>
    </row>
    <row r="2213" spans="1:20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15">
        <f t="shared" si="208"/>
        <v>41716.535011574073</v>
      </c>
      <c r="T2213" s="16">
        <f t="shared" si="209"/>
        <v>41739.040972222225</v>
      </c>
    </row>
    <row r="2214" spans="1:20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s="9" t="str">
        <f t="shared" si="206"/>
        <v>Music</v>
      </c>
      <c r="R2214" s="9" t="str">
        <f t="shared" si="207"/>
        <v>Electronic Music</v>
      </c>
      <c r="S2214" s="15">
        <f t="shared" si="208"/>
        <v>41548.497418981482</v>
      </c>
      <c r="T2214" s="16">
        <f t="shared" si="209"/>
        <v>41581.791666666664</v>
      </c>
    </row>
    <row r="2215" spans="1:20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15">
        <f t="shared" si="208"/>
        <v>42109.576145833329</v>
      </c>
      <c r="T2215" s="16">
        <f t="shared" si="209"/>
        <v>42139.576145833329</v>
      </c>
    </row>
    <row r="2216" spans="1:20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s="9" t="str">
        <f t="shared" si="206"/>
        <v>Music</v>
      </c>
      <c r="R2216" s="9" t="str">
        <f t="shared" si="207"/>
        <v>Electronic Music</v>
      </c>
      <c r="S2216" s="15">
        <f t="shared" si="208"/>
        <v>41646.542222222226</v>
      </c>
      <c r="T2216" s="16">
        <f t="shared" si="209"/>
        <v>41676.542222222226</v>
      </c>
    </row>
    <row r="2217" spans="1:20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s="9" t="str">
        <f t="shared" si="206"/>
        <v>Music</v>
      </c>
      <c r="R2217" s="9" t="str">
        <f t="shared" si="207"/>
        <v>Electronic Music</v>
      </c>
      <c r="S2217" s="15">
        <f t="shared" si="208"/>
        <v>40958.467268518521</v>
      </c>
      <c r="T2217" s="16">
        <f t="shared" si="209"/>
        <v>40981.040972222225</v>
      </c>
    </row>
    <row r="2218" spans="1:20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s="9" t="str">
        <f t="shared" si="206"/>
        <v>Music</v>
      </c>
      <c r="R2218" s="9" t="str">
        <f t="shared" si="207"/>
        <v>Electronic Music</v>
      </c>
      <c r="S2218" s="15">
        <f t="shared" si="208"/>
        <v>42194.50167824074</v>
      </c>
      <c r="T2218" s="16">
        <f t="shared" si="209"/>
        <v>42208.50167824074</v>
      </c>
    </row>
    <row r="2219" spans="1:20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s="9" t="str">
        <f t="shared" si="206"/>
        <v>Music</v>
      </c>
      <c r="R2219" s="9" t="str">
        <f t="shared" si="207"/>
        <v>Electronic Music</v>
      </c>
      <c r="S2219" s="15">
        <f t="shared" si="208"/>
        <v>42299.526770833334</v>
      </c>
      <c r="T2219" s="16">
        <f t="shared" si="209"/>
        <v>42310.083333333328</v>
      </c>
    </row>
    <row r="2220" spans="1:20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s="9" t="str">
        <f t="shared" si="206"/>
        <v>Music</v>
      </c>
      <c r="R2220" s="9" t="str">
        <f t="shared" si="207"/>
        <v>Electronic Music</v>
      </c>
      <c r="S2220" s="15">
        <f t="shared" si="208"/>
        <v>41127.562303240738</v>
      </c>
      <c r="T2220" s="16">
        <f t="shared" si="209"/>
        <v>41149.75</v>
      </c>
    </row>
    <row r="2221" spans="1:20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s="9" t="str">
        <f t="shared" si="206"/>
        <v>Music</v>
      </c>
      <c r="R2221" s="9" t="str">
        <f t="shared" si="207"/>
        <v>Electronic Music</v>
      </c>
      <c r="S2221" s="15">
        <f t="shared" si="208"/>
        <v>42205.468888888892</v>
      </c>
      <c r="T2221" s="16">
        <f t="shared" si="209"/>
        <v>42235.468888888892</v>
      </c>
    </row>
    <row r="2222" spans="1:20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s="9" t="str">
        <f t="shared" si="206"/>
        <v>Music</v>
      </c>
      <c r="R2222" s="9" t="str">
        <f t="shared" si="207"/>
        <v>Electronic Music</v>
      </c>
      <c r="S2222" s="15">
        <f t="shared" si="208"/>
        <v>41451.810601851852</v>
      </c>
      <c r="T2222" s="16">
        <f t="shared" si="209"/>
        <v>41481.810601851852</v>
      </c>
    </row>
    <row r="2223" spans="1:20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s="9" t="str">
        <f t="shared" si="206"/>
        <v>Games</v>
      </c>
      <c r="R2223" s="9" t="str">
        <f t="shared" si="207"/>
        <v>Tabletop Games</v>
      </c>
      <c r="S2223" s="15">
        <f t="shared" si="208"/>
        <v>42452.416770833333</v>
      </c>
      <c r="T2223" s="16">
        <f t="shared" si="209"/>
        <v>42482.75</v>
      </c>
    </row>
    <row r="2224" spans="1:20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15">
        <f t="shared" si="208"/>
        <v>40906.537581018521</v>
      </c>
      <c r="T2224" s="16">
        <f t="shared" si="209"/>
        <v>40936.537581018521</v>
      </c>
    </row>
    <row r="2225" spans="1:20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15">
        <f t="shared" si="208"/>
        <v>42152.390833333338</v>
      </c>
      <c r="T2225" s="16">
        <f t="shared" si="209"/>
        <v>42182.390833333338</v>
      </c>
    </row>
    <row r="2226" spans="1:20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s="9" t="str">
        <f t="shared" si="206"/>
        <v>Games</v>
      </c>
      <c r="R2226" s="9" t="str">
        <f t="shared" si="207"/>
        <v>Tabletop Games</v>
      </c>
      <c r="S2226" s="15">
        <f t="shared" si="208"/>
        <v>42644.417534722219</v>
      </c>
      <c r="T2226" s="16">
        <f t="shared" si="209"/>
        <v>42672.541666666672</v>
      </c>
    </row>
    <row r="2227" spans="1:20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s="9" t="str">
        <f t="shared" si="206"/>
        <v>Games</v>
      </c>
      <c r="R2227" s="9" t="str">
        <f t="shared" si="207"/>
        <v>Tabletop Games</v>
      </c>
      <c r="S2227" s="15">
        <f t="shared" si="208"/>
        <v>41873.54184027778</v>
      </c>
      <c r="T2227" s="16">
        <f t="shared" si="209"/>
        <v>41903.54184027778</v>
      </c>
    </row>
    <row r="2228" spans="1:20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s="9" t="str">
        <f t="shared" si="206"/>
        <v>Games</v>
      </c>
      <c r="R2228" s="9" t="str">
        <f t="shared" si="207"/>
        <v>Tabletop Games</v>
      </c>
      <c r="S2228" s="15">
        <f t="shared" si="208"/>
        <v>42381.54886574074</v>
      </c>
      <c r="T2228" s="16">
        <f t="shared" si="209"/>
        <v>42411.957638888889</v>
      </c>
    </row>
    <row r="2229" spans="1:20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s="9" t="str">
        <f t="shared" si="206"/>
        <v>Games</v>
      </c>
      <c r="R2229" s="9" t="str">
        <f t="shared" si="207"/>
        <v>Tabletop Games</v>
      </c>
      <c r="S2229" s="15">
        <f t="shared" si="208"/>
        <v>41561.557349537034</v>
      </c>
      <c r="T2229" s="16">
        <f t="shared" si="209"/>
        <v>41591.599016203705</v>
      </c>
    </row>
    <row r="2230" spans="1:20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s="9" t="str">
        <f t="shared" si="206"/>
        <v>Games</v>
      </c>
      <c r="R2230" s="9" t="str">
        <f t="shared" si="207"/>
        <v>Tabletop Games</v>
      </c>
      <c r="S2230" s="15">
        <f t="shared" si="208"/>
        <v>42202.028194444443</v>
      </c>
      <c r="T2230" s="16">
        <f t="shared" si="209"/>
        <v>42232.028194444443</v>
      </c>
    </row>
    <row r="2231" spans="1:20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s="9" t="str">
        <f t="shared" si="206"/>
        <v>Games</v>
      </c>
      <c r="R2231" s="9" t="str">
        <f t="shared" si="207"/>
        <v>Tabletop Games</v>
      </c>
      <c r="S2231" s="15">
        <f t="shared" si="208"/>
        <v>41484.414247685185</v>
      </c>
      <c r="T2231" s="16">
        <f t="shared" si="209"/>
        <v>41519.916666666664</v>
      </c>
    </row>
    <row r="2232" spans="1:20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s="9" t="str">
        <f t="shared" si="206"/>
        <v>Games</v>
      </c>
      <c r="R2232" s="9" t="str">
        <f t="shared" si="207"/>
        <v>Tabletop Games</v>
      </c>
      <c r="S2232" s="15">
        <f t="shared" si="208"/>
        <v>41724.631099537037</v>
      </c>
      <c r="T2232" s="16">
        <f t="shared" si="209"/>
        <v>41754.631099537037</v>
      </c>
    </row>
    <row r="2233" spans="1:20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s="9" t="str">
        <f t="shared" si="206"/>
        <v>Games</v>
      </c>
      <c r="R2233" s="9" t="str">
        <f t="shared" si="207"/>
        <v>Tabletop Games</v>
      </c>
      <c r="S2233" s="15">
        <f t="shared" si="208"/>
        <v>41423.660891203705</v>
      </c>
      <c r="T2233" s="16">
        <f t="shared" si="209"/>
        <v>41449.958333333336</v>
      </c>
    </row>
    <row r="2234" spans="1:20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s="9" t="str">
        <f t="shared" si="206"/>
        <v>Games</v>
      </c>
      <c r="R2234" s="9" t="str">
        <f t="shared" si="207"/>
        <v>Tabletop Games</v>
      </c>
      <c r="S2234" s="15">
        <f t="shared" si="208"/>
        <v>41806.544074074074</v>
      </c>
      <c r="T2234" s="16">
        <f t="shared" si="209"/>
        <v>41838.875</v>
      </c>
    </row>
    <row r="2235" spans="1:20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s="9" t="str">
        <f t="shared" si="206"/>
        <v>Games</v>
      </c>
      <c r="R2235" s="9" t="str">
        <f t="shared" si="207"/>
        <v>Tabletop Games</v>
      </c>
      <c r="S2235" s="15">
        <f t="shared" si="208"/>
        <v>42331.128923611112</v>
      </c>
      <c r="T2235" s="16">
        <f t="shared" si="209"/>
        <v>42351.75</v>
      </c>
    </row>
    <row r="2236" spans="1:20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s="9" t="str">
        <f t="shared" si="206"/>
        <v>Games</v>
      </c>
      <c r="R2236" s="9" t="str">
        <f t="shared" si="207"/>
        <v>Tabletop Games</v>
      </c>
      <c r="S2236" s="15">
        <f t="shared" si="208"/>
        <v>42710.574618055558</v>
      </c>
      <c r="T2236" s="16">
        <f t="shared" si="209"/>
        <v>42740.574618055558</v>
      </c>
    </row>
    <row r="2237" spans="1:20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s="9" t="str">
        <f t="shared" si="206"/>
        <v>Games</v>
      </c>
      <c r="R2237" s="9" t="str">
        <f t="shared" si="207"/>
        <v>Tabletop Games</v>
      </c>
      <c r="S2237" s="15">
        <f t="shared" si="208"/>
        <v>42061.772118055553</v>
      </c>
      <c r="T2237" s="16">
        <f t="shared" si="209"/>
        <v>42091.730451388888</v>
      </c>
    </row>
    <row r="2238" spans="1:20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s="9" t="str">
        <f t="shared" si="206"/>
        <v>Games</v>
      </c>
      <c r="R2238" s="9" t="str">
        <f t="shared" si="207"/>
        <v>Tabletop Games</v>
      </c>
      <c r="S2238" s="15">
        <f t="shared" si="208"/>
        <v>42371.367164351846</v>
      </c>
      <c r="T2238" s="16">
        <f t="shared" si="209"/>
        <v>42401.367164351846</v>
      </c>
    </row>
    <row r="2239" spans="1:20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s="9" t="str">
        <f t="shared" si="206"/>
        <v>Games</v>
      </c>
      <c r="R2239" s="9" t="str">
        <f t="shared" si="207"/>
        <v>Tabletop Games</v>
      </c>
      <c r="S2239" s="15">
        <f t="shared" si="208"/>
        <v>41914.753275462965</v>
      </c>
      <c r="T2239" s="16">
        <f t="shared" si="209"/>
        <v>41955.082638888889</v>
      </c>
    </row>
    <row r="2240" spans="1:20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s="9" t="str">
        <f t="shared" si="206"/>
        <v>Games</v>
      </c>
      <c r="R2240" s="9" t="str">
        <f t="shared" si="207"/>
        <v>Tabletop Games</v>
      </c>
      <c r="S2240" s="15">
        <f t="shared" si="208"/>
        <v>42774.371712962966</v>
      </c>
      <c r="T2240" s="16">
        <f t="shared" si="209"/>
        <v>42804.371712962966</v>
      </c>
    </row>
    <row r="2241" spans="1:20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s="9" t="str">
        <f t="shared" si="206"/>
        <v>Games</v>
      </c>
      <c r="R2241" s="9" t="str">
        <f t="shared" si="207"/>
        <v>Tabletop Games</v>
      </c>
      <c r="S2241" s="15">
        <f t="shared" si="208"/>
        <v>41572.708495370374</v>
      </c>
      <c r="T2241" s="16">
        <f t="shared" si="209"/>
        <v>41608.918055555558</v>
      </c>
    </row>
    <row r="2242" spans="1:20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s="9" t="str">
        <f t="shared" si="206"/>
        <v>Games</v>
      </c>
      <c r="R2242" s="9" t="str">
        <f t="shared" si="207"/>
        <v>Tabletop Games</v>
      </c>
      <c r="S2242" s="15">
        <f t="shared" si="208"/>
        <v>42452.575740740736</v>
      </c>
      <c r="T2242" s="16">
        <f t="shared" si="209"/>
        <v>42482.575740740736</v>
      </c>
    </row>
    <row r="2243" spans="1:20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8">
        <f t="shared" ref="P2243:P2306" si="211">IF(L2243&gt;0,E2243/L2243, 0)</f>
        <v>49.472392638036808</v>
      </c>
      <c r="Q2243" s="9" t="str">
        <f t="shared" ref="Q2243:Q2306" si="212">PROPER(LEFT($N2243,FIND("/",$N2243)-1))</f>
        <v>Games</v>
      </c>
      <c r="R2243" s="9" t="str">
        <f t="shared" ref="R2243:R2306" si="213">PROPER(RIGHT($N2243,LEN(N2243)-FIND("/",N2243)))</f>
        <v>Tabletop Games</v>
      </c>
      <c r="S2243" s="15">
        <f t="shared" ref="S2243:S2306" si="214">(J2243/86400)+25569+(-6/24)</f>
        <v>42766.577546296292</v>
      </c>
      <c r="T2243" s="16">
        <f t="shared" ref="T2243:T2306" si="215">(I2243/86400)+25569+(-6/24)</f>
        <v>42796.577546296292</v>
      </c>
    </row>
    <row r="2244" spans="1:20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s="9" t="str">
        <f t="shared" si="212"/>
        <v>Games</v>
      </c>
      <c r="R2244" s="9" t="str">
        <f t="shared" si="213"/>
        <v>Tabletop Games</v>
      </c>
      <c r="S2244" s="15">
        <f t="shared" si="214"/>
        <v>41569.325613425928</v>
      </c>
      <c r="T2244" s="16">
        <f t="shared" si="215"/>
        <v>41604.876388888893</v>
      </c>
    </row>
    <row r="2245" spans="1:20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s="9" t="str">
        <f t="shared" si="212"/>
        <v>Games</v>
      </c>
      <c r="R2245" s="9" t="str">
        <f t="shared" si="213"/>
        <v>Tabletop Games</v>
      </c>
      <c r="S2245" s="15">
        <f t="shared" si="214"/>
        <v>42800.501041666663</v>
      </c>
      <c r="T2245" s="16">
        <f t="shared" si="215"/>
        <v>42806.875</v>
      </c>
    </row>
    <row r="2246" spans="1:20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s="9" t="str">
        <f t="shared" si="212"/>
        <v>Games</v>
      </c>
      <c r="R2246" s="9" t="str">
        <f t="shared" si="213"/>
        <v>Tabletop Games</v>
      </c>
      <c r="S2246" s="15">
        <f t="shared" si="214"/>
        <v>42647.568819444445</v>
      </c>
      <c r="T2246" s="16">
        <f t="shared" si="215"/>
        <v>42659.604166666672</v>
      </c>
    </row>
    <row r="2247" spans="1:20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s="9" t="str">
        <f t="shared" si="212"/>
        <v>Games</v>
      </c>
      <c r="R2247" s="9" t="str">
        <f t="shared" si="213"/>
        <v>Tabletop Games</v>
      </c>
      <c r="S2247" s="15">
        <f t="shared" si="214"/>
        <v>41660.45853009259</v>
      </c>
      <c r="T2247" s="16">
        <f t="shared" si="215"/>
        <v>41691.5</v>
      </c>
    </row>
    <row r="2248" spans="1:20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s="9" t="str">
        <f t="shared" si="212"/>
        <v>Games</v>
      </c>
      <c r="R2248" s="9" t="str">
        <f t="shared" si="213"/>
        <v>Tabletop Games</v>
      </c>
      <c r="S2248" s="15">
        <f t="shared" si="214"/>
        <v>42221.54178240741</v>
      </c>
      <c r="T2248" s="16">
        <f t="shared" si="215"/>
        <v>42251.54178240741</v>
      </c>
    </row>
    <row r="2249" spans="1:20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s="9" t="str">
        <f t="shared" si="212"/>
        <v>Games</v>
      </c>
      <c r="R2249" s="9" t="str">
        <f t="shared" si="213"/>
        <v>Tabletop Games</v>
      </c>
      <c r="S2249" s="15">
        <f t="shared" si="214"/>
        <v>42200.416261574079</v>
      </c>
      <c r="T2249" s="16">
        <f t="shared" si="215"/>
        <v>42214.416261574079</v>
      </c>
    </row>
    <row r="2250" spans="1:20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s="9" t="str">
        <f t="shared" si="212"/>
        <v>Games</v>
      </c>
      <c r="R2250" s="9" t="str">
        <f t="shared" si="213"/>
        <v>Tabletop Games</v>
      </c>
      <c r="S2250" s="15">
        <f t="shared" si="214"/>
        <v>42688.625902777778</v>
      </c>
      <c r="T2250" s="16">
        <f t="shared" si="215"/>
        <v>42718.625902777778</v>
      </c>
    </row>
    <row r="2251" spans="1:20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s="9" t="str">
        <f t="shared" si="212"/>
        <v>Games</v>
      </c>
      <c r="R2251" s="9" t="str">
        <f t="shared" si="213"/>
        <v>Tabletop Games</v>
      </c>
      <c r="S2251" s="15">
        <f t="shared" si="214"/>
        <v>41336.453298611115</v>
      </c>
      <c r="T2251" s="16">
        <f t="shared" si="215"/>
        <v>41366.411631944444</v>
      </c>
    </row>
    <row r="2252" spans="1:20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s="9" t="str">
        <f t="shared" si="212"/>
        <v>Games</v>
      </c>
      <c r="R2252" s="9" t="str">
        <f t="shared" si="213"/>
        <v>Tabletop Games</v>
      </c>
      <c r="S2252" s="15">
        <f t="shared" si="214"/>
        <v>42676.755474537036</v>
      </c>
      <c r="T2252" s="16">
        <f t="shared" si="215"/>
        <v>42706.7971412037</v>
      </c>
    </row>
    <row r="2253" spans="1:20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s="9" t="str">
        <f t="shared" si="212"/>
        <v>Games</v>
      </c>
      <c r="R2253" s="9" t="str">
        <f t="shared" si="213"/>
        <v>Tabletop Games</v>
      </c>
      <c r="S2253" s="15">
        <f t="shared" si="214"/>
        <v>41846.09579861111</v>
      </c>
      <c r="T2253" s="16">
        <f t="shared" si="215"/>
        <v>41867.09579861111</v>
      </c>
    </row>
    <row r="2254" spans="1:20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s="9" t="str">
        <f t="shared" si="212"/>
        <v>Games</v>
      </c>
      <c r="R2254" s="9" t="str">
        <f t="shared" si="213"/>
        <v>Tabletop Games</v>
      </c>
      <c r="S2254" s="15">
        <f t="shared" si="214"/>
        <v>42573.077986111108</v>
      </c>
      <c r="T2254" s="16">
        <f t="shared" si="215"/>
        <v>42588.077986111108</v>
      </c>
    </row>
    <row r="2255" spans="1:20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s="9" t="str">
        <f t="shared" si="212"/>
        <v>Games</v>
      </c>
      <c r="R2255" s="9" t="str">
        <f t="shared" si="213"/>
        <v>Tabletop Games</v>
      </c>
      <c r="S2255" s="15">
        <f t="shared" si="214"/>
        <v>42296.381331018521</v>
      </c>
      <c r="T2255" s="16">
        <f t="shared" si="215"/>
        <v>42326.422997685186</v>
      </c>
    </row>
    <row r="2256" spans="1:20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s="9" t="str">
        <f t="shared" si="212"/>
        <v>Games</v>
      </c>
      <c r="R2256" s="9" t="str">
        <f t="shared" si="213"/>
        <v>Tabletop Games</v>
      </c>
      <c r="S2256" s="15">
        <f t="shared" si="214"/>
        <v>42752.397777777776</v>
      </c>
      <c r="T2256" s="16">
        <f t="shared" si="215"/>
        <v>42759.397777777776</v>
      </c>
    </row>
    <row r="2257" spans="1:20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s="9" t="str">
        <f t="shared" si="212"/>
        <v>Games</v>
      </c>
      <c r="R2257" s="9" t="str">
        <f t="shared" si="213"/>
        <v>Tabletop Games</v>
      </c>
      <c r="S2257" s="15">
        <f t="shared" si="214"/>
        <v>42467.701979166668</v>
      </c>
      <c r="T2257" s="16">
        <f t="shared" si="215"/>
        <v>42497.701979166668</v>
      </c>
    </row>
    <row r="2258" spans="1:20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15">
        <f t="shared" si="214"/>
        <v>42682.201921296291</v>
      </c>
      <c r="T2258" s="16">
        <f t="shared" si="215"/>
        <v>42696.201921296291</v>
      </c>
    </row>
    <row r="2259" spans="1:20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s="9" t="str">
        <f t="shared" si="212"/>
        <v>Games</v>
      </c>
      <c r="R2259" s="9" t="str">
        <f t="shared" si="213"/>
        <v>Tabletop Games</v>
      </c>
      <c r="S2259" s="15">
        <f t="shared" si="214"/>
        <v>42505.686678240745</v>
      </c>
      <c r="T2259" s="16">
        <f t="shared" si="215"/>
        <v>42540.708333333328</v>
      </c>
    </row>
    <row r="2260" spans="1:20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s="9" t="str">
        <f t="shared" si="212"/>
        <v>Games</v>
      </c>
      <c r="R2260" s="9" t="str">
        <f t="shared" si="213"/>
        <v>Tabletop Games</v>
      </c>
      <c r="S2260" s="15">
        <f t="shared" si="214"/>
        <v>42136.50100694444</v>
      </c>
      <c r="T2260" s="16">
        <f t="shared" si="215"/>
        <v>42166.50100694444</v>
      </c>
    </row>
    <row r="2261" spans="1:20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s="9" t="str">
        <f t="shared" si="212"/>
        <v>Games</v>
      </c>
      <c r="R2261" s="9" t="str">
        <f t="shared" si="213"/>
        <v>Tabletop Games</v>
      </c>
      <c r="S2261" s="15">
        <f t="shared" si="214"/>
        <v>42702.554814814815</v>
      </c>
      <c r="T2261" s="16">
        <f t="shared" si="215"/>
        <v>42712.554814814815</v>
      </c>
    </row>
    <row r="2262" spans="1:20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s="9" t="str">
        <f t="shared" si="212"/>
        <v>Games</v>
      </c>
      <c r="R2262" s="9" t="str">
        <f t="shared" si="213"/>
        <v>Tabletop Games</v>
      </c>
      <c r="S2262" s="15">
        <f t="shared" si="214"/>
        <v>41694.766782407409</v>
      </c>
      <c r="T2262" s="16">
        <f t="shared" si="215"/>
        <v>41724.725115740745</v>
      </c>
    </row>
    <row r="2263" spans="1:20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s="9" t="str">
        <f t="shared" si="212"/>
        <v>Games</v>
      </c>
      <c r="R2263" s="9" t="str">
        <f t="shared" si="213"/>
        <v>Tabletop Games</v>
      </c>
      <c r="S2263" s="15">
        <f t="shared" si="214"/>
        <v>42759.474768518514</v>
      </c>
      <c r="T2263" s="16">
        <f t="shared" si="215"/>
        <v>42780.474768518514</v>
      </c>
    </row>
    <row r="2264" spans="1:20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s="9" t="str">
        <f t="shared" si="212"/>
        <v>Games</v>
      </c>
      <c r="R2264" s="9" t="str">
        <f t="shared" si="213"/>
        <v>Tabletop Games</v>
      </c>
      <c r="S2264" s="15">
        <f t="shared" si="214"/>
        <v>41926.335162037038</v>
      </c>
      <c r="T2264" s="16">
        <f t="shared" si="215"/>
        <v>41960.75</v>
      </c>
    </row>
    <row r="2265" spans="1:20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s="9" t="str">
        <f t="shared" si="212"/>
        <v>Games</v>
      </c>
      <c r="R2265" s="9" t="str">
        <f t="shared" si="213"/>
        <v>Tabletop Games</v>
      </c>
      <c r="S2265" s="15">
        <f t="shared" si="214"/>
        <v>42014.582326388889</v>
      </c>
      <c r="T2265" s="16">
        <f t="shared" si="215"/>
        <v>42035.582326388889</v>
      </c>
    </row>
    <row r="2266" spans="1:20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s="9" t="str">
        <f t="shared" si="212"/>
        <v>Games</v>
      </c>
      <c r="R2266" s="9" t="str">
        <f t="shared" si="213"/>
        <v>Tabletop Games</v>
      </c>
      <c r="S2266" s="15">
        <f t="shared" si="214"/>
        <v>42496.332337962958</v>
      </c>
      <c r="T2266" s="16">
        <f t="shared" si="215"/>
        <v>42512.875</v>
      </c>
    </row>
    <row r="2267" spans="1:20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s="9" t="str">
        <f t="shared" si="212"/>
        <v>Games</v>
      </c>
      <c r="R2267" s="9" t="str">
        <f t="shared" si="213"/>
        <v>Tabletop Games</v>
      </c>
      <c r="S2267" s="15">
        <f t="shared" si="214"/>
        <v>42689.603090277778</v>
      </c>
      <c r="T2267" s="16">
        <f t="shared" si="215"/>
        <v>42696.603090277778</v>
      </c>
    </row>
    <row r="2268" spans="1:20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s="9" t="str">
        <f t="shared" si="212"/>
        <v>Games</v>
      </c>
      <c r="R2268" s="9" t="str">
        <f t="shared" si="213"/>
        <v>Tabletop Games</v>
      </c>
      <c r="S2268" s="15">
        <f t="shared" si="214"/>
        <v>42469.624907407408</v>
      </c>
      <c r="T2268" s="16">
        <f t="shared" si="215"/>
        <v>42486.833333333328</v>
      </c>
    </row>
    <row r="2269" spans="1:20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s="9" t="str">
        <f t="shared" si="212"/>
        <v>Games</v>
      </c>
      <c r="R2269" s="9" t="str">
        <f t="shared" si="213"/>
        <v>Tabletop Games</v>
      </c>
      <c r="S2269" s="15">
        <f t="shared" si="214"/>
        <v>41968.579826388886</v>
      </c>
      <c r="T2269" s="16">
        <f t="shared" si="215"/>
        <v>41993.791666666672</v>
      </c>
    </row>
    <row r="2270" spans="1:20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s="9" t="str">
        <f t="shared" si="212"/>
        <v>Games</v>
      </c>
      <c r="R2270" s="9" t="str">
        <f t="shared" si="213"/>
        <v>Tabletop Games</v>
      </c>
      <c r="S2270" s="15">
        <f t="shared" si="214"/>
        <v>42775.832349537042</v>
      </c>
      <c r="T2270" s="16">
        <f t="shared" si="215"/>
        <v>42805.832349537042</v>
      </c>
    </row>
    <row r="2271" spans="1:20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s="9" t="str">
        <f t="shared" si="212"/>
        <v>Games</v>
      </c>
      <c r="R2271" s="9" t="str">
        <f t="shared" si="213"/>
        <v>Tabletop Games</v>
      </c>
      <c r="S2271" s="15">
        <f t="shared" si="214"/>
        <v>42776.454432870371</v>
      </c>
      <c r="T2271" s="16">
        <f t="shared" si="215"/>
        <v>42800.958333333328</v>
      </c>
    </row>
    <row r="2272" spans="1:20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s="9" t="str">
        <f t="shared" si="212"/>
        <v>Games</v>
      </c>
      <c r="R2272" s="9" t="str">
        <f t="shared" si="213"/>
        <v>Tabletop Games</v>
      </c>
      <c r="S2272" s="15">
        <f t="shared" si="214"/>
        <v>42725.619363425925</v>
      </c>
      <c r="T2272" s="16">
        <f t="shared" si="215"/>
        <v>42745.665972222225</v>
      </c>
    </row>
    <row r="2273" spans="1:20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s="9" t="str">
        <f t="shared" si="212"/>
        <v>Games</v>
      </c>
      <c r="R2273" s="9" t="str">
        <f t="shared" si="213"/>
        <v>Tabletop Games</v>
      </c>
      <c r="S2273" s="15">
        <f t="shared" si="214"/>
        <v>42683.750046296293</v>
      </c>
      <c r="T2273" s="16">
        <f t="shared" si="215"/>
        <v>42713.750046296293</v>
      </c>
    </row>
    <row r="2274" spans="1:20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s="9" t="str">
        <f t="shared" si="212"/>
        <v>Games</v>
      </c>
      <c r="R2274" s="9" t="str">
        <f t="shared" si="213"/>
        <v>Tabletop Games</v>
      </c>
      <c r="S2274" s="15">
        <f t="shared" si="214"/>
        <v>42315.449490740742</v>
      </c>
      <c r="T2274" s="16">
        <f t="shared" si="215"/>
        <v>42345.449490740742</v>
      </c>
    </row>
    <row r="2275" spans="1:20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s="9" t="str">
        <f t="shared" si="212"/>
        <v>Games</v>
      </c>
      <c r="R2275" s="9" t="str">
        <f t="shared" si="213"/>
        <v>Tabletop Games</v>
      </c>
      <c r="S2275" s="15">
        <f t="shared" si="214"/>
        <v>42781.299097222218</v>
      </c>
      <c r="T2275" s="16">
        <f t="shared" si="215"/>
        <v>42806.257430555561</v>
      </c>
    </row>
    <row r="2276" spans="1:20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s="9" t="str">
        <f t="shared" si="212"/>
        <v>Games</v>
      </c>
      <c r="R2276" s="9" t="str">
        <f t="shared" si="213"/>
        <v>Tabletop Games</v>
      </c>
      <c r="S2276" s="15">
        <f t="shared" si="214"/>
        <v>41663.250659722224</v>
      </c>
      <c r="T2276" s="16">
        <f t="shared" si="215"/>
        <v>41693.250659722224</v>
      </c>
    </row>
    <row r="2277" spans="1:20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s="9" t="str">
        <f t="shared" si="212"/>
        <v>Games</v>
      </c>
      <c r="R2277" s="9" t="str">
        <f t="shared" si="213"/>
        <v>Tabletop Games</v>
      </c>
      <c r="S2277" s="15">
        <f t="shared" si="214"/>
        <v>41965.366655092592</v>
      </c>
      <c r="T2277" s="16">
        <f t="shared" si="215"/>
        <v>41995.366655092592</v>
      </c>
    </row>
    <row r="2278" spans="1:20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s="9" t="str">
        <f t="shared" si="212"/>
        <v>Games</v>
      </c>
      <c r="R2278" s="9" t="str">
        <f t="shared" si="213"/>
        <v>Tabletop Games</v>
      </c>
      <c r="S2278" s="15">
        <f t="shared" si="214"/>
        <v>41614.401493055557</v>
      </c>
      <c r="T2278" s="16">
        <f t="shared" si="215"/>
        <v>41644.401493055557</v>
      </c>
    </row>
    <row r="2279" spans="1:20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s="9" t="str">
        <f t="shared" si="212"/>
        <v>Games</v>
      </c>
      <c r="R2279" s="9" t="str">
        <f t="shared" si="213"/>
        <v>Tabletop Games</v>
      </c>
      <c r="S2279" s="15">
        <f t="shared" si="214"/>
        <v>40936.428506944445</v>
      </c>
      <c r="T2279" s="16">
        <f t="shared" si="215"/>
        <v>40966.428506944445</v>
      </c>
    </row>
    <row r="2280" spans="1:20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s="9" t="str">
        <f t="shared" si="212"/>
        <v>Games</v>
      </c>
      <c r="R2280" s="9" t="str">
        <f t="shared" si="213"/>
        <v>Tabletop Games</v>
      </c>
      <c r="S2280" s="15">
        <f t="shared" si="214"/>
        <v>42338.459108796298</v>
      </c>
      <c r="T2280" s="16">
        <f t="shared" si="215"/>
        <v>42372.707638888889</v>
      </c>
    </row>
    <row r="2281" spans="1:20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s="9" t="str">
        <f t="shared" si="212"/>
        <v>Games</v>
      </c>
      <c r="R2281" s="9" t="str">
        <f t="shared" si="213"/>
        <v>Tabletop Games</v>
      </c>
      <c r="S2281" s="15">
        <f t="shared" si="214"/>
        <v>42020.556701388894</v>
      </c>
      <c r="T2281" s="16">
        <f t="shared" si="215"/>
        <v>42038.916666666672</v>
      </c>
    </row>
    <row r="2282" spans="1:20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s="9" t="str">
        <f t="shared" si="212"/>
        <v>Games</v>
      </c>
      <c r="R2282" s="9" t="str">
        <f t="shared" si="213"/>
        <v>Tabletop Games</v>
      </c>
      <c r="S2282" s="15">
        <f t="shared" si="214"/>
        <v>42234.374895833331</v>
      </c>
      <c r="T2282" s="16">
        <f t="shared" si="215"/>
        <v>42264.374895833331</v>
      </c>
    </row>
    <row r="2283" spans="1:20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s="9" t="str">
        <f t="shared" si="212"/>
        <v>Music</v>
      </c>
      <c r="R2283" s="9" t="str">
        <f t="shared" si="213"/>
        <v>Rock</v>
      </c>
      <c r="S2283" s="15">
        <f t="shared" si="214"/>
        <v>40687.035844907405</v>
      </c>
      <c r="T2283" s="16">
        <f t="shared" si="215"/>
        <v>40749.034722222219</v>
      </c>
    </row>
    <row r="2284" spans="1:20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s="9" t="str">
        <f t="shared" si="212"/>
        <v>Music</v>
      </c>
      <c r="R2284" s="9" t="str">
        <f t="shared" si="213"/>
        <v>Rock</v>
      </c>
      <c r="S2284" s="15">
        <f t="shared" si="214"/>
        <v>42322.92460648148</v>
      </c>
      <c r="T2284" s="16">
        <f t="shared" si="215"/>
        <v>42382.92460648148</v>
      </c>
    </row>
    <row r="2285" spans="1:20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s="9" t="str">
        <f t="shared" si="212"/>
        <v>Music</v>
      </c>
      <c r="R2285" s="9" t="str">
        <f t="shared" si="213"/>
        <v>Rock</v>
      </c>
      <c r="S2285" s="15">
        <f t="shared" si="214"/>
        <v>40977.875046296293</v>
      </c>
      <c r="T2285" s="16">
        <f t="shared" si="215"/>
        <v>41037.833379629628</v>
      </c>
    </row>
    <row r="2286" spans="1:20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s="9" t="str">
        <f t="shared" si="212"/>
        <v>Music</v>
      </c>
      <c r="R2286" s="9" t="str">
        <f t="shared" si="213"/>
        <v>Rock</v>
      </c>
      <c r="S2286" s="15">
        <f t="shared" si="214"/>
        <v>40585.546817129631</v>
      </c>
      <c r="T2286" s="16">
        <f t="shared" si="215"/>
        <v>40613.916666666664</v>
      </c>
    </row>
    <row r="2287" spans="1:20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s="9" t="str">
        <f t="shared" si="212"/>
        <v>Music</v>
      </c>
      <c r="R2287" s="9" t="str">
        <f t="shared" si="213"/>
        <v>Rock</v>
      </c>
      <c r="S2287" s="15">
        <f t="shared" si="214"/>
        <v>41058.935682870375</v>
      </c>
      <c r="T2287" s="16">
        <f t="shared" si="215"/>
        <v>41088.935682870375</v>
      </c>
    </row>
    <row r="2288" spans="1:20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s="9" t="str">
        <f t="shared" si="212"/>
        <v>Music</v>
      </c>
      <c r="R2288" s="9" t="str">
        <f t="shared" si="213"/>
        <v>Rock</v>
      </c>
      <c r="S2288" s="15">
        <f t="shared" si="214"/>
        <v>41494.713587962964</v>
      </c>
      <c r="T2288" s="16">
        <f t="shared" si="215"/>
        <v>41522.915972222225</v>
      </c>
    </row>
    <row r="2289" spans="1:20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s="9" t="str">
        <f t="shared" si="212"/>
        <v>Music</v>
      </c>
      <c r="R2289" s="9" t="str">
        <f t="shared" si="213"/>
        <v>Rock</v>
      </c>
      <c r="S2289" s="15">
        <f t="shared" si="214"/>
        <v>41792.417361111111</v>
      </c>
      <c r="T2289" s="16">
        <f t="shared" si="215"/>
        <v>41813.417361111111</v>
      </c>
    </row>
    <row r="2290" spans="1:20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15">
        <f t="shared" si="214"/>
        <v>41067.577418981484</v>
      </c>
      <c r="T2290" s="16">
        <f t="shared" si="215"/>
        <v>41086.5</v>
      </c>
    </row>
    <row r="2291" spans="1:20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15">
        <f t="shared" si="214"/>
        <v>41571.748379629629</v>
      </c>
      <c r="T2291" s="16">
        <f t="shared" si="215"/>
        <v>41614.723611111112</v>
      </c>
    </row>
    <row r="2292" spans="1:20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s="9" t="str">
        <f t="shared" si="212"/>
        <v>Music</v>
      </c>
      <c r="R2292" s="9" t="str">
        <f t="shared" si="213"/>
        <v>Rock</v>
      </c>
      <c r="S2292" s="15">
        <f t="shared" si="214"/>
        <v>40070.003819444442</v>
      </c>
      <c r="T2292" s="16">
        <f t="shared" si="215"/>
        <v>40148.458333333336</v>
      </c>
    </row>
    <row r="2293" spans="1:20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s="9" t="str">
        <f t="shared" si="212"/>
        <v>Music</v>
      </c>
      <c r="R2293" s="9" t="str">
        <f t="shared" si="213"/>
        <v>Rock</v>
      </c>
      <c r="S2293" s="15">
        <f t="shared" si="214"/>
        <v>40987.727060185185</v>
      </c>
      <c r="T2293" s="16">
        <f t="shared" si="215"/>
        <v>41021.916666666664</v>
      </c>
    </row>
    <row r="2294" spans="1:20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s="9" t="str">
        <f t="shared" si="212"/>
        <v>Music</v>
      </c>
      <c r="R2294" s="9" t="str">
        <f t="shared" si="213"/>
        <v>Rock</v>
      </c>
      <c r="S2294" s="15">
        <f t="shared" si="214"/>
        <v>40987.447638888887</v>
      </c>
      <c r="T2294" s="16">
        <f t="shared" si="215"/>
        <v>41017.447638888887</v>
      </c>
    </row>
    <row r="2295" spans="1:20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s="9" t="str">
        <f t="shared" si="212"/>
        <v>Music</v>
      </c>
      <c r="R2295" s="9" t="str">
        <f t="shared" si="213"/>
        <v>Rock</v>
      </c>
      <c r="S2295" s="15">
        <f t="shared" si="214"/>
        <v>41151.458321759259</v>
      </c>
      <c r="T2295" s="16">
        <f t="shared" si="215"/>
        <v>41176.915972222225</v>
      </c>
    </row>
    <row r="2296" spans="1:20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s="9" t="str">
        <f t="shared" si="212"/>
        <v>Music</v>
      </c>
      <c r="R2296" s="9" t="str">
        <f t="shared" si="213"/>
        <v>Rock</v>
      </c>
      <c r="S2296" s="15">
        <f t="shared" si="214"/>
        <v>41264.47314814815</v>
      </c>
      <c r="T2296" s="16">
        <f t="shared" si="215"/>
        <v>41294.47314814815</v>
      </c>
    </row>
    <row r="2297" spans="1:20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s="9" t="str">
        <f t="shared" si="212"/>
        <v>Music</v>
      </c>
      <c r="R2297" s="9" t="str">
        <f t="shared" si="213"/>
        <v>Rock</v>
      </c>
      <c r="S2297" s="15">
        <f t="shared" si="214"/>
        <v>41270.704351851848</v>
      </c>
      <c r="T2297" s="16">
        <f t="shared" si="215"/>
        <v>41300.704351851848</v>
      </c>
    </row>
    <row r="2298" spans="1:20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s="9" t="str">
        <f t="shared" si="212"/>
        <v>Music</v>
      </c>
      <c r="R2298" s="9" t="str">
        <f t="shared" si="213"/>
        <v>Rock</v>
      </c>
      <c r="S2298" s="15">
        <f t="shared" si="214"/>
        <v>40927.481782407405</v>
      </c>
      <c r="T2298" s="16">
        <f t="shared" si="215"/>
        <v>40962.481782407405</v>
      </c>
    </row>
    <row r="2299" spans="1:20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s="9" t="str">
        <f t="shared" si="212"/>
        <v>Music</v>
      </c>
      <c r="R2299" s="9" t="str">
        <f t="shared" si="213"/>
        <v>Rock</v>
      </c>
      <c r="S2299" s="15">
        <f t="shared" si="214"/>
        <v>40947.792233796295</v>
      </c>
      <c r="T2299" s="16">
        <f t="shared" si="215"/>
        <v>40981.915972222225</v>
      </c>
    </row>
    <row r="2300" spans="1:20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s="9" t="str">
        <f t="shared" si="212"/>
        <v>Music</v>
      </c>
      <c r="R2300" s="9" t="str">
        <f t="shared" si="213"/>
        <v>Rock</v>
      </c>
      <c r="S2300" s="15">
        <f t="shared" si="214"/>
        <v>41694.59065972222</v>
      </c>
      <c r="T2300" s="16">
        <f t="shared" si="215"/>
        <v>41724.548993055556</v>
      </c>
    </row>
    <row r="2301" spans="1:20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s="9" t="str">
        <f t="shared" si="212"/>
        <v>Music</v>
      </c>
      <c r="R2301" s="9" t="str">
        <f t="shared" si="213"/>
        <v>Rock</v>
      </c>
      <c r="S2301" s="15">
        <f t="shared" si="214"/>
        <v>40564.782511574071</v>
      </c>
      <c r="T2301" s="16">
        <f t="shared" si="215"/>
        <v>40579.782511574071</v>
      </c>
    </row>
    <row r="2302" spans="1:20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s="9" t="str">
        <f t="shared" si="212"/>
        <v>Music</v>
      </c>
      <c r="R2302" s="9" t="str">
        <f t="shared" si="213"/>
        <v>Rock</v>
      </c>
      <c r="S2302" s="15">
        <f t="shared" si="214"/>
        <v>41074.477037037039</v>
      </c>
      <c r="T2302" s="16">
        <f t="shared" si="215"/>
        <v>41088.477037037039</v>
      </c>
    </row>
    <row r="2303" spans="1:20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s="9" t="str">
        <f t="shared" si="212"/>
        <v>Music</v>
      </c>
      <c r="R2303" s="9" t="str">
        <f t="shared" si="213"/>
        <v>Indie Rock</v>
      </c>
      <c r="S2303" s="15">
        <f t="shared" si="214"/>
        <v>41415.896944444445</v>
      </c>
      <c r="T2303" s="16">
        <f t="shared" si="215"/>
        <v>41445.896944444445</v>
      </c>
    </row>
    <row r="2304" spans="1:20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s="9" t="str">
        <f t="shared" si="212"/>
        <v>Music</v>
      </c>
      <c r="R2304" s="9" t="str">
        <f t="shared" si="213"/>
        <v>Indie Rock</v>
      </c>
      <c r="S2304" s="15">
        <f t="shared" si="214"/>
        <v>41605.618449074071</v>
      </c>
      <c r="T2304" s="16">
        <f t="shared" si="215"/>
        <v>41639.041666666664</v>
      </c>
    </row>
    <row r="2305" spans="1:20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s="9" t="str">
        <f t="shared" si="212"/>
        <v>Music</v>
      </c>
      <c r="R2305" s="9" t="str">
        <f t="shared" si="213"/>
        <v>Indie Rock</v>
      </c>
      <c r="S2305" s="15">
        <f t="shared" si="214"/>
        <v>40849.861064814817</v>
      </c>
      <c r="T2305" s="16">
        <f t="shared" si="215"/>
        <v>40889.902731481481</v>
      </c>
    </row>
    <row r="2306" spans="1:20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s="9" t="str">
        <f t="shared" si="212"/>
        <v>Music</v>
      </c>
      <c r="R2306" s="9" t="str">
        <f t="shared" si="213"/>
        <v>Indie Rock</v>
      </c>
      <c r="S2306" s="15">
        <f t="shared" si="214"/>
        <v>40502.565868055557</v>
      </c>
      <c r="T2306" s="16">
        <f t="shared" si="215"/>
        <v>40543.957638888889</v>
      </c>
    </row>
    <row r="2307" spans="1:20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8">
        <f t="shared" ref="P2307:P2370" si="217">IF(L2307&gt;0,E2307/L2307, 0)</f>
        <v>109.10778443113773</v>
      </c>
      <c r="Q2307" s="9" t="str">
        <f t="shared" ref="Q2307:Q2370" si="218">PROPER(LEFT($N2307,FIND("/",$N2307)-1))</f>
        <v>Music</v>
      </c>
      <c r="R2307" s="9" t="str">
        <f t="shared" ref="R2307:R2370" si="219">PROPER(RIGHT($N2307,LEN(N2307)-FIND("/",N2307)))</f>
        <v>Indie Rock</v>
      </c>
      <c r="S2307" s="15">
        <f t="shared" ref="S2307:S2370" si="220">(J2307/86400)+25569+(-6/24)</f>
        <v>41834.445277777777</v>
      </c>
      <c r="T2307" s="16">
        <f t="shared" ref="T2307:T2370" si="221">(I2307/86400)+25569+(-6/24)</f>
        <v>41859.5</v>
      </c>
    </row>
    <row r="2308" spans="1:20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s="9" t="str">
        <f t="shared" si="218"/>
        <v>Music</v>
      </c>
      <c r="R2308" s="9" t="str">
        <f t="shared" si="219"/>
        <v>Indie Rock</v>
      </c>
      <c r="S2308" s="15">
        <f t="shared" si="220"/>
        <v>40947.91815972222</v>
      </c>
      <c r="T2308" s="16">
        <f t="shared" si="221"/>
        <v>40977.91815972222</v>
      </c>
    </row>
    <row r="2309" spans="1:20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s="9" t="str">
        <f t="shared" si="218"/>
        <v>Music</v>
      </c>
      <c r="R2309" s="9" t="str">
        <f t="shared" si="219"/>
        <v>Indie Rock</v>
      </c>
      <c r="S2309" s="15">
        <f t="shared" si="220"/>
        <v>41004.552465277782</v>
      </c>
      <c r="T2309" s="16">
        <f t="shared" si="221"/>
        <v>41034.552407407406</v>
      </c>
    </row>
    <row r="2310" spans="1:20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s="9" t="str">
        <f t="shared" si="218"/>
        <v>Music</v>
      </c>
      <c r="R2310" s="9" t="str">
        <f t="shared" si="219"/>
        <v>Indie Rock</v>
      </c>
      <c r="S2310" s="15">
        <f t="shared" si="220"/>
        <v>41851.712916666671</v>
      </c>
      <c r="T2310" s="16">
        <f t="shared" si="221"/>
        <v>41879.791666666664</v>
      </c>
    </row>
    <row r="2311" spans="1:20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s="9" t="str">
        <f t="shared" si="218"/>
        <v>Music</v>
      </c>
      <c r="R2311" s="9" t="str">
        <f t="shared" si="219"/>
        <v>Indie Rock</v>
      </c>
      <c r="S2311" s="15">
        <f t="shared" si="220"/>
        <v>41307.737696759257</v>
      </c>
      <c r="T2311" s="16">
        <f t="shared" si="221"/>
        <v>41342.737696759257</v>
      </c>
    </row>
    <row r="2312" spans="1:20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s="9" t="str">
        <f t="shared" si="218"/>
        <v>Music</v>
      </c>
      <c r="R2312" s="9" t="str">
        <f t="shared" si="219"/>
        <v>Indie Rock</v>
      </c>
      <c r="S2312" s="15">
        <f t="shared" si="220"/>
        <v>41324.54415509259</v>
      </c>
      <c r="T2312" s="16">
        <f t="shared" si="221"/>
        <v>41354.502488425926</v>
      </c>
    </row>
    <row r="2313" spans="1:20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s="9" t="str">
        <f t="shared" si="218"/>
        <v>Music</v>
      </c>
      <c r="R2313" s="9" t="str">
        <f t="shared" si="219"/>
        <v>Indie Rock</v>
      </c>
      <c r="S2313" s="15">
        <f t="shared" si="220"/>
        <v>41735.754502314812</v>
      </c>
      <c r="T2313" s="16">
        <f t="shared" si="221"/>
        <v>41765.754502314812</v>
      </c>
    </row>
    <row r="2314" spans="1:20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s="9" t="str">
        <f t="shared" si="218"/>
        <v>Music</v>
      </c>
      <c r="R2314" s="9" t="str">
        <f t="shared" si="219"/>
        <v>Indie Rock</v>
      </c>
      <c r="S2314" s="15">
        <f t="shared" si="220"/>
        <v>41716.382847222223</v>
      </c>
      <c r="T2314" s="16">
        <f t="shared" si="221"/>
        <v>41747.708333333336</v>
      </c>
    </row>
    <row r="2315" spans="1:20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s="9" t="str">
        <f t="shared" si="218"/>
        <v>Music</v>
      </c>
      <c r="R2315" s="9" t="str">
        <f t="shared" si="219"/>
        <v>Indie Rock</v>
      </c>
      <c r="S2315" s="15">
        <f t="shared" si="220"/>
        <v>41002.708634259259</v>
      </c>
      <c r="T2315" s="16">
        <f t="shared" si="221"/>
        <v>41032.708634259259</v>
      </c>
    </row>
    <row r="2316" spans="1:20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s="9" t="str">
        <f t="shared" si="218"/>
        <v>Music</v>
      </c>
      <c r="R2316" s="9" t="str">
        <f t="shared" si="219"/>
        <v>Indie Rock</v>
      </c>
      <c r="S2316" s="15">
        <f t="shared" si="220"/>
        <v>41037.301585648151</v>
      </c>
      <c r="T2316" s="16">
        <f t="shared" si="221"/>
        <v>41067.301585648151</v>
      </c>
    </row>
    <row r="2317" spans="1:20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s="9" t="str">
        <f t="shared" si="218"/>
        <v>Music</v>
      </c>
      <c r="R2317" s="9" t="str">
        <f t="shared" si="219"/>
        <v>Indie Rock</v>
      </c>
      <c r="S2317" s="15">
        <f t="shared" si="220"/>
        <v>41004.47619212963</v>
      </c>
      <c r="T2317" s="16">
        <f t="shared" si="221"/>
        <v>41034.47619212963</v>
      </c>
    </row>
    <row r="2318" spans="1:20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s="9" t="str">
        <f t="shared" si="218"/>
        <v>Music</v>
      </c>
      <c r="R2318" s="9" t="str">
        <f t="shared" si="219"/>
        <v>Indie Rock</v>
      </c>
      <c r="S2318" s="15">
        <f t="shared" si="220"/>
        <v>40079.475115740745</v>
      </c>
      <c r="T2318" s="16">
        <f t="shared" si="221"/>
        <v>40156.516666666663</v>
      </c>
    </row>
    <row r="2319" spans="1:20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s="9" t="str">
        <f t="shared" si="218"/>
        <v>Music</v>
      </c>
      <c r="R2319" s="9" t="str">
        <f t="shared" si="219"/>
        <v>Indie Rock</v>
      </c>
      <c r="S2319" s="15">
        <f t="shared" si="220"/>
        <v>40192.292233796295</v>
      </c>
      <c r="T2319" s="16">
        <f t="shared" si="221"/>
        <v>40223.958333333336</v>
      </c>
    </row>
    <row r="2320" spans="1:20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s="9" t="str">
        <f t="shared" si="218"/>
        <v>Music</v>
      </c>
      <c r="R2320" s="9" t="str">
        <f t="shared" si="219"/>
        <v>Indie Rock</v>
      </c>
      <c r="S2320" s="15">
        <f t="shared" si="220"/>
        <v>40050.393680555557</v>
      </c>
      <c r="T2320" s="16">
        <f t="shared" si="221"/>
        <v>40081.915972222225</v>
      </c>
    </row>
    <row r="2321" spans="1:20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s="9" t="str">
        <f t="shared" si="218"/>
        <v>Music</v>
      </c>
      <c r="R2321" s="9" t="str">
        <f t="shared" si="219"/>
        <v>Indie Rock</v>
      </c>
      <c r="S2321" s="15">
        <f t="shared" si="220"/>
        <v>41592.832002314812</v>
      </c>
      <c r="T2321" s="16">
        <f t="shared" si="221"/>
        <v>41622.832002314812</v>
      </c>
    </row>
    <row r="2322" spans="1:20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s="9" t="str">
        <f t="shared" si="218"/>
        <v>Music</v>
      </c>
      <c r="R2322" s="9" t="str">
        <f t="shared" si="219"/>
        <v>Indie Rock</v>
      </c>
      <c r="S2322" s="15">
        <f t="shared" si="220"/>
        <v>41696.567129629628</v>
      </c>
      <c r="T2322" s="16">
        <f t="shared" si="221"/>
        <v>41731.525462962964</v>
      </c>
    </row>
    <row r="2323" spans="1:20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s="9" t="str">
        <f t="shared" si="218"/>
        <v>Food</v>
      </c>
      <c r="R2323" s="9" t="str">
        <f t="shared" si="219"/>
        <v>Small Batch</v>
      </c>
      <c r="S2323" s="15">
        <f t="shared" si="220"/>
        <v>42799.010428240741</v>
      </c>
      <c r="T2323" s="16">
        <f t="shared" si="221"/>
        <v>42828.96876157407</v>
      </c>
    </row>
    <row r="2324" spans="1:20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15">
        <f t="shared" si="220"/>
        <v>42804.645474537036</v>
      </c>
      <c r="T2324" s="16">
        <f t="shared" si="221"/>
        <v>42834.603807870371</v>
      </c>
    </row>
    <row r="2325" spans="1:20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15">
        <f t="shared" si="220"/>
        <v>42807.505173611113</v>
      </c>
      <c r="T2325" s="16">
        <f t="shared" si="221"/>
        <v>42814.505173611113</v>
      </c>
    </row>
    <row r="2326" spans="1:20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s="9" t="str">
        <f t="shared" si="218"/>
        <v>Food</v>
      </c>
      <c r="R2326" s="9" t="str">
        <f t="shared" si="219"/>
        <v>Small Batch</v>
      </c>
      <c r="S2326" s="15">
        <f t="shared" si="220"/>
        <v>42790.635243055556</v>
      </c>
      <c r="T2326" s="16">
        <f t="shared" si="221"/>
        <v>42820.593576388885</v>
      </c>
    </row>
    <row r="2327" spans="1:20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s="9" t="str">
        <f t="shared" si="218"/>
        <v>Food</v>
      </c>
      <c r="R2327" s="9" t="str">
        <f t="shared" si="219"/>
        <v>Small Batch</v>
      </c>
      <c r="S2327" s="15">
        <f t="shared" si="220"/>
        <v>42793.772349537037</v>
      </c>
      <c r="T2327" s="16">
        <f t="shared" si="221"/>
        <v>42823.730682870373</v>
      </c>
    </row>
    <row r="2328" spans="1:20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15">
        <f t="shared" si="220"/>
        <v>42803.784120370372</v>
      </c>
      <c r="T2328" s="16">
        <f t="shared" si="221"/>
        <v>42855.458333333328</v>
      </c>
    </row>
    <row r="2329" spans="1:20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s="9" t="str">
        <f t="shared" si="218"/>
        <v>Food</v>
      </c>
      <c r="R2329" s="9" t="str">
        <f t="shared" si="219"/>
        <v>Small Batch</v>
      </c>
      <c r="S2329" s="15">
        <f t="shared" si="220"/>
        <v>41842.667129629626</v>
      </c>
      <c r="T2329" s="16">
        <f t="shared" si="221"/>
        <v>41877.667129629626</v>
      </c>
    </row>
    <row r="2330" spans="1:20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s="9" t="str">
        <f t="shared" si="218"/>
        <v>Food</v>
      </c>
      <c r="R2330" s="9" t="str">
        <f t="shared" si="219"/>
        <v>Small Batch</v>
      </c>
      <c r="S2330" s="15">
        <f t="shared" si="220"/>
        <v>42139.531678240739</v>
      </c>
      <c r="T2330" s="16">
        <f t="shared" si="221"/>
        <v>42169.531678240739</v>
      </c>
    </row>
    <row r="2331" spans="1:20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15">
        <f t="shared" si="220"/>
        <v>41807.374374999999</v>
      </c>
      <c r="T2331" s="16">
        <f t="shared" si="221"/>
        <v>41837.374374999999</v>
      </c>
    </row>
    <row r="2332" spans="1:20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s="9" t="str">
        <f t="shared" si="218"/>
        <v>Food</v>
      </c>
      <c r="R2332" s="9" t="str">
        <f t="shared" si="219"/>
        <v>Small Batch</v>
      </c>
      <c r="S2332" s="15">
        <f t="shared" si="220"/>
        <v>42332.64980324074</v>
      </c>
      <c r="T2332" s="16">
        <f t="shared" si="221"/>
        <v>42362.75</v>
      </c>
    </row>
    <row r="2333" spans="1:20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s="9" t="str">
        <f t="shared" si="218"/>
        <v>Food</v>
      </c>
      <c r="R2333" s="9" t="str">
        <f t="shared" si="219"/>
        <v>Small Batch</v>
      </c>
      <c r="S2333" s="15">
        <f t="shared" si="220"/>
        <v>41838.755671296298</v>
      </c>
      <c r="T2333" s="16">
        <f t="shared" si="221"/>
        <v>41868.755671296298</v>
      </c>
    </row>
    <row r="2334" spans="1:20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s="9" t="str">
        <f t="shared" si="218"/>
        <v>Food</v>
      </c>
      <c r="R2334" s="9" t="str">
        <f t="shared" si="219"/>
        <v>Small Batch</v>
      </c>
      <c r="S2334" s="15">
        <f t="shared" si="220"/>
        <v>42011.378136574072</v>
      </c>
      <c r="T2334" s="16">
        <f t="shared" si="221"/>
        <v>42041.378136574072</v>
      </c>
    </row>
    <row r="2335" spans="1:20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s="9" t="str">
        <f t="shared" si="218"/>
        <v>Food</v>
      </c>
      <c r="R2335" s="9" t="str">
        <f t="shared" si="219"/>
        <v>Small Batch</v>
      </c>
      <c r="S2335" s="15">
        <f t="shared" si="220"/>
        <v>41767.400347222225</v>
      </c>
      <c r="T2335" s="16">
        <f t="shared" si="221"/>
        <v>41788.493055555555</v>
      </c>
    </row>
    <row r="2336" spans="1:20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s="9" t="str">
        <f t="shared" si="218"/>
        <v>Food</v>
      </c>
      <c r="R2336" s="9" t="str">
        <f t="shared" si="219"/>
        <v>Small Batch</v>
      </c>
      <c r="S2336" s="15">
        <f t="shared" si="220"/>
        <v>41918.420115740737</v>
      </c>
      <c r="T2336" s="16">
        <f t="shared" si="221"/>
        <v>41948.481944444444</v>
      </c>
    </row>
    <row r="2337" spans="1:20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s="9" t="str">
        <f t="shared" si="218"/>
        <v>Food</v>
      </c>
      <c r="R2337" s="9" t="str">
        <f t="shared" si="219"/>
        <v>Small Batch</v>
      </c>
      <c r="S2337" s="15">
        <f t="shared" si="220"/>
        <v>41771.322256944448</v>
      </c>
      <c r="T2337" s="16">
        <f t="shared" si="221"/>
        <v>41801.322256944448</v>
      </c>
    </row>
    <row r="2338" spans="1:20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s="9" t="str">
        <f t="shared" si="218"/>
        <v>Food</v>
      </c>
      <c r="R2338" s="9" t="str">
        <f t="shared" si="219"/>
        <v>Small Batch</v>
      </c>
      <c r="S2338" s="15">
        <f t="shared" si="220"/>
        <v>41666.674710648149</v>
      </c>
      <c r="T2338" s="16">
        <f t="shared" si="221"/>
        <v>41706.674710648149</v>
      </c>
    </row>
    <row r="2339" spans="1:20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s="9" t="str">
        <f t="shared" si="218"/>
        <v>Food</v>
      </c>
      <c r="R2339" s="9" t="str">
        <f t="shared" si="219"/>
        <v>Small Batch</v>
      </c>
      <c r="S2339" s="15">
        <f t="shared" si="220"/>
        <v>41786.390543981484</v>
      </c>
      <c r="T2339" s="16">
        <f t="shared" si="221"/>
        <v>41816.390543981484</v>
      </c>
    </row>
    <row r="2340" spans="1:20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s="9" t="str">
        <f t="shared" si="218"/>
        <v>Food</v>
      </c>
      <c r="R2340" s="9" t="str">
        <f t="shared" si="219"/>
        <v>Small Batch</v>
      </c>
      <c r="S2340" s="15">
        <f t="shared" si="220"/>
        <v>41789.64680555556</v>
      </c>
      <c r="T2340" s="16">
        <f t="shared" si="221"/>
        <v>41819.64680555556</v>
      </c>
    </row>
    <row r="2341" spans="1:20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s="9" t="str">
        <f t="shared" si="218"/>
        <v>Food</v>
      </c>
      <c r="R2341" s="9" t="str">
        <f t="shared" si="219"/>
        <v>Small Batch</v>
      </c>
      <c r="S2341" s="15">
        <f t="shared" si="220"/>
        <v>42692.54987268518</v>
      </c>
      <c r="T2341" s="16">
        <f t="shared" si="221"/>
        <v>42723.082638888889</v>
      </c>
    </row>
    <row r="2342" spans="1:20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s="9" t="str">
        <f t="shared" si="218"/>
        <v>Food</v>
      </c>
      <c r="R2342" s="9" t="str">
        <f t="shared" si="219"/>
        <v>Small Batch</v>
      </c>
      <c r="S2342" s="15">
        <f t="shared" si="220"/>
        <v>42643.392800925925</v>
      </c>
      <c r="T2342" s="16">
        <f t="shared" si="221"/>
        <v>42673.392800925925</v>
      </c>
    </row>
    <row r="2343" spans="1:20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s="9" t="str">
        <f t="shared" si="218"/>
        <v>Technology</v>
      </c>
      <c r="R2343" s="9" t="str">
        <f t="shared" si="219"/>
        <v>Web</v>
      </c>
      <c r="S2343" s="15">
        <f t="shared" si="220"/>
        <v>42167.563703703709</v>
      </c>
      <c r="T2343" s="16">
        <f t="shared" si="221"/>
        <v>42197.563703703709</v>
      </c>
    </row>
    <row r="2344" spans="1:20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s="9" t="str">
        <f t="shared" si="218"/>
        <v>Technology</v>
      </c>
      <c r="R2344" s="9" t="str">
        <f t="shared" si="219"/>
        <v>Web</v>
      </c>
      <c r="S2344" s="15">
        <f t="shared" si="220"/>
        <v>41897.452199074076</v>
      </c>
      <c r="T2344" s="16">
        <f t="shared" si="221"/>
        <v>41917.958333333336</v>
      </c>
    </row>
    <row r="2345" spans="1:20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15">
        <f t="shared" si="220"/>
        <v>42327.575289351851</v>
      </c>
      <c r="T2345" s="16">
        <f t="shared" si="221"/>
        <v>42377.57430555555</v>
      </c>
    </row>
    <row r="2346" spans="1:20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15">
        <f t="shared" si="220"/>
        <v>42515.477650462963</v>
      </c>
      <c r="T2346" s="16">
        <f t="shared" si="221"/>
        <v>42545.477650462963</v>
      </c>
    </row>
    <row r="2347" spans="1:20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s="9" t="str">
        <f t="shared" si="218"/>
        <v>Technology</v>
      </c>
      <c r="R2347" s="9" t="str">
        <f t="shared" si="219"/>
        <v>Web</v>
      </c>
      <c r="S2347" s="15">
        <f t="shared" si="220"/>
        <v>42059.751805555556</v>
      </c>
      <c r="T2347" s="16">
        <f t="shared" si="221"/>
        <v>42094.735416666663</v>
      </c>
    </row>
    <row r="2348" spans="1:20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15">
        <f t="shared" si="220"/>
        <v>42615.54896990741</v>
      </c>
      <c r="T2348" s="16">
        <f t="shared" si="221"/>
        <v>42660.54896990741</v>
      </c>
    </row>
    <row r="2349" spans="1:20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15">
        <f t="shared" si="220"/>
        <v>42577.357361111106</v>
      </c>
      <c r="T2349" s="16">
        <f t="shared" si="221"/>
        <v>42607.357361111106</v>
      </c>
    </row>
    <row r="2350" spans="1:20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15">
        <f t="shared" si="220"/>
        <v>42360.682152777779</v>
      </c>
      <c r="T2350" s="16">
        <f t="shared" si="221"/>
        <v>42420.682152777779</v>
      </c>
    </row>
    <row r="2351" spans="1:20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s="9" t="str">
        <f t="shared" si="218"/>
        <v>Technology</v>
      </c>
      <c r="R2351" s="9" t="str">
        <f t="shared" si="219"/>
        <v>Web</v>
      </c>
      <c r="S2351" s="15">
        <f t="shared" si="220"/>
        <v>42198.525787037041</v>
      </c>
      <c r="T2351" s="16">
        <f t="shared" si="221"/>
        <v>42227.525787037041</v>
      </c>
    </row>
    <row r="2352" spans="1:20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s="9" t="str">
        <f t="shared" si="218"/>
        <v>Technology</v>
      </c>
      <c r="R2352" s="9" t="str">
        <f t="shared" si="219"/>
        <v>Web</v>
      </c>
      <c r="S2352" s="15">
        <f t="shared" si="220"/>
        <v>42708.592245370368</v>
      </c>
      <c r="T2352" s="16">
        <f t="shared" si="221"/>
        <v>42738.592245370368</v>
      </c>
    </row>
    <row r="2353" spans="1:20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s="9" t="str">
        <f t="shared" si="218"/>
        <v>Technology</v>
      </c>
      <c r="R2353" s="9" t="str">
        <f t="shared" si="219"/>
        <v>Web</v>
      </c>
      <c r="S2353" s="15">
        <f t="shared" si="220"/>
        <v>42093.851145833338</v>
      </c>
      <c r="T2353" s="16">
        <f t="shared" si="221"/>
        <v>42123.851145833338</v>
      </c>
    </row>
    <row r="2354" spans="1:20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s="9" t="str">
        <f t="shared" si="218"/>
        <v>Technology</v>
      </c>
      <c r="R2354" s="9" t="str">
        <f t="shared" si="219"/>
        <v>Web</v>
      </c>
      <c r="S2354" s="15">
        <f t="shared" si="220"/>
        <v>42101.383703703701</v>
      </c>
      <c r="T2354" s="16">
        <f t="shared" si="221"/>
        <v>42161.383703703701</v>
      </c>
    </row>
    <row r="2355" spans="1:20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s="9" t="str">
        <f t="shared" si="218"/>
        <v>Technology</v>
      </c>
      <c r="R2355" s="9" t="str">
        <f t="shared" si="219"/>
        <v>Web</v>
      </c>
      <c r="S2355" s="15">
        <f t="shared" si="220"/>
        <v>42103.426180555558</v>
      </c>
      <c r="T2355" s="16">
        <f t="shared" si="221"/>
        <v>42115.426180555558</v>
      </c>
    </row>
    <row r="2356" spans="1:20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15">
        <f t="shared" si="220"/>
        <v>41954.472916666666</v>
      </c>
      <c r="T2356" s="16">
        <f t="shared" si="221"/>
        <v>42014.472916666666</v>
      </c>
    </row>
    <row r="2357" spans="1:20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15">
        <f t="shared" si="220"/>
        <v>42096.668240740742</v>
      </c>
      <c r="T2357" s="16">
        <f t="shared" si="221"/>
        <v>42126.668240740742</v>
      </c>
    </row>
    <row r="2358" spans="1:20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s="9" t="str">
        <f t="shared" si="218"/>
        <v>Technology</v>
      </c>
      <c r="R2358" s="9" t="str">
        <f t="shared" si="219"/>
        <v>Web</v>
      </c>
      <c r="S2358" s="15">
        <f t="shared" si="220"/>
        <v>42130.53361111111</v>
      </c>
      <c r="T2358" s="16">
        <f t="shared" si="221"/>
        <v>42160.53361111111</v>
      </c>
    </row>
    <row r="2359" spans="1:20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s="9" t="str">
        <f t="shared" si="218"/>
        <v>Technology</v>
      </c>
      <c r="R2359" s="9" t="str">
        <f t="shared" si="219"/>
        <v>Web</v>
      </c>
      <c r="S2359" s="15">
        <f t="shared" si="220"/>
        <v>42264.370115740741</v>
      </c>
      <c r="T2359" s="16">
        <f t="shared" si="221"/>
        <v>42294.370115740741</v>
      </c>
    </row>
    <row r="2360" spans="1:20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s="9" t="str">
        <f t="shared" si="218"/>
        <v>Technology</v>
      </c>
      <c r="R2360" s="9" t="str">
        <f t="shared" si="219"/>
        <v>Web</v>
      </c>
      <c r="S2360" s="15">
        <f t="shared" si="220"/>
        <v>41978.680972222224</v>
      </c>
      <c r="T2360" s="16">
        <f t="shared" si="221"/>
        <v>42034.777083333334</v>
      </c>
    </row>
    <row r="2361" spans="1:20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15">
        <f t="shared" si="220"/>
        <v>42159.399583333332</v>
      </c>
      <c r="T2361" s="16">
        <f t="shared" si="221"/>
        <v>42219.399583333332</v>
      </c>
    </row>
    <row r="2362" spans="1:20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15">
        <f t="shared" si="220"/>
        <v>42377.45694444445</v>
      </c>
      <c r="T2362" s="16">
        <f t="shared" si="221"/>
        <v>42407.45694444445</v>
      </c>
    </row>
    <row r="2363" spans="1:20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s="9" t="str">
        <f t="shared" si="218"/>
        <v>Technology</v>
      </c>
      <c r="R2363" s="9" t="str">
        <f t="shared" si="219"/>
        <v>Web</v>
      </c>
      <c r="S2363" s="15">
        <f t="shared" si="220"/>
        <v>42466.608888888892</v>
      </c>
      <c r="T2363" s="16">
        <f t="shared" si="221"/>
        <v>42490.666666666672</v>
      </c>
    </row>
    <row r="2364" spans="1:20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15">
        <f t="shared" si="220"/>
        <v>41954.438310185185</v>
      </c>
      <c r="T2364" s="16">
        <f t="shared" si="221"/>
        <v>41984.438310185185</v>
      </c>
    </row>
    <row r="2365" spans="1:20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s="9" t="str">
        <f t="shared" si="218"/>
        <v>Technology</v>
      </c>
      <c r="R2365" s="9" t="str">
        <f t="shared" si="219"/>
        <v>Web</v>
      </c>
      <c r="S2365" s="15">
        <f t="shared" si="220"/>
        <v>42321.761574074073</v>
      </c>
      <c r="T2365" s="16">
        <f t="shared" si="221"/>
        <v>42366.761574074073</v>
      </c>
    </row>
    <row r="2366" spans="1:20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s="9" t="str">
        <f t="shared" si="218"/>
        <v>Technology</v>
      </c>
      <c r="R2366" s="9" t="str">
        <f t="shared" si="219"/>
        <v>Web</v>
      </c>
      <c r="S2366" s="15">
        <f t="shared" si="220"/>
        <v>42248.684675925921</v>
      </c>
      <c r="T2366" s="16">
        <f t="shared" si="221"/>
        <v>42303.684675925921</v>
      </c>
    </row>
    <row r="2367" spans="1:20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s="9" t="str">
        <f t="shared" si="218"/>
        <v>Technology</v>
      </c>
      <c r="R2367" s="9" t="str">
        <f t="shared" si="219"/>
        <v>Web</v>
      </c>
      <c r="S2367" s="15">
        <f t="shared" si="220"/>
        <v>42346.486400462964</v>
      </c>
      <c r="T2367" s="16">
        <f t="shared" si="221"/>
        <v>42386.708333333328</v>
      </c>
    </row>
    <row r="2368" spans="1:20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s="9" t="str">
        <f t="shared" si="218"/>
        <v>Technology</v>
      </c>
      <c r="R2368" s="9" t="str">
        <f t="shared" si="219"/>
        <v>Web</v>
      </c>
      <c r="S2368" s="15">
        <f t="shared" si="220"/>
        <v>42268.281631944439</v>
      </c>
      <c r="T2368" s="16">
        <f t="shared" si="221"/>
        <v>42298.281631944439</v>
      </c>
    </row>
    <row r="2369" spans="1:20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s="9" t="str">
        <f t="shared" si="218"/>
        <v>Technology</v>
      </c>
      <c r="R2369" s="9" t="str">
        <f t="shared" si="219"/>
        <v>Web</v>
      </c>
      <c r="S2369" s="15">
        <f t="shared" si="220"/>
        <v>42425.720092592594</v>
      </c>
      <c r="T2369" s="16">
        <f t="shared" si="221"/>
        <v>42485.678425925929</v>
      </c>
    </row>
    <row r="2370" spans="1:20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15">
        <f t="shared" si="220"/>
        <v>42063.471817129626</v>
      </c>
      <c r="T2370" s="16">
        <f t="shared" si="221"/>
        <v>42108.430150462962</v>
      </c>
    </row>
    <row r="2371" spans="1:20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8">
        <f t="shared" ref="P2371:P2434" si="223">IF(L2371&gt;0,E2371/L2371, 0)</f>
        <v>0</v>
      </c>
      <c r="Q2371" s="9" t="str">
        <f t="shared" ref="Q2371:Q2434" si="224">PROPER(LEFT($N2371,FIND("/",$N2371)-1))</f>
        <v>Technology</v>
      </c>
      <c r="R2371" s="9" t="str">
        <f t="shared" ref="R2371:R2434" si="225">PROPER(RIGHT($N2371,LEN(N2371)-FIND("/",N2371)))</f>
        <v>Web</v>
      </c>
      <c r="S2371" s="15">
        <f t="shared" ref="S2371:S2434" si="226">(J2371/86400)+25569+(-6/24)</f>
        <v>42380.562627314815</v>
      </c>
      <c r="T2371" s="16">
        <f t="shared" ref="T2371:T2434" si="227">(I2371/86400)+25569+(-6/24)</f>
        <v>42410.562627314815</v>
      </c>
    </row>
    <row r="2372" spans="1:20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15">
        <f t="shared" si="226"/>
        <v>41960.93913194444</v>
      </c>
      <c r="T2372" s="16">
        <f t="shared" si="227"/>
        <v>41990.93913194444</v>
      </c>
    </row>
    <row r="2373" spans="1:20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s="9" t="str">
        <f t="shared" si="224"/>
        <v>Technology</v>
      </c>
      <c r="R2373" s="9" t="str">
        <f t="shared" si="225"/>
        <v>Web</v>
      </c>
      <c r="S2373" s="15">
        <f t="shared" si="226"/>
        <v>42150.527731481481</v>
      </c>
      <c r="T2373" s="16">
        <f t="shared" si="227"/>
        <v>42180.527731481481</v>
      </c>
    </row>
    <row r="2374" spans="1:20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15">
        <f t="shared" si="226"/>
        <v>42087.819108796291</v>
      </c>
      <c r="T2374" s="16">
        <f t="shared" si="227"/>
        <v>42117.819108796291</v>
      </c>
    </row>
    <row r="2375" spans="1:20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15">
        <f t="shared" si="226"/>
        <v>42215.412314814814</v>
      </c>
      <c r="T2375" s="16">
        <f t="shared" si="227"/>
        <v>42245.412314814814</v>
      </c>
    </row>
    <row r="2376" spans="1:20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15">
        <f t="shared" si="226"/>
        <v>42017.593287037038</v>
      </c>
      <c r="T2376" s="16">
        <f t="shared" si="227"/>
        <v>42047.593287037038</v>
      </c>
    </row>
    <row r="2377" spans="1:20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s="9" t="str">
        <f t="shared" si="224"/>
        <v>Technology</v>
      </c>
      <c r="R2377" s="9" t="str">
        <f t="shared" si="225"/>
        <v>Web</v>
      </c>
      <c r="S2377" s="15">
        <f t="shared" si="226"/>
        <v>42592.586076388892</v>
      </c>
      <c r="T2377" s="16">
        <f t="shared" si="227"/>
        <v>42622.586076388892</v>
      </c>
    </row>
    <row r="2378" spans="1:20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s="9" t="str">
        <f t="shared" si="224"/>
        <v>Technology</v>
      </c>
      <c r="R2378" s="9" t="str">
        <f t="shared" si="225"/>
        <v>Web</v>
      </c>
      <c r="S2378" s="15">
        <f t="shared" si="226"/>
        <v>42318.675532407404</v>
      </c>
      <c r="T2378" s="16">
        <f t="shared" si="227"/>
        <v>42348.675532407404</v>
      </c>
    </row>
    <row r="2379" spans="1:20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s="9" t="str">
        <f t="shared" si="224"/>
        <v>Technology</v>
      </c>
      <c r="R2379" s="9" t="str">
        <f t="shared" si="225"/>
        <v>Web</v>
      </c>
      <c r="S2379" s="15">
        <f t="shared" si="226"/>
        <v>42669.620173611111</v>
      </c>
      <c r="T2379" s="16">
        <f t="shared" si="227"/>
        <v>42699.661840277782</v>
      </c>
    </row>
    <row r="2380" spans="1:20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s="9" t="str">
        <f t="shared" si="224"/>
        <v>Technology</v>
      </c>
      <c r="R2380" s="9" t="str">
        <f t="shared" si="225"/>
        <v>Web</v>
      </c>
      <c r="S2380" s="15">
        <f t="shared" si="226"/>
        <v>42212.763078703705</v>
      </c>
      <c r="T2380" s="16">
        <f t="shared" si="227"/>
        <v>42241.763078703705</v>
      </c>
    </row>
    <row r="2381" spans="1:20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s="9" t="str">
        <f t="shared" si="224"/>
        <v>Technology</v>
      </c>
      <c r="R2381" s="9" t="str">
        <f t="shared" si="225"/>
        <v>Web</v>
      </c>
      <c r="S2381" s="15">
        <f t="shared" si="226"/>
        <v>42236.766388888893</v>
      </c>
      <c r="T2381" s="16">
        <f t="shared" si="227"/>
        <v>42281.766388888893</v>
      </c>
    </row>
    <row r="2382" spans="1:20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s="9" t="str">
        <f t="shared" si="224"/>
        <v>Technology</v>
      </c>
      <c r="R2382" s="9" t="str">
        <f t="shared" si="225"/>
        <v>Web</v>
      </c>
      <c r="S2382" s="15">
        <f t="shared" si="226"/>
        <v>42248.543310185181</v>
      </c>
      <c r="T2382" s="16">
        <f t="shared" si="227"/>
        <v>42278.543310185181</v>
      </c>
    </row>
    <row r="2383" spans="1:20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s="9" t="str">
        <f t="shared" si="224"/>
        <v>Technology</v>
      </c>
      <c r="R2383" s="9" t="str">
        <f t="shared" si="225"/>
        <v>Web</v>
      </c>
      <c r="S2383" s="15">
        <f t="shared" si="226"/>
        <v>42074.685740740737</v>
      </c>
      <c r="T2383" s="16">
        <f t="shared" si="227"/>
        <v>42104.685740740737</v>
      </c>
    </row>
    <row r="2384" spans="1:20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15">
        <f t="shared" si="226"/>
        <v>42194.937534722223</v>
      </c>
      <c r="T2384" s="16">
        <f t="shared" si="227"/>
        <v>42219.937534722223</v>
      </c>
    </row>
    <row r="2385" spans="1:20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15">
        <f t="shared" si="226"/>
        <v>42026.806793981479</v>
      </c>
      <c r="T2385" s="16">
        <f t="shared" si="227"/>
        <v>42056.806793981479</v>
      </c>
    </row>
    <row r="2386" spans="1:20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15">
        <f t="shared" si="226"/>
        <v>41926.817627314813</v>
      </c>
      <c r="T2386" s="16">
        <f t="shared" si="227"/>
        <v>41956.859293981484</v>
      </c>
    </row>
    <row r="2387" spans="1:20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s="9" t="str">
        <f t="shared" si="224"/>
        <v>Technology</v>
      </c>
      <c r="R2387" s="9" t="str">
        <f t="shared" si="225"/>
        <v>Web</v>
      </c>
      <c r="S2387" s="15">
        <f t="shared" si="226"/>
        <v>42191.45175925926</v>
      </c>
      <c r="T2387" s="16">
        <f t="shared" si="227"/>
        <v>42221.45175925926</v>
      </c>
    </row>
    <row r="2388" spans="1:20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s="9" t="str">
        <f t="shared" si="224"/>
        <v>Technology</v>
      </c>
      <c r="R2388" s="9" t="str">
        <f t="shared" si="225"/>
        <v>Web</v>
      </c>
      <c r="S2388" s="15">
        <f t="shared" si="226"/>
        <v>41954.588240740741</v>
      </c>
      <c r="T2388" s="16">
        <f t="shared" si="227"/>
        <v>42014.588240740741</v>
      </c>
    </row>
    <row r="2389" spans="1:20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15">
        <f t="shared" si="226"/>
        <v>42528.376620370371</v>
      </c>
      <c r="T2389" s="16">
        <f t="shared" si="227"/>
        <v>42573.376620370371</v>
      </c>
    </row>
    <row r="2390" spans="1:20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s="9" t="str">
        <f t="shared" si="224"/>
        <v>Technology</v>
      </c>
      <c r="R2390" s="9" t="str">
        <f t="shared" si="225"/>
        <v>Web</v>
      </c>
      <c r="S2390" s="15">
        <f t="shared" si="226"/>
        <v>41989.603692129633</v>
      </c>
      <c r="T2390" s="16">
        <f t="shared" si="227"/>
        <v>42019.561805555553</v>
      </c>
    </row>
    <row r="2391" spans="1:20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15">
        <f t="shared" si="226"/>
        <v>42179.403379629628</v>
      </c>
      <c r="T2391" s="16">
        <f t="shared" si="227"/>
        <v>42210.665972222225</v>
      </c>
    </row>
    <row r="2392" spans="1:20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s="9" t="str">
        <f t="shared" si="224"/>
        <v>Technology</v>
      </c>
      <c r="R2392" s="9" t="str">
        <f t="shared" si="225"/>
        <v>Web</v>
      </c>
      <c r="S2392" s="15">
        <f t="shared" si="226"/>
        <v>41968.012314814812</v>
      </c>
      <c r="T2392" s="16">
        <f t="shared" si="227"/>
        <v>42008.012314814812</v>
      </c>
    </row>
    <row r="2393" spans="1:20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15">
        <f t="shared" si="226"/>
        <v>42064.544490740736</v>
      </c>
      <c r="T2393" s="16">
        <f t="shared" si="227"/>
        <v>42094.502824074079</v>
      </c>
    </row>
    <row r="2394" spans="1:20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s="9" t="str">
        <f t="shared" si="224"/>
        <v>Technology</v>
      </c>
      <c r="R2394" s="9" t="str">
        <f t="shared" si="225"/>
        <v>Web</v>
      </c>
      <c r="S2394" s="15">
        <f t="shared" si="226"/>
        <v>42275.870636574073</v>
      </c>
      <c r="T2394" s="16">
        <f t="shared" si="227"/>
        <v>42305.870636574073</v>
      </c>
    </row>
    <row r="2395" spans="1:20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15">
        <f t="shared" si="226"/>
        <v>42194.398344907408</v>
      </c>
      <c r="T2395" s="16">
        <f t="shared" si="227"/>
        <v>42224.398344907408</v>
      </c>
    </row>
    <row r="2396" spans="1:20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15">
        <f t="shared" si="226"/>
        <v>42031.112187499995</v>
      </c>
      <c r="T2396" s="16">
        <f t="shared" si="227"/>
        <v>42061.112187499995</v>
      </c>
    </row>
    <row r="2397" spans="1:20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s="9" t="str">
        <f t="shared" si="224"/>
        <v>Technology</v>
      </c>
      <c r="R2397" s="9" t="str">
        <f t="shared" si="225"/>
        <v>Web</v>
      </c>
      <c r="S2397" s="15">
        <f t="shared" si="226"/>
        <v>42716.871377314819</v>
      </c>
      <c r="T2397" s="16">
        <f t="shared" si="227"/>
        <v>42745.122916666667</v>
      </c>
    </row>
    <row r="2398" spans="1:20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15">
        <f t="shared" si="226"/>
        <v>42262.599050925928</v>
      </c>
      <c r="T2398" s="16">
        <f t="shared" si="227"/>
        <v>42292.599050925928</v>
      </c>
    </row>
    <row r="2399" spans="1:20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s="9" t="str">
        <f t="shared" si="224"/>
        <v>Technology</v>
      </c>
      <c r="R2399" s="9" t="str">
        <f t="shared" si="225"/>
        <v>Web</v>
      </c>
      <c r="S2399" s="15">
        <f t="shared" si="226"/>
        <v>41976.63490740741</v>
      </c>
      <c r="T2399" s="16">
        <f t="shared" si="227"/>
        <v>42006.63490740741</v>
      </c>
    </row>
    <row r="2400" spans="1:20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s="9" t="str">
        <f t="shared" si="224"/>
        <v>Technology</v>
      </c>
      <c r="R2400" s="9" t="str">
        <f t="shared" si="225"/>
        <v>Web</v>
      </c>
      <c r="S2400" s="15">
        <f t="shared" si="226"/>
        <v>42157.666481481487</v>
      </c>
      <c r="T2400" s="16">
        <f t="shared" si="227"/>
        <v>42187.666481481487</v>
      </c>
    </row>
    <row r="2401" spans="1:20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s="9" t="str">
        <f t="shared" si="224"/>
        <v>Technology</v>
      </c>
      <c r="R2401" s="9" t="str">
        <f t="shared" si="225"/>
        <v>Web</v>
      </c>
      <c r="S2401" s="15">
        <f t="shared" si="226"/>
        <v>41956.603078703702</v>
      </c>
      <c r="T2401" s="16">
        <f t="shared" si="227"/>
        <v>41991.603078703702</v>
      </c>
    </row>
    <row r="2402" spans="1:20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s="9" t="str">
        <f t="shared" si="224"/>
        <v>Technology</v>
      </c>
      <c r="R2402" s="9" t="str">
        <f t="shared" si="225"/>
        <v>Web</v>
      </c>
      <c r="S2402" s="15">
        <f t="shared" si="226"/>
        <v>42444.018101851849</v>
      </c>
      <c r="T2402" s="16">
        <f t="shared" si="227"/>
        <v>42474.018101851849</v>
      </c>
    </row>
    <row r="2403" spans="1:20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s="9" t="str">
        <f t="shared" si="224"/>
        <v>Food</v>
      </c>
      <c r="R2403" s="9" t="str">
        <f t="shared" si="225"/>
        <v>Food Trucks</v>
      </c>
      <c r="S2403" s="15">
        <f t="shared" si="226"/>
        <v>42374.572870370372</v>
      </c>
      <c r="T2403" s="16">
        <f t="shared" si="227"/>
        <v>42434.572870370372</v>
      </c>
    </row>
    <row r="2404" spans="1:20" ht="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15">
        <f t="shared" si="226"/>
        <v>42107.429756944446</v>
      </c>
      <c r="T2404" s="16">
        <f t="shared" si="227"/>
        <v>42137.429756944446</v>
      </c>
    </row>
    <row r="2405" spans="1:20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s="9" t="str">
        <f t="shared" si="224"/>
        <v>Food</v>
      </c>
      <c r="R2405" s="9" t="str">
        <f t="shared" si="225"/>
        <v>Food Trucks</v>
      </c>
      <c r="S2405" s="15">
        <f t="shared" si="226"/>
        <v>42399.632615740746</v>
      </c>
      <c r="T2405" s="16">
        <f t="shared" si="227"/>
        <v>42459.590949074074</v>
      </c>
    </row>
    <row r="2406" spans="1:20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s="9" t="str">
        <f t="shared" si="224"/>
        <v>Food</v>
      </c>
      <c r="R2406" s="9" t="str">
        <f t="shared" si="225"/>
        <v>Food Trucks</v>
      </c>
      <c r="S2406" s="15">
        <f t="shared" si="226"/>
        <v>42341.78943287037</v>
      </c>
      <c r="T2406" s="16">
        <f t="shared" si="227"/>
        <v>42371.78943287037</v>
      </c>
    </row>
    <row r="2407" spans="1:20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15">
        <f t="shared" si="226"/>
        <v>42595.335358796292</v>
      </c>
      <c r="T2407" s="16">
        <f t="shared" si="227"/>
        <v>42616.335358796292</v>
      </c>
    </row>
    <row r="2408" spans="1:20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s="9" t="str">
        <f t="shared" si="224"/>
        <v>Food</v>
      </c>
      <c r="R2408" s="9" t="str">
        <f t="shared" si="225"/>
        <v>Food Trucks</v>
      </c>
      <c r="S2408" s="15">
        <f t="shared" si="226"/>
        <v>41982.860995370371</v>
      </c>
      <c r="T2408" s="16">
        <f t="shared" si="227"/>
        <v>42022.860995370371</v>
      </c>
    </row>
    <row r="2409" spans="1:20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s="9" t="str">
        <f t="shared" si="224"/>
        <v>Food</v>
      </c>
      <c r="R2409" s="9" t="str">
        <f t="shared" si="225"/>
        <v>Food Trucks</v>
      </c>
      <c r="S2409" s="15">
        <f t="shared" si="226"/>
        <v>42082.325555555552</v>
      </c>
      <c r="T2409" s="16">
        <f t="shared" si="227"/>
        <v>42105</v>
      </c>
    </row>
    <row r="2410" spans="1:20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15">
        <f t="shared" si="226"/>
        <v>41918.890706018516</v>
      </c>
      <c r="T2410" s="16">
        <f t="shared" si="227"/>
        <v>41948.932372685187</v>
      </c>
    </row>
    <row r="2411" spans="1:20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s="9" t="str">
        <f t="shared" si="224"/>
        <v>Food</v>
      </c>
      <c r="R2411" s="9" t="str">
        <f t="shared" si="225"/>
        <v>Food Trucks</v>
      </c>
      <c r="S2411" s="15">
        <f t="shared" si="226"/>
        <v>42204.625868055555</v>
      </c>
      <c r="T2411" s="16">
        <f t="shared" si="227"/>
        <v>42234.625868055555</v>
      </c>
    </row>
    <row r="2412" spans="1:20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s="9" t="str">
        <f t="shared" si="224"/>
        <v>Food</v>
      </c>
      <c r="R2412" s="9" t="str">
        <f t="shared" si="225"/>
        <v>Food Trucks</v>
      </c>
      <c r="S2412" s="15">
        <f t="shared" si="226"/>
        <v>42224.158275462964</v>
      </c>
      <c r="T2412" s="16">
        <f t="shared" si="227"/>
        <v>42254.158275462964</v>
      </c>
    </row>
    <row r="2413" spans="1:20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s="9" t="str">
        <f t="shared" si="224"/>
        <v>Food</v>
      </c>
      <c r="R2413" s="9" t="str">
        <f t="shared" si="225"/>
        <v>Food Trucks</v>
      </c>
      <c r="S2413" s="15">
        <f t="shared" si="226"/>
        <v>42211.482430555552</v>
      </c>
      <c r="T2413" s="16">
        <f t="shared" si="227"/>
        <v>42241.482430555552</v>
      </c>
    </row>
    <row r="2414" spans="1:20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s="9" t="str">
        <f t="shared" si="224"/>
        <v>Food</v>
      </c>
      <c r="R2414" s="9" t="str">
        <f t="shared" si="225"/>
        <v>Food Trucks</v>
      </c>
      <c r="S2414" s="15">
        <f t="shared" si="226"/>
        <v>42655.486956018518</v>
      </c>
      <c r="T2414" s="16">
        <f t="shared" si="227"/>
        <v>42700.528622685189</v>
      </c>
    </row>
    <row r="2415" spans="1:20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s="9" t="str">
        <f t="shared" si="224"/>
        <v>Food</v>
      </c>
      <c r="R2415" s="9" t="str">
        <f t="shared" si="225"/>
        <v>Food Trucks</v>
      </c>
      <c r="S2415" s="15">
        <f t="shared" si="226"/>
        <v>41759.85974537037</v>
      </c>
      <c r="T2415" s="16">
        <f t="shared" si="227"/>
        <v>41790.729166666664</v>
      </c>
    </row>
    <row r="2416" spans="1:20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s="9" t="str">
        <f t="shared" si="224"/>
        <v>Food</v>
      </c>
      <c r="R2416" s="9" t="str">
        <f t="shared" si="225"/>
        <v>Food Trucks</v>
      </c>
      <c r="S2416" s="15">
        <f t="shared" si="226"/>
        <v>42198.445138888885</v>
      </c>
      <c r="T2416" s="16">
        <f t="shared" si="227"/>
        <v>42237.915972222225</v>
      </c>
    </row>
    <row r="2417" spans="1:20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s="9" t="str">
        <f t="shared" si="224"/>
        <v>Food</v>
      </c>
      <c r="R2417" s="9" t="str">
        <f t="shared" si="225"/>
        <v>Food Trucks</v>
      </c>
      <c r="S2417" s="15">
        <f t="shared" si="226"/>
        <v>42536.612800925926</v>
      </c>
      <c r="T2417" s="16">
        <f t="shared" si="227"/>
        <v>42566.612800925926</v>
      </c>
    </row>
    <row r="2418" spans="1:20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15">
        <f t="shared" si="226"/>
        <v>42019.487766203703</v>
      </c>
      <c r="T2418" s="16">
        <f t="shared" si="227"/>
        <v>42077.375</v>
      </c>
    </row>
    <row r="2419" spans="1:20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s="9" t="str">
        <f t="shared" si="224"/>
        <v>Food</v>
      </c>
      <c r="R2419" s="9" t="str">
        <f t="shared" si="225"/>
        <v>Food Trucks</v>
      </c>
      <c r="S2419" s="15">
        <f t="shared" si="226"/>
        <v>41831.634108796294</v>
      </c>
      <c r="T2419" s="16">
        <f t="shared" si="227"/>
        <v>41861.634108796294</v>
      </c>
    </row>
    <row r="2420" spans="1:20" ht="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15">
        <f t="shared" si="226"/>
        <v>42027.606990740736</v>
      </c>
      <c r="T2420" s="16">
        <f t="shared" si="227"/>
        <v>42087.565324074079</v>
      </c>
    </row>
    <row r="2421" spans="1:20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s="9" t="str">
        <f t="shared" si="224"/>
        <v>Food</v>
      </c>
      <c r="R2421" s="9" t="str">
        <f t="shared" si="225"/>
        <v>Food Trucks</v>
      </c>
      <c r="S2421" s="15">
        <f t="shared" si="226"/>
        <v>41993.488298611112</v>
      </c>
      <c r="T2421" s="16">
        <f t="shared" si="227"/>
        <v>42053.488298611112</v>
      </c>
    </row>
    <row r="2422" spans="1:20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s="9" t="str">
        <f t="shared" si="224"/>
        <v>Food</v>
      </c>
      <c r="R2422" s="9" t="str">
        <f t="shared" si="225"/>
        <v>Food Trucks</v>
      </c>
      <c r="S2422" s="15">
        <f t="shared" si="226"/>
        <v>41892.778877314813</v>
      </c>
      <c r="T2422" s="16">
        <f t="shared" si="227"/>
        <v>41952.820543981477</v>
      </c>
    </row>
    <row r="2423" spans="1:20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15">
        <f t="shared" si="226"/>
        <v>42026.437453703707</v>
      </c>
      <c r="T2423" s="16">
        <f t="shared" si="227"/>
        <v>42056.437453703707</v>
      </c>
    </row>
    <row r="2424" spans="1:20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15">
        <f t="shared" si="226"/>
        <v>42044.474953703699</v>
      </c>
      <c r="T2424" s="16">
        <f t="shared" si="227"/>
        <v>42074.433287037042</v>
      </c>
    </row>
    <row r="2425" spans="1:20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15">
        <f t="shared" si="226"/>
        <v>41974.454745370371</v>
      </c>
      <c r="T2425" s="16">
        <f t="shared" si="227"/>
        <v>42004.454745370371</v>
      </c>
    </row>
    <row r="2426" spans="1:20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s="9" t="str">
        <f t="shared" si="224"/>
        <v>Food</v>
      </c>
      <c r="R2426" s="9" t="str">
        <f t="shared" si="225"/>
        <v>Food Trucks</v>
      </c>
      <c r="S2426" s="15">
        <f t="shared" si="226"/>
        <v>41909.642453703702</v>
      </c>
      <c r="T2426" s="16">
        <f t="shared" si="227"/>
        <v>41939.642453703702</v>
      </c>
    </row>
    <row r="2427" spans="1:20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15">
        <f t="shared" si="226"/>
        <v>42502.663761574076</v>
      </c>
      <c r="T2427" s="16">
        <f t="shared" si="227"/>
        <v>42517.669444444444</v>
      </c>
    </row>
    <row r="2428" spans="1:20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s="9" t="str">
        <f t="shared" si="224"/>
        <v>Food</v>
      </c>
      <c r="R2428" s="9" t="str">
        <f t="shared" si="225"/>
        <v>Food Trucks</v>
      </c>
      <c r="S2428" s="15">
        <f t="shared" si="226"/>
        <v>42163.920046296298</v>
      </c>
      <c r="T2428" s="16">
        <f t="shared" si="227"/>
        <v>42223.920046296298</v>
      </c>
    </row>
    <row r="2429" spans="1:20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15">
        <f t="shared" si="226"/>
        <v>42412.068668981483</v>
      </c>
      <c r="T2429" s="16">
        <f t="shared" si="227"/>
        <v>42452.027002314819</v>
      </c>
    </row>
    <row r="2430" spans="1:20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15">
        <f t="shared" si="226"/>
        <v>42045.534155092595</v>
      </c>
      <c r="T2430" s="16">
        <f t="shared" si="227"/>
        <v>42075.492488425924</v>
      </c>
    </row>
    <row r="2431" spans="1:20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15">
        <f t="shared" si="226"/>
        <v>42734.629236111112</v>
      </c>
      <c r="T2431" s="16">
        <f t="shared" si="227"/>
        <v>42771.447222222225</v>
      </c>
    </row>
    <row r="2432" spans="1:20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15">
        <f t="shared" si="226"/>
        <v>42381.880833333329</v>
      </c>
      <c r="T2432" s="16">
        <f t="shared" si="227"/>
        <v>42411.880833333329</v>
      </c>
    </row>
    <row r="2433" spans="1:20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15">
        <f t="shared" si="226"/>
        <v>42488.849687499998</v>
      </c>
      <c r="T2433" s="16">
        <f t="shared" si="227"/>
        <v>42548.849687499998</v>
      </c>
    </row>
    <row r="2434" spans="1:20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15">
        <f t="shared" si="226"/>
        <v>42040.968715277777</v>
      </c>
      <c r="T2434" s="16">
        <f t="shared" si="227"/>
        <v>42070.968715277777</v>
      </c>
    </row>
    <row r="2435" spans="1:20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8">
        <f t="shared" ref="P2435:P2498" si="229">IF(L2435&gt;0,E2435/L2435, 0)</f>
        <v>0</v>
      </c>
      <c r="Q2435" s="9" t="str">
        <f t="shared" ref="Q2435:Q2498" si="230">PROPER(LEFT($N2435,FIND("/",$N2435)-1))</f>
        <v>Food</v>
      </c>
      <c r="R2435" s="9" t="str">
        <f t="shared" ref="R2435:R2498" si="231">PROPER(RIGHT($N2435,LEN(N2435)-FIND("/",N2435)))</f>
        <v>Food Trucks</v>
      </c>
      <c r="S2435" s="15">
        <f t="shared" ref="S2435:S2498" si="232">(J2435/86400)+25569+(-6/24)</f>
        <v>42397.64980324074</v>
      </c>
      <c r="T2435" s="16">
        <f t="shared" ref="T2435:T2498" si="233">(I2435/86400)+25569+(-6/24)</f>
        <v>42427.64980324074</v>
      </c>
    </row>
    <row r="2436" spans="1:20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15">
        <f t="shared" si="232"/>
        <v>42179.936041666668</v>
      </c>
      <c r="T2436" s="16">
        <f t="shared" si="233"/>
        <v>42219.936041666668</v>
      </c>
    </row>
    <row r="2437" spans="1:20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15">
        <f t="shared" si="232"/>
        <v>42252.027615740742</v>
      </c>
      <c r="T2437" s="16">
        <f t="shared" si="233"/>
        <v>42282.027615740742</v>
      </c>
    </row>
    <row r="2438" spans="1:20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15">
        <f t="shared" si="232"/>
        <v>42338.365393518514</v>
      </c>
      <c r="T2438" s="16">
        <f t="shared" si="233"/>
        <v>42398.365393518514</v>
      </c>
    </row>
    <row r="2439" spans="1:20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s="9" t="str">
        <f t="shared" si="230"/>
        <v>Food</v>
      </c>
      <c r="R2439" s="9" t="str">
        <f t="shared" si="231"/>
        <v>Food Trucks</v>
      </c>
      <c r="S2439" s="15">
        <f t="shared" si="232"/>
        <v>42031.715138888889</v>
      </c>
      <c r="T2439" s="16">
        <f t="shared" si="233"/>
        <v>42080.5</v>
      </c>
    </row>
    <row r="2440" spans="1:20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15">
        <f t="shared" si="232"/>
        <v>42285.66506944444</v>
      </c>
      <c r="T2440" s="16">
        <f t="shared" si="233"/>
        <v>42345.706736111111</v>
      </c>
    </row>
    <row r="2441" spans="1:20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s="9" t="str">
        <f t="shared" si="230"/>
        <v>Food</v>
      </c>
      <c r="R2441" s="9" t="str">
        <f t="shared" si="231"/>
        <v>Food Trucks</v>
      </c>
      <c r="S2441" s="15">
        <f t="shared" si="232"/>
        <v>42265.568622685183</v>
      </c>
      <c r="T2441" s="16">
        <f t="shared" si="233"/>
        <v>42295.568622685183</v>
      </c>
    </row>
    <row r="2442" spans="1:20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15">
        <f t="shared" si="232"/>
        <v>42383.649456018524</v>
      </c>
      <c r="T2442" s="16">
        <f t="shared" si="233"/>
        <v>42413.649456018524</v>
      </c>
    </row>
    <row r="2443" spans="1:20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s="9" t="str">
        <f t="shared" si="230"/>
        <v>Food</v>
      </c>
      <c r="R2443" s="9" t="str">
        <f t="shared" si="231"/>
        <v>Small Batch</v>
      </c>
      <c r="S2443" s="15">
        <f t="shared" si="232"/>
        <v>42186.875625000001</v>
      </c>
      <c r="T2443" s="16">
        <f t="shared" si="233"/>
        <v>42207.957638888889</v>
      </c>
    </row>
    <row r="2444" spans="1:20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s="9" t="str">
        <f t="shared" si="230"/>
        <v>Food</v>
      </c>
      <c r="R2444" s="9" t="str">
        <f t="shared" si="231"/>
        <v>Small Batch</v>
      </c>
      <c r="S2444" s="15">
        <f t="shared" si="232"/>
        <v>42052.416990740741</v>
      </c>
      <c r="T2444" s="16">
        <f t="shared" si="233"/>
        <v>42082.375324074077</v>
      </c>
    </row>
    <row r="2445" spans="1:20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s="9" t="str">
        <f t="shared" si="230"/>
        <v>Food</v>
      </c>
      <c r="R2445" s="9" t="str">
        <f t="shared" si="231"/>
        <v>Small Batch</v>
      </c>
      <c r="S2445" s="15">
        <f t="shared" si="232"/>
        <v>41836.375254629631</v>
      </c>
      <c r="T2445" s="16">
        <f t="shared" si="233"/>
        <v>41866.375254629631</v>
      </c>
    </row>
    <row r="2446" spans="1:20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s="9" t="str">
        <f t="shared" si="230"/>
        <v>Food</v>
      </c>
      <c r="R2446" s="9" t="str">
        <f t="shared" si="231"/>
        <v>Small Batch</v>
      </c>
      <c r="S2446" s="15">
        <f t="shared" si="232"/>
        <v>42485.504525462966</v>
      </c>
      <c r="T2446" s="16">
        <f t="shared" si="233"/>
        <v>42515.504525462966</v>
      </c>
    </row>
    <row r="2447" spans="1:20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s="9" t="str">
        <f t="shared" si="230"/>
        <v>Food</v>
      </c>
      <c r="R2447" s="9" t="str">
        <f t="shared" si="231"/>
        <v>Small Batch</v>
      </c>
      <c r="S2447" s="15">
        <f t="shared" si="232"/>
        <v>42242.940057870372</v>
      </c>
      <c r="T2447" s="16">
        <f t="shared" si="233"/>
        <v>42272.940057870372</v>
      </c>
    </row>
    <row r="2448" spans="1:20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s="9" t="str">
        <f t="shared" si="230"/>
        <v>Food</v>
      </c>
      <c r="R2448" s="9" t="str">
        <f t="shared" si="231"/>
        <v>Small Batch</v>
      </c>
      <c r="S2448" s="15">
        <f t="shared" si="232"/>
        <v>42670.352673611109</v>
      </c>
      <c r="T2448" s="16">
        <f t="shared" si="233"/>
        <v>42700.39434027778</v>
      </c>
    </row>
    <row r="2449" spans="1:20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s="9" t="str">
        <f t="shared" si="230"/>
        <v>Food</v>
      </c>
      <c r="R2449" s="9" t="str">
        <f t="shared" si="231"/>
        <v>Small Batch</v>
      </c>
      <c r="S2449" s="15">
        <f t="shared" si="232"/>
        <v>42654.219826388886</v>
      </c>
      <c r="T2449" s="16">
        <f t="shared" si="233"/>
        <v>42685.916666666672</v>
      </c>
    </row>
    <row r="2450" spans="1:20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s="9" t="str">
        <f t="shared" si="230"/>
        <v>Food</v>
      </c>
      <c r="R2450" s="9" t="str">
        <f t="shared" si="231"/>
        <v>Small Batch</v>
      </c>
      <c r="S2450" s="15">
        <f t="shared" si="232"/>
        <v>42607.066122685181</v>
      </c>
      <c r="T2450" s="16">
        <f t="shared" si="233"/>
        <v>42612.983333333337</v>
      </c>
    </row>
    <row r="2451" spans="1:20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15">
        <f t="shared" si="232"/>
        <v>41942.892534722225</v>
      </c>
      <c r="T2451" s="16">
        <f t="shared" si="233"/>
        <v>41972.934201388889</v>
      </c>
    </row>
    <row r="2452" spans="1:20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s="9" t="str">
        <f t="shared" si="230"/>
        <v>Food</v>
      </c>
      <c r="R2452" s="9" t="str">
        <f t="shared" si="231"/>
        <v>Small Batch</v>
      </c>
      <c r="S2452" s="15">
        <f t="shared" si="232"/>
        <v>41901.82240740741</v>
      </c>
      <c r="T2452" s="16">
        <f t="shared" si="233"/>
        <v>41939.882638888885</v>
      </c>
    </row>
    <row r="2453" spans="1:20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s="9" t="str">
        <f t="shared" si="230"/>
        <v>Food</v>
      </c>
      <c r="R2453" s="9" t="str">
        <f t="shared" si="231"/>
        <v>Small Batch</v>
      </c>
      <c r="S2453" s="15">
        <f t="shared" si="232"/>
        <v>42779.658449074079</v>
      </c>
      <c r="T2453" s="16">
        <f t="shared" si="233"/>
        <v>42799.658449074079</v>
      </c>
    </row>
    <row r="2454" spans="1:20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15">
        <f t="shared" si="232"/>
        <v>42338.59375</v>
      </c>
      <c r="T2454" s="16">
        <f t="shared" si="233"/>
        <v>42367.708333333328</v>
      </c>
    </row>
    <row r="2455" spans="1:20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s="9" t="str">
        <f t="shared" si="230"/>
        <v>Food</v>
      </c>
      <c r="R2455" s="9" t="str">
        <f t="shared" si="231"/>
        <v>Small Batch</v>
      </c>
      <c r="S2455" s="15">
        <f t="shared" si="232"/>
        <v>42738.442233796297</v>
      </c>
      <c r="T2455" s="16">
        <f t="shared" si="233"/>
        <v>42768.442233796297</v>
      </c>
    </row>
    <row r="2456" spans="1:20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s="9" t="str">
        <f t="shared" si="230"/>
        <v>Food</v>
      </c>
      <c r="R2456" s="9" t="str">
        <f t="shared" si="231"/>
        <v>Small Batch</v>
      </c>
      <c r="S2456" s="15">
        <f t="shared" si="232"/>
        <v>42769.951481481483</v>
      </c>
      <c r="T2456" s="16">
        <f t="shared" si="233"/>
        <v>42804.951481481483</v>
      </c>
    </row>
    <row r="2457" spans="1:20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s="9" t="str">
        <f t="shared" si="230"/>
        <v>Food</v>
      </c>
      <c r="R2457" s="9" t="str">
        <f t="shared" si="231"/>
        <v>Small Batch</v>
      </c>
      <c r="S2457" s="15">
        <f t="shared" si="232"/>
        <v>42452.531828703708</v>
      </c>
      <c r="T2457" s="16">
        <f t="shared" si="233"/>
        <v>42480.531828703708</v>
      </c>
    </row>
    <row r="2458" spans="1:20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s="9" t="str">
        <f t="shared" si="230"/>
        <v>Food</v>
      </c>
      <c r="R2458" s="9" t="str">
        <f t="shared" si="231"/>
        <v>Small Batch</v>
      </c>
      <c r="S2458" s="15">
        <f t="shared" si="232"/>
        <v>42761.711099537039</v>
      </c>
      <c r="T2458" s="16">
        <f t="shared" si="233"/>
        <v>42791.711099537039</v>
      </c>
    </row>
    <row r="2459" spans="1:20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s="9" t="str">
        <f t="shared" si="230"/>
        <v>Food</v>
      </c>
      <c r="R2459" s="9" t="str">
        <f t="shared" si="231"/>
        <v>Small Batch</v>
      </c>
      <c r="S2459" s="15">
        <f t="shared" si="232"/>
        <v>42423.352500000001</v>
      </c>
      <c r="T2459" s="16">
        <f t="shared" si="233"/>
        <v>42453.310833333337</v>
      </c>
    </row>
    <row r="2460" spans="1:20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s="9" t="str">
        <f t="shared" si="230"/>
        <v>Food</v>
      </c>
      <c r="R2460" s="9" t="str">
        <f t="shared" si="231"/>
        <v>Small Batch</v>
      </c>
      <c r="S2460" s="15">
        <f t="shared" si="232"/>
        <v>42495.621736111112</v>
      </c>
      <c r="T2460" s="16">
        <f t="shared" si="233"/>
        <v>42530.541666666672</v>
      </c>
    </row>
    <row r="2461" spans="1:20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s="9" t="str">
        <f t="shared" si="230"/>
        <v>Food</v>
      </c>
      <c r="R2461" s="9" t="str">
        <f t="shared" si="231"/>
        <v>Small Batch</v>
      </c>
      <c r="S2461" s="15">
        <f t="shared" si="232"/>
        <v>42407.387557870374</v>
      </c>
      <c r="T2461" s="16">
        <f t="shared" si="233"/>
        <v>42452.345891203702</v>
      </c>
    </row>
    <row r="2462" spans="1:20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s="9" t="str">
        <f t="shared" si="230"/>
        <v>Food</v>
      </c>
      <c r="R2462" s="9" t="str">
        <f t="shared" si="231"/>
        <v>Small Batch</v>
      </c>
      <c r="S2462" s="15">
        <f t="shared" si="232"/>
        <v>42703.937118055561</v>
      </c>
      <c r="T2462" s="16">
        <f t="shared" si="233"/>
        <v>42737.928472222222</v>
      </c>
    </row>
    <row r="2463" spans="1:20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s="9" t="str">
        <f t="shared" si="230"/>
        <v>Music</v>
      </c>
      <c r="R2463" s="9" t="str">
        <f t="shared" si="231"/>
        <v>Indie Rock</v>
      </c>
      <c r="S2463" s="15">
        <f t="shared" si="232"/>
        <v>40783.762696759259</v>
      </c>
      <c r="T2463" s="16">
        <f t="shared" si="233"/>
        <v>40816.875</v>
      </c>
    </row>
    <row r="2464" spans="1:20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s="9" t="str">
        <f t="shared" si="230"/>
        <v>Music</v>
      </c>
      <c r="R2464" s="9" t="str">
        <f t="shared" si="231"/>
        <v>Indie Rock</v>
      </c>
      <c r="S2464" s="15">
        <f t="shared" si="232"/>
        <v>41088.936296296299</v>
      </c>
      <c r="T2464" s="16">
        <f t="shared" si="233"/>
        <v>41108.936296296299</v>
      </c>
    </row>
    <row r="2465" spans="1:20" ht="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15">
        <f t="shared" si="232"/>
        <v>41340.861400462964</v>
      </c>
      <c r="T2465" s="16">
        <f t="shared" si="233"/>
        <v>41380.541666666664</v>
      </c>
    </row>
    <row r="2466" spans="1:20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s="9" t="str">
        <f t="shared" si="230"/>
        <v>Music</v>
      </c>
      <c r="R2466" s="9" t="str">
        <f t="shared" si="231"/>
        <v>Indie Rock</v>
      </c>
      <c r="S2466" s="15">
        <f t="shared" si="232"/>
        <v>42248.65042824074</v>
      </c>
      <c r="T2466" s="16">
        <f t="shared" si="233"/>
        <v>42277.561805555553</v>
      </c>
    </row>
    <row r="2467" spans="1:20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s="9" t="str">
        <f t="shared" si="230"/>
        <v>Music</v>
      </c>
      <c r="R2467" s="9" t="str">
        <f t="shared" si="231"/>
        <v>Indie Rock</v>
      </c>
      <c r="S2467" s="15">
        <f t="shared" si="232"/>
        <v>41145.469305555554</v>
      </c>
      <c r="T2467" s="16">
        <f t="shared" si="233"/>
        <v>41175.469305555554</v>
      </c>
    </row>
    <row r="2468" spans="1:20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s="9" t="str">
        <f t="shared" si="230"/>
        <v>Music</v>
      </c>
      <c r="R2468" s="9" t="str">
        <f t="shared" si="231"/>
        <v>Indie Rock</v>
      </c>
      <c r="S2468" s="15">
        <f t="shared" si="232"/>
        <v>41372.852465277778</v>
      </c>
      <c r="T2468" s="16">
        <f t="shared" si="233"/>
        <v>41402.852465277778</v>
      </c>
    </row>
    <row r="2469" spans="1:20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s="9" t="str">
        <f t="shared" si="230"/>
        <v>Music</v>
      </c>
      <c r="R2469" s="9" t="str">
        <f t="shared" si="231"/>
        <v>Indie Rock</v>
      </c>
      <c r="S2469" s="15">
        <f t="shared" si="232"/>
        <v>41025.624201388891</v>
      </c>
      <c r="T2469" s="16">
        <f t="shared" si="233"/>
        <v>41039.458333333336</v>
      </c>
    </row>
    <row r="2470" spans="1:20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s="9" t="str">
        <f t="shared" si="230"/>
        <v>Music</v>
      </c>
      <c r="R2470" s="9" t="str">
        <f t="shared" si="231"/>
        <v>Indie Rock</v>
      </c>
      <c r="S2470" s="15">
        <f t="shared" si="232"/>
        <v>41173.904178240744</v>
      </c>
      <c r="T2470" s="16">
        <f t="shared" si="233"/>
        <v>41209.958333333336</v>
      </c>
    </row>
    <row r="2471" spans="1:20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s="9" t="str">
        <f t="shared" si="230"/>
        <v>Music</v>
      </c>
      <c r="R2471" s="9" t="str">
        <f t="shared" si="231"/>
        <v>Indie Rock</v>
      </c>
      <c r="S2471" s="15">
        <f t="shared" si="232"/>
        <v>40557.179733796293</v>
      </c>
      <c r="T2471" s="16">
        <f t="shared" si="233"/>
        <v>40582.179733796293</v>
      </c>
    </row>
    <row r="2472" spans="1:20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s="9" t="str">
        <f t="shared" si="230"/>
        <v>Music</v>
      </c>
      <c r="R2472" s="9" t="str">
        <f t="shared" si="231"/>
        <v>Indie Rock</v>
      </c>
      <c r="S2472" s="15">
        <f t="shared" si="232"/>
        <v>41022.82471064815</v>
      </c>
      <c r="T2472" s="16">
        <f t="shared" si="233"/>
        <v>41052.82471064815</v>
      </c>
    </row>
    <row r="2473" spans="1:20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s="9" t="str">
        <f t="shared" si="230"/>
        <v>Music</v>
      </c>
      <c r="R2473" s="9" t="str">
        <f t="shared" si="231"/>
        <v>Indie Rock</v>
      </c>
      <c r="S2473" s="15">
        <f t="shared" si="232"/>
        <v>40893.742962962962</v>
      </c>
      <c r="T2473" s="16">
        <f t="shared" si="233"/>
        <v>40933.742962962962</v>
      </c>
    </row>
    <row r="2474" spans="1:20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s="9" t="str">
        <f t="shared" si="230"/>
        <v>Music</v>
      </c>
      <c r="R2474" s="9" t="str">
        <f t="shared" si="231"/>
        <v>Indie Rock</v>
      </c>
      <c r="S2474" s="15">
        <f t="shared" si="232"/>
        <v>40353.86550925926</v>
      </c>
      <c r="T2474" s="16">
        <f t="shared" si="233"/>
        <v>40424.793749999997</v>
      </c>
    </row>
    <row r="2475" spans="1:20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s="9" t="str">
        <f t="shared" si="230"/>
        <v>Music</v>
      </c>
      <c r="R2475" s="9" t="str">
        <f t="shared" si="231"/>
        <v>Indie Rock</v>
      </c>
      <c r="S2475" s="15">
        <f t="shared" si="232"/>
        <v>41193.498483796298</v>
      </c>
      <c r="T2475" s="16">
        <f t="shared" si="233"/>
        <v>41223.540150462963</v>
      </c>
    </row>
    <row r="2476" spans="1:20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s="9" t="str">
        <f t="shared" si="230"/>
        <v>Music</v>
      </c>
      <c r="R2476" s="9" t="str">
        <f t="shared" si="231"/>
        <v>Indie Rock</v>
      </c>
      <c r="S2476" s="15">
        <f t="shared" si="232"/>
        <v>40416.761296296296</v>
      </c>
      <c r="T2476" s="16">
        <f t="shared" si="233"/>
        <v>40461.761296296296</v>
      </c>
    </row>
    <row r="2477" spans="1:20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s="9" t="str">
        <f t="shared" si="230"/>
        <v>Music</v>
      </c>
      <c r="R2477" s="9" t="str">
        <f t="shared" si="231"/>
        <v>Indie Rock</v>
      </c>
      <c r="S2477" s="15">
        <f t="shared" si="232"/>
        <v>40310.037673611107</v>
      </c>
      <c r="T2477" s="16">
        <f t="shared" si="233"/>
        <v>40369.666666666664</v>
      </c>
    </row>
    <row r="2478" spans="1:20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s="9" t="str">
        <f t="shared" si="230"/>
        <v>Music</v>
      </c>
      <c r="R2478" s="9" t="str">
        <f t="shared" si="231"/>
        <v>Indie Rock</v>
      </c>
      <c r="S2478" s="15">
        <f t="shared" si="232"/>
        <v>41913.078356481477</v>
      </c>
      <c r="T2478" s="16">
        <f t="shared" si="233"/>
        <v>41946.120023148149</v>
      </c>
    </row>
    <row r="2479" spans="1:20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s="9" t="str">
        <f t="shared" si="230"/>
        <v>Music</v>
      </c>
      <c r="R2479" s="9" t="str">
        <f t="shared" si="231"/>
        <v>Indie Rock</v>
      </c>
      <c r="S2479" s="15">
        <f t="shared" si="232"/>
        <v>41088.441493055558</v>
      </c>
      <c r="T2479" s="16">
        <f t="shared" si="233"/>
        <v>41133.441493055558</v>
      </c>
    </row>
    <row r="2480" spans="1:20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s="9" t="str">
        <f t="shared" si="230"/>
        <v>Music</v>
      </c>
      <c r="R2480" s="9" t="str">
        <f t="shared" si="231"/>
        <v>Indie Rock</v>
      </c>
      <c r="S2480" s="15">
        <f t="shared" si="232"/>
        <v>41257.700381944444</v>
      </c>
      <c r="T2480" s="16">
        <f t="shared" si="233"/>
        <v>41287.700381944444</v>
      </c>
    </row>
    <row r="2481" spans="1:20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s="9" t="str">
        <f t="shared" si="230"/>
        <v>Music</v>
      </c>
      <c r="R2481" s="9" t="str">
        <f t="shared" si="231"/>
        <v>Indie Rock</v>
      </c>
      <c r="S2481" s="15">
        <f t="shared" si="232"/>
        <v>41107.476782407408</v>
      </c>
      <c r="T2481" s="16">
        <f t="shared" si="233"/>
        <v>41117.833333333336</v>
      </c>
    </row>
    <row r="2482" spans="1:20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15">
        <f t="shared" si="232"/>
        <v>42227.686157407406</v>
      </c>
      <c r="T2482" s="16">
        <f t="shared" si="233"/>
        <v>42287.686157407406</v>
      </c>
    </row>
    <row r="2483" spans="1:20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s="9" t="str">
        <f t="shared" si="230"/>
        <v>Music</v>
      </c>
      <c r="R2483" s="9" t="str">
        <f t="shared" si="231"/>
        <v>Indie Rock</v>
      </c>
      <c r="S2483" s="15">
        <f t="shared" si="232"/>
        <v>40999.395925925928</v>
      </c>
      <c r="T2483" s="16">
        <f t="shared" si="233"/>
        <v>41029.395925925928</v>
      </c>
    </row>
    <row r="2484" spans="1:20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15">
        <f t="shared" si="232"/>
        <v>40711.532210648147</v>
      </c>
      <c r="T2484" s="16">
        <f t="shared" si="233"/>
        <v>40756.532210648147</v>
      </c>
    </row>
    <row r="2485" spans="1:20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s="9" t="str">
        <f t="shared" si="230"/>
        <v>Music</v>
      </c>
      <c r="R2485" s="9" t="str">
        <f t="shared" si="231"/>
        <v>Indie Rock</v>
      </c>
      <c r="S2485" s="15">
        <f t="shared" si="232"/>
        <v>40970.500034722223</v>
      </c>
      <c r="T2485" s="16">
        <f t="shared" si="233"/>
        <v>41030.458368055552</v>
      </c>
    </row>
    <row r="2486" spans="1:20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s="9" t="str">
        <f t="shared" si="230"/>
        <v>Music</v>
      </c>
      <c r="R2486" s="9" t="str">
        <f t="shared" si="231"/>
        <v>Indie Rock</v>
      </c>
      <c r="S2486" s="15">
        <f t="shared" si="232"/>
        <v>40771.666701388887</v>
      </c>
      <c r="T2486" s="16">
        <f t="shared" si="233"/>
        <v>40801.666701388887</v>
      </c>
    </row>
    <row r="2487" spans="1:20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s="9" t="str">
        <f t="shared" si="230"/>
        <v>Music</v>
      </c>
      <c r="R2487" s="9" t="str">
        <f t="shared" si="231"/>
        <v>Indie Rock</v>
      </c>
      <c r="S2487" s="15">
        <f t="shared" si="232"/>
        <v>40793.748599537037</v>
      </c>
      <c r="T2487" s="16">
        <f t="shared" si="233"/>
        <v>40828.748599537037</v>
      </c>
    </row>
    <row r="2488" spans="1:20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s="9" t="str">
        <f t="shared" si="230"/>
        <v>Music</v>
      </c>
      <c r="R2488" s="9" t="str">
        <f t="shared" si="231"/>
        <v>Indie Rock</v>
      </c>
      <c r="S2488" s="15">
        <f t="shared" si="232"/>
        <v>40991.458055555559</v>
      </c>
      <c r="T2488" s="16">
        <f t="shared" si="233"/>
        <v>41021.458055555559</v>
      </c>
    </row>
    <row r="2489" spans="1:20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s="9" t="str">
        <f t="shared" si="230"/>
        <v>Music</v>
      </c>
      <c r="R2489" s="9" t="str">
        <f t="shared" si="231"/>
        <v>Indie Rock</v>
      </c>
      <c r="S2489" s="15">
        <f t="shared" si="232"/>
        <v>41025.833298611113</v>
      </c>
      <c r="T2489" s="16">
        <f t="shared" si="233"/>
        <v>41055.833298611113</v>
      </c>
    </row>
    <row r="2490" spans="1:20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s="9" t="str">
        <f t="shared" si="230"/>
        <v>Music</v>
      </c>
      <c r="R2490" s="9" t="str">
        <f t="shared" si="231"/>
        <v>Indie Rock</v>
      </c>
      <c r="S2490" s="15">
        <f t="shared" si="232"/>
        <v>40833.383194444446</v>
      </c>
      <c r="T2490" s="16">
        <f t="shared" si="233"/>
        <v>40863.424861111111</v>
      </c>
    </row>
    <row r="2491" spans="1:20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15">
        <f t="shared" si="232"/>
        <v>41373.440266203703</v>
      </c>
      <c r="T2491" s="16">
        <f t="shared" si="233"/>
        <v>41403.440266203703</v>
      </c>
    </row>
    <row r="2492" spans="1:20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s="9" t="str">
        <f t="shared" si="230"/>
        <v>Music</v>
      </c>
      <c r="R2492" s="9" t="str">
        <f t="shared" si="231"/>
        <v>Indie Rock</v>
      </c>
      <c r="S2492" s="15">
        <f t="shared" si="232"/>
        <v>41022.977731481486</v>
      </c>
      <c r="T2492" s="16">
        <f t="shared" si="233"/>
        <v>41082.977731481486</v>
      </c>
    </row>
    <row r="2493" spans="1:20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15">
        <f t="shared" si="232"/>
        <v>40542.589282407411</v>
      </c>
      <c r="T2493" s="16">
        <f t="shared" si="233"/>
        <v>40558.827083333337</v>
      </c>
    </row>
    <row r="2494" spans="1:20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15">
        <f t="shared" si="232"/>
        <v>41024.735972222225</v>
      </c>
      <c r="T2494" s="16">
        <f t="shared" si="233"/>
        <v>41076.165972222225</v>
      </c>
    </row>
    <row r="2495" spans="1:20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s="9" t="str">
        <f t="shared" si="230"/>
        <v>Music</v>
      </c>
      <c r="R2495" s="9" t="str">
        <f t="shared" si="231"/>
        <v>Indie Rock</v>
      </c>
      <c r="S2495" s="15">
        <f t="shared" si="232"/>
        <v>41347.918287037035</v>
      </c>
      <c r="T2495" s="16">
        <f t="shared" si="233"/>
        <v>41392.918287037035</v>
      </c>
    </row>
    <row r="2496" spans="1:20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s="9" t="str">
        <f t="shared" si="230"/>
        <v>Music</v>
      </c>
      <c r="R2496" s="9" t="str">
        <f t="shared" si="231"/>
        <v>Indie Rock</v>
      </c>
      <c r="S2496" s="15">
        <f t="shared" si="232"/>
        <v>41022.395185185189</v>
      </c>
      <c r="T2496" s="16">
        <f t="shared" si="233"/>
        <v>41052.395185185189</v>
      </c>
    </row>
    <row r="2497" spans="1:20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s="9" t="str">
        <f t="shared" si="230"/>
        <v>Music</v>
      </c>
      <c r="R2497" s="9" t="str">
        <f t="shared" si="231"/>
        <v>Indie Rock</v>
      </c>
      <c r="S2497" s="15">
        <f t="shared" si="232"/>
        <v>41036.696469907409</v>
      </c>
      <c r="T2497" s="16">
        <f t="shared" si="233"/>
        <v>41066.696469907409</v>
      </c>
    </row>
    <row r="2498" spans="1:20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15">
        <f t="shared" si="232"/>
        <v>41327.746435185181</v>
      </c>
      <c r="T2498" s="16">
        <f t="shared" si="233"/>
        <v>41362.704768518517</v>
      </c>
    </row>
    <row r="2499" spans="1:20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8">
        <f t="shared" ref="P2499:P2562" si="235">IF(L2499&gt;0,E2499/L2499, 0)</f>
        <v>80.551071428571419</v>
      </c>
      <c r="Q2499" s="9" t="str">
        <f t="shared" ref="Q2499:Q2562" si="236">PROPER(LEFT($N2499,FIND("/",$N2499)-1))</f>
        <v>Music</v>
      </c>
      <c r="R2499" s="9" t="str">
        <f t="shared" ref="R2499:R2562" si="237">PROPER(RIGHT($N2499,LEN(N2499)-FIND("/",N2499)))</f>
        <v>Indie Rock</v>
      </c>
      <c r="S2499" s="15">
        <f t="shared" ref="S2499:S2562" si="238">(J2499/86400)+25569+(-6/24)</f>
        <v>40730.628912037035</v>
      </c>
      <c r="T2499" s="16">
        <f t="shared" ref="T2499:T2562" si="239">(I2499/86400)+25569+(-6/24)</f>
        <v>40760.628912037035</v>
      </c>
    </row>
    <row r="2500" spans="1:20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15">
        <f t="shared" si="238"/>
        <v>42017.717442129629</v>
      </c>
      <c r="T2500" s="16">
        <f t="shared" si="239"/>
        <v>42031.717442129629</v>
      </c>
    </row>
    <row r="2501" spans="1:20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s="9" t="str">
        <f t="shared" si="236"/>
        <v>Music</v>
      </c>
      <c r="R2501" s="9" t="str">
        <f t="shared" si="237"/>
        <v>Indie Rock</v>
      </c>
      <c r="S2501" s="15">
        <f t="shared" si="238"/>
        <v>41226.398576388892</v>
      </c>
      <c r="T2501" s="16">
        <f t="shared" si="239"/>
        <v>41274.5</v>
      </c>
    </row>
    <row r="2502" spans="1:20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s="9" t="str">
        <f t="shared" si="236"/>
        <v>Music</v>
      </c>
      <c r="R2502" s="9" t="str">
        <f t="shared" si="237"/>
        <v>Indie Rock</v>
      </c>
      <c r="S2502" s="15">
        <f t="shared" si="238"/>
        <v>41053.522858796292</v>
      </c>
      <c r="T2502" s="16">
        <f t="shared" si="239"/>
        <v>41083.522858796292</v>
      </c>
    </row>
    <row r="2503" spans="1:20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s="9" t="str">
        <f t="shared" si="236"/>
        <v>Food</v>
      </c>
      <c r="R2503" s="9" t="str">
        <f t="shared" si="237"/>
        <v>Restaurants</v>
      </c>
      <c r="S2503" s="15">
        <f t="shared" si="238"/>
        <v>42244.526666666672</v>
      </c>
      <c r="T2503" s="16">
        <f t="shared" si="239"/>
        <v>42274.526666666672</v>
      </c>
    </row>
    <row r="2504" spans="1:20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15">
        <f t="shared" si="238"/>
        <v>41858.575439814813</v>
      </c>
      <c r="T2504" s="16">
        <f t="shared" si="239"/>
        <v>41903.575439814813</v>
      </c>
    </row>
    <row r="2505" spans="1:20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s="9" t="str">
        <f t="shared" si="236"/>
        <v>Food</v>
      </c>
      <c r="R2505" s="9" t="str">
        <f t="shared" si="237"/>
        <v>Restaurants</v>
      </c>
      <c r="S2505" s="15">
        <f t="shared" si="238"/>
        <v>42498.649398148147</v>
      </c>
      <c r="T2505" s="16">
        <f t="shared" si="239"/>
        <v>42528.629166666666</v>
      </c>
    </row>
    <row r="2506" spans="1:20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s="9" t="str">
        <f t="shared" si="236"/>
        <v>Food</v>
      </c>
      <c r="R2506" s="9" t="str">
        <f t="shared" si="237"/>
        <v>Restaurants</v>
      </c>
      <c r="S2506" s="15">
        <f t="shared" si="238"/>
        <v>41927.765439814815</v>
      </c>
      <c r="T2506" s="16">
        <f t="shared" si="239"/>
        <v>41957.807106481487</v>
      </c>
    </row>
    <row r="2507" spans="1:20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s="9" t="str">
        <f t="shared" si="236"/>
        <v>Food</v>
      </c>
      <c r="R2507" s="9" t="str">
        <f t="shared" si="237"/>
        <v>Restaurants</v>
      </c>
      <c r="S2507" s="15">
        <f t="shared" si="238"/>
        <v>42046.80574074074</v>
      </c>
      <c r="T2507" s="16">
        <f t="shared" si="239"/>
        <v>42076.764074074075</v>
      </c>
    </row>
    <row r="2508" spans="1:20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15">
        <f t="shared" si="238"/>
        <v>42258.047094907408</v>
      </c>
      <c r="T2508" s="16">
        <f t="shared" si="239"/>
        <v>42280.625</v>
      </c>
    </row>
    <row r="2509" spans="1:20" ht="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s="9" t="str">
        <f t="shared" si="236"/>
        <v>Food</v>
      </c>
      <c r="R2509" s="9" t="str">
        <f t="shared" si="237"/>
        <v>Restaurants</v>
      </c>
      <c r="S2509" s="15">
        <f t="shared" si="238"/>
        <v>42104.822962962964</v>
      </c>
      <c r="T2509" s="16">
        <f t="shared" si="239"/>
        <v>42134.822962962964</v>
      </c>
    </row>
    <row r="2510" spans="1:20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s="9" t="str">
        <f t="shared" si="236"/>
        <v>Food</v>
      </c>
      <c r="R2510" s="9" t="str">
        <f t="shared" si="237"/>
        <v>Restaurants</v>
      </c>
      <c r="S2510" s="15">
        <f t="shared" si="238"/>
        <v>41835.701782407406</v>
      </c>
      <c r="T2510" s="16">
        <f t="shared" si="239"/>
        <v>41865.701782407406</v>
      </c>
    </row>
    <row r="2511" spans="1:20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s="9" t="str">
        <f t="shared" si="236"/>
        <v>Food</v>
      </c>
      <c r="R2511" s="9" t="str">
        <f t="shared" si="237"/>
        <v>Restaurants</v>
      </c>
      <c r="S2511" s="15">
        <f t="shared" si="238"/>
        <v>42058.559594907405</v>
      </c>
      <c r="T2511" s="16">
        <f t="shared" si="239"/>
        <v>42114.517928240741</v>
      </c>
    </row>
    <row r="2512" spans="1:20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15">
        <f t="shared" si="238"/>
        <v>42078.747361111113</v>
      </c>
      <c r="T2512" s="16">
        <f t="shared" si="239"/>
        <v>42138.747361111113</v>
      </c>
    </row>
    <row r="2513" spans="1:20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s="9" t="str">
        <f t="shared" si="236"/>
        <v>Food</v>
      </c>
      <c r="R2513" s="9" t="str">
        <f t="shared" si="237"/>
        <v>Restaurants</v>
      </c>
      <c r="S2513" s="15">
        <f t="shared" si="238"/>
        <v>42371.196909722217</v>
      </c>
      <c r="T2513" s="16">
        <f t="shared" si="239"/>
        <v>42401.196909722217</v>
      </c>
    </row>
    <row r="2514" spans="1:20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s="9" t="str">
        <f t="shared" si="236"/>
        <v>Food</v>
      </c>
      <c r="R2514" s="9" t="str">
        <f t="shared" si="237"/>
        <v>Restaurants</v>
      </c>
      <c r="S2514" s="15">
        <f t="shared" si="238"/>
        <v>41971.626863425925</v>
      </c>
      <c r="T2514" s="16">
        <f t="shared" si="239"/>
        <v>41986.626863425925</v>
      </c>
    </row>
    <row r="2515" spans="1:20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s="9" t="str">
        <f t="shared" si="236"/>
        <v>Food</v>
      </c>
      <c r="R2515" s="9" t="str">
        <f t="shared" si="237"/>
        <v>Restaurants</v>
      </c>
      <c r="S2515" s="15">
        <f t="shared" si="238"/>
        <v>42731.75681712963</v>
      </c>
      <c r="T2515" s="16">
        <f t="shared" si="239"/>
        <v>42791.75681712963</v>
      </c>
    </row>
    <row r="2516" spans="1:20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15">
        <f t="shared" si="238"/>
        <v>41854.139780092592</v>
      </c>
      <c r="T2516" s="16">
        <f t="shared" si="239"/>
        <v>41871.139780092592</v>
      </c>
    </row>
    <row r="2517" spans="1:20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15">
        <f t="shared" si="238"/>
        <v>42027.589733796296</v>
      </c>
      <c r="T2517" s="16">
        <f t="shared" si="239"/>
        <v>42057.589733796296</v>
      </c>
    </row>
    <row r="2518" spans="1:20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s="9" t="str">
        <f t="shared" si="236"/>
        <v>Food</v>
      </c>
      <c r="R2518" s="9" t="str">
        <f t="shared" si="237"/>
        <v>Restaurants</v>
      </c>
      <c r="S2518" s="15">
        <f t="shared" si="238"/>
        <v>41942.403379629628</v>
      </c>
      <c r="T2518" s="16">
        <f t="shared" si="239"/>
        <v>41972.4450462963</v>
      </c>
    </row>
    <row r="2519" spans="1:20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s="9" t="str">
        <f t="shared" si="236"/>
        <v>Food</v>
      </c>
      <c r="R2519" s="9" t="str">
        <f t="shared" si="237"/>
        <v>Restaurants</v>
      </c>
      <c r="S2519" s="15">
        <f t="shared" si="238"/>
        <v>42052.552430555559</v>
      </c>
      <c r="T2519" s="16">
        <f t="shared" si="239"/>
        <v>42082.510763888888</v>
      </c>
    </row>
    <row r="2520" spans="1:20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s="9" t="str">
        <f t="shared" si="236"/>
        <v>Food</v>
      </c>
      <c r="R2520" s="9" t="str">
        <f t="shared" si="237"/>
        <v>Restaurants</v>
      </c>
      <c r="S2520" s="15">
        <f t="shared" si="238"/>
        <v>41926.430879629632</v>
      </c>
      <c r="T2520" s="16">
        <f t="shared" si="239"/>
        <v>41956.472546296296</v>
      </c>
    </row>
    <row r="2521" spans="1:20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15">
        <f t="shared" si="238"/>
        <v>41808.905138888891</v>
      </c>
      <c r="T2521" s="16">
        <f t="shared" si="239"/>
        <v>41838.905138888891</v>
      </c>
    </row>
    <row r="2522" spans="1:20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s="9" t="str">
        <f t="shared" si="236"/>
        <v>Food</v>
      </c>
      <c r="R2522" s="9" t="str">
        <f t="shared" si="237"/>
        <v>Restaurants</v>
      </c>
      <c r="S2522" s="15">
        <f t="shared" si="238"/>
        <v>42612.350520833337</v>
      </c>
      <c r="T2522" s="16">
        <f t="shared" si="239"/>
        <v>42658.556250000001</v>
      </c>
    </row>
    <row r="2523" spans="1:20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s="9" t="str">
        <f t="shared" si="236"/>
        <v>Music</v>
      </c>
      <c r="R2523" s="9" t="str">
        <f t="shared" si="237"/>
        <v>Classical Music</v>
      </c>
      <c r="S2523" s="15">
        <f t="shared" si="238"/>
        <v>42269.717835648145</v>
      </c>
      <c r="T2523" s="16">
        <f t="shared" si="239"/>
        <v>42290.717835648145</v>
      </c>
    </row>
    <row r="2524" spans="1:20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s="9" t="str">
        <f t="shared" si="236"/>
        <v>Music</v>
      </c>
      <c r="R2524" s="9" t="str">
        <f t="shared" si="237"/>
        <v>Classical Music</v>
      </c>
      <c r="S2524" s="15">
        <f t="shared" si="238"/>
        <v>42460.323611111111</v>
      </c>
      <c r="T2524" s="16">
        <f t="shared" si="239"/>
        <v>42482.369444444441</v>
      </c>
    </row>
    <row r="2525" spans="1:20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s="9" t="str">
        <f t="shared" si="236"/>
        <v>Music</v>
      </c>
      <c r="R2525" s="9" t="str">
        <f t="shared" si="237"/>
        <v>Classical Music</v>
      </c>
      <c r="S2525" s="15">
        <f t="shared" si="238"/>
        <v>41930.725601851853</v>
      </c>
      <c r="T2525" s="16">
        <f t="shared" si="239"/>
        <v>41960.767268518517</v>
      </c>
    </row>
    <row r="2526" spans="1:20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s="9" t="str">
        <f t="shared" si="236"/>
        <v>Music</v>
      </c>
      <c r="R2526" s="9" t="str">
        <f t="shared" si="237"/>
        <v>Classical Music</v>
      </c>
      <c r="S2526" s="15">
        <f t="shared" si="238"/>
        <v>41961.557372685187</v>
      </c>
      <c r="T2526" s="16">
        <f t="shared" si="239"/>
        <v>41993.9375</v>
      </c>
    </row>
    <row r="2527" spans="1:20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s="9" t="str">
        <f t="shared" si="236"/>
        <v>Music</v>
      </c>
      <c r="R2527" s="9" t="str">
        <f t="shared" si="237"/>
        <v>Classical Music</v>
      </c>
      <c r="S2527" s="15">
        <f t="shared" si="238"/>
        <v>41058.594571759255</v>
      </c>
      <c r="T2527" s="16">
        <f t="shared" si="239"/>
        <v>41088.594571759255</v>
      </c>
    </row>
    <row r="2528" spans="1:20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s="9" t="str">
        <f t="shared" si="236"/>
        <v>Music</v>
      </c>
      <c r="R2528" s="9" t="str">
        <f t="shared" si="237"/>
        <v>Classical Music</v>
      </c>
      <c r="S2528" s="15">
        <f t="shared" si="238"/>
        <v>41952.841134259259</v>
      </c>
      <c r="T2528" s="16">
        <f t="shared" si="239"/>
        <v>41980.957638888889</v>
      </c>
    </row>
    <row r="2529" spans="1:20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s="9" t="str">
        <f t="shared" si="236"/>
        <v>Music</v>
      </c>
      <c r="R2529" s="9" t="str">
        <f t="shared" si="237"/>
        <v>Classical Music</v>
      </c>
      <c r="S2529" s="15">
        <f t="shared" si="238"/>
        <v>41546.50105324074</v>
      </c>
      <c r="T2529" s="16">
        <f t="shared" si="239"/>
        <v>41564.915972222225</v>
      </c>
    </row>
    <row r="2530" spans="1:20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s="9" t="str">
        <f t="shared" si="236"/>
        <v>Music</v>
      </c>
      <c r="R2530" s="9" t="str">
        <f t="shared" si="237"/>
        <v>Classical Music</v>
      </c>
      <c r="S2530" s="15">
        <f t="shared" si="238"/>
        <v>42217.584525462968</v>
      </c>
      <c r="T2530" s="16">
        <f t="shared" si="239"/>
        <v>42236.208333333328</v>
      </c>
    </row>
    <row r="2531" spans="1:20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s="9" t="str">
        <f t="shared" si="236"/>
        <v>Music</v>
      </c>
      <c r="R2531" s="9" t="str">
        <f t="shared" si="237"/>
        <v>Classical Music</v>
      </c>
      <c r="S2531" s="15">
        <f t="shared" si="238"/>
        <v>40947.830729166664</v>
      </c>
      <c r="T2531" s="16">
        <f t="shared" si="239"/>
        <v>40992.7890625</v>
      </c>
    </row>
    <row r="2532" spans="1:20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s="9" t="str">
        <f t="shared" si="236"/>
        <v>Music</v>
      </c>
      <c r="R2532" s="9" t="str">
        <f t="shared" si="237"/>
        <v>Classical Music</v>
      </c>
      <c r="S2532" s="15">
        <f t="shared" si="238"/>
        <v>42081.614641203705</v>
      </c>
      <c r="T2532" s="16">
        <f t="shared" si="239"/>
        <v>42113.951388888891</v>
      </c>
    </row>
    <row r="2533" spans="1:20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s="9" t="str">
        <f t="shared" si="236"/>
        <v>Music</v>
      </c>
      <c r="R2533" s="9" t="str">
        <f t="shared" si="237"/>
        <v>Classical Music</v>
      </c>
      <c r="S2533" s="15">
        <f t="shared" si="238"/>
        <v>42208.430023148147</v>
      </c>
      <c r="T2533" s="16">
        <f t="shared" si="239"/>
        <v>42230.915972222225</v>
      </c>
    </row>
    <row r="2534" spans="1:20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s="9" t="str">
        <f t="shared" si="236"/>
        <v>Music</v>
      </c>
      <c r="R2534" s="9" t="str">
        <f t="shared" si="237"/>
        <v>Classical Music</v>
      </c>
      <c r="S2534" s="15">
        <f t="shared" si="238"/>
        <v>41107.599143518521</v>
      </c>
      <c r="T2534" s="16">
        <f t="shared" si="239"/>
        <v>41137.599143518521</v>
      </c>
    </row>
    <row r="2535" spans="1:20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s="9" t="str">
        <f t="shared" si="236"/>
        <v>Music</v>
      </c>
      <c r="R2535" s="9" t="str">
        <f t="shared" si="237"/>
        <v>Classical Music</v>
      </c>
      <c r="S2535" s="15">
        <f t="shared" si="238"/>
        <v>41304.501284722224</v>
      </c>
      <c r="T2535" s="16">
        <f t="shared" si="239"/>
        <v>41334.500787037039</v>
      </c>
    </row>
    <row r="2536" spans="1:20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15">
        <f t="shared" si="238"/>
        <v>40127.450370370367</v>
      </c>
      <c r="T2536" s="16">
        <f t="shared" si="239"/>
        <v>40179</v>
      </c>
    </row>
    <row r="2537" spans="1:20" ht="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s="9" t="str">
        <f t="shared" si="236"/>
        <v>Music</v>
      </c>
      <c r="R2537" s="9" t="str">
        <f t="shared" si="237"/>
        <v>Classical Music</v>
      </c>
      <c r="S2537" s="15">
        <f t="shared" si="238"/>
        <v>41943.541030092594</v>
      </c>
      <c r="T2537" s="16">
        <f t="shared" si="239"/>
        <v>41974.582696759258</v>
      </c>
    </row>
    <row r="2538" spans="1:20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15">
        <f t="shared" si="238"/>
        <v>41463.856087962966</v>
      </c>
      <c r="T2538" s="16">
        <f t="shared" si="239"/>
        <v>41484.856087962966</v>
      </c>
    </row>
    <row r="2539" spans="1:20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15">
        <f t="shared" si="238"/>
        <v>40696.398784722223</v>
      </c>
      <c r="T2539" s="16">
        <f t="shared" si="239"/>
        <v>40756.398784722223</v>
      </c>
    </row>
    <row r="2540" spans="1:20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s="9" t="str">
        <f t="shared" si="236"/>
        <v>Music</v>
      </c>
      <c r="R2540" s="9" t="str">
        <f t="shared" si="237"/>
        <v>Classical Music</v>
      </c>
      <c r="S2540" s="15">
        <f t="shared" si="238"/>
        <v>41298.259965277779</v>
      </c>
      <c r="T2540" s="16">
        <f t="shared" si="239"/>
        <v>41328.957638888889</v>
      </c>
    </row>
    <row r="2541" spans="1:20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s="9" t="str">
        <f t="shared" si="236"/>
        <v>Music</v>
      </c>
      <c r="R2541" s="9" t="str">
        <f t="shared" si="237"/>
        <v>Classical Music</v>
      </c>
      <c r="S2541" s="15">
        <f t="shared" si="238"/>
        <v>41977.652222222227</v>
      </c>
      <c r="T2541" s="16">
        <f t="shared" si="239"/>
        <v>42037.652222222227</v>
      </c>
    </row>
    <row r="2542" spans="1:20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s="9" t="str">
        <f t="shared" si="236"/>
        <v>Music</v>
      </c>
      <c r="R2542" s="9" t="str">
        <f t="shared" si="237"/>
        <v>Classical Music</v>
      </c>
      <c r="S2542" s="15">
        <f t="shared" si="238"/>
        <v>40785.425011574072</v>
      </c>
      <c r="T2542" s="16">
        <f t="shared" si="239"/>
        <v>40845.425011574072</v>
      </c>
    </row>
    <row r="2543" spans="1:20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s="9" t="str">
        <f t="shared" si="236"/>
        <v>Music</v>
      </c>
      <c r="R2543" s="9" t="str">
        <f t="shared" si="237"/>
        <v>Classical Music</v>
      </c>
      <c r="S2543" s="15">
        <f t="shared" si="238"/>
        <v>41483.199282407411</v>
      </c>
      <c r="T2543" s="16">
        <f t="shared" si="239"/>
        <v>41543.199282407411</v>
      </c>
    </row>
    <row r="2544" spans="1:20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s="9" t="str">
        <f t="shared" si="236"/>
        <v>Music</v>
      </c>
      <c r="R2544" s="9" t="str">
        <f t="shared" si="237"/>
        <v>Classical Music</v>
      </c>
      <c r="S2544" s="15">
        <f t="shared" si="238"/>
        <v>41509.176585648151</v>
      </c>
      <c r="T2544" s="16">
        <f t="shared" si="239"/>
        <v>41547.915972222225</v>
      </c>
    </row>
    <row r="2545" spans="1:20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s="9" t="str">
        <f t="shared" si="236"/>
        <v>Music</v>
      </c>
      <c r="R2545" s="9" t="str">
        <f t="shared" si="237"/>
        <v>Classical Music</v>
      </c>
      <c r="S2545" s="15">
        <f t="shared" si="238"/>
        <v>40513.857615740737</v>
      </c>
      <c r="T2545" s="16">
        <f t="shared" si="239"/>
        <v>40544.875</v>
      </c>
    </row>
    <row r="2546" spans="1:20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s="9" t="str">
        <f t="shared" si="236"/>
        <v>Music</v>
      </c>
      <c r="R2546" s="9" t="str">
        <f t="shared" si="237"/>
        <v>Classical Music</v>
      </c>
      <c r="S2546" s="15">
        <f t="shared" si="238"/>
        <v>41068.270474537036</v>
      </c>
      <c r="T2546" s="16">
        <f t="shared" si="239"/>
        <v>41098.270474537036</v>
      </c>
    </row>
    <row r="2547" spans="1:20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s="9" t="str">
        <f t="shared" si="236"/>
        <v>Music</v>
      </c>
      <c r="R2547" s="9" t="str">
        <f t="shared" si="237"/>
        <v>Classical Music</v>
      </c>
      <c r="S2547" s="15">
        <f t="shared" si="238"/>
        <v>42026.888171296298</v>
      </c>
      <c r="T2547" s="16">
        <f t="shared" si="239"/>
        <v>42061.770833333328</v>
      </c>
    </row>
    <row r="2548" spans="1:20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s="9" t="str">
        <f t="shared" si="236"/>
        <v>Music</v>
      </c>
      <c r="R2548" s="9" t="str">
        <f t="shared" si="237"/>
        <v>Classical Music</v>
      </c>
      <c r="S2548" s="15">
        <f t="shared" si="238"/>
        <v>41524.608553240745</v>
      </c>
      <c r="T2548" s="16">
        <f t="shared" si="239"/>
        <v>41551.958333333336</v>
      </c>
    </row>
    <row r="2549" spans="1:20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s="9" t="str">
        <f t="shared" si="236"/>
        <v>Music</v>
      </c>
      <c r="R2549" s="9" t="str">
        <f t="shared" si="237"/>
        <v>Classical Music</v>
      </c>
      <c r="S2549" s="15">
        <f t="shared" si="238"/>
        <v>40973.523182870369</v>
      </c>
      <c r="T2549" s="16">
        <f t="shared" si="239"/>
        <v>41003.481516203705</v>
      </c>
    </row>
    <row r="2550" spans="1:20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s="9" t="str">
        <f t="shared" si="236"/>
        <v>Music</v>
      </c>
      <c r="R2550" s="9" t="str">
        <f t="shared" si="237"/>
        <v>Classical Music</v>
      </c>
      <c r="S2550" s="15">
        <f t="shared" si="238"/>
        <v>42618.375428240739</v>
      </c>
      <c r="T2550" s="16">
        <f t="shared" si="239"/>
        <v>42642.935416666667</v>
      </c>
    </row>
    <row r="2551" spans="1:20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s="9" t="str">
        <f t="shared" si="236"/>
        <v>Music</v>
      </c>
      <c r="R2551" s="9" t="str">
        <f t="shared" si="237"/>
        <v>Classical Music</v>
      </c>
      <c r="S2551" s="15">
        <f t="shared" si="238"/>
        <v>41390.507754629631</v>
      </c>
      <c r="T2551" s="16">
        <f t="shared" si="239"/>
        <v>41425.458333333336</v>
      </c>
    </row>
    <row r="2552" spans="1:20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15">
        <f t="shared" si="238"/>
        <v>42228.384328703702</v>
      </c>
      <c r="T2552" s="16">
        <f t="shared" si="239"/>
        <v>42284.915972222225</v>
      </c>
    </row>
    <row r="2553" spans="1:20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s="9" t="str">
        <f t="shared" si="236"/>
        <v>Music</v>
      </c>
      <c r="R2553" s="9" t="str">
        <f t="shared" si="237"/>
        <v>Classical Music</v>
      </c>
      <c r="S2553" s="15">
        <f t="shared" si="238"/>
        <v>40961.002141203702</v>
      </c>
      <c r="T2553" s="16">
        <f t="shared" si="239"/>
        <v>40989.616666666669</v>
      </c>
    </row>
    <row r="2554" spans="1:20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15">
        <f t="shared" si="238"/>
        <v>42769.559965277775</v>
      </c>
      <c r="T2554" s="16">
        <f t="shared" si="239"/>
        <v>42799.559965277775</v>
      </c>
    </row>
    <row r="2555" spans="1:20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s="9" t="str">
        <f t="shared" si="236"/>
        <v>Music</v>
      </c>
      <c r="R2555" s="9" t="str">
        <f t="shared" si="237"/>
        <v>Classical Music</v>
      </c>
      <c r="S2555" s="15">
        <f t="shared" si="238"/>
        <v>41112.949155092589</v>
      </c>
      <c r="T2555" s="16">
        <f t="shared" si="239"/>
        <v>41172.949155092589</v>
      </c>
    </row>
    <row r="2556" spans="1:20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s="9" t="str">
        <f t="shared" si="236"/>
        <v>Music</v>
      </c>
      <c r="R2556" s="9" t="str">
        <f t="shared" si="237"/>
        <v>Classical Music</v>
      </c>
      <c r="S2556" s="15">
        <f t="shared" si="238"/>
        <v>42124.828275462962</v>
      </c>
      <c r="T2556" s="16">
        <f t="shared" si="239"/>
        <v>42155.915972222225</v>
      </c>
    </row>
    <row r="2557" spans="1:20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s="9" t="str">
        <f t="shared" si="236"/>
        <v>Music</v>
      </c>
      <c r="R2557" s="9" t="str">
        <f t="shared" si="237"/>
        <v>Classical Music</v>
      </c>
      <c r="S2557" s="15">
        <f t="shared" si="238"/>
        <v>41026.405011574076</v>
      </c>
      <c r="T2557" s="16">
        <f t="shared" si="239"/>
        <v>41057.405011574076</v>
      </c>
    </row>
    <row r="2558" spans="1:20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s="9" t="str">
        <f t="shared" si="236"/>
        <v>Music</v>
      </c>
      <c r="R2558" s="9" t="str">
        <f t="shared" si="237"/>
        <v>Classical Music</v>
      </c>
      <c r="S2558" s="15">
        <f t="shared" si="238"/>
        <v>41222.741400462961</v>
      </c>
      <c r="T2558" s="16">
        <f t="shared" si="239"/>
        <v>41267.741400462961</v>
      </c>
    </row>
    <row r="2559" spans="1:20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s="9" t="str">
        <f t="shared" si="236"/>
        <v>Music</v>
      </c>
      <c r="R2559" s="9" t="str">
        <f t="shared" si="237"/>
        <v>Classical Music</v>
      </c>
      <c r="S2559" s="15">
        <f t="shared" si="238"/>
        <v>41744.495208333334</v>
      </c>
      <c r="T2559" s="16">
        <f t="shared" si="239"/>
        <v>41774.495208333334</v>
      </c>
    </row>
    <row r="2560" spans="1:20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s="9" t="str">
        <f t="shared" si="236"/>
        <v>Music</v>
      </c>
      <c r="R2560" s="9" t="str">
        <f t="shared" si="237"/>
        <v>Classical Music</v>
      </c>
      <c r="S2560" s="15">
        <f t="shared" si="238"/>
        <v>42093.610023148147</v>
      </c>
      <c r="T2560" s="16">
        <f t="shared" si="239"/>
        <v>42125.332638888889</v>
      </c>
    </row>
    <row r="2561" spans="1:20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15">
        <f t="shared" si="238"/>
        <v>40829.623657407406</v>
      </c>
      <c r="T2561" s="16">
        <f t="shared" si="239"/>
        <v>40862.567361111112</v>
      </c>
    </row>
    <row r="2562" spans="1:20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15">
        <f t="shared" si="238"/>
        <v>42039.701087962967</v>
      </c>
      <c r="T2562" s="16">
        <f t="shared" si="239"/>
        <v>42069.701087962967</v>
      </c>
    </row>
    <row r="2563" spans="1:20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8">
        <f t="shared" ref="P2563:P2626" si="241">IF(L2563&gt;0,E2563/L2563, 0)</f>
        <v>0</v>
      </c>
      <c r="Q2563" s="9" t="str">
        <f t="shared" ref="Q2563:Q2626" si="242">PROPER(LEFT($N2563,FIND("/",$N2563)-1))</f>
        <v>Food</v>
      </c>
      <c r="R2563" s="9" t="str">
        <f t="shared" ref="R2563:R2626" si="243">PROPER(RIGHT($N2563,LEN(N2563)-FIND("/",N2563)))</f>
        <v>Food Trucks</v>
      </c>
      <c r="S2563" s="15">
        <f t="shared" ref="S2563:S2626" si="244">(J2563/86400)+25569+(-6/24)</f>
        <v>42260.278807870374</v>
      </c>
      <c r="T2563" s="16">
        <f t="shared" ref="T2563:T2626" si="245">(I2563/86400)+25569+(-6/24)</f>
        <v>42290.278807870374</v>
      </c>
    </row>
    <row r="2564" spans="1:20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15">
        <f t="shared" si="244"/>
        <v>42594.274756944447</v>
      </c>
      <c r="T2564" s="16">
        <f t="shared" si="245"/>
        <v>42654.274756944447</v>
      </c>
    </row>
    <row r="2565" spans="1:20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s="9" t="str">
        <f t="shared" si="242"/>
        <v>Food</v>
      </c>
      <c r="R2565" s="9" t="str">
        <f t="shared" si="243"/>
        <v>Food Trucks</v>
      </c>
      <c r="S2565" s="15">
        <f t="shared" si="244"/>
        <v>42154.889479166668</v>
      </c>
      <c r="T2565" s="16">
        <f t="shared" si="245"/>
        <v>42214.889479166668</v>
      </c>
    </row>
    <row r="2566" spans="1:20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s="9" t="str">
        <f t="shared" si="242"/>
        <v>Food</v>
      </c>
      <c r="R2566" s="9" t="str">
        <f t="shared" si="243"/>
        <v>Food Trucks</v>
      </c>
      <c r="S2566" s="15">
        <f t="shared" si="244"/>
        <v>41821.790497685186</v>
      </c>
      <c r="T2566" s="16">
        <f t="shared" si="245"/>
        <v>41851.790497685186</v>
      </c>
    </row>
    <row r="2567" spans="1:20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15">
        <f t="shared" si="244"/>
        <v>42440.400335648148</v>
      </c>
      <c r="T2567" s="16">
        <f t="shared" si="245"/>
        <v>42499.618055555555</v>
      </c>
    </row>
    <row r="2568" spans="1:20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s="9" t="str">
        <f t="shared" si="242"/>
        <v>Food</v>
      </c>
      <c r="R2568" s="9" t="str">
        <f t="shared" si="243"/>
        <v>Food Trucks</v>
      </c>
      <c r="S2568" s="15">
        <f t="shared" si="244"/>
        <v>41842.730879629627</v>
      </c>
      <c r="T2568" s="16">
        <f t="shared" si="245"/>
        <v>41872.730879629627</v>
      </c>
    </row>
    <row r="2569" spans="1:20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15">
        <f t="shared" si="244"/>
        <v>42087.628912037035</v>
      </c>
      <c r="T2569" s="16">
        <f t="shared" si="245"/>
        <v>42117.628912037035</v>
      </c>
    </row>
    <row r="2570" spans="1:20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15">
        <f t="shared" si="244"/>
        <v>42584.416597222225</v>
      </c>
      <c r="T2570" s="16">
        <f t="shared" si="245"/>
        <v>42614.416597222225</v>
      </c>
    </row>
    <row r="2571" spans="1:20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15">
        <f t="shared" si="244"/>
        <v>42233.855462962965</v>
      </c>
      <c r="T2571" s="16">
        <f t="shared" si="245"/>
        <v>42263.855462962965</v>
      </c>
    </row>
    <row r="2572" spans="1:20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15">
        <f t="shared" si="244"/>
        <v>42744.653182870374</v>
      </c>
      <c r="T2572" s="16">
        <f t="shared" si="245"/>
        <v>42774.653182870374</v>
      </c>
    </row>
    <row r="2573" spans="1:20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15">
        <f t="shared" si="244"/>
        <v>42449.091678240744</v>
      </c>
      <c r="T2573" s="16">
        <f t="shared" si="245"/>
        <v>42509.091678240744</v>
      </c>
    </row>
    <row r="2574" spans="1:20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s="9" t="str">
        <f t="shared" si="242"/>
        <v>Food</v>
      </c>
      <c r="R2574" s="9" t="str">
        <f t="shared" si="243"/>
        <v>Food Trucks</v>
      </c>
      <c r="S2574" s="15">
        <f t="shared" si="244"/>
        <v>42076.869409722218</v>
      </c>
      <c r="T2574" s="16">
        <f t="shared" si="245"/>
        <v>42106.869409722218</v>
      </c>
    </row>
    <row r="2575" spans="1:20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s="9" t="str">
        <f t="shared" si="242"/>
        <v>Food</v>
      </c>
      <c r="R2575" s="9" t="str">
        <f t="shared" si="243"/>
        <v>Food Trucks</v>
      </c>
      <c r="S2575" s="15">
        <f t="shared" si="244"/>
        <v>41829.342002314814</v>
      </c>
      <c r="T2575" s="16">
        <f t="shared" si="245"/>
        <v>41874.342002314814</v>
      </c>
    </row>
    <row r="2576" spans="1:20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s="9" t="str">
        <f t="shared" si="242"/>
        <v>Food</v>
      </c>
      <c r="R2576" s="9" t="str">
        <f t="shared" si="243"/>
        <v>Food Trucks</v>
      </c>
      <c r="S2576" s="15">
        <f t="shared" si="244"/>
        <v>42487.575752314813</v>
      </c>
      <c r="T2576" s="16">
        <f t="shared" si="245"/>
        <v>42508.575752314813</v>
      </c>
    </row>
    <row r="2577" spans="1:20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s="9" t="str">
        <f t="shared" si="242"/>
        <v>Food</v>
      </c>
      <c r="R2577" s="9" t="str">
        <f t="shared" si="243"/>
        <v>Food Trucks</v>
      </c>
      <c r="S2577" s="15">
        <f t="shared" si="244"/>
        <v>41985.858726851853</v>
      </c>
      <c r="T2577" s="16">
        <f t="shared" si="245"/>
        <v>42015.858726851853</v>
      </c>
    </row>
    <row r="2578" spans="1:20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s="9" t="str">
        <f t="shared" si="242"/>
        <v>Food</v>
      </c>
      <c r="R2578" s="9" t="str">
        <f t="shared" si="243"/>
        <v>Food Trucks</v>
      </c>
      <c r="S2578" s="15">
        <f t="shared" si="244"/>
        <v>42059.75980324074</v>
      </c>
      <c r="T2578" s="16">
        <f t="shared" si="245"/>
        <v>42104.718136574069</v>
      </c>
    </row>
    <row r="2579" spans="1:20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s="9" t="str">
        <f t="shared" si="242"/>
        <v>Food</v>
      </c>
      <c r="R2579" s="9" t="str">
        <f t="shared" si="243"/>
        <v>Food Trucks</v>
      </c>
      <c r="S2579" s="15">
        <f t="shared" si="244"/>
        <v>41830.570567129631</v>
      </c>
      <c r="T2579" s="16">
        <f t="shared" si="245"/>
        <v>41855.570567129631</v>
      </c>
    </row>
    <row r="2580" spans="1:20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s="9" t="str">
        <f t="shared" si="242"/>
        <v>Food</v>
      </c>
      <c r="R2580" s="9" t="str">
        <f t="shared" si="243"/>
        <v>Food Trucks</v>
      </c>
      <c r="S2580" s="15">
        <f t="shared" si="244"/>
        <v>42237.772905092592</v>
      </c>
      <c r="T2580" s="16">
        <f t="shared" si="245"/>
        <v>42286.458333333328</v>
      </c>
    </row>
    <row r="2581" spans="1:20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s="9" t="str">
        <f t="shared" si="242"/>
        <v>Food</v>
      </c>
      <c r="R2581" s="9" t="str">
        <f t="shared" si="243"/>
        <v>Food Trucks</v>
      </c>
      <c r="S2581" s="15">
        <f t="shared" si="244"/>
        <v>41837.579895833333</v>
      </c>
      <c r="T2581" s="16">
        <f t="shared" si="245"/>
        <v>41897.579895833333</v>
      </c>
    </row>
    <row r="2582" spans="1:20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15">
        <f t="shared" si="244"/>
        <v>42110.076423611114</v>
      </c>
      <c r="T2582" s="16">
        <f t="shared" si="245"/>
        <v>42139.875</v>
      </c>
    </row>
    <row r="2583" spans="1:20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s="9" t="str">
        <f t="shared" si="242"/>
        <v>Food</v>
      </c>
      <c r="R2583" s="9" t="str">
        <f t="shared" si="243"/>
        <v>Food Trucks</v>
      </c>
      <c r="S2583" s="15">
        <f t="shared" si="244"/>
        <v>42294.378449074073</v>
      </c>
      <c r="T2583" s="16">
        <f t="shared" si="245"/>
        <v>42324.420115740737</v>
      </c>
    </row>
    <row r="2584" spans="1:20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15">
        <f t="shared" si="244"/>
        <v>42642.738819444443</v>
      </c>
      <c r="T2584" s="16">
        <f t="shared" si="245"/>
        <v>42672.738819444443</v>
      </c>
    </row>
    <row r="2585" spans="1:20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15">
        <f t="shared" si="244"/>
        <v>42019.51944444445</v>
      </c>
      <c r="T2585" s="16">
        <f t="shared" si="245"/>
        <v>42079.477777777778</v>
      </c>
    </row>
    <row r="2586" spans="1:20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s="9" t="str">
        <f t="shared" si="242"/>
        <v>Food</v>
      </c>
      <c r="R2586" s="9" t="str">
        <f t="shared" si="243"/>
        <v>Food Trucks</v>
      </c>
      <c r="S2586" s="15">
        <f t="shared" si="244"/>
        <v>42139.923252314809</v>
      </c>
      <c r="T2586" s="16">
        <f t="shared" si="245"/>
        <v>42169.923252314809</v>
      </c>
    </row>
    <row r="2587" spans="1:20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15">
        <f t="shared" si="244"/>
        <v>41795.713333333333</v>
      </c>
      <c r="T2587" s="16">
        <f t="shared" si="245"/>
        <v>41825.713333333333</v>
      </c>
    </row>
    <row r="2588" spans="1:20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15">
        <f t="shared" si="244"/>
        <v>42333.080277777779</v>
      </c>
      <c r="T2588" s="16">
        <f t="shared" si="245"/>
        <v>42363.080277777779</v>
      </c>
    </row>
    <row r="2589" spans="1:20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s="9" t="str">
        <f t="shared" si="242"/>
        <v>Food</v>
      </c>
      <c r="R2589" s="9" t="str">
        <f t="shared" si="243"/>
        <v>Food Trucks</v>
      </c>
      <c r="S2589" s="15">
        <f t="shared" si="244"/>
        <v>42338.425381944442</v>
      </c>
      <c r="T2589" s="16">
        <f t="shared" si="245"/>
        <v>42368.425381944442</v>
      </c>
    </row>
    <row r="2590" spans="1:20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s="9" t="str">
        <f t="shared" si="242"/>
        <v>Food</v>
      </c>
      <c r="R2590" s="9" t="str">
        <f t="shared" si="243"/>
        <v>Food Trucks</v>
      </c>
      <c r="S2590" s="15">
        <f t="shared" si="244"/>
        <v>42042.426226851851</v>
      </c>
      <c r="T2590" s="16">
        <f t="shared" si="245"/>
        <v>42094.301388888889</v>
      </c>
    </row>
    <row r="2591" spans="1:20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15">
        <f t="shared" si="244"/>
        <v>42422.286192129628</v>
      </c>
      <c r="T2591" s="16">
        <f t="shared" si="245"/>
        <v>42452.244525462964</v>
      </c>
    </row>
    <row r="2592" spans="1:20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s="9" t="str">
        <f t="shared" si="242"/>
        <v>Food</v>
      </c>
      <c r="R2592" s="9" t="str">
        <f t="shared" si="243"/>
        <v>Food Trucks</v>
      </c>
      <c r="S2592" s="15">
        <f t="shared" si="244"/>
        <v>42388.339085648149</v>
      </c>
      <c r="T2592" s="16">
        <f t="shared" si="245"/>
        <v>42395.339085648149</v>
      </c>
    </row>
    <row r="2593" spans="1:20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15">
        <f t="shared" si="244"/>
        <v>42382.656527777777</v>
      </c>
      <c r="T2593" s="16">
        <f t="shared" si="245"/>
        <v>42442.614861111113</v>
      </c>
    </row>
    <row r="2594" spans="1:20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15">
        <f t="shared" si="244"/>
        <v>41887.551168981481</v>
      </c>
      <c r="T2594" s="16">
        <f t="shared" si="245"/>
        <v>41917.551168981481</v>
      </c>
    </row>
    <row r="2595" spans="1:20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s="9" t="str">
        <f t="shared" si="242"/>
        <v>Food</v>
      </c>
      <c r="R2595" s="9" t="str">
        <f t="shared" si="243"/>
        <v>Food Trucks</v>
      </c>
      <c r="S2595" s="15">
        <f t="shared" si="244"/>
        <v>42089.595208333332</v>
      </c>
      <c r="T2595" s="16">
        <f t="shared" si="245"/>
        <v>42119.595208333332</v>
      </c>
    </row>
    <row r="2596" spans="1:20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15">
        <f t="shared" si="244"/>
        <v>41828.717916666668</v>
      </c>
      <c r="T2596" s="16">
        <f t="shared" si="245"/>
        <v>41858.717916666668</v>
      </c>
    </row>
    <row r="2597" spans="1:20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s="9" t="str">
        <f t="shared" si="242"/>
        <v>Food</v>
      </c>
      <c r="R2597" s="9" t="str">
        <f t="shared" si="243"/>
        <v>Food Trucks</v>
      </c>
      <c r="S2597" s="15">
        <f t="shared" si="244"/>
        <v>42759.994212962964</v>
      </c>
      <c r="T2597" s="16">
        <f t="shared" si="245"/>
        <v>42789.994212962964</v>
      </c>
    </row>
    <row r="2598" spans="1:20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s="9" t="str">
        <f t="shared" si="242"/>
        <v>Food</v>
      </c>
      <c r="R2598" s="9" t="str">
        <f t="shared" si="243"/>
        <v>Food Trucks</v>
      </c>
      <c r="S2598" s="15">
        <f t="shared" si="244"/>
        <v>41828.414456018516</v>
      </c>
      <c r="T2598" s="16">
        <f t="shared" si="245"/>
        <v>41858.414456018516</v>
      </c>
    </row>
    <row r="2599" spans="1:20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s="9" t="str">
        <f t="shared" si="242"/>
        <v>Food</v>
      </c>
      <c r="R2599" s="9" t="str">
        <f t="shared" si="243"/>
        <v>Food Trucks</v>
      </c>
      <c r="S2599" s="15">
        <f t="shared" si="244"/>
        <v>42510.091631944444</v>
      </c>
      <c r="T2599" s="16">
        <f t="shared" si="245"/>
        <v>42540.091631944444</v>
      </c>
    </row>
    <row r="2600" spans="1:20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s="9" t="str">
        <f t="shared" si="242"/>
        <v>Food</v>
      </c>
      <c r="R2600" s="9" t="str">
        <f t="shared" si="243"/>
        <v>Food Trucks</v>
      </c>
      <c r="S2600" s="15">
        <f t="shared" si="244"/>
        <v>42240.590289351851</v>
      </c>
      <c r="T2600" s="16">
        <f t="shared" si="245"/>
        <v>42270.590289351851</v>
      </c>
    </row>
    <row r="2601" spans="1:20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15">
        <f t="shared" si="244"/>
        <v>41809.504016203704</v>
      </c>
      <c r="T2601" s="16">
        <f t="shared" si="245"/>
        <v>41854.504016203704</v>
      </c>
    </row>
    <row r="2602" spans="1:20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s="9" t="str">
        <f t="shared" si="242"/>
        <v>Food</v>
      </c>
      <c r="R2602" s="9" t="str">
        <f t="shared" si="243"/>
        <v>Food Trucks</v>
      </c>
      <c r="S2602" s="15">
        <f t="shared" si="244"/>
        <v>42394.650462962964</v>
      </c>
      <c r="T2602" s="16">
        <f t="shared" si="245"/>
        <v>42454.608796296292</v>
      </c>
    </row>
    <row r="2603" spans="1:20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s="9" t="str">
        <f t="shared" si="242"/>
        <v>Technology</v>
      </c>
      <c r="R2603" s="9" t="str">
        <f t="shared" si="243"/>
        <v>Space Exploration</v>
      </c>
      <c r="S2603" s="15">
        <f t="shared" si="244"/>
        <v>41150.652187500003</v>
      </c>
      <c r="T2603" s="16">
        <f t="shared" si="245"/>
        <v>41164.915972222225</v>
      </c>
    </row>
    <row r="2604" spans="1:20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s="9" t="str">
        <f t="shared" si="242"/>
        <v>Technology</v>
      </c>
      <c r="R2604" s="9" t="str">
        <f t="shared" si="243"/>
        <v>Space Exploration</v>
      </c>
      <c r="S2604" s="15">
        <f t="shared" si="244"/>
        <v>41915.497314814813</v>
      </c>
      <c r="T2604" s="16">
        <f t="shared" si="245"/>
        <v>41955.638888888891</v>
      </c>
    </row>
    <row r="2605" spans="1:20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15">
        <f t="shared" si="244"/>
        <v>41617.662662037037</v>
      </c>
      <c r="T2605" s="16">
        <f t="shared" si="245"/>
        <v>41631.662662037037</v>
      </c>
    </row>
    <row r="2606" spans="1:20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s="9" t="str">
        <f t="shared" si="242"/>
        <v>Technology</v>
      </c>
      <c r="R2606" s="9" t="str">
        <f t="shared" si="243"/>
        <v>Space Exploration</v>
      </c>
      <c r="S2606" s="15">
        <f t="shared" si="244"/>
        <v>40997.801192129627</v>
      </c>
      <c r="T2606" s="16">
        <f t="shared" si="245"/>
        <v>41027.801192129627</v>
      </c>
    </row>
    <row r="2607" spans="1:20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s="9" t="str">
        <f t="shared" si="242"/>
        <v>Technology</v>
      </c>
      <c r="R2607" s="9" t="str">
        <f t="shared" si="243"/>
        <v>Space Exploration</v>
      </c>
      <c r="S2607" s="15">
        <f t="shared" si="244"/>
        <v>42508.291550925926</v>
      </c>
      <c r="T2607" s="16">
        <f t="shared" si="245"/>
        <v>42538.291550925926</v>
      </c>
    </row>
    <row r="2608" spans="1:20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s="9" t="str">
        <f t="shared" si="242"/>
        <v>Technology</v>
      </c>
      <c r="R2608" s="9" t="str">
        <f t="shared" si="243"/>
        <v>Space Exploration</v>
      </c>
      <c r="S2608" s="15">
        <f t="shared" si="244"/>
        <v>41726.462754629625</v>
      </c>
      <c r="T2608" s="16">
        <f t="shared" si="245"/>
        <v>41758.462754629625</v>
      </c>
    </row>
    <row r="2609" spans="1:20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s="9" t="str">
        <f t="shared" si="242"/>
        <v>Technology</v>
      </c>
      <c r="R2609" s="9" t="str">
        <f t="shared" si="243"/>
        <v>Space Exploration</v>
      </c>
      <c r="S2609" s="15">
        <f t="shared" si="244"/>
        <v>42184.624675925923</v>
      </c>
      <c r="T2609" s="16">
        <f t="shared" si="245"/>
        <v>42227.833333333328</v>
      </c>
    </row>
    <row r="2610" spans="1:20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s="9" t="str">
        <f t="shared" si="242"/>
        <v>Technology</v>
      </c>
      <c r="R2610" s="9" t="str">
        <f t="shared" si="243"/>
        <v>Space Exploration</v>
      </c>
      <c r="S2610" s="15">
        <f t="shared" si="244"/>
        <v>42767.551712962959</v>
      </c>
      <c r="T2610" s="16">
        <f t="shared" si="245"/>
        <v>42808.75</v>
      </c>
    </row>
    <row r="2611" spans="1:20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s="9" t="str">
        <f t="shared" si="242"/>
        <v>Technology</v>
      </c>
      <c r="R2611" s="9" t="str">
        <f t="shared" si="243"/>
        <v>Space Exploration</v>
      </c>
      <c r="S2611" s="15">
        <f t="shared" si="244"/>
        <v>41074.987858796296</v>
      </c>
      <c r="T2611" s="16">
        <f t="shared" si="245"/>
        <v>41104.987858796296</v>
      </c>
    </row>
    <row r="2612" spans="1:20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s="9" t="str">
        <f t="shared" si="242"/>
        <v>Technology</v>
      </c>
      <c r="R2612" s="9" t="str">
        <f t="shared" si="243"/>
        <v>Space Exploration</v>
      </c>
      <c r="S2612" s="15">
        <f t="shared" si="244"/>
        <v>42564.631076388891</v>
      </c>
      <c r="T2612" s="16">
        <f t="shared" si="245"/>
        <v>42604.040972222225</v>
      </c>
    </row>
    <row r="2613" spans="1:20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s="9" t="str">
        <f t="shared" si="242"/>
        <v>Technology</v>
      </c>
      <c r="R2613" s="9" t="str">
        <f t="shared" si="243"/>
        <v>Space Exploration</v>
      </c>
      <c r="S2613" s="15">
        <f t="shared" si="244"/>
        <v>42704.085810185185</v>
      </c>
      <c r="T2613" s="16">
        <f t="shared" si="245"/>
        <v>42737.707638888889</v>
      </c>
    </row>
    <row r="2614" spans="1:20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s="9" t="str">
        <f t="shared" si="242"/>
        <v>Technology</v>
      </c>
      <c r="R2614" s="9" t="str">
        <f t="shared" si="243"/>
        <v>Space Exploration</v>
      </c>
      <c r="S2614" s="15">
        <f t="shared" si="244"/>
        <v>41981.893171296295</v>
      </c>
      <c r="T2614" s="16">
        <f t="shared" si="245"/>
        <v>42012.893171296295</v>
      </c>
    </row>
    <row r="2615" spans="1:20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s="9" t="str">
        <f t="shared" si="242"/>
        <v>Technology</v>
      </c>
      <c r="R2615" s="9" t="str">
        <f t="shared" si="243"/>
        <v>Space Exploration</v>
      </c>
      <c r="S2615" s="15">
        <f t="shared" si="244"/>
        <v>41143.56821759259</v>
      </c>
      <c r="T2615" s="16">
        <f t="shared" si="245"/>
        <v>41173.56821759259</v>
      </c>
    </row>
    <row r="2616" spans="1:20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15">
        <f t="shared" si="244"/>
        <v>41730.458472222221</v>
      </c>
      <c r="T2616" s="16">
        <f t="shared" si="245"/>
        <v>41758.958333333336</v>
      </c>
    </row>
    <row r="2617" spans="1:20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s="9" t="str">
        <f t="shared" si="242"/>
        <v>Technology</v>
      </c>
      <c r="R2617" s="9" t="str">
        <f t="shared" si="243"/>
        <v>Space Exploration</v>
      </c>
      <c r="S2617" s="15">
        <f t="shared" si="244"/>
        <v>42453.24726851852</v>
      </c>
      <c r="T2617" s="16">
        <f t="shared" si="245"/>
        <v>42490.25</v>
      </c>
    </row>
    <row r="2618" spans="1:20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s="9" t="str">
        <f t="shared" si="242"/>
        <v>Technology</v>
      </c>
      <c r="R2618" s="9" t="str">
        <f t="shared" si="243"/>
        <v>Space Exploration</v>
      </c>
      <c r="S2618" s="15">
        <f t="shared" si="244"/>
        <v>42211.74454861111</v>
      </c>
      <c r="T2618" s="16">
        <f t="shared" si="245"/>
        <v>42241.74454861111</v>
      </c>
    </row>
    <row r="2619" spans="1:20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s="9" t="str">
        <f t="shared" si="242"/>
        <v>Technology</v>
      </c>
      <c r="R2619" s="9" t="str">
        <f t="shared" si="243"/>
        <v>Space Exploration</v>
      </c>
      <c r="S2619" s="15">
        <f t="shared" si="244"/>
        <v>41902.624432870369</v>
      </c>
      <c r="T2619" s="16">
        <f t="shared" si="245"/>
        <v>41932.624432870369</v>
      </c>
    </row>
    <row r="2620" spans="1:20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s="9" t="str">
        <f t="shared" si="242"/>
        <v>Technology</v>
      </c>
      <c r="R2620" s="9" t="str">
        <f t="shared" si="243"/>
        <v>Space Exploration</v>
      </c>
      <c r="S2620" s="15">
        <f t="shared" si="244"/>
        <v>42279.542372685188</v>
      </c>
      <c r="T2620" s="16">
        <f t="shared" si="245"/>
        <v>42339.584039351852</v>
      </c>
    </row>
    <row r="2621" spans="1:20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s="9" t="str">
        <f t="shared" si="242"/>
        <v>Technology</v>
      </c>
      <c r="R2621" s="9" t="str">
        <f t="shared" si="243"/>
        <v>Space Exploration</v>
      </c>
      <c r="S2621" s="15">
        <f t="shared" si="244"/>
        <v>42273.634305555555</v>
      </c>
      <c r="T2621" s="16">
        <f t="shared" si="245"/>
        <v>42300.208333333328</v>
      </c>
    </row>
    <row r="2622" spans="1:20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s="9" t="str">
        <f t="shared" si="242"/>
        <v>Technology</v>
      </c>
      <c r="R2622" s="9" t="str">
        <f t="shared" si="243"/>
        <v>Space Exploration</v>
      </c>
      <c r="S2622" s="15">
        <f t="shared" si="244"/>
        <v>42250.91715277778</v>
      </c>
      <c r="T2622" s="16">
        <f t="shared" si="245"/>
        <v>42287.791666666672</v>
      </c>
    </row>
    <row r="2623" spans="1:20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s="9" t="str">
        <f t="shared" si="242"/>
        <v>Technology</v>
      </c>
      <c r="R2623" s="9" t="str">
        <f t="shared" si="243"/>
        <v>Space Exploration</v>
      </c>
      <c r="S2623" s="15">
        <f t="shared" si="244"/>
        <v>42115.497546296298</v>
      </c>
      <c r="T2623" s="16">
        <f t="shared" si="245"/>
        <v>42145.497546296298</v>
      </c>
    </row>
    <row r="2624" spans="1:20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s="9" t="str">
        <f t="shared" si="242"/>
        <v>Technology</v>
      </c>
      <c r="R2624" s="9" t="str">
        <f t="shared" si="243"/>
        <v>Space Exploration</v>
      </c>
      <c r="S2624" s="15">
        <f t="shared" si="244"/>
        <v>42689.49324074074</v>
      </c>
      <c r="T2624" s="16">
        <f t="shared" si="245"/>
        <v>42734.49324074074</v>
      </c>
    </row>
    <row r="2625" spans="1:20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s="9" t="str">
        <f t="shared" si="242"/>
        <v>Technology</v>
      </c>
      <c r="R2625" s="9" t="str">
        <f t="shared" si="243"/>
        <v>Space Exploration</v>
      </c>
      <c r="S2625" s="15">
        <f t="shared" si="244"/>
        <v>42692.006550925929</v>
      </c>
      <c r="T2625" s="16">
        <f t="shared" si="245"/>
        <v>42706.006550925929</v>
      </c>
    </row>
    <row r="2626" spans="1:20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s="9" t="str">
        <f t="shared" si="242"/>
        <v>Technology</v>
      </c>
      <c r="R2626" s="9" t="str">
        <f t="shared" si="243"/>
        <v>Space Exploration</v>
      </c>
      <c r="S2626" s="15">
        <f t="shared" si="244"/>
        <v>41144.171550925923</v>
      </c>
      <c r="T2626" s="16">
        <f t="shared" si="245"/>
        <v>41165.171550925923</v>
      </c>
    </row>
    <row r="2627" spans="1:20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8">
        <f t="shared" ref="P2627:P2690" si="247">IF(L2627&gt;0,E2627/L2627, 0)</f>
        <v>27.576923076923077</v>
      </c>
      <c r="Q2627" s="9" t="str">
        <f t="shared" ref="Q2627:Q2690" si="248">PROPER(LEFT($N2627,FIND("/",$N2627)-1))</f>
        <v>Technology</v>
      </c>
      <c r="R2627" s="9" t="str">
        <f t="shared" ref="R2627:R2690" si="249">PROPER(RIGHT($N2627,LEN(N2627)-FIND("/",N2627)))</f>
        <v>Space Exploration</v>
      </c>
      <c r="S2627" s="15">
        <f t="shared" ref="S2627:S2690" si="250">(J2627/86400)+25569+(-6/24)</f>
        <v>42658.560277777782</v>
      </c>
      <c r="T2627" s="16">
        <f t="shared" ref="T2627:T2690" si="251">(I2627/86400)+25569+(-6/24)</f>
        <v>42683.601944444439</v>
      </c>
    </row>
    <row r="2628" spans="1:20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15">
        <f t="shared" si="250"/>
        <v>42128.378113425926</v>
      </c>
      <c r="T2628" s="16">
        <f t="shared" si="251"/>
        <v>42158.378113425926</v>
      </c>
    </row>
    <row r="2629" spans="1:20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s="9" t="str">
        <f t="shared" si="248"/>
        <v>Technology</v>
      </c>
      <c r="R2629" s="9" t="str">
        <f t="shared" si="249"/>
        <v>Space Exploration</v>
      </c>
      <c r="S2629" s="15">
        <f t="shared" si="250"/>
        <v>42304.579409722224</v>
      </c>
      <c r="T2629" s="16">
        <f t="shared" si="251"/>
        <v>42334.621076388888</v>
      </c>
    </row>
    <row r="2630" spans="1:20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s="9" t="str">
        <f t="shared" si="248"/>
        <v>Technology</v>
      </c>
      <c r="R2630" s="9" t="str">
        <f t="shared" si="249"/>
        <v>Space Exploration</v>
      </c>
      <c r="S2630" s="15">
        <f t="shared" si="250"/>
        <v>41953.716053240743</v>
      </c>
      <c r="T2630" s="16">
        <f t="shared" si="251"/>
        <v>41973.716053240743</v>
      </c>
    </row>
    <row r="2631" spans="1:20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15">
        <f t="shared" si="250"/>
        <v>42108.288449074069</v>
      </c>
      <c r="T2631" s="16">
        <f t="shared" si="251"/>
        <v>42138.288449074069</v>
      </c>
    </row>
    <row r="2632" spans="1:20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s="9" t="str">
        <f t="shared" si="248"/>
        <v>Technology</v>
      </c>
      <c r="R2632" s="9" t="str">
        <f t="shared" si="249"/>
        <v>Space Exploration</v>
      </c>
      <c r="S2632" s="15">
        <f t="shared" si="250"/>
        <v>42523.855462962965</v>
      </c>
      <c r="T2632" s="16">
        <f t="shared" si="251"/>
        <v>42551.166666666672</v>
      </c>
    </row>
    <row r="2633" spans="1:20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s="9" t="str">
        <f t="shared" si="248"/>
        <v>Technology</v>
      </c>
      <c r="R2633" s="9" t="str">
        <f t="shared" si="249"/>
        <v>Space Exploration</v>
      </c>
      <c r="S2633" s="15">
        <f t="shared" si="250"/>
        <v>42217.919293981482</v>
      </c>
      <c r="T2633" s="16">
        <f t="shared" si="251"/>
        <v>42245.919293981482</v>
      </c>
    </row>
    <row r="2634" spans="1:20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s="9" t="str">
        <f t="shared" si="248"/>
        <v>Technology</v>
      </c>
      <c r="R2634" s="9" t="str">
        <f t="shared" si="249"/>
        <v>Space Exploration</v>
      </c>
      <c r="S2634" s="15">
        <f t="shared" si="250"/>
        <v>42493.811793981484</v>
      </c>
      <c r="T2634" s="16">
        <f t="shared" si="251"/>
        <v>42518.811793981484</v>
      </c>
    </row>
    <row r="2635" spans="1:20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s="9" t="str">
        <f t="shared" si="248"/>
        <v>Technology</v>
      </c>
      <c r="R2635" s="9" t="str">
        <f t="shared" si="249"/>
        <v>Space Exploration</v>
      </c>
      <c r="S2635" s="15">
        <f t="shared" si="250"/>
        <v>41667.573287037041</v>
      </c>
      <c r="T2635" s="16">
        <f t="shared" si="251"/>
        <v>41697.708333333336</v>
      </c>
    </row>
    <row r="2636" spans="1:20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15">
        <f t="shared" si="250"/>
        <v>42612.406493055554</v>
      </c>
      <c r="T2636" s="16">
        <f t="shared" si="251"/>
        <v>42642.406493055554</v>
      </c>
    </row>
    <row r="2637" spans="1:20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s="9" t="str">
        <f t="shared" si="248"/>
        <v>Technology</v>
      </c>
      <c r="R2637" s="9" t="str">
        <f t="shared" si="249"/>
        <v>Space Exploration</v>
      </c>
      <c r="S2637" s="15">
        <f t="shared" si="250"/>
        <v>42037.700937500005</v>
      </c>
      <c r="T2637" s="16">
        <f t="shared" si="251"/>
        <v>42072.659270833334</v>
      </c>
    </row>
    <row r="2638" spans="1:20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15">
        <f t="shared" si="250"/>
        <v>42636.364745370374</v>
      </c>
      <c r="T2638" s="16">
        <f t="shared" si="251"/>
        <v>42658.791666666672</v>
      </c>
    </row>
    <row r="2639" spans="1:20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s="9" t="str">
        <f t="shared" si="248"/>
        <v>Technology</v>
      </c>
      <c r="R2639" s="9" t="str">
        <f t="shared" si="249"/>
        <v>Space Exploration</v>
      </c>
      <c r="S2639" s="15">
        <f t="shared" si="250"/>
        <v>42639.299479166672</v>
      </c>
      <c r="T2639" s="16">
        <f t="shared" si="251"/>
        <v>42655.299479166672</v>
      </c>
    </row>
    <row r="2640" spans="1:20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s="9" t="str">
        <f t="shared" si="248"/>
        <v>Technology</v>
      </c>
      <c r="R2640" s="9" t="str">
        <f t="shared" si="249"/>
        <v>Space Exploration</v>
      </c>
      <c r="S2640" s="15">
        <f t="shared" si="250"/>
        <v>41989.663136574076</v>
      </c>
      <c r="T2640" s="16">
        <f t="shared" si="251"/>
        <v>42019.663136574076</v>
      </c>
    </row>
    <row r="2641" spans="1:20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s="9" t="str">
        <f t="shared" si="248"/>
        <v>Technology</v>
      </c>
      <c r="R2641" s="9" t="str">
        <f t="shared" si="249"/>
        <v>Space Exploration</v>
      </c>
      <c r="S2641" s="15">
        <f t="shared" si="250"/>
        <v>42024.61513888889</v>
      </c>
      <c r="T2641" s="16">
        <f t="shared" si="251"/>
        <v>42054.61513888889</v>
      </c>
    </row>
    <row r="2642" spans="1:20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s="9" t="str">
        <f t="shared" si="248"/>
        <v>Technology</v>
      </c>
      <c r="R2642" s="9" t="str">
        <f t="shared" si="249"/>
        <v>Space Exploration</v>
      </c>
      <c r="S2642" s="15">
        <f t="shared" si="250"/>
        <v>42102.910578703704</v>
      </c>
      <c r="T2642" s="16">
        <f t="shared" si="251"/>
        <v>42162.910578703704</v>
      </c>
    </row>
    <row r="2643" spans="1:20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15">
        <f t="shared" si="250"/>
        <v>41880.577118055553</v>
      </c>
      <c r="T2643" s="16">
        <f t="shared" si="251"/>
        <v>41897.589583333334</v>
      </c>
    </row>
    <row r="2644" spans="1:20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s="9" t="str">
        <f t="shared" si="248"/>
        <v>Technology</v>
      </c>
      <c r="R2644" s="9" t="str">
        <f t="shared" si="249"/>
        <v>Space Exploration</v>
      </c>
      <c r="S2644" s="15">
        <f t="shared" si="250"/>
        <v>42535.996620370366</v>
      </c>
      <c r="T2644" s="16">
        <f t="shared" si="251"/>
        <v>42566.039583333331</v>
      </c>
    </row>
    <row r="2645" spans="1:20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s="9" t="str">
        <f t="shared" si="248"/>
        <v>Technology</v>
      </c>
      <c r="R2645" s="9" t="str">
        <f t="shared" si="249"/>
        <v>Space Exploration</v>
      </c>
      <c r="S2645" s="15">
        <f t="shared" si="250"/>
        <v>42689.332349537042</v>
      </c>
      <c r="T2645" s="16">
        <f t="shared" si="251"/>
        <v>42725.082638888889</v>
      </c>
    </row>
    <row r="2646" spans="1:20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s="9" t="str">
        <f t="shared" si="248"/>
        <v>Technology</v>
      </c>
      <c r="R2646" s="9" t="str">
        <f t="shared" si="249"/>
        <v>Space Exploration</v>
      </c>
      <c r="S2646" s="15">
        <f t="shared" si="250"/>
        <v>42774.542071759264</v>
      </c>
      <c r="T2646" s="16">
        <f t="shared" si="251"/>
        <v>42804.542071759264</v>
      </c>
    </row>
    <row r="2647" spans="1:20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s="9" t="str">
        <f t="shared" si="248"/>
        <v>Technology</v>
      </c>
      <c r="R2647" s="9" t="str">
        <f t="shared" si="249"/>
        <v>Space Exploration</v>
      </c>
      <c r="S2647" s="15">
        <f t="shared" si="250"/>
        <v>41921.592627314814</v>
      </c>
      <c r="T2647" s="16">
        <f t="shared" si="251"/>
        <v>41951.634293981479</v>
      </c>
    </row>
    <row r="2648" spans="1:20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s="9" t="str">
        <f t="shared" si="248"/>
        <v>Technology</v>
      </c>
      <c r="R2648" s="9" t="str">
        <f t="shared" si="249"/>
        <v>Space Exploration</v>
      </c>
      <c r="S2648" s="15">
        <f t="shared" si="250"/>
        <v>42226.063298611116</v>
      </c>
      <c r="T2648" s="16">
        <f t="shared" si="251"/>
        <v>42256.063298611116</v>
      </c>
    </row>
    <row r="2649" spans="1:20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15">
        <f t="shared" si="250"/>
        <v>42200.011793981481</v>
      </c>
      <c r="T2649" s="16">
        <f t="shared" si="251"/>
        <v>42230.011793981481</v>
      </c>
    </row>
    <row r="2650" spans="1:20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s="9" t="str">
        <f t="shared" si="248"/>
        <v>Technology</v>
      </c>
      <c r="R2650" s="9" t="str">
        <f t="shared" si="249"/>
        <v>Space Exploration</v>
      </c>
      <c r="S2650" s="15">
        <f t="shared" si="250"/>
        <v>42408.464814814812</v>
      </c>
      <c r="T2650" s="16">
        <f t="shared" si="251"/>
        <v>42438.464814814812</v>
      </c>
    </row>
    <row r="2651" spans="1:20" ht="1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s="9" t="str">
        <f t="shared" si="248"/>
        <v>Technology</v>
      </c>
      <c r="R2651" s="9" t="str">
        <f t="shared" si="249"/>
        <v>Space Exploration</v>
      </c>
      <c r="S2651" s="15">
        <f t="shared" si="250"/>
        <v>42341.74700231482</v>
      </c>
      <c r="T2651" s="16">
        <f t="shared" si="251"/>
        <v>42401.74700231482</v>
      </c>
    </row>
    <row r="2652" spans="1:20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15">
        <f t="shared" si="250"/>
        <v>42695.374340277776</v>
      </c>
      <c r="T2652" s="16">
        <f t="shared" si="251"/>
        <v>42725.374340277776</v>
      </c>
    </row>
    <row r="2653" spans="1:20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s="9" t="str">
        <f t="shared" si="248"/>
        <v>Technology</v>
      </c>
      <c r="R2653" s="9" t="str">
        <f t="shared" si="249"/>
        <v>Space Exploration</v>
      </c>
      <c r="S2653" s="15">
        <f t="shared" si="250"/>
        <v>42327.555659722224</v>
      </c>
      <c r="T2653" s="16">
        <f t="shared" si="251"/>
        <v>42355.555659722224</v>
      </c>
    </row>
    <row r="2654" spans="1:20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s="9" t="str">
        <f t="shared" si="248"/>
        <v>Technology</v>
      </c>
      <c r="R2654" s="9" t="str">
        <f t="shared" si="249"/>
        <v>Space Exploration</v>
      </c>
      <c r="S2654" s="15">
        <f t="shared" si="250"/>
        <v>41952.908854166672</v>
      </c>
      <c r="T2654" s="16">
        <f t="shared" si="251"/>
        <v>41982.908854166672</v>
      </c>
    </row>
    <row r="2655" spans="1:20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s="9" t="str">
        <f t="shared" si="248"/>
        <v>Technology</v>
      </c>
      <c r="R2655" s="9" t="str">
        <f t="shared" si="249"/>
        <v>Space Exploration</v>
      </c>
      <c r="S2655" s="15">
        <f t="shared" si="250"/>
        <v>41771.401932870373</v>
      </c>
      <c r="T2655" s="16">
        <f t="shared" si="251"/>
        <v>41802.916666666664</v>
      </c>
    </row>
    <row r="2656" spans="1:20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15">
        <f t="shared" si="250"/>
        <v>42055.350995370369</v>
      </c>
      <c r="T2656" s="16">
        <f t="shared" si="251"/>
        <v>42115.309328703705</v>
      </c>
    </row>
    <row r="2657" spans="1:20" ht="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s="9" t="str">
        <f t="shared" si="248"/>
        <v>Technology</v>
      </c>
      <c r="R2657" s="9" t="str">
        <f t="shared" si="249"/>
        <v>Space Exploration</v>
      </c>
      <c r="S2657" s="15">
        <f t="shared" si="250"/>
        <v>42381.616284722222</v>
      </c>
      <c r="T2657" s="16">
        <f t="shared" si="251"/>
        <v>42409.583333333328</v>
      </c>
    </row>
    <row r="2658" spans="1:20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s="9" t="str">
        <f t="shared" si="248"/>
        <v>Technology</v>
      </c>
      <c r="R2658" s="9" t="str">
        <f t="shared" si="249"/>
        <v>Space Exploration</v>
      </c>
      <c r="S2658" s="15">
        <f t="shared" si="250"/>
        <v>42767.438518518524</v>
      </c>
      <c r="T2658" s="16">
        <f t="shared" si="251"/>
        <v>42806.541666666672</v>
      </c>
    </row>
    <row r="2659" spans="1:20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s="9" t="str">
        <f t="shared" si="248"/>
        <v>Technology</v>
      </c>
      <c r="R2659" s="9" t="str">
        <f t="shared" si="249"/>
        <v>Space Exploration</v>
      </c>
      <c r="S2659" s="15">
        <f t="shared" si="250"/>
        <v>42551.678854166668</v>
      </c>
      <c r="T2659" s="16">
        <f t="shared" si="251"/>
        <v>42584.8125</v>
      </c>
    </row>
    <row r="2660" spans="1:20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15">
        <f t="shared" si="250"/>
        <v>42551.634189814809</v>
      </c>
      <c r="T2660" s="16">
        <f t="shared" si="251"/>
        <v>42581.634189814809</v>
      </c>
    </row>
    <row r="2661" spans="1:20" ht="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15">
        <f t="shared" si="250"/>
        <v>42081.819560185184</v>
      </c>
      <c r="T2661" s="16">
        <f t="shared" si="251"/>
        <v>42111.819560185184</v>
      </c>
    </row>
    <row r="2662" spans="1:20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15">
        <f t="shared" si="250"/>
        <v>42272.463171296295</v>
      </c>
      <c r="T2662" s="16">
        <f t="shared" si="251"/>
        <v>42332.504837962959</v>
      </c>
    </row>
    <row r="2663" spans="1:20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15">
        <f t="shared" si="250"/>
        <v>41542.708449074074</v>
      </c>
      <c r="T2663" s="16">
        <f t="shared" si="251"/>
        <v>41572.708449074074</v>
      </c>
    </row>
    <row r="2664" spans="1:20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15">
        <f t="shared" si="250"/>
        <v>42207.496678240743</v>
      </c>
      <c r="T2664" s="16">
        <f t="shared" si="251"/>
        <v>42237.496678240743</v>
      </c>
    </row>
    <row r="2665" spans="1:20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s="9" t="str">
        <f t="shared" si="248"/>
        <v>Technology</v>
      </c>
      <c r="R2665" s="9" t="str">
        <f t="shared" si="249"/>
        <v>Makerspaces</v>
      </c>
      <c r="S2665" s="15">
        <f t="shared" si="250"/>
        <v>42222.372766203705</v>
      </c>
      <c r="T2665" s="16">
        <f t="shared" si="251"/>
        <v>42251.375</v>
      </c>
    </row>
    <row r="2666" spans="1:20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s="9" t="str">
        <f t="shared" si="248"/>
        <v>Technology</v>
      </c>
      <c r="R2666" s="9" t="str">
        <f t="shared" si="249"/>
        <v>Makerspaces</v>
      </c>
      <c r="S2666" s="15">
        <f t="shared" si="250"/>
        <v>42312.77542824074</v>
      </c>
      <c r="T2666" s="16">
        <f t="shared" si="251"/>
        <v>42347.040972222225</v>
      </c>
    </row>
    <row r="2667" spans="1:20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s="9" t="str">
        <f t="shared" si="248"/>
        <v>Technology</v>
      </c>
      <c r="R2667" s="9" t="str">
        <f t="shared" si="249"/>
        <v>Makerspaces</v>
      </c>
      <c r="S2667" s="15">
        <f t="shared" si="250"/>
        <v>42083.645532407405</v>
      </c>
      <c r="T2667" s="16">
        <f t="shared" si="251"/>
        <v>42128.645532407405</v>
      </c>
    </row>
    <row r="2668" spans="1:20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s="9" t="str">
        <f t="shared" si="248"/>
        <v>Technology</v>
      </c>
      <c r="R2668" s="9" t="str">
        <f t="shared" si="249"/>
        <v>Makerspaces</v>
      </c>
      <c r="S2668" s="15">
        <f t="shared" si="250"/>
        <v>42235.514340277776</v>
      </c>
      <c r="T2668" s="16">
        <f t="shared" si="251"/>
        <v>42272.625</v>
      </c>
    </row>
    <row r="2669" spans="1:20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s="9" t="str">
        <f t="shared" si="248"/>
        <v>Technology</v>
      </c>
      <c r="R2669" s="9" t="str">
        <f t="shared" si="249"/>
        <v>Makerspaces</v>
      </c>
      <c r="S2669" s="15">
        <f t="shared" si="250"/>
        <v>42380.676111111112</v>
      </c>
      <c r="T2669" s="16">
        <f t="shared" si="251"/>
        <v>42410.676111111112</v>
      </c>
    </row>
    <row r="2670" spans="1:20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s="9" t="str">
        <f t="shared" si="248"/>
        <v>Technology</v>
      </c>
      <c r="R2670" s="9" t="str">
        <f t="shared" si="249"/>
        <v>Makerspaces</v>
      </c>
      <c r="S2670" s="15">
        <f t="shared" si="250"/>
        <v>42275.33871527778</v>
      </c>
      <c r="T2670" s="16">
        <f t="shared" si="251"/>
        <v>42317.35555555555</v>
      </c>
    </row>
    <row r="2671" spans="1:20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15">
        <f t="shared" si="250"/>
        <v>42318.785833333328</v>
      </c>
      <c r="T2671" s="16">
        <f t="shared" si="251"/>
        <v>42378.785833333328</v>
      </c>
    </row>
    <row r="2672" spans="1:20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s="9" t="str">
        <f t="shared" si="248"/>
        <v>Technology</v>
      </c>
      <c r="R2672" s="9" t="str">
        <f t="shared" si="249"/>
        <v>Makerspaces</v>
      </c>
      <c r="S2672" s="15">
        <f t="shared" si="250"/>
        <v>41820.770601851851</v>
      </c>
      <c r="T2672" s="16">
        <f t="shared" si="251"/>
        <v>41848.770601851851</v>
      </c>
    </row>
    <row r="2673" spans="1:20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s="9" t="str">
        <f t="shared" si="248"/>
        <v>Technology</v>
      </c>
      <c r="R2673" s="9" t="str">
        <f t="shared" si="249"/>
        <v>Makerspaces</v>
      </c>
      <c r="S2673" s="15">
        <f t="shared" si="250"/>
        <v>41962.499027777776</v>
      </c>
      <c r="T2673" s="16">
        <f t="shared" si="251"/>
        <v>41992.568055555559</v>
      </c>
    </row>
    <row r="2674" spans="1:20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s="9" t="str">
        <f t="shared" si="248"/>
        <v>Technology</v>
      </c>
      <c r="R2674" s="9" t="str">
        <f t="shared" si="249"/>
        <v>Makerspaces</v>
      </c>
      <c r="S2674" s="15">
        <f t="shared" si="250"/>
        <v>42344.634143518517</v>
      </c>
      <c r="T2674" s="16">
        <f t="shared" si="251"/>
        <v>42366</v>
      </c>
    </row>
    <row r="2675" spans="1:20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s="9" t="str">
        <f t="shared" si="248"/>
        <v>Technology</v>
      </c>
      <c r="R2675" s="9" t="str">
        <f t="shared" si="249"/>
        <v>Makerspaces</v>
      </c>
      <c r="S2675" s="15">
        <f t="shared" si="250"/>
        <v>41912.291655092595</v>
      </c>
      <c r="T2675" s="16">
        <f t="shared" si="251"/>
        <v>41941.697916666664</v>
      </c>
    </row>
    <row r="2676" spans="1:20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s="9" t="str">
        <f t="shared" si="248"/>
        <v>Technology</v>
      </c>
      <c r="R2676" s="9" t="str">
        <f t="shared" si="249"/>
        <v>Makerspaces</v>
      </c>
      <c r="S2676" s="15">
        <f t="shared" si="250"/>
        <v>42529.382754629631</v>
      </c>
      <c r="T2676" s="16">
        <f t="shared" si="251"/>
        <v>42555.957638888889</v>
      </c>
    </row>
    <row r="2677" spans="1:20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s="9" t="str">
        <f t="shared" si="248"/>
        <v>Technology</v>
      </c>
      <c r="R2677" s="9" t="str">
        <f t="shared" si="249"/>
        <v>Makerspaces</v>
      </c>
      <c r="S2677" s="15">
        <f t="shared" si="250"/>
        <v>41923.607511574075</v>
      </c>
      <c r="T2677" s="16">
        <f t="shared" si="251"/>
        <v>41953.649178240739</v>
      </c>
    </row>
    <row r="2678" spans="1:20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s="9" t="str">
        <f t="shared" si="248"/>
        <v>Technology</v>
      </c>
      <c r="R2678" s="9" t="str">
        <f t="shared" si="249"/>
        <v>Makerspaces</v>
      </c>
      <c r="S2678" s="15">
        <f t="shared" si="250"/>
        <v>42482.374699074076</v>
      </c>
      <c r="T2678" s="16">
        <f t="shared" si="251"/>
        <v>42512.374699074076</v>
      </c>
    </row>
    <row r="2679" spans="1:20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s="9" t="str">
        <f t="shared" si="248"/>
        <v>Technology</v>
      </c>
      <c r="R2679" s="9" t="str">
        <f t="shared" si="249"/>
        <v>Makerspaces</v>
      </c>
      <c r="S2679" s="15">
        <f t="shared" si="250"/>
        <v>41792.779432870375</v>
      </c>
      <c r="T2679" s="16">
        <f t="shared" si="251"/>
        <v>41822.779432870375</v>
      </c>
    </row>
    <row r="2680" spans="1:20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15">
        <f t="shared" si="250"/>
        <v>42241.548206018517</v>
      </c>
      <c r="T2680" s="16">
        <f t="shared" si="251"/>
        <v>42271.548206018517</v>
      </c>
    </row>
    <row r="2681" spans="1:20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15">
        <f t="shared" si="250"/>
        <v>42032.751087962963</v>
      </c>
      <c r="T2681" s="16">
        <f t="shared" si="251"/>
        <v>42062.751087962963</v>
      </c>
    </row>
    <row r="2682" spans="1:20" ht="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15">
        <f t="shared" si="250"/>
        <v>42435.961701388893</v>
      </c>
      <c r="T2682" s="16">
        <f t="shared" si="251"/>
        <v>42465.920034722221</v>
      </c>
    </row>
    <row r="2683" spans="1:20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15">
        <f t="shared" si="250"/>
        <v>41805.645254629628</v>
      </c>
      <c r="T2683" s="16">
        <f t="shared" si="251"/>
        <v>41830.645254629628</v>
      </c>
    </row>
    <row r="2684" spans="1:20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15">
        <f t="shared" si="250"/>
        <v>41932.621990740743</v>
      </c>
      <c r="T2684" s="16">
        <f t="shared" si="251"/>
        <v>41964.999305555553</v>
      </c>
    </row>
    <row r="2685" spans="1:20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15">
        <f t="shared" si="250"/>
        <v>42034.50509259259</v>
      </c>
      <c r="T2685" s="16">
        <f t="shared" si="251"/>
        <v>42064.50509259259</v>
      </c>
    </row>
    <row r="2686" spans="1:20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15">
        <f t="shared" si="250"/>
        <v>41820.664641203708</v>
      </c>
      <c r="T2686" s="16">
        <f t="shared" si="251"/>
        <v>41860.664641203708</v>
      </c>
    </row>
    <row r="2687" spans="1:20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15">
        <f t="shared" si="250"/>
        <v>42061.44594907407</v>
      </c>
      <c r="T2687" s="16">
        <f t="shared" si="251"/>
        <v>42121.404282407406</v>
      </c>
    </row>
    <row r="2688" spans="1:20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s="9" t="str">
        <f t="shared" si="248"/>
        <v>Food</v>
      </c>
      <c r="R2688" s="9" t="str">
        <f t="shared" si="249"/>
        <v>Food Trucks</v>
      </c>
      <c r="S2688" s="15">
        <f t="shared" si="250"/>
        <v>41892.724803240737</v>
      </c>
      <c r="T2688" s="16">
        <f t="shared" si="251"/>
        <v>41912.724803240737</v>
      </c>
    </row>
    <row r="2689" spans="1:20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s="9" t="str">
        <f t="shared" si="248"/>
        <v>Food</v>
      </c>
      <c r="R2689" s="9" t="str">
        <f t="shared" si="249"/>
        <v>Food Trucks</v>
      </c>
      <c r="S2689" s="15">
        <f t="shared" si="250"/>
        <v>42154.39025462963</v>
      </c>
      <c r="T2689" s="16">
        <f t="shared" si="251"/>
        <v>42184.39025462963</v>
      </c>
    </row>
    <row r="2690" spans="1:20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s="9" t="str">
        <f t="shared" si="248"/>
        <v>Food</v>
      </c>
      <c r="R2690" s="9" t="str">
        <f t="shared" si="249"/>
        <v>Food Trucks</v>
      </c>
      <c r="S2690" s="15">
        <f t="shared" si="250"/>
        <v>42027.86886574074</v>
      </c>
      <c r="T2690" s="16">
        <f t="shared" si="251"/>
        <v>42058.875</v>
      </c>
    </row>
    <row r="2691" spans="1:20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8">
        <f t="shared" ref="P2691:P2754" si="253">IF(L2691&gt;0,E2691/L2691, 0)</f>
        <v>1</v>
      </c>
      <c r="Q2691" s="9" t="str">
        <f t="shared" ref="Q2691:Q2754" si="254">PROPER(LEFT($N2691,FIND("/",$N2691)-1))</f>
        <v>Food</v>
      </c>
      <c r="R2691" s="9" t="str">
        <f t="shared" ref="R2691:R2754" si="255">PROPER(RIGHT($N2691,LEN(N2691)-FIND("/",N2691)))</f>
        <v>Food Trucks</v>
      </c>
      <c r="S2691" s="15">
        <f t="shared" ref="S2691:S2754" si="256">(J2691/86400)+25569+(-6/24)</f>
        <v>42551.711689814816</v>
      </c>
      <c r="T2691" s="16">
        <f t="shared" ref="T2691:T2754" si="257">(I2691/86400)+25569+(-6/24)</f>
        <v>42581.711689814816</v>
      </c>
    </row>
    <row r="2692" spans="1:20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s="9" t="str">
        <f t="shared" si="254"/>
        <v>Food</v>
      </c>
      <c r="R2692" s="9" t="str">
        <f t="shared" si="255"/>
        <v>Food Trucks</v>
      </c>
      <c r="S2692" s="15">
        <f t="shared" si="256"/>
        <v>42112.855046296296</v>
      </c>
      <c r="T2692" s="16">
        <f t="shared" si="257"/>
        <v>42157.855046296296</v>
      </c>
    </row>
    <row r="2693" spans="1:20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15">
        <f t="shared" si="256"/>
        <v>42089.474039351851</v>
      </c>
      <c r="T2693" s="16">
        <f t="shared" si="257"/>
        <v>42134.474039351851</v>
      </c>
    </row>
    <row r="2694" spans="1:20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15">
        <f t="shared" si="256"/>
        <v>42058.084027777775</v>
      </c>
      <c r="T2694" s="16">
        <f t="shared" si="257"/>
        <v>42088.042361111111</v>
      </c>
    </row>
    <row r="2695" spans="1:20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s="9" t="str">
        <f t="shared" si="254"/>
        <v>Food</v>
      </c>
      <c r="R2695" s="9" t="str">
        <f t="shared" si="255"/>
        <v>Food Trucks</v>
      </c>
      <c r="S2695" s="15">
        <f t="shared" si="256"/>
        <v>41833.888495370367</v>
      </c>
      <c r="T2695" s="16">
        <f t="shared" si="257"/>
        <v>41863.888495370367</v>
      </c>
    </row>
    <row r="2696" spans="1:20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15">
        <f t="shared" si="256"/>
        <v>41877.890497685185</v>
      </c>
      <c r="T2696" s="16">
        <f t="shared" si="257"/>
        <v>41907.890497685185</v>
      </c>
    </row>
    <row r="2697" spans="1:20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s="9" t="str">
        <f t="shared" si="254"/>
        <v>Food</v>
      </c>
      <c r="R2697" s="9" t="str">
        <f t="shared" si="255"/>
        <v>Food Trucks</v>
      </c>
      <c r="S2697" s="15">
        <f t="shared" si="256"/>
        <v>42047.931921296295</v>
      </c>
      <c r="T2697" s="16">
        <f t="shared" si="257"/>
        <v>42107.89025462963</v>
      </c>
    </row>
    <row r="2698" spans="1:20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s="9" t="str">
        <f t="shared" si="254"/>
        <v>Food</v>
      </c>
      <c r="R2698" s="9" t="str">
        <f t="shared" si="255"/>
        <v>Food Trucks</v>
      </c>
      <c r="S2698" s="15">
        <f t="shared" si="256"/>
        <v>41964.594444444447</v>
      </c>
      <c r="T2698" s="16">
        <f t="shared" si="257"/>
        <v>41998.594444444447</v>
      </c>
    </row>
    <row r="2699" spans="1:20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s="9" t="str">
        <f t="shared" si="254"/>
        <v>Food</v>
      </c>
      <c r="R2699" s="9" t="str">
        <f t="shared" si="255"/>
        <v>Food Trucks</v>
      </c>
      <c r="S2699" s="15">
        <f t="shared" si="256"/>
        <v>42187.690081018518</v>
      </c>
      <c r="T2699" s="16">
        <f t="shared" si="257"/>
        <v>42218.666666666672</v>
      </c>
    </row>
    <row r="2700" spans="1:20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s="9" t="str">
        <f t="shared" si="254"/>
        <v>Food</v>
      </c>
      <c r="R2700" s="9" t="str">
        <f t="shared" si="255"/>
        <v>Food Trucks</v>
      </c>
      <c r="S2700" s="15">
        <f t="shared" si="256"/>
        <v>41787.648240740738</v>
      </c>
      <c r="T2700" s="16">
        <f t="shared" si="257"/>
        <v>41817.648240740738</v>
      </c>
    </row>
    <row r="2701" spans="1:20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s="9" t="str">
        <f t="shared" si="254"/>
        <v>Food</v>
      </c>
      <c r="R2701" s="9" t="str">
        <f t="shared" si="255"/>
        <v>Food Trucks</v>
      </c>
      <c r="S2701" s="15">
        <f t="shared" si="256"/>
        <v>41829.646562499998</v>
      </c>
      <c r="T2701" s="16">
        <f t="shared" si="257"/>
        <v>41859.646562499998</v>
      </c>
    </row>
    <row r="2702" spans="1:20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15">
        <f t="shared" si="256"/>
        <v>41870.624675925923</v>
      </c>
      <c r="T2702" s="16">
        <f t="shared" si="257"/>
        <v>41900.624675925923</v>
      </c>
    </row>
    <row r="2703" spans="1:20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s="9" t="str">
        <f t="shared" si="254"/>
        <v>Theater</v>
      </c>
      <c r="R2703" s="9" t="str">
        <f t="shared" si="255"/>
        <v>Spaces</v>
      </c>
      <c r="S2703" s="15">
        <f t="shared" si="256"/>
        <v>42801.524699074071</v>
      </c>
      <c r="T2703" s="16">
        <f t="shared" si="257"/>
        <v>42832.483032407406</v>
      </c>
    </row>
    <row r="2704" spans="1:20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s="9" t="str">
        <f t="shared" si="254"/>
        <v>Theater</v>
      </c>
      <c r="R2704" s="9" t="str">
        <f t="shared" si="255"/>
        <v>Spaces</v>
      </c>
      <c r="S2704" s="15">
        <f t="shared" si="256"/>
        <v>42800.551817129628</v>
      </c>
      <c r="T2704" s="16">
        <f t="shared" si="257"/>
        <v>42830.510150462964</v>
      </c>
    </row>
    <row r="2705" spans="1:20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s="9" t="str">
        <f t="shared" si="254"/>
        <v>Theater</v>
      </c>
      <c r="R2705" s="9" t="str">
        <f t="shared" si="255"/>
        <v>Spaces</v>
      </c>
      <c r="S2705" s="15">
        <f t="shared" si="256"/>
        <v>42756.440162037034</v>
      </c>
      <c r="T2705" s="16">
        <f t="shared" si="257"/>
        <v>42816.398495370369</v>
      </c>
    </row>
    <row r="2706" spans="1:20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s="9" t="str">
        <f t="shared" si="254"/>
        <v>Theater</v>
      </c>
      <c r="R2706" s="9" t="str">
        <f t="shared" si="255"/>
        <v>Spaces</v>
      </c>
      <c r="S2706" s="15">
        <f t="shared" si="256"/>
        <v>42787.612430555557</v>
      </c>
      <c r="T2706" s="16">
        <f t="shared" si="257"/>
        <v>42830.570763888885</v>
      </c>
    </row>
    <row r="2707" spans="1:20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s="9" t="str">
        <f t="shared" si="254"/>
        <v>Theater</v>
      </c>
      <c r="R2707" s="9" t="str">
        <f t="shared" si="255"/>
        <v>Spaces</v>
      </c>
      <c r="S2707" s="15">
        <f t="shared" si="256"/>
        <v>42773.666180555556</v>
      </c>
      <c r="T2707" s="16">
        <f t="shared" si="257"/>
        <v>42818.624513888892</v>
      </c>
    </row>
    <row r="2708" spans="1:20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s="9" t="str">
        <f t="shared" si="254"/>
        <v>Theater</v>
      </c>
      <c r="R2708" s="9" t="str">
        <f t="shared" si="255"/>
        <v>Spaces</v>
      </c>
      <c r="S2708" s="15">
        <f t="shared" si="256"/>
        <v>41899.044942129629</v>
      </c>
      <c r="T2708" s="16">
        <f t="shared" si="257"/>
        <v>41928.040972222225</v>
      </c>
    </row>
    <row r="2709" spans="1:20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s="9" t="str">
        <f t="shared" si="254"/>
        <v>Theater</v>
      </c>
      <c r="R2709" s="9" t="str">
        <f t="shared" si="255"/>
        <v>Spaces</v>
      </c>
      <c r="S2709" s="15">
        <f t="shared" si="256"/>
        <v>41391.532905092594</v>
      </c>
      <c r="T2709" s="16">
        <f t="shared" si="257"/>
        <v>41421.040972222225</v>
      </c>
    </row>
    <row r="2710" spans="1:20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s="9" t="str">
        <f t="shared" si="254"/>
        <v>Theater</v>
      </c>
      <c r="R2710" s="9" t="str">
        <f t="shared" si="255"/>
        <v>Spaces</v>
      </c>
      <c r="S2710" s="15">
        <f t="shared" si="256"/>
        <v>42512.448217592595</v>
      </c>
      <c r="T2710" s="16">
        <f t="shared" si="257"/>
        <v>42572.448217592595</v>
      </c>
    </row>
    <row r="2711" spans="1:20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s="9" t="str">
        <f t="shared" si="254"/>
        <v>Theater</v>
      </c>
      <c r="R2711" s="9" t="str">
        <f t="shared" si="255"/>
        <v>Spaces</v>
      </c>
      <c r="S2711" s="15">
        <f t="shared" si="256"/>
        <v>42611.899780092594</v>
      </c>
      <c r="T2711" s="16">
        <f t="shared" si="257"/>
        <v>42646.915972222225</v>
      </c>
    </row>
    <row r="2712" spans="1:20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s="9" t="str">
        <f t="shared" si="254"/>
        <v>Theater</v>
      </c>
      <c r="R2712" s="9" t="str">
        <f t="shared" si="255"/>
        <v>Spaces</v>
      </c>
      <c r="S2712" s="15">
        <f t="shared" si="256"/>
        <v>41827.979490740741</v>
      </c>
      <c r="T2712" s="16">
        <f t="shared" si="257"/>
        <v>41859.833333333336</v>
      </c>
    </row>
    <row r="2713" spans="1:20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s="9" t="str">
        <f t="shared" si="254"/>
        <v>Theater</v>
      </c>
      <c r="R2713" s="9" t="str">
        <f t="shared" si="255"/>
        <v>Spaces</v>
      </c>
      <c r="S2713" s="15">
        <f t="shared" si="256"/>
        <v>41780.495254629626</v>
      </c>
      <c r="T2713" s="16">
        <f t="shared" si="257"/>
        <v>41810.667361111111</v>
      </c>
    </row>
    <row r="2714" spans="1:20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s="9" t="str">
        <f t="shared" si="254"/>
        <v>Theater</v>
      </c>
      <c r="R2714" s="9" t="str">
        <f t="shared" si="255"/>
        <v>Spaces</v>
      </c>
      <c r="S2714" s="15">
        <f t="shared" si="256"/>
        <v>41431.812037037038</v>
      </c>
      <c r="T2714" s="16">
        <f t="shared" si="257"/>
        <v>41468.5</v>
      </c>
    </row>
    <row r="2715" spans="1:20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s="9" t="str">
        <f t="shared" si="254"/>
        <v>Theater</v>
      </c>
      <c r="R2715" s="9" t="str">
        <f t="shared" si="255"/>
        <v>Spaces</v>
      </c>
      <c r="S2715" s="15">
        <f t="shared" si="256"/>
        <v>42322.403749999998</v>
      </c>
      <c r="T2715" s="16">
        <f t="shared" si="257"/>
        <v>42362.403749999998</v>
      </c>
    </row>
    <row r="2716" spans="1:20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s="9" t="str">
        <f t="shared" si="254"/>
        <v>Theater</v>
      </c>
      <c r="R2716" s="9" t="str">
        <f t="shared" si="255"/>
        <v>Spaces</v>
      </c>
      <c r="S2716" s="15">
        <f t="shared" si="256"/>
        <v>42629.405046296291</v>
      </c>
      <c r="T2716" s="16">
        <f t="shared" si="257"/>
        <v>42657.708333333328</v>
      </c>
    </row>
    <row r="2717" spans="1:20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s="9" t="str">
        <f t="shared" si="254"/>
        <v>Theater</v>
      </c>
      <c r="R2717" s="9" t="str">
        <f t="shared" si="255"/>
        <v>Spaces</v>
      </c>
      <c r="S2717" s="15">
        <f t="shared" si="256"/>
        <v>42387.148472222223</v>
      </c>
      <c r="T2717" s="16">
        <f t="shared" si="257"/>
        <v>42421.148472222223</v>
      </c>
    </row>
    <row r="2718" spans="1:20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s="9" t="str">
        <f t="shared" si="254"/>
        <v>Theater</v>
      </c>
      <c r="R2718" s="9" t="str">
        <f t="shared" si="255"/>
        <v>Spaces</v>
      </c>
      <c r="S2718" s="15">
        <f t="shared" si="256"/>
        <v>42255.083252314813</v>
      </c>
      <c r="T2718" s="16">
        <f t="shared" si="257"/>
        <v>42285.083252314813</v>
      </c>
    </row>
    <row r="2719" spans="1:20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s="9" t="str">
        <f t="shared" si="254"/>
        <v>Theater</v>
      </c>
      <c r="R2719" s="9" t="str">
        <f t="shared" si="255"/>
        <v>Spaces</v>
      </c>
      <c r="S2719" s="15">
        <f t="shared" si="256"/>
        <v>41934.664918981478</v>
      </c>
      <c r="T2719" s="16">
        <f t="shared" si="257"/>
        <v>41979.706585648149</v>
      </c>
    </row>
    <row r="2720" spans="1:20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s="9" t="str">
        <f t="shared" si="254"/>
        <v>Theater</v>
      </c>
      <c r="R2720" s="9" t="str">
        <f t="shared" si="255"/>
        <v>Spaces</v>
      </c>
      <c r="S2720" s="15">
        <f t="shared" si="256"/>
        <v>42465.346585648149</v>
      </c>
      <c r="T2720" s="16">
        <f t="shared" si="257"/>
        <v>42493.708333333328</v>
      </c>
    </row>
    <row r="2721" spans="1:20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s="9" t="str">
        <f t="shared" si="254"/>
        <v>Theater</v>
      </c>
      <c r="R2721" s="9" t="str">
        <f t="shared" si="255"/>
        <v>Spaces</v>
      </c>
      <c r="S2721" s="15">
        <f t="shared" si="256"/>
        <v>42417.781180555554</v>
      </c>
      <c r="T2721" s="16">
        <f t="shared" si="257"/>
        <v>42477.73951388889</v>
      </c>
    </row>
    <row r="2722" spans="1:20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s="9" t="str">
        <f t="shared" si="254"/>
        <v>Theater</v>
      </c>
      <c r="R2722" s="9" t="str">
        <f t="shared" si="255"/>
        <v>Spaces</v>
      </c>
      <c r="S2722" s="15">
        <f t="shared" si="256"/>
        <v>42655.215891203705</v>
      </c>
      <c r="T2722" s="16">
        <f t="shared" si="257"/>
        <v>42685.257557870369</v>
      </c>
    </row>
    <row r="2723" spans="1:20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s="9" t="str">
        <f t="shared" si="254"/>
        <v>Technology</v>
      </c>
      <c r="R2723" s="9" t="str">
        <f t="shared" si="255"/>
        <v>Hardware</v>
      </c>
      <c r="S2723" s="15">
        <f t="shared" si="256"/>
        <v>41493.293958333335</v>
      </c>
      <c r="T2723" s="16">
        <f t="shared" si="257"/>
        <v>41523.541666666664</v>
      </c>
    </row>
    <row r="2724" spans="1:20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s="9" t="str">
        <f t="shared" si="254"/>
        <v>Technology</v>
      </c>
      <c r="R2724" s="9" t="str">
        <f t="shared" si="255"/>
        <v>Hardware</v>
      </c>
      <c r="S2724" s="15">
        <f t="shared" si="256"/>
        <v>42704.607094907406</v>
      </c>
      <c r="T2724" s="16">
        <f t="shared" si="257"/>
        <v>42764.607094907406</v>
      </c>
    </row>
    <row r="2725" spans="1:20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s="9" t="str">
        <f t="shared" si="254"/>
        <v>Technology</v>
      </c>
      <c r="R2725" s="9" t="str">
        <f t="shared" si="255"/>
        <v>Hardware</v>
      </c>
      <c r="S2725" s="15">
        <f t="shared" si="256"/>
        <v>41944.58898148148</v>
      </c>
      <c r="T2725" s="16">
        <f t="shared" si="257"/>
        <v>42004.630648148144</v>
      </c>
    </row>
    <row r="2726" spans="1:20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s="9" t="str">
        <f t="shared" si="254"/>
        <v>Technology</v>
      </c>
      <c r="R2726" s="9" t="str">
        <f t="shared" si="255"/>
        <v>Hardware</v>
      </c>
      <c r="S2726" s="15">
        <f t="shared" si="256"/>
        <v>42199.07707175926</v>
      </c>
      <c r="T2726" s="16">
        <f t="shared" si="257"/>
        <v>42231.07707175926</v>
      </c>
    </row>
    <row r="2727" spans="1:20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s="9" t="str">
        <f t="shared" si="254"/>
        <v>Technology</v>
      </c>
      <c r="R2727" s="9" t="str">
        <f t="shared" si="255"/>
        <v>Hardware</v>
      </c>
      <c r="S2727" s="15">
        <f t="shared" si="256"/>
        <v>42745.494618055556</v>
      </c>
      <c r="T2727" s="16">
        <f t="shared" si="257"/>
        <v>42795.494618055556</v>
      </c>
    </row>
    <row r="2728" spans="1:20" ht="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s="9" t="str">
        <f t="shared" si="254"/>
        <v>Technology</v>
      </c>
      <c r="R2728" s="9" t="str">
        <f t="shared" si="255"/>
        <v>Hardware</v>
      </c>
      <c r="S2728" s="15">
        <f t="shared" si="256"/>
        <v>42452.329988425925</v>
      </c>
      <c r="T2728" s="16">
        <f t="shared" si="257"/>
        <v>42482.329988425925</v>
      </c>
    </row>
    <row r="2729" spans="1:20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s="9" t="str">
        <f t="shared" si="254"/>
        <v>Technology</v>
      </c>
      <c r="R2729" s="9" t="str">
        <f t="shared" si="255"/>
        <v>Hardware</v>
      </c>
      <c r="S2729" s="15">
        <f t="shared" si="256"/>
        <v>42198.426655092597</v>
      </c>
      <c r="T2729" s="16">
        <f t="shared" si="257"/>
        <v>42223.426655092597</v>
      </c>
    </row>
    <row r="2730" spans="1:20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s="9" t="str">
        <f t="shared" si="254"/>
        <v>Technology</v>
      </c>
      <c r="R2730" s="9" t="str">
        <f t="shared" si="255"/>
        <v>Hardware</v>
      </c>
      <c r="S2730" s="15">
        <f t="shared" si="256"/>
        <v>42333.34993055556</v>
      </c>
      <c r="T2730" s="16">
        <f t="shared" si="257"/>
        <v>42368.34993055556</v>
      </c>
    </row>
    <row r="2731" spans="1:20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s="9" t="str">
        <f t="shared" si="254"/>
        <v>Technology</v>
      </c>
      <c r="R2731" s="9" t="str">
        <f t="shared" si="255"/>
        <v>Hardware</v>
      </c>
      <c r="S2731" s="15">
        <f t="shared" si="256"/>
        <v>42094.990706018521</v>
      </c>
      <c r="T2731" s="16">
        <f t="shared" si="257"/>
        <v>42124.990706018521</v>
      </c>
    </row>
    <row r="2732" spans="1:20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s="9" t="str">
        <f t="shared" si="254"/>
        <v>Technology</v>
      </c>
      <c r="R2732" s="9" t="str">
        <f t="shared" si="255"/>
        <v>Hardware</v>
      </c>
      <c r="S2732" s="15">
        <f t="shared" si="256"/>
        <v>41351.291377314818</v>
      </c>
      <c r="T2732" s="16">
        <f t="shared" si="257"/>
        <v>41386.291377314818</v>
      </c>
    </row>
    <row r="2733" spans="1:20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s="9" t="str">
        <f t="shared" si="254"/>
        <v>Technology</v>
      </c>
      <c r="R2733" s="9" t="str">
        <f t="shared" si="255"/>
        <v>Hardware</v>
      </c>
      <c r="S2733" s="15">
        <f t="shared" si="256"/>
        <v>41872.275717592594</v>
      </c>
      <c r="T2733" s="16">
        <f t="shared" si="257"/>
        <v>41929.916666666664</v>
      </c>
    </row>
    <row r="2734" spans="1:20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s="9" t="str">
        <f t="shared" si="254"/>
        <v>Technology</v>
      </c>
      <c r="R2734" s="9" t="str">
        <f t="shared" si="255"/>
        <v>Hardware</v>
      </c>
      <c r="S2734" s="15">
        <f t="shared" si="256"/>
        <v>41389.558194444442</v>
      </c>
      <c r="T2734" s="16">
        <f t="shared" si="257"/>
        <v>41421.75</v>
      </c>
    </row>
    <row r="2735" spans="1:20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s="9" t="str">
        <f t="shared" si="254"/>
        <v>Technology</v>
      </c>
      <c r="R2735" s="9" t="str">
        <f t="shared" si="255"/>
        <v>Hardware</v>
      </c>
      <c r="S2735" s="15">
        <f t="shared" si="256"/>
        <v>42044.022847222222</v>
      </c>
      <c r="T2735" s="16">
        <f t="shared" si="257"/>
        <v>42103.981180555551</v>
      </c>
    </row>
    <row r="2736" spans="1:20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s="9" t="str">
        <f t="shared" si="254"/>
        <v>Technology</v>
      </c>
      <c r="R2736" s="9" t="str">
        <f t="shared" si="255"/>
        <v>Hardware</v>
      </c>
      <c r="S2736" s="15">
        <f t="shared" si="256"/>
        <v>42626.418888888889</v>
      </c>
      <c r="T2736" s="16">
        <f t="shared" si="257"/>
        <v>42656.665972222225</v>
      </c>
    </row>
    <row r="2737" spans="1:20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s="9" t="str">
        <f t="shared" si="254"/>
        <v>Technology</v>
      </c>
      <c r="R2737" s="9" t="str">
        <f t="shared" si="255"/>
        <v>Hardware</v>
      </c>
      <c r="S2737" s="15">
        <f t="shared" si="256"/>
        <v>41315.870949074073</v>
      </c>
      <c r="T2737" s="16">
        <f t="shared" si="257"/>
        <v>41346.583333333336</v>
      </c>
    </row>
    <row r="2738" spans="1:20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s="9" t="str">
        <f t="shared" si="254"/>
        <v>Technology</v>
      </c>
      <c r="R2738" s="9" t="str">
        <f t="shared" si="255"/>
        <v>Hardware</v>
      </c>
      <c r="S2738" s="15">
        <f t="shared" si="256"/>
        <v>41722.416354166664</v>
      </c>
      <c r="T2738" s="16">
        <f t="shared" si="257"/>
        <v>41752.416354166664</v>
      </c>
    </row>
    <row r="2739" spans="1:20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s="9" t="str">
        <f t="shared" si="254"/>
        <v>Technology</v>
      </c>
      <c r="R2739" s="9" t="str">
        <f t="shared" si="255"/>
        <v>Hardware</v>
      </c>
      <c r="S2739" s="15">
        <f t="shared" si="256"/>
        <v>41611.667673611111</v>
      </c>
      <c r="T2739" s="16">
        <f t="shared" si="257"/>
        <v>41654.541666666664</v>
      </c>
    </row>
    <row r="2740" spans="1:20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s="9" t="str">
        <f t="shared" si="254"/>
        <v>Technology</v>
      </c>
      <c r="R2740" s="9" t="str">
        <f t="shared" si="255"/>
        <v>Hardware</v>
      </c>
      <c r="S2740" s="15">
        <f t="shared" si="256"/>
        <v>42619.893564814818</v>
      </c>
      <c r="T2740" s="16">
        <f t="shared" si="257"/>
        <v>42679.893564814818</v>
      </c>
    </row>
    <row r="2741" spans="1:20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s="9" t="str">
        <f t="shared" si="254"/>
        <v>Technology</v>
      </c>
      <c r="R2741" s="9" t="str">
        <f t="shared" si="255"/>
        <v>Hardware</v>
      </c>
      <c r="S2741" s="15">
        <f t="shared" si="256"/>
        <v>41719.637928240743</v>
      </c>
      <c r="T2741" s="16">
        <f t="shared" si="257"/>
        <v>41764.637928240743</v>
      </c>
    </row>
    <row r="2742" spans="1:20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s="9" t="str">
        <f t="shared" si="254"/>
        <v>Technology</v>
      </c>
      <c r="R2742" s="9" t="str">
        <f t="shared" si="255"/>
        <v>Hardware</v>
      </c>
      <c r="S2742" s="15">
        <f t="shared" si="256"/>
        <v>42044.781851851847</v>
      </c>
      <c r="T2742" s="16">
        <f t="shared" si="257"/>
        <v>42074.74018518519</v>
      </c>
    </row>
    <row r="2743" spans="1:20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15">
        <f t="shared" si="256"/>
        <v>41911.407430555555</v>
      </c>
      <c r="T2743" s="16">
        <f t="shared" si="257"/>
        <v>41931.838194444441</v>
      </c>
    </row>
    <row r="2744" spans="1:20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s="9" t="str">
        <f t="shared" si="254"/>
        <v>Publishing</v>
      </c>
      <c r="R2744" s="9" t="str">
        <f t="shared" si="255"/>
        <v>Children'S Books</v>
      </c>
      <c r="S2744" s="15">
        <f t="shared" si="256"/>
        <v>41030.469756944447</v>
      </c>
      <c r="T2744" s="16">
        <f t="shared" si="257"/>
        <v>41044.469756944447</v>
      </c>
    </row>
    <row r="2745" spans="1:20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s="9" t="str">
        <f t="shared" si="254"/>
        <v>Publishing</v>
      </c>
      <c r="R2745" s="9" t="str">
        <f t="shared" si="255"/>
        <v>Children'S Books</v>
      </c>
      <c r="S2745" s="15">
        <f t="shared" si="256"/>
        <v>42632.078784722224</v>
      </c>
      <c r="T2745" s="16">
        <f t="shared" si="257"/>
        <v>42662.078784722224</v>
      </c>
    </row>
    <row r="2746" spans="1:20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s="9" t="str">
        <f t="shared" si="254"/>
        <v>Publishing</v>
      </c>
      <c r="R2746" s="9" t="str">
        <f t="shared" si="255"/>
        <v>Children'S Books</v>
      </c>
      <c r="S2746" s="15">
        <f t="shared" si="256"/>
        <v>40937.812476851854</v>
      </c>
      <c r="T2746" s="16">
        <f t="shared" si="257"/>
        <v>40967.812476851854</v>
      </c>
    </row>
    <row r="2747" spans="1:20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s="9" t="str">
        <f t="shared" si="254"/>
        <v>Publishing</v>
      </c>
      <c r="R2747" s="9" t="str">
        <f t="shared" si="255"/>
        <v>Children'S Books</v>
      </c>
      <c r="S2747" s="15">
        <f t="shared" si="256"/>
        <v>41044.738055555557</v>
      </c>
      <c r="T2747" s="16">
        <f t="shared" si="257"/>
        <v>41104.738055555557</v>
      </c>
    </row>
    <row r="2748" spans="1:20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s="9" t="str">
        <f t="shared" si="254"/>
        <v>Publishing</v>
      </c>
      <c r="R2748" s="9" t="str">
        <f t="shared" si="255"/>
        <v>Children'S Books</v>
      </c>
      <c r="S2748" s="15">
        <f t="shared" si="256"/>
        <v>41850.531377314815</v>
      </c>
      <c r="T2748" s="16">
        <f t="shared" si="257"/>
        <v>41880.531377314815</v>
      </c>
    </row>
    <row r="2749" spans="1:20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15">
        <f t="shared" si="256"/>
        <v>41044.398113425923</v>
      </c>
      <c r="T2749" s="16">
        <f t="shared" si="257"/>
        <v>41075.881944444445</v>
      </c>
    </row>
    <row r="2750" spans="1:20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15">
        <f t="shared" si="256"/>
        <v>42585.4606712963</v>
      </c>
      <c r="T2750" s="16">
        <f t="shared" si="257"/>
        <v>42615.4606712963</v>
      </c>
    </row>
    <row r="2751" spans="1:20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15">
        <f t="shared" si="256"/>
        <v>42068.549039351856</v>
      </c>
      <c r="T2751" s="16">
        <f t="shared" si="257"/>
        <v>42098.507372685184</v>
      </c>
    </row>
    <row r="2752" spans="1:20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s="9" t="str">
        <f t="shared" si="254"/>
        <v>Publishing</v>
      </c>
      <c r="R2752" s="9" t="str">
        <f t="shared" si="255"/>
        <v>Children'S Books</v>
      </c>
      <c r="S2752" s="15">
        <f t="shared" si="256"/>
        <v>41078.649826388893</v>
      </c>
      <c r="T2752" s="16">
        <f t="shared" si="257"/>
        <v>41090.583333333336</v>
      </c>
    </row>
    <row r="2753" spans="1:20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s="9" t="str">
        <f t="shared" si="254"/>
        <v>Publishing</v>
      </c>
      <c r="R2753" s="9" t="str">
        <f t="shared" si="255"/>
        <v>Children'S Books</v>
      </c>
      <c r="S2753" s="15">
        <f t="shared" si="256"/>
        <v>41747.637060185181</v>
      </c>
      <c r="T2753" s="16">
        <f t="shared" si="257"/>
        <v>41807.637060185181</v>
      </c>
    </row>
    <row r="2754" spans="1:20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s="9" t="str">
        <f t="shared" si="254"/>
        <v>Publishing</v>
      </c>
      <c r="R2754" s="9" t="str">
        <f t="shared" si="255"/>
        <v>Children'S Books</v>
      </c>
      <c r="S2754" s="15">
        <f t="shared" si="256"/>
        <v>40855.515092592592</v>
      </c>
      <c r="T2754" s="16">
        <f t="shared" si="257"/>
        <v>40895.515092592592</v>
      </c>
    </row>
    <row r="2755" spans="1:20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8">
        <f t="shared" ref="P2755:P2818" si="259">IF(L2755&gt;0,E2755/L2755, 0)</f>
        <v>47.5</v>
      </c>
      <c r="Q2755" s="9" t="str">
        <f t="shared" ref="Q2755:Q2818" si="260">PROPER(LEFT($N2755,FIND("/",$N2755)-1))</f>
        <v>Publishing</v>
      </c>
      <c r="R2755" s="9" t="str">
        <f t="shared" ref="R2755:R2818" si="261">PROPER(RIGHT($N2755,LEN(N2755)-FIND("/",N2755)))</f>
        <v>Children'S Books</v>
      </c>
      <c r="S2755" s="15">
        <f t="shared" ref="S2755:S2818" si="262">(J2755/86400)+25569+(-6/24)</f>
        <v>41117.650729166664</v>
      </c>
      <c r="T2755" s="16">
        <f t="shared" ref="T2755:T2818" si="263">(I2755/86400)+25569+(-6/24)</f>
        <v>41147.650729166664</v>
      </c>
    </row>
    <row r="2756" spans="1:20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s="9" t="str">
        <f t="shared" si="260"/>
        <v>Publishing</v>
      </c>
      <c r="R2756" s="9" t="str">
        <f t="shared" si="261"/>
        <v>Children'S Books</v>
      </c>
      <c r="S2756" s="15">
        <f t="shared" si="262"/>
        <v>41863.386006944442</v>
      </c>
      <c r="T2756" s="16">
        <f t="shared" si="263"/>
        <v>41893.386006944442</v>
      </c>
    </row>
    <row r="2757" spans="1:20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s="9" t="str">
        <f t="shared" si="260"/>
        <v>Publishing</v>
      </c>
      <c r="R2757" s="9" t="str">
        <f t="shared" si="261"/>
        <v>Children'S Books</v>
      </c>
      <c r="S2757" s="15">
        <f t="shared" si="262"/>
        <v>42072.540821759263</v>
      </c>
      <c r="T2757" s="16">
        <f t="shared" si="263"/>
        <v>42102.540821759263</v>
      </c>
    </row>
    <row r="2758" spans="1:20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15">
        <f t="shared" si="262"/>
        <v>41620.650474537033</v>
      </c>
      <c r="T2758" s="16">
        <f t="shared" si="263"/>
        <v>41650.650474537033</v>
      </c>
    </row>
    <row r="2759" spans="1:20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15">
        <f t="shared" si="262"/>
        <v>42573.40662037037</v>
      </c>
      <c r="T2759" s="16">
        <f t="shared" si="263"/>
        <v>42588.40662037037</v>
      </c>
    </row>
    <row r="2760" spans="1:20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15">
        <f t="shared" si="262"/>
        <v>42639.191932870366</v>
      </c>
      <c r="T2760" s="16">
        <f t="shared" si="263"/>
        <v>42653.191932870366</v>
      </c>
    </row>
    <row r="2761" spans="1:20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15">
        <f t="shared" si="262"/>
        <v>42524.11650462963</v>
      </c>
      <c r="T2761" s="16">
        <f t="shared" si="263"/>
        <v>42567.11650462963</v>
      </c>
    </row>
    <row r="2762" spans="1:20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s="9" t="str">
        <f t="shared" si="260"/>
        <v>Publishing</v>
      </c>
      <c r="R2762" s="9" t="str">
        <f t="shared" si="261"/>
        <v>Children'S Books</v>
      </c>
      <c r="S2762" s="15">
        <f t="shared" si="262"/>
        <v>41415.211319444446</v>
      </c>
      <c r="T2762" s="16">
        <f t="shared" si="263"/>
        <v>41445.211319444446</v>
      </c>
    </row>
    <row r="2763" spans="1:20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15">
        <f t="shared" si="262"/>
        <v>41246.813576388886</v>
      </c>
      <c r="T2763" s="16">
        <f t="shared" si="263"/>
        <v>41276.813576388886</v>
      </c>
    </row>
    <row r="2764" spans="1:20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15">
        <f t="shared" si="262"/>
        <v>40926.786979166667</v>
      </c>
      <c r="T2764" s="16">
        <f t="shared" si="263"/>
        <v>40986.745312500003</v>
      </c>
    </row>
    <row r="2765" spans="1:20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15">
        <f t="shared" si="262"/>
        <v>41373.329675925925</v>
      </c>
      <c r="T2765" s="16">
        <f t="shared" si="263"/>
        <v>41418.329675925925</v>
      </c>
    </row>
    <row r="2766" spans="1:20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15">
        <f t="shared" si="262"/>
        <v>41030.042025462964</v>
      </c>
      <c r="T2766" s="16">
        <f t="shared" si="263"/>
        <v>41059.541666666664</v>
      </c>
    </row>
    <row r="2767" spans="1:20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s="9" t="str">
        <f t="shared" si="260"/>
        <v>Publishing</v>
      </c>
      <c r="R2767" s="9" t="str">
        <f t="shared" si="261"/>
        <v>Children'S Books</v>
      </c>
      <c r="S2767" s="15">
        <f t="shared" si="262"/>
        <v>41194.329027777778</v>
      </c>
      <c r="T2767" s="16">
        <f t="shared" si="263"/>
        <v>41210.329027777778</v>
      </c>
    </row>
    <row r="2768" spans="1:20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15">
        <f t="shared" si="262"/>
        <v>40736.418032407411</v>
      </c>
      <c r="T2768" s="16">
        <f t="shared" si="263"/>
        <v>40766.418032407411</v>
      </c>
    </row>
    <row r="2769" spans="1:20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s="9" t="str">
        <f t="shared" si="260"/>
        <v>Publishing</v>
      </c>
      <c r="R2769" s="9" t="str">
        <f t="shared" si="261"/>
        <v>Children'S Books</v>
      </c>
      <c r="S2769" s="15">
        <f t="shared" si="262"/>
        <v>42172.708912037036</v>
      </c>
      <c r="T2769" s="16">
        <f t="shared" si="263"/>
        <v>42232.708912037036</v>
      </c>
    </row>
    <row r="2770" spans="1:20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s="9" t="str">
        <f t="shared" si="260"/>
        <v>Publishing</v>
      </c>
      <c r="R2770" s="9" t="str">
        <f t="shared" si="261"/>
        <v>Children'S Books</v>
      </c>
      <c r="S2770" s="15">
        <f t="shared" si="262"/>
        <v>40967.364849537036</v>
      </c>
      <c r="T2770" s="16">
        <f t="shared" si="263"/>
        <v>40997.323182870372</v>
      </c>
    </row>
    <row r="2771" spans="1:20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15">
        <f t="shared" si="262"/>
        <v>41745.576273148152</v>
      </c>
      <c r="T2771" s="16">
        <f t="shared" si="263"/>
        <v>41795.576273148152</v>
      </c>
    </row>
    <row r="2772" spans="1:20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s="9" t="str">
        <f t="shared" si="260"/>
        <v>Publishing</v>
      </c>
      <c r="R2772" s="9" t="str">
        <f t="shared" si="261"/>
        <v>Children'S Books</v>
      </c>
      <c r="S2772" s="15">
        <f t="shared" si="262"/>
        <v>41686.455208333333</v>
      </c>
      <c r="T2772" s="16">
        <f t="shared" si="263"/>
        <v>41716.413541666669</v>
      </c>
    </row>
    <row r="2773" spans="1:20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s="9" t="str">
        <f t="shared" si="260"/>
        <v>Publishing</v>
      </c>
      <c r="R2773" s="9" t="str">
        <f t="shared" si="261"/>
        <v>Children'S Books</v>
      </c>
      <c r="S2773" s="15">
        <f t="shared" si="262"/>
        <v>41257.281712962962</v>
      </c>
      <c r="T2773" s="16">
        <f t="shared" si="263"/>
        <v>41306.458333333336</v>
      </c>
    </row>
    <row r="2774" spans="1:20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s="9" t="str">
        <f t="shared" si="260"/>
        <v>Publishing</v>
      </c>
      <c r="R2774" s="9" t="str">
        <f t="shared" si="261"/>
        <v>Children'S Books</v>
      </c>
      <c r="S2774" s="15">
        <f t="shared" si="262"/>
        <v>41537.619143518517</v>
      </c>
      <c r="T2774" s="16">
        <f t="shared" si="263"/>
        <v>41552.619143518517</v>
      </c>
    </row>
    <row r="2775" spans="1:20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15">
        <f t="shared" si="262"/>
        <v>42474.61482638889</v>
      </c>
      <c r="T2775" s="16">
        <f t="shared" si="263"/>
        <v>42484.61482638889</v>
      </c>
    </row>
    <row r="2776" spans="1:20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s="9" t="str">
        <f t="shared" si="260"/>
        <v>Publishing</v>
      </c>
      <c r="R2776" s="9" t="str">
        <f t="shared" si="261"/>
        <v>Children'S Books</v>
      </c>
      <c r="S2776" s="15">
        <f t="shared" si="262"/>
        <v>41310.876481481479</v>
      </c>
      <c r="T2776" s="16">
        <f t="shared" si="263"/>
        <v>41340.876481481479</v>
      </c>
    </row>
    <row r="2777" spans="1:20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15">
        <f t="shared" si="262"/>
        <v>40862.763356481482</v>
      </c>
      <c r="T2777" s="16">
        <f t="shared" si="263"/>
        <v>40892.763356481482</v>
      </c>
    </row>
    <row r="2778" spans="1:20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s="9" t="str">
        <f t="shared" si="260"/>
        <v>Publishing</v>
      </c>
      <c r="R2778" s="9" t="str">
        <f t="shared" si="261"/>
        <v>Children'S Books</v>
      </c>
      <c r="S2778" s="15">
        <f t="shared" si="262"/>
        <v>42136.047175925924</v>
      </c>
      <c r="T2778" s="16">
        <f t="shared" si="263"/>
        <v>42167.047175925924</v>
      </c>
    </row>
    <row r="2779" spans="1:20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15">
        <f t="shared" si="262"/>
        <v>42172.419027777782</v>
      </c>
      <c r="T2779" s="16">
        <f t="shared" si="263"/>
        <v>42202.419027777782</v>
      </c>
    </row>
    <row r="2780" spans="1:20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s="9" t="str">
        <f t="shared" si="260"/>
        <v>Publishing</v>
      </c>
      <c r="R2780" s="9" t="str">
        <f t="shared" si="261"/>
        <v>Children'S Books</v>
      </c>
      <c r="S2780" s="15">
        <f t="shared" si="262"/>
        <v>41846.728078703702</v>
      </c>
      <c r="T2780" s="16">
        <f t="shared" si="263"/>
        <v>41876.728078703702</v>
      </c>
    </row>
    <row r="2781" spans="1:20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15">
        <f t="shared" si="262"/>
        <v>42300.335891203707</v>
      </c>
      <c r="T2781" s="16">
        <f t="shared" si="263"/>
        <v>42330.377557870372</v>
      </c>
    </row>
    <row r="2782" spans="1:20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s="9" t="str">
        <f t="shared" si="260"/>
        <v>Publishing</v>
      </c>
      <c r="R2782" s="9" t="str">
        <f t="shared" si="261"/>
        <v>Children'S Books</v>
      </c>
      <c r="S2782" s="15">
        <f t="shared" si="262"/>
        <v>42774.197777777779</v>
      </c>
      <c r="T2782" s="16">
        <f t="shared" si="263"/>
        <v>42804.197777777779</v>
      </c>
    </row>
    <row r="2783" spans="1:20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15">
        <f t="shared" si="262"/>
        <v>42018.69159722222</v>
      </c>
      <c r="T2783" s="16">
        <f t="shared" si="263"/>
        <v>42047.041666666672</v>
      </c>
    </row>
    <row r="2784" spans="1:20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s="9" t="str">
        <f t="shared" si="260"/>
        <v>Theater</v>
      </c>
      <c r="R2784" s="9" t="str">
        <f t="shared" si="261"/>
        <v>Plays</v>
      </c>
      <c r="S2784" s="15">
        <f t="shared" si="262"/>
        <v>42026.674976851849</v>
      </c>
      <c r="T2784" s="16">
        <f t="shared" si="263"/>
        <v>42051.957638888889</v>
      </c>
    </row>
    <row r="2785" spans="1:20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s="9" t="str">
        <f t="shared" si="260"/>
        <v>Theater</v>
      </c>
      <c r="R2785" s="9" t="str">
        <f t="shared" si="261"/>
        <v>Plays</v>
      </c>
      <c r="S2785" s="15">
        <f t="shared" si="262"/>
        <v>42103.285254629634</v>
      </c>
      <c r="T2785" s="16">
        <f t="shared" si="263"/>
        <v>42117.285254629634</v>
      </c>
    </row>
    <row r="2786" spans="1:20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s="9" t="str">
        <f t="shared" si="260"/>
        <v>Theater</v>
      </c>
      <c r="R2786" s="9" t="str">
        <f t="shared" si="261"/>
        <v>Plays</v>
      </c>
      <c r="S2786" s="15">
        <f t="shared" si="262"/>
        <v>41920.537534722222</v>
      </c>
      <c r="T2786" s="16">
        <f t="shared" si="263"/>
        <v>41941.537534722222</v>
      </c>
    </row>
    <row r="2787" spans="1:20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s="9" t="str">
        <f t="shared" si="260"/>
        <v>Theater</v>
      </c>
      <c r="R2787" s="9" t="str">
        <f t="shared" si="261"/>
        <v>Plays</v>
      </c>
      <c r="S2787" s="15">
        <f t="shared" si="262"/>
        <v>42557.939432870371</v>
      </c>
      <c r="T2787" s="16">
        <f t="shared" si="263"/>
        <v>42587.625</v>
      </c>
    </row>
    <row r="2788" spans="1:20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s="9" t="str">
        <f t="shared" si="260"/>
        <v>Theater</v>
      </c>
      <c r="R2788" s="9" t="str">
        <f t="shared" si="261"/>
        <v>Plays</v>
      </c>
      <c r="S2788" s="15">
        <f t="shared" si="262"/>
        <v>41815.319212962961</v>
      </c>
      <c r="T2788" s="16">
        <f t="shared" si="263"/>
        <v>41829.319212962961</v>
      </c>
    </row>
    <row r="2789" spans="1:20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15">
        <f t="shared" si="262"/>
        <v>41807.948518518519</v>
      </c>
      <c r="T2789" s="16">
        <f t="shared" si="263"/>
        <v>41837.948518518519</v>
      </c>
    </row>
    <row r="2790" spans="1:20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15">
        <f t="shared" si="262"/>
        <v>42550.451886574076</v>
      </c>
      <c r="T2790" s="16">
        <f t="shared" si="263"/>
        <v>42580.451886574076</v>
      </c>
    </row>
    <row r="2791" spans="1:20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s="9" t="str">
        <f t="shared" si="260"/>
        <v>Theater</v>
      </c>
      <c r="R2791" s="9" t="str">
        <f t="shared" si="261"/>
        <v>Plays</v>
      </c>
      <c r="S2791" s="15">
        <f t="shared" si="262"/>
        <v>42055.763124999998</v>
      </c>
      <c r="T2791" s="16">
        <f t="shared" si="263"/>
        <v>42074.916666666672</v>
      </c>
    </row>
    <row r="2792" spans="1:20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s="9" t="str">
        <f t="shared" si="260"/>
        <v>Theater</v>
      </c>
      <c r="R2792" s="9" t="str">
        <f t="shared" si="261"/>
        <v>Plays</v>
      </c>
      <c r="S2792" s="15">
        <f t="shared" si="262"/>
        <v>42016.688692129625</v>
      </c>
      <c r="T2792" s="16">
        <f t="shared" si="263"/>
        <v>42046.688692129625</v>
      </c>
    </row>
    <row r="2793" spans="1:20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s="9" t="str">
        <f t="shared" si="260"/>
        <v>Theater</v>
      </c>
      <c r="R2793" s="9" t="str">
        <f t="shared" si="261"/>
        <v>Plays</v>
      </c>
      <c r="S2793" s="15">
        <f t="shared" si="262"/>
        <v>42591.649988425925</v>
      </c>
      <c r="T2793" s="16">
        <f t="shared" si="263"/>
        <v>42621.916666666672</v>
      </c>
    </row>
    <row r="2794" spans="1:20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s="9" t="str">
        <f t="shared" si="260"/>
        <v>Theater</v>
      </c>
      <c r="R2794" s="9" t="str">
        <f t="shared" si="261"/>
        <v>Plays</v>
      </c>
      <c r="S2794" s="15">
        <f t="shared" si="262"/>
        <v>42182.981006944443</v>
      </c>
      <c r="T2794" s="16">
        <f t="shared" si="263"/>
        <v>42227.981006944443</v>
      </c>
    </row>
    <row r="2795" spans="1:20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s="9" t="str">
        <f t="shared" si="260"/>
        <v>Theater</v>
      </c>
      <c r="R2795" s="9" t="str">
        <f t="shared" si="261"/>
        <v>Plays</v>
      </c>
      <c r="S2795" s="15">
        <f t="shared" si="262"/>
        <v>42176.169039351851</v>
      </c>
      <c r="T2795" s="16">
        <f t="shared" si="263"/>
        <v>42206.169039351851</v>
      </c>
    </row>
    <row r="2796" spans="1:20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15">
        <f t="shared" si="262"/>
        <v>42416.441655092596</v>
      </c>
      <c r="T2796" s="16">
        <f t="shared" si="263"/>
        <v>42432.541666666672</v>
      </c>
    </row>
    <row r="2797" spans="1:20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15">
        <f t="shared" si="262"/>
        <v>41780.275937500002</v>
      </c>
      <c r="T2797" s="16">
        <f t="shared" si="263"/>
        <v>41796.708333333336</v>
      </c>
    </row>
    <row r="2798" spans="1:20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15">
        <f t="shared" si="262"/>
        <v>41795.278101851851</v>
      </c>
      <c r="T2798" s="16">
        <f t="shared" si="263"/>
        <v>41825.278101851851</v>
      </c>
    </row>
    <row r="2799" spans="1:20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s="9" t="str">
        <f t="shared" si="260"/>
        <v>Theater</v>
      </c>
      <c r="R2799" s="9" t="str">
        <f t="shared" si="261"/>
        <v>Plays</v>
      </c>
      <c r="S2799" s="15">
        <f t="shared" si="262"/>
        <v>41798.69027777778</v>
      </c>
      <c r="T2799" s="16">
        <f t="shared" si="263"/>
        <v>41828.69027777778</v>
      </c>
    </row>
    <row r="2800" spans="1:20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s="9" t="str">
        <f t="shared" si="260"/>
        <v>Theater</v>
      </c>
      <c r="R2800" s="9" t="str">
        <f t="shared" si="261"/>
        <v>Plays</v>
      </c>
      <c r="S2800" s="15">
        <f t="shared" si="262"/>
        <v>42201.425011574072</v>
      </c>
      <c r="T2800" s="16">
        <f t="shared" si="263"/>
        <v>42216.416666666672</v>
      </c>
    </row>
    <row r="2801" spans="1:20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s="9" t="str">
        <f t="shared" si="260"/>
        <v>Theater</v>
      </c>
      <c r="R2801" s="9" t="str">
        <f t="shared" si="261"/>
        <v>Plays</v>
      </c>
      <c r="S2801" s="15">
        <f t="shared" si="262"/>
        <v>42507.014699074076</v>
      </c>
      <c r="T2801" s="16">
        <f t="shared" si="263"/>
        <v>42538.416666666672</v>
      </c>
    </row>
    <row r="2802" spans="1:20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s="9" t="str">
        <f t="shared" si="260"/>
        <v>Theater</v>
      </c>
      <c r="R2802" s="9" t="str">
        <f t="shared" si="261"/>
        <v>Plays</v>
      </c>
      <c r="S2802" s="15">
        <f t="shared" si="262"/>
        <v>41948.302847222221</v>
      </c>
      <c r="T2802" s="16">
        <f t="shared" si="263"/>
        <v>42008.302847222221</v>
      </c>
    </row>
    <row r="2803" spans="1:20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s="9" t="str">
        <f t="shared" si="260"/>
        <v>Theater</v>
      </c>
      <c r="R2803" s="9" t="str">
        <f t="shared" si="261"/>
        <v>Plays</v>
      </c>
      <c r="S2803" s="15">
        <f t="shared" si="262"/>
        <v>41899.993159722224</v>
      </c>
      <c r="T2803" s="16">
        <f t="shared" si="263"/>
        <v>41922.208333333336</v>
      </c>
    </row>
    <row r="2804" spans="1:20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s="9" t="str">
        <f t="shared" si="260"/>
        <v>Theater</v>
      </c>
      <c r="R2804" s="9" t="str">
        <f t="shared" si="261"/>
        <v>Plays</v>
      </c>
      <c r="S2804" s="15">
        <f t="shared" si="262"/>
        <v>42192.39707175926</v>
      </c>
      <c r="T2804" s="16">
        <f t="shared" si="263"/>
        <v>42222.39707175926</v>
      </c>
    </row>
    <row r="2805" spans="1:20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s="9" t="str">
        <f t="shared" si="260"/>
        <v>Theater</v>
      </c>
      <c r="R2805" s="9" t="str">
        <f t="shared" si="261"/>
        <v>Plays</v>
      </c>
      <c r="S2805" s="15">
        <f t="shared" si="262"/>
        <v>42157.815694444449</v>
      </c>
      <c r="T2805" s="16">
        <f t="shared" si="263"/>
        <v>42200.75</v>
      </c>
    </row>
    <row r="2806" spans="1:20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15">
        <f t="shared" si="262"/>
        <v>41881.203587962962</v>
      </c>
      <c r="T2806" s="16">
        <f t="shared" si="263"/>
        <v>41911.203587962962</v>
      </c>
    </row>
    <row r="2807" spans="1:20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s="9" t="str">
        <f t="shared" si="260"/>
        <v>Theater</v>
      </c>
      <c r="R2807" s="9" t="str">
        <f t="shared" si="261"/>
        <v>Plays</v>
      </c>
      <c r="S2807" s="15">
        <f t="shared" si="262"/>
        <v>42213.255474537036</v>
      </c>
      <c r="T2807" s="16">
        <f t="shared" si="263"/>
        <v>42238.255474537036</v>
      </c>
    </row>
    <row r="2808" spans="1:20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15">
        <f t="shared" si="262"/>
        <v>42185.017245370371</v>
      </c>
      <c r="T2808" s="16">
        <f t="shared" si="263"/>
        <v>42221.208333333328</v>
      </c>
    </row>
    <row r="2809" spans="1:20" ht="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s="9" t="str">
        <f t="shared" si="260"/>
        <v>Theater</v>
      </c>
      <c r="R2809" s="9" t="str">
        <f t="shared" si="261"/>
        <v>Plays</v>
      </c>
      <c r="S2809" s="15">
        <f t="shared" si="262"/>
        <v>42154.623124999998</v>
      </c>
      <c r="T2809" s="16">
        <f t="shared" si="263"/>
        <v>42184.623124999998</v>
      </c>
    </row>
    <row r="2810" spans="1:20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s="9" t="str">
        <f t="shared" si="260"/>
        <v>Theater</v>
      </c>
      <c r="R2810" s="9" t="str">
        <f t="shared" si="261"/>
        <v>Plays</v>
      </c>
      <c r="S2810" s="15">
        <f t="shared" si="262"/>
        <v>42208.59646990741</v>
      </c>
      <c r="T2810" s="16">
        <f t="shared" si="263"/>
        <v>42238.59646990741</v>
      </c>
    </row>
    <row r="2811" spans="1:20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s="9" t="str">
        <f t="shared" si="260"/>
        <v>Theater</v>
      </c>
      <c r="R2811" s="9" t="str">
        <f t="shared" si="261"/>
        <v>Plays</v>
      </c>
      <c r="S2811" s="15">
        <f t="shared" si="262"/>
        <v>42451.246817129635</v>
      </c>
      <c r="T2811" s="16">
        <f t="shared" si="263"/>
        <v>42459.360416666663</v>
      </c>
    </row>
    <row r="2812" spans="1:20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s="9" t="str">
        <f t="shared" si="260"/>
        <v>Theater</v>
      </c>
      <c r="R2812" s="9" t="str">
        <f t="shared" si="261"/>
        <v>Plays</v>
      </c>
      <c r="S2812" s="15">
        <f t="shared" si="262"/>
        <v>41758.88962962963</v>
      </c>
      <c r="T2812" s="16">
        <f t="shared" si="263"/>
        <v>41790.915972222225</v>
      </c>
    </row>
    <row r="2813" spans="1:20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s="9" t="str">
        <f t="shared" si="260"/>
        <v>Theater</v>
      </c>
      <c r="R2813" s="9" t="str">
        <f t="shared" si="261"/>
        <v>Plays</v>
      </c>
      <c r="S2813" s="15">
        <f t="shared" si="262"/>
        <v>42028.246562500004</v>
      </c>
      <c r="T2813" s="16">
        <f t="shared" si="263"/>
        <v>42058.246562500004</v>
      </c>
    </row>
    <row r="2814" spans="1:20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s="9" t="str">
        <f t="shared" si="260"/>
        <v>Theater</v>
      </c>
      <c r="R2814" s="9" t="str">
        <f t="shared" si="261"/>
        <v>Plays</v>
      </c>
      <c r="S2814" s="15">
        <f t="shared" si="262"/>
        <v>42054.49418981481</v>
      </c>
      <c r="T2814" s="16">
        <f t="shared" si="263"/>
        <v>42099.916666666672</v>
      </c>
    </row>
    <row r="2815" spans="1:20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s="9" t="str">
        <f t="shared" si="260"/>
        <v>Theater</v>
      </c>
      <c r="R2815" s="9" t="str">
        <f t="shared" si="261"/>
        <v>Plays</v>
      </c>
      <c r="S2815" s="15">
        <f t="shared" si="262"/>
        <v>42693.492604166662</v>
      </c>
      <c r="T2815" s="16">
        <f t="shared" si="263"/>
        <v>42718.492604166662</v>
      </c>
    </row>
    <row r="2816" spans="1:20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15">
        <f t="shared" si="262"/>
        <v>42103.149479166663</v>
      </c>
      <c r="T2816" s="16">
        <f t="shared" si="263"/>
        <v>42133.149479166663</v>
      </c>
    </row>
    <row r="2817" spans="1:20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s="9" t="str">
        <f t="shared" si="260"/>
        <v>Theater</v>
      </c>
      <c r="R2817" s="9" t="str">
        <f t="shared" si="261"/>
        <v>Plays</v>
      </c>
      <c r="S2817" s="15">
        <f t="shared" si="262"/>
        <v>42559.526724537034</v>
      </c>
      <c r="T2817" s="16">
        <f t="shared" si="263"/>
        <v>42589.526724537034</v>
      </c>
    </row>
    <row r="2818" spans="1:20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s="9" t="str">
        <f t="shared" si="260"/>
        <v>Theater</v>
      </c>
      <c r="R2818" s="9" t="str">
        <f t="shared" si="261"/>
        <v>Plays</v>
      </c>
      <c r="S2818" s="15">
        <f t="shared" si="262"/>
        <v>42188.217499999999</v>
      </c>
      <c r="T2818" s="16">
        <f t="shared" si="263"/>
        <v>42218.416666666672</v>
      </c>
    </row>
    <row r="2819" spans="1:20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8">
        <f t="shared" ref="P2819:P2882" si="265">IF(L2819&gt;0,E2819/L2819, 0)</f>
        <v>23.636363636363637</v>
      </c>
      <c r="Q2819" s="9" t="str">
        <f t="shared" ref="Q2819:Q2882" si="266">PROPER(LEFT($N2819,FIND("/",$N2819)-1))</f>
        <v>Theater</v>
      </c>
      <c r="R2819" s="9" t="str">
        <f t="shared" ref="R2819:R2882" si="267">PROPER(RIGHT($N2819,LEN(N2819)-FIND("/",N2819)))</f>
        <v>Plays</v>
      </c>
      <c r="S2819" s="15">
        <f t="shared" ref="S2819:S2882" si="268">(J2819/86400)+25569+(-6/24)</f>
        <v>42023.384976851856</v>
      </c>
      <c r="T2819" s="16">
        <f t="shared" ref="T2819:T2882" si="269">(I2819/86400)+25569+(-6/24)</f>
        <v>42063.384976851856</v>
      </c>
    </row>
    <row r="2820" spans="1:20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s="9" t="str">
        <f t="shared" si="266"/>
        <v>Theater</v>
      </c>
      <c r="R2820" s="9" t="str">
        <f t="shared" si="267"/>
        <v>Plays</v>
      </c>
      <c r="S2820" s="15">
        <f t="shared" si="268"/>
        <v>42250.348217592589</v>
      </c>
      <c r="T2820" s="16">
        <f t="shared" si="269"/>
        <v>42270.348217592589</v>
      </c>
    </row>
    <row r="2821" spans="1:20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s="9" t="str">
        <f t="shared" si="266"/>
        <v>Theater</v>
      </c>
      <c r="R2821" s="9" t="str">
        <f t="shared" si="267"/>
        <v>Plays</v>
      </c>
      <c r="S2821" s="15">
        <f t="shared" si="268"/>
        <v>42139.275567129633</v>
      </c>
      <c r="T2821" s="16">
        <f t="shared" si="269"/>
        <v>42169.275567129633</v>
      </c>
    </row>
    <row r="2822" spans="1:20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15">
        <f t="shared" si="268"/>
        <v>42401.360983796301</v>
      </c>
      <c r="T2822" s="16">
        <f t="shared" si="269"/>
        <v>42425.75</v>
      </c>
    </row>
    <row r="2823" spans="1:20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s="9" t="str">
        <f t="shared" si="266"/>
        <v>Theater</v>
      </c>
      <c r="R2823" s="9" t="str">
        <f t="shared" si="267"/>
        <v>Plays</v>
      </c>
      <c r="S2823" s="15">
        <f t="shared" si="268"/>
        <v>41875.672858796301</v>
      </c>
      <c r="T2823" s="16">
        <f t="shared" si="269"/>
        <v>41905.672858796301</v>
      </c>
    </row>
    <row r="2824" spans="1:20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s="9" t="str">
        <f t="shared" si="266"/>
        <v>Theater</v>
      </c>
      <c r="R2824" s="9" t="str">
        <f t="shared" si="267"/>
        <v>Plays</v>
      </c>
      <c r="S2824" s="15">
        <f t="shared" si="268"/>
        <v>42060.433935185181</v>
      </c>
      <c r="T2824" s="16">
        <f t="shared" si="269"/>
        <v>42090.392268518517</v>
      </c>
    </row>
    <row r="2825" spans="1:20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s="9" t="str">
        <f t="shared" si="266"/>
        <v>Theater</v>
      </c>
      <c r="R2825" s="9" t="str">
        <f t="shared" si="267"/>
        <v>Plays</v>
      </c>
      <c r="S2825" s="15">
        <f t="shared" si="268"/>
        <v>42066.761643518519</v>
      </c>
      <c r="T2825" s="16">
        <f t="shared" si="269"/>
        <v>42094.707638888889</v>
      </c>
    </row>
    <row r="2826" spans="1:20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s="9" t="str">
        <f t="shared" si="266"/>
        <v>Theater</v>
      </c>
      <c r="R2826" s="9" t="str">
        <f t="shared" si="267"/>
        <v>Plays</v>
      </c>
      <c r="S2826" s="15">
        <f t="shared" si="268"/>
        <v>42136.020787037036</v>
      </c>
      <c r="T2826" s="16">
        <f t="shared" si="269"/>
        <v>42167.821527777778</v>
      </c>
    </row>
    <row r="2827" spans="1:20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s="9" t="str">
        <f t="shared" si="266"/>
        <v>Theater</v>
      </c>
      <c r="R2827" s="9" t="str">
        <f t="shared" si="267"/>
        <v>Plays</v>
      </c>
      <c r="S2827" s="15">
        <f t="shared" si="268"/>
        <v>42312.542662037042</v>
      </c>
      <c r="T2827" s="16">
        <f t="shared" si="269"/>
        <v>42342.542662037042</v>
      </c>
    </row>
    <row r="2828" spans="1:20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s="9" t="str">
        <f t="shared" si="266"/>
        <v>Theater</v>
      </c>
      <c r="R2828" s="9" t="str">
        <f t="shared" si="267"/>
        <v>Plays</v>
      </c>
      <c r="S2828" s="15">
        <f t="shared" si="268"/>
        <v>42170.784861111111</v>
      </c>
      <c r="T2828" s="16">
        <f t="shared" si="269"/>
        <v>42195.041666666672</v>
      </c>
    </row>
    <row r="2829" spans="1:20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s="9" t="str">
        <f t="shared" si="266"/>
        <v>Theater</v>
      </c>
      <c r="R2829" s="9" t="str">
        <f t="shared" si="267"/>
        <v>Plays</v>
      </c>
      <c r="S2829" s="15">
        <f t="shared" si="268"/>
        <v>42494.433634259258</v>
      </c>
      <c r="T2829" s="16">
        <f t="shared" si="269"/>
        <v>42524.4375</v>
      </c>
    </row>
    <row r="2830" spans="1:20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s="9" t="str">
        <f t="shared" si="266"/>
        <v>Theater</v>
      </c>
      <c r="R2830" s="9" t="str">
        <f t="shared" si="267"/>
        <v>Plays</v>
      </c>
      <c r="S2830" s="15">
        <f t="shared" si="268"/>
        <v>42254.014687499999</v>
      </c>
      <c r="T2830" s="16">
        <f t="shared" si="269"/>
        <v>42279.708333333328</v>
      </c>
    </row>
    <row r="2831" spans="1:20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s="9" t="str">
        <f t="shared" si="266"/>
        <v>Theater</v>
      </c>
      <c r="R2831" s="9" t="str">
        <f t="shared" si="267"/>
        <v>Plays</v>
      </c>
      <c r="S2831" s="15">
        <f t="shared" si="268"/>
        <v>42495.184236111112</v>
      </c>
      <c r="T2831" s="16">
        <f t="shared" si="269"/>
        <v>42523.184236111112</v>
      </c>
    </row>
    <row r="2832" spans="1:20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s="9" t="str">
        <f t="shared" si="266"/>
        <v>Theater</v>
      </c>
      <c r="R2832" s="9" t="str">
        <f t="shared" si="267"/>
        <v>Plays</v>
      </c>
      <c r="S2832" s="15">
        <f t="shared" si="268"/>
        <v>41758.589675925927</v>
      </c>
      <c r="T2832" s="16">
        <f t="shared" si="269"/>
        <v>41770.915972222225</v>
      </c>
    </row>
    <row r="2833" spans="1:20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s="9" t="str">
        <f t="shared" si="266"/>
        <v>Theater</v>
      </c>
      <c r="R2833" s="9" t="str">
        <f t="shared" si="267"/>
        <v>Plays</v>
      </c>
      <c r="S2833" s="15">
        <f t="shared" si="268"/>
        <v>42171.574884259258</v>
      </c>
      <c r="T2833" s="16">
        <f t="shared" si="269"/>
        <v>42201.574884259258</v>
      </c>
    </row>
    <row r="2834" spans="1:20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s="9" t="str">
        <f t="shared" si="266"/>
        <v>Theater</v>
      </c>
      <c r="R2834" s="9" t="str">
        <f t="shared" si="267"/>
        <v>Plays</v>
      </c>
      <c r="S2834" s="15">
        <f t="shared" si="268"/>
        <v>41938.459421296298</v>
      </c>
      <c r="T2834" s="16">
        <f t="shared" si="269"/>
        <v>41966.666666666672</v>
      </c>
    </row>
    <row r="2835" spans="1:20" ht="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s="9" t="str">
        <f t="shared" si="266"/>
        <v>Theater</v>
      </c>
      <c r="R2835" s="9" t="str">
        <f t="shared" si="267"/>
        <v>Plays</v>
      </c>
      <c r="S2835" s="15">
        <f t="shared" si="268"/>
        <v>42267.877696759257</v>
      </c>
      <c r="T2835" s="16">
        <f t="shared" si="269"/>
        <v>42287.833333333328</v>
      </c>
    </row>
    <row r="2836" spans="1:20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s="9" t="str">
        <f t="shared" si="266"/>
        <v>Theater</v>
      </c>
      <c r="R2836" s="9" t="str">
        <f t="shared" si="267"/>
        <v>Plays</v>
      </c>
      <c r="S2836" s="15">
        <f t="shared" si="268"/>
        <v>42019.709837962961</v>
      </c>
      <c r="T2836" s="16">
        <f t="shared" si="269"/>
        <v>42034.709837962961</v>
      </c>
    </row>
    <row r="2837" spans="1:20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s="9" t="str">
        <f t="shared" si="266"/>
        <v>Theater</v>
      </c>
      <c r="R2837" s="9" t="str">
        <f t="shared" si="267"/>
        <v>Plays</v>
      </c>
      <c r="S2837" s="15">
        <f t="shared" si="268"/>
        <v>42313.453900462962</v>
      </c>
      <c r="T2837" s="16">
        <f t="shared" si="269"/>
        <v>42342.75</v>
      </c>
    </row>
    <row r="2838" spans="1:20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s="9" t="str">
        <f t="shared" si="266"/>
        <v>Theater</v>
      </c>
      <c r="R2838" s="9" t="str">
        <f t="shared" si="267"/>
        <v>Plays</v>
      </c>
      <c r="S2838" s="15">
        <f t="shared" si="268"/>
        <v>42746.011782407411</v>
      </c>
      <c r="T2838" s="16">
        <f t="shared" si="269"/>
        <v>42783.957638888889</v>
      </c>
    </row>
    <row r="2839" spans="1:20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s="9" t="str">
        <f t="shared" si="266"/>
        <v>Theater</v>
      </c>
      <c r="R2839" s="9" t="str">
        <f t="shared" si="267"/>
        <v>Plays</v>
      </c>
      <c r="S2839" s="15">
        <f t="shared" si="268"/>
        <v>42307.658379629633</v>
      </c>
      <c r="T2839" s="16">
        <f t="shared" si="269"/>
        <v>42347.700046296297</v>
      </c>
    </row>
    <row r="2840" spans="1:20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s="9" t="str">
        <f t="shared" si="266"/>
        <v>Theater</v>
      </c>
      <c r="R2840" s="9" t="str">
        <f t="shared" si="267"/>
        <v>Plays</v>
      </c>
      <c r="S2840" s="15">
        <f t="shared" si="268"/>
        <v>41842.357592592591</v>
      </c>
      <c r="T2840" s="16">
        <f t="shared" si="269"/>
        <v>41864.666666666664</v>
      </c>
    </row>
    <row r="2841" spans="1:20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s="9" t="str">
        <f t="shared" si="266"/>
        <v>Theater</v>
      </c>
      <c r="R2841" s="9" t="str">
        <f t="shared" si="267"/>
        <v>Plays</v>
      </c>
      <c r="S2841" s="15">
        <f t="shared" si="268"/>
        <v>41852.990208333329</v>
      </c>
      <c r="T2841" s="16">
        <f t="shared" si="269"/>
        <v>41875.957638888889</v>
      </c>
    </row>
    <row r="2842" spans="1:20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s="9" t="str">
        <f t="shared" si="266"/>
        <v>Theater</v>
      </c>
      <c r="R2842" s="9" t="str">
        <f t="shared" si="267"/>
        <v>Plays</v>
      </c>
      <c r="S2842" s="15">
        <f t="shared" si="268"/>
        <v>42059.785636574074</v>
      </c>
      <c r="T2842" s="16">
        <f t="shared" si="269"/>
        <v>42081.458333333328</v>
      </c>
    </row>
    <row r="2843" spans="1:20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15">
        <f t="shared" si="268"/>
        <v>42291.489548611113</v>
      </c>
      <c r="T2843" s="16">
        <f t="shared" si="269"/>
        <v>42351.531215277777</v>
      </c>
    </row>
    <row r="2844" spans="1:20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s="9" t="str">
        <f t="shared" si="266"/>
        <v>Theater</v>
      </c>
      <c r="R2844" s="9" t="str">
        <f t="shared" si="267"/>
        <v>Plays</v>
      </c>
      <c r="S2844" s="15">
        <f t="shared" si="268"/>
        <v>41784.70248842593</v>
      </c>
      <c r="T2844" s="16">
        <f t="shared" si="269"/>
        <v>41811.208333333336</v>
      </c>
    </row>
    <row r="2845" spans="1:20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s="9" t="str">
        <f t="shared" si="266"/>
        <v>Theater</v>
      </c>
      <c r="R2845" s="9" t="str">
        <f t="shared" si="267"/>
        <v>Plays</v>
      </c>
      <c r="S2845" s="15">
        <f t="shared" si="268"/>
        <v>42492.487847222219</v>
      </c>
      <c r="T2845" s="16">
        <f t="shared" si="269"/>
        <v>42533.916666666672</v>
      </c>
    </row>
    <row r="2846" spans="1:20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15">
        <f t="shared" si="268"/>
        <v>42709.296064814815</v>
      </c>
      <c r="T2846" s="16">
        <f t="shared" si="269"/>
        <v>42739.296064814815</v>
      </c>
    </row>
    <row r="2847" spans="1:20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s="9" t="str">
        <f t="shared" si="266"/>
        <v>Theater</v>
      </c>
      <c r="R2847" s="9" t="str">
        <f t="shared" si="267"/>
        <v>Plays</v>
      </c>
      <c r="S2847" s="15">
        <f t="shared" si="268"/>
        <v>42102.766585648147</v>
      </c>
      <c r="T2847" s="16">
        <f t="shared" si="269"/>
        <v>42162.766585648147</v>
      </c>
    </row>
    <row r="2848" spans="1:20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s="9" t="str">
        <f t="shared" si="266"/>
        <v>Theater</v>
      </c>
      <c r="R2848" s="9" t="str">
        <f t="shared" si="267"/>
        <v>Plays</v>
      </c>
      <c r="S2848" s="15">
        <f t="shared" si="268"/>
        <v>42108.442060185189</v>
      </c>
      <c r="T2848" s="16">
        <f t="shared" si="269"/>
        <v>42153.442060185189</v>
      </c>
    </row>
    <row r="2849" spans="1:20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s="9" t="str">
        <f t="shared" si="266"/>
        <v>Theater</v>
      </c>
      <c r="R2849" s="9" t="str">
        <f t="shared" si="267"/>
        <v>Plays</v>
      </c>
      <c r="S2849" s="15">
        <f t="shared" si="268"/>
        <v>42453.556307870371</v>
      </c>
      <c r="T2849" s="16">
        <f t="shared" si="269"/>
        <v>42513.556307870371</v>
      </c>
    </row>
    <row r="2850" spans="1:20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s="9" t="str">
        <f t="shared" si="266"/>
        <v>Theater</v>
      </c>
      <c r="R2850" s="9" t="str">
        <f t="shared" si="267"/>
        <v>Plays</v>
      </c>
      <c r="S2850" s="15">
        <f t="shared" si="268"/>
        <v>42123.398831018523</v>
      </c>
      <c r="T2850" s="16">
        <f t="shared" si="269"/>
        <v>42153.398831018523</v>
      </c>
    </row>
    <row r="2851" spans="1:20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15">
        <f t="shared" si="268"/>
        <v>42453.178240740745</v>
      </c>
      <c r="T2851" s="16">
        <f t="shared" si="269"/>
        <v>42483.178240740745</v>
      </c>
    </row>
    <row r="2852" spans="1:20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s="9" t="str">
        <f t="shared" si="266"/>
        <v>Theater</v>
      </c>
      <c r="R2852" s="9" t="str">
        <f t="shared" si="267"/>
        <v>Plays</v>
      </c>
      <c r="S2852" s="15">
        <f t="shared" si="268"/>
        <v>41857.757071759261</v>
      </c>
      <c r="T2852" s="16">
        <f t="shared" si="269"/>
        <v>41887.757071759261</v>
      </c>
    </row>
    <row r="2853" spans="1:20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s="9" t="str">
        <f t="shared" si="266"/>
        <v>Theater</v>
      </c>
      <c r="R2853" s="9" t="str">
        <f t="shared" si="267"/>
        <v>Plays</v>
      </c>
      <c r="S2853" s="15">
        <f t="shared" si="268"/>
        <v>42389.752650462964</v>
      </c>
      <c r="T2853" s="16">
        <f t="shared" si="269"/>
        <v>42398.720138888893</v>
      </c>
    </row>
    <row r="2854" spans="1:20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s="9" t="str">
        <f t="shared" si="266"/>
        <v>Theater</v>
      </c>
      <c r="R2854" s="9" t="str">
        <f t="shared" si="267"/>
        <v>Plays</v>
      </c>
      <c r="S2854" s="15">
        <f t="shared" si="268"/>
        <v>41780.795173611114</v>
      </c>
      <c r="T2854" s="16">
        <f t="shared" si="269"/>
        <v>41810.795173611114</v>
      </c>
    </row>
    <row r="2855" spans="1:20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s="9" t="str">
        <f t="shared" si="266"/>
        <v>Theater</v>
      </c>
      <c r="R2855" s="9" t="str">
        <f t="shared" si="267"/>
        <v>Plays</v>
      </c>
      <c r="S2855" s="15">
        <f t="shared" si="268"/>
        <v>41835.940937499996</v>
      </c>
      <c r="T2855" s="16">
        <f t="shared" si="269"/>
        <v>41895.940937499996</v>
      </c>
    </row>
    <row r="2856" spans="1:20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s="9" t="str">
        <f t="shared" si="266"/>
        <v>Theater</v>
      </c>
      <c r="R2856" s="9" t="str">
        <f t="shared" si="267"/>
        <v>Plays</v>
      </c>
      <c r="S2856" s="15">
        <f t="shared" si="268"/>
        <v>42111.46665509259</v>
      </c>
      <c r="T2856" s="16">
        <f t="shared" si="269"/>
        <v>42131.46665509259</v>
      </c>
    </row>
    <row r="2857" spans="1:20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15">
        <f t="shared" si="268"/>
        <v>42369.757766203707</v>
      </c>
      <c r="T2857" s="16">
        <f t="shared" si="269"/>
        <v>42398.731944444444</v>
      </c>
    </row>
    <row r="2858" spans="1:20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s="9" t="str">
        <f t="shared" si="266"/>
        <v>Theater</v>
      </c>
      <c r="R2858" s="9" t="str">
        <f t="shared" si="267"/>
        <v>Plays</v>
      </c>
      <c r="S2858" s="15">
        <f t="shared" si="268"/>
        <v>42164.787581018521</v>
      </c>
      <c r="T2858" s="16">
        <f t="shared" si="269"/>
        <v>42224.648611111115</v>
      </c>
    </row>
    <row r="2859" spans="1:20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15">
        <f t="shared" si="268"/>
        <v>42726.670081018514</v>
      </c>
      <c r="T2859" s="16">
        <f t="shared" si="269"/>
        <v>42786.5</v>
      </c>
    </row>
    <row r="2860" spans="1:20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s="9" t="str">
        <f t="shared" si="266"/>
        <v>Theater</v>
      </c>
      <c r="R2860" s="9" t="str">
        <f t="shared" si="267"/>
        <v>Plays</v>
      </c>
      <c r="S2860" s="15">
        <f t="shared" si="268"/>
        <v>41954.295081018514</v>
      </c>
      <c r="T2860" s="16">
        <f t="shared" si="269"/>
        <v>41978.227777777778</v>
      </c>
    </row>
    <row r="2861" spans="1:20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15">
        <f t="shared" si="268"/>
        <v>42233.112314814818</v>
      </c>
      <c r="T2861" s="16">
        <f t="shared" si="269"/>
        <v>42293.112314814818</v>
      </c>
    </row>
    <row r="2862" spans="1:20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s="9" t="str">
        <f t="shared" si="266"/>
        <v>Theater</v>
      </c>
      <c r="R2862" s="9" t="str">
        <f t="shared" si="267"/>
        <v>Plays</v>
      </c>
      <c r="S2862" s="15">
        <f t="shared" si="268"/>
        <v>42480.55064814815</v>
      </c>
      <c r="T2862" s="16">
        <f t="shared" si="269"/>
        <v>42540.55064814815</v>
      </c>
    </row>
    <row r="2863" spans="1:20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s="9" t="str">
        <f t="shared" si="266"/>
        <v>Theater</v>
      </c>
      <c r="R2863" s="9" t="str">
        <f t="shared" si="267"/>
        <v>Plays</v>
      </c>
      <c r="S2863" s="15">
        <f t="shared" si="268"/>
        <v>42257.340833333335</v>
      </c>
      <c r="T2863" s="16">
        <f t="shared" si="269"/>
        <v>42271.340833333335</v>
      </c>
    </row>
    <row r="2864" spans="1:20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s="9" t="str">
        <f t="shared" si="266"/>
        <v>Theater</v>
      </c>
      <c r="R2864" s="9" t="str">
        <f t="shared" si="267"/>
        <v>Plays</v>
      </c>
      <c r="S2864" s="15">
        <f t="shared" si="268"/>
        <v>41784.539687500001</v>
      </c>
      <c r="T2864" s="16">
        <f t="shared" si="269"/>
        <v>41814.539687500001</v>
      </c>
    </row>
    <row r="2865" spans="1:20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15">
        <f t="shared" si="268"/>
        <v>41831.425034722226</v>
      </c>
      <c r="T2865" s="16">
        <f t="shared" si="269"/>
        <v>41891.425034722226</v>
      </c>
    </row>
    <row r="2866" spans="1:20" ht="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s="9" t="str">
        <f t="shared" si="266"/>
        <v>Theater</v>
      </c>
      <c r="R2866" s="9" t="str">
        <f t="shared" si="267"/>
        <v>Plays</v>
      </c>
      <c r="S2866" s="15">
        <f t="shared" si="268"/>
        <v>42172.363506944443</v>
      </c>
      <c r="T2866" s="16">
        <f t="shared" si="269"/>
        <v>42202.304166666669</v>
      </c>
    </row>
    <row r="2867" spans="1:20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s="9" t="str">
        <f t="shared" si="266"/>
        <v>Theater</v>
      </c>
      <c r="R2867" s="9" t="str">
        <f t="shared" si="267"/>
        <v>Plays</v>
      </c>
      <c r="S2867" s="15">
        <f t="shared" si="268"/>
        <v>41949.864108796297</v>
      </c>
      <c r="T2867" s="16">
        <f t="shared" si="269"/>
        <v>42009.864108796297</v>
      </c>
    </row>
    <row r="2868" spans="1:20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15">
        <f t="shared" si="268"/>
        <v>42627.705104166671</v>
      </c>
      <c r="T2868" s="16">
        <f t="shared" si="269"/>
        <v>42657.666666666672</v>
      </c>
    </row>
    <row r="2869" spans="1:20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15">
        <f t="shared" si="268"/>
        <v>42530.945277777777</v>
      </c>
      <c r="T2869" s="16">
        <f t="shared" si="269"/>
        <v>42554.916666666672</v>
      </c>
    </row>
    <row r="2870" spans="1:20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s="9" t="str">
        <f t="shared" si="266"/>
        <v>Theater</v>
      </c>
      <c r="R2870" s="9" t="str">
        <f t="shared" si="267"/>
        <v>Plays</v>
      </c>
      <c r="S2870" s="15">
        <f t="shared" si="268"/>
        <v>42618.577013888891</v>
      </c>
      <c r="T2870" s="16">
        <f t="shared" si="269"/>
        <v>42648.577013888891</v>
      </c>
    </row>
    <row r="2871" spans="1:20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15">
        <f t="shared" si="268"/>
        <v>42540.343530092592</v>
      </c>
      <c r="T2871" s="16">
        <f t="shared" si="269"/>
        <v>42570.343530092592</v>
      </c>
    </row>
    <row r="2872" spans="1:20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s="9" t="str">
        <f t="shared" si="266"/>
        <v>Theater</v>
      </c>
      <c r="R2872" s="9" t="str">
        <f t="shared" si="267"/>
        <v>Plays</v>
      </c>
      <c r="S2872" s="15">
        <f t="shared" si="268"/>
        <v>41745.939409722225</v>
      </c>
      <c r="T2872" s="16">
        <f t="shared" si="269"/>
        <v>41775.939409722225</v>
      </c>
    </row>
    <row r="2873" spans="1:20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s="9" t="str">
        <f t="shared" si="266"/>
        <v>Theater</v>
      </c>
      <c r="R2873" s="9" t="str">
        <f t="shared" si="267"/>
        <v>Plays</v>
      </c>
      <c r="S2873" s="15">
        <f t="shared" si="268"/>
        <v>41974.488576388889</v>
      </c>
      <c r="T2873" s="16">
        <f t="shared" si="269"/>
        <v>41994.488576388889</v>
      </c>
    </row>
    <row r="2874" spans="1:20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s="9" t="str">
        <f t="shared" si="266"/>
        <v>Theater</v>
      </c>
      <c r="R2874" s="9" t="str">
        <f t="shared" si="267"/>
        <v>Plays</v>
      </c>
      <c r="S2874" s="15">
        <f t="shared" si="268"/>
        <v>42114.86618055556</v>
      </c>
      <c r="T2874" s="16">
        <f t="shared" si="269"/>
        <v>42174.86618055556</v>
      </c>
    </row>
    <row r="2875" spans="1:20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s="9" t="str">
        <f t="shared" si="266"/>
        <v>Theater</v>
      </c>
      <c r="R2875" s="9" t="str">
        <f t="shared" si="267"/>
        <v>Plays</v>
      </c>
      <c r="S2875" s="15">
        <f t="shared" si="268"/>
        <v>42002.567488425921</v>
      </c>
      <c r="T2875" s="16">
        <f t="shared" si="269"/>
        <v>42032.567488425921</v>
      </c>
    </row>
    <row r="2876" spans="1:20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s="9" t="str">
        <f t="shared" si="266"/>
        <v>Theater</v>
      </c>
      <c r="R2876" s="9" t="str">
        <f t="shared" si="267"/>
        <v>Plays</v>
      </c>
      <c r="S2876" s="15">
        <f t="shared" si="268"/>
        <v>42722.59474537037</v>
      </c>
      <c r="T2876" s="16">
        <f t="shared" si="269"/>
        <v>42752.59474537037</v>
      </c>
    </row>
    <row r="2877" spans="1:20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s="9" t="str">
        <f t="shared" si="266"/>
        <v>Theater</v>
      </c>
      <c r="R2877" s="9" t="str">
        <f t="shared" si="267"/>
        <v>Plays</v>
      </c>
      <c r="S2877" s="15">
        <f t="shared" si="268"/>
        <v>42464.878391203703</v>
      </c>
      <c r="T2877" s="16">
        <f t="shared" si="269"/>
        <v>42494.878391203703</v>
      </c>
    </row>
    <row r="2878" spans="1:20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s="9" t="str">
        <f t="shared" si="266"/>
        <v>Theater</v>
      </c>
      <c r="R2878" s="9" t="str">
        <f t="shared" si="267"/>
        <v>Plays</v>
      </c>
      <c r="S2878" s="15">
        <f t="shared" si="268"/>
        <v>42171.493969907402</v>
      </c>
      <c r="T2878" s="16">
        <f t="shared" si="269"/>
        <v>42201.493969907402</v>
      </c>
    </row>
    <row r="2879" spans="1:20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s="9" t="str">
        <f t="shared" si="266"/>
        <v>Theater</v>
      </c>
      <c r="R2879" s="9" t="str">
        <f t="shared" si="267"/>
        <v>Plays</v>
      </c>
      <c r="S2879" s="15">
        <f t="shared" si="268"/>
        <v>42672.705138888894</v>
      </c>
      <c r="T2879" s="16">
        <f t="shared" si="269"/>
        <v>42704.458333333328</v>
      </c>
    </row>
    <row r="2880" spans="1:20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15">
        <f t="shared" si="268"/>
        <v>42128.365682870368</v>
      </c>
      <c r="T2880" s="16">
        <f t="shared" si="269"/>
        <v>42188.365682870368</v>
      </c>
    </row>
    <row r="2881" spans="1:20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15">
        <f t="shared" si="268"/>
        <v>42359.475243055553</v>
      </c>
      <c r="T2881" s="16">
        <f t="shared" si="269"/>
        <v>42389.475243055553</v>
      </c>
    </row>
    <row r="2882" spans="1:20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s="9" t="str">
        <f t="shared" si="266"/>
        <v>Theater</v>
      </c>
      <c r="R2882" s="9" t="str">
        <f t="shared" si="267"/>
        <v>Plays</v>
      </c>
      <c r="S2882" s="15">
        <f t="shared" si="268"/>
        <v>42192.655694444446</v>
      </c>
      <c r="T2882" s="16">
        <f t="shared" si="269"/>
        <v>42236.461805555555</v>
      </c>
    </row>
    <row r="2883" spans="1:20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8">
        <f t="shared" ref="P2883:P2946" si="271">IF(L2883&gt;0,E2883/L2883, 0)</f>
        <v>0</v>
      </c>
      <c r="Q2883" s="9" t="str">
        <f t="shared" ref="Q2883:Q2946" si="272">PROPER(LEFT($N2883,FIND("/",$N2883)-1))</f>
        <v>Theater</v>
      </c>
      <c r="R2883" s="9" t="str">
        <f t="shared" ref="R2883:R2946" si="273">PROPER(RIGHT($N2883,LEN(N2883)-FIND("/",N2883)))</f>
        <v>Plays</v>
      </c>
      <c r="S2883" s="15">
        <f t="shared" ref="S2883:S2946" si="274">(J2883/86400)+25569+(-6/24)</f>
        <v>41916.347638888888</v>
      </c>
      <c r="T2883" s="16">
        <f t="shared" ref="T2883:T2946" si="275">(I2883/86400)+25569+(-6/24)</f>
        <v>41976.389305555553</v>
      </c>
    </row>
    <row r="2884" spans="1:20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15">
        <f t="shared" si="274"/>
        <v>42461.346273148149</v>
      </c>
      <c r="T2884" s="16">
        <f t="shared" si="275"/>
        <v>42491.346273148149</v>
      </c>
    </row>
    <row r="2885" spans="1:20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15">
        <f t="shared" si="274"/>
        <v>42370.65320601852</v>
      </c>
      <c r="T2885" s="16">
        <f t="shared" si="275"/>
        <v>42405.957638888889</v>
      </c>
    </row>
    <row r="2886" spans="1:20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15">
        <f t="shared" si="274"/>
        <v>41948.477256944447</v>
      </c>
      <c r="T2886" s="16">
        <f t="shared" si="275"/>
        <v>41978.477256944447</v>
      </c>
    </row>
    <row r="2887" spans="1:20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15">
        <f t="shared" si="274"/>
        <v>42046.82640046296</v>
      </c>
      <c r="T2887" s="16">
        <f t="shared" si="275"/>
        <v>42076.784733796296</v>
      </c>
    </row>
    <row r="2888" spans="1:20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15">
        <f t="shared" si="274"/>
        <v>42261.382916666669</v>
      </c>
      <c r="T2888" s="16">
        <f t="shared" si="275"/>
        <v>42265.915972222225</v>
      </c>
    </row>
    <row r="2889" spans="1:20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15">
        <f t="shared" si="274"/>
        <v>41985.177361111113</v>
      </c>
      <c r="T2889" s="16">
        <f t="shared" si="275"/>
        <v>42015.177361111113</v>
      </c>
    </row>
    <row r="2890" spans="1:20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s="9" t="str">
        <f t="shared" si="272"/>
        <v>Theater</v>
      </c>
      <c r="R2890" s="9" t="str">
        <f t="shared" si="273"/>
        <v>Plays</v>
      </c>
      <c r="S2890" s="15">
        <f t="shared" si="274"/>
        <v>41922.285185185188</v>
      </c>
      <c r="T2890" s="16">
        <f t="shared" si="275"/>
        <v>41929.957638888889</v>
      </c>
    </row>
    <row r="2891" spans="1:20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s="9" t="str">
        <f t="shared" si="272"/>
        <v>Theater</v>
      </c>
      <c r="R2891" s="9" t="str">
        <f t="shared" si="273"/>
        <v>Plays</v>
      </c>
      <c r="S2891" s="15">
        <f t="shared" si="274"/>
        <v>41850.613252314812</v>
      </c>
      <c r="T2891" s="16">
        <f t="shared" si="275"/>
        <v>41880.613252314812</v>
      </c>
    </row>
    <row r="2892" spans="1:20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15">
        <f t="shared" si="274"/>
        <v>41831.492962962962</v>
      </c>
      <c r="T2892" s="16">
        <f t="shared" si="275"/>
        <v>41859.875</v>
      </c>
    </row>
    <row r="2893" spans="1:20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15">
        <f t="shared" si="274"/>
        <v>42415.633425925931</v>
      </c>
      <c r="T2893" s="16">
        <f t="shared" si="275"/>
        <v>42475.59175925926</v>
      </c>
    </row>
    <row r="2894" spans="1:20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s="9" t="str">
        <f t="shared" si="272"/>
        <v>Theater</v>
      </c>
      <c r="R2894" s="9" t="str">
        <f t="shared" si="273"/>
        <v>Plays</v>
      </c>
      <c r="S2894" s="15">
        <f t="shared" si="274"/>
        <v>41869.464166666665</v>
      </c>
      <c r="T2894" s="16">
        <f t="shared" si="275"/>
        <v>41876.625</v>
      </c>
    </row>
    <row r="2895" spans="1:20" ht="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15">
        <f t="shared" si="274"/>
        <v>41953.523090277777</v>
      </c>
      <c r="T2895" s="16">
        <f t="shared" si="275"/>
        <v>42012.833333333328</v>
      </c>
    </row>
    <row r="2896" spans="1:20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s="9" t="str">
        <f t="shared" si="272"/>
        <v>Theater</v>
      </c>
      <c r="R2896" s="9" t="str">
        <f t="shared" si="273"/>
        <v>Plays</v>
      </c>
      <c r="S2896" s="15">
        <f t="shared" si="274"/>
        <v>42037.736284722225</v>
      </c>
      <c r="T2896" s="16">
        <f t="shared" si="275"/>
        <v>42097.694618055553</v>
      </c>
    </row>
    <row r="2897" spans="1:20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15">
        <f t="shared" si="274"/>
        <v>41811.305462962962</v>
      </c>
      <c r="T2897" s="16">
        <f t="shared" si="275"/>
        <v>41812.625</v>
      </c>
    </row>
    <row r="2898" spans="1:20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s="9" t="str">
        <f t="shared" si="272"/>
        <v>Theater</v>
      </c>
      <c r="R2898" s="9" t="str">
        <f t="shared" si="273"/>
        <v>Plays</v>
      </c>
      <c r="S2898" s="15">
        <f t="shared" si="274"/>
        <v>42701.658807870372</v>
      </c>
      <c r="T2898" s="16">
        <f t="shared" si="275"/>
        <v>42716</v>
      </c>
    </row>
    <row r="2899" spans="1:20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s="9" t="str">
        <f t="shared" si="272"/>
        <v>Theater</v>
      </c>
      <c r="R2899" s="9" t="str">
        <f t="shared" si="273"/>
        <v>Plays</v>
      </c>
      <c r="S2899" s="15">
        <f t="shared" si="274"/>
        <v>42258.396504629629</v>
      </c>
      <c r="T2899" s="16">
        <f t="shared" si="275"/>
        <v>42288.395196759258</v>
      </c>
    </row>
    <row r="2900" spans="1:20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s="9" t="str">
        <f t="shared" si="272"/>
        <v>Theater</v>
      </c>
      <c r="R2900" s="9" t="str">
        <f t="shared" si="273"/>
        <v>Plays</v>
      </c>
      <c r="S2900" s="15">
        <f t="shared" si="274"/>
        <v>42278.414965277778</v>
      </c>
      <c r="T2900" s="16">
        <f t="shared" si="275"/>
        <v>42308.414965277778</v>
      </c>
    </row>
    <row r="2901" spans="1:20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s="9" t="str">
        <f t="shared" si="272"/>
        <v>Theater</v>
      </c>
      <c r="R2901" s="9" t="str">
        <f t="shared" si="273"/>
        <v>Plays</v>
      </c>
      <c r="S2901" s="15">
        <f t="shared" si="274"/>
        <v>42514.828217592592</v>
      </c>
      <c r="T2901" s="16">
        <f t="shared" si="275"/>
        <v>42574.828217592592</v>
      </c>
    </row>
    <row r="2902" spans="1:20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s="9" t="str">
        <f t="shared" si="272"/>
        <v>Theater</v>
      </c>
      <c r="R2902" s="9" t="str">
        <f t="shared" si="273"/>
        <v>Plays</v>
      </c>
      <c r="S2902" s="15">
        <f t="shared" si="274"/>
        <v>41829.984166666669</v>
      </c>
      <c r="T2902" s="16">
        <f t="shared" si="275"/>
        <v>41859.984166666669</v>
      </c>
    </row>
    <row r="2903" spans="1:20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15">
        <f t="shared" si="274"/>
        <v>41982.654386574075</v>
      </c>
      <c r="T2903" s="16">
        <f t="shared" si="275"/>
        <v>42042.654386574075</v>
      </c>
    </row>
    <row r="2904" spans="1:20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15">
        <f t="shared" si="274"/>
        <v>42210.189768518518</v>
      </c>
      <c r="T2904" s="16">
        <f t="shared" si="275"/>
        <v>42240.189768518518</v>
      </c>
    </row>
    <row r="2905" spans="1:20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15">
        <f t="shared" si="274"/>
        <v>42195.916874999995</v>
      </c>
      <c r="T2905" s="16">
        <f t="shared" si="275"/>
        <v>42255.916874999995</v>
      </c>
    </row>
    <row r="2906" spans="1:20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15">
        <f t="shared" si="274"/>
        <v>41940.717951388891</v>
      </c>
      <c r="T2906" s="16">
        <f t="shared" si="275"/>
        <v>41952.25</v>
      </c>
    </row>
    <row r="2907" spans="1:20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s="9" t="str">
        <f t="shared" si="272"/>
        <v>Theater</v>
      </c>
      <c r="R2907" s="9" t="str">
        <f t="shared" si="273"/>
        <v>Plays</v>
      </c>
      <c r="S2907" s="15">
        <f t="shared" si="274"/>
        <v>42605.806863425925</v>
      </c>
      <c r="T2907" s="16">
        <f t="shared" si="275"/>
        <v>42619.806863425925</v>
      </c>
    </row>
    <row r="2908" spans="1:20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s="9" t="str">
        <f t="shared" si="272"/>
        <v>Theater</v>
      </c>
      <c r="R2908" s="9" t="str">
        <f t="shared" si="273"/>
        <v>Plays</v>
      </c>
      <c r="S2908" s="15">
        <f t="shared" si="274"/>
        <v>42199.398912037039</v>
      </c>
      <c r="T2908" s="16">
        <f t="shared" si="275"/>
        <v>42216.791666666672</v>
      </c>
    </row>
    <row r="2909" spans="1:20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15">
        <f t="shared" si="274"/>
        <v>42444.627743055556</v>
      </c>
      <c r="T2909" s="16">
        <f t="shared" si="275"/>
        <v>42504.627743055556</v>
      </c>
    </row>
    <row r="2910" spans="1:20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15">
        <f t="shared" si="274"/>
        <v>42499.48170138889</v>
      </c>
      <c r="T2910" s="16">
        <f t="shared" si="275"/>
        <v>42529.48170138889</v>
      </c>
    </row>
    <row r="2911" spans="1:20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15">
        <f t="shared" si="274"/>
        <v>41929.016215277778</v>
      </c>
      <c r="T2911" s="16">
        <f t="shared" si="275"/>
        <v>41968.573611111111</v>
      </c>
    </row>
    <row r="2912" spans="1:20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15">
        <f t="shared" si="274"/>
        <v>42107.591284722221</v>
      </c>
      <c r="T2912" s="16">
        <f t="shared" si="275"/>
        <v>42167.591284722221</v>
      </c>
    </row>
    <row r="2913" spans="1:20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s="9" t="str">
        <f t="shared" si="272"/>
        <v>Theater</v>
      </c>
      <c r="R2913" s="9" t="str">
        <f t="shared" si="273"/>
        <v>Plays</v>
      </c>
      <c r="S2913" s="15">
        <f t="shared" si="274"/>
        <v>42142.518819444449</v>
      </c>
      <c r="T2913" s="16">
        <f t="shared" si="275"/>
        <v>42182.518819444449</v>
      </c>
    </row>
    <row r="2914" spans="1:20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s="9" t="str">
        <f t="shared" si="272"/>
        <v>Theater</v>
      </c>
      <c r="R2914" s="9" t="str">
        <f t="shared" si="273"/>
        <v>Plays</v>
      </c>
      <c r="S2914" s="15">
        <f t="shared" si="274"/>
        <v>42353.881643518514</v>
      </c>
      <c r="T2914" s="16">
        <f t="shared" si="275"/>
        <v>42383.881643518514</v>
      </c>
    </row>
    <row r="2915" spans="1:20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15">
        <f t="shared" si="274"/>
        <v>41828.672905092593</v>
      </c>
      <c r="T2915" s="16">
        <f t="shared" si="275"/>
        <v>41888.672905092593</v>
      </c>
    </row>
    <row r="2916" spans="1:20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15">
        <f t="shared" si="274"/>
        <v>42017.657337962963</v>
      </c>
      <c r="T2916" s="16">
        <f t="shared" si="275"/>
        <v>42077.615671296298</v>
      </c>
    </row>
    <row r="2917" spans="1:20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s="9" t="str">
        <f t="shared" si="272"/>
        <v>Theater</v>
      </c>
      <c r="R2917" s="9" t="str">
        <f t="shared" si="273"/>
        <v>Plays</v>
      </c>
      <c r="S2917" s="15">
        <f t="shared" si="274"/>
        <v>42415.148032407407</v>
      </c>
      <c r="T2917" s="16">
        <f t="shared" si="275"/>
        <v>42445.106365740736</v>
      </c>
    </row>
    <row r="2918" spans="1:20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s="9" t="str">
        <f t="shared" si="272"/>
        <v>Theater</v>
      </c>
      <c r="R2918" s="9" t="str">
        <f t="shared" si="273"/>
        <v>Plays</v>
      </c>
      <c r="S2918" s="15">
        <f t="shared" si="274"/>
        <v>41755.226724537039</v>
      </c>
      <c r="T2918" s="16">
        <f t="shared" si="275"/>
        <v>41778.226724537039</v>
      </c>
    </row>
    <row r="2919" spans="1:20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s="9" t="str">
        <f t="shared" si="272"/>
        <v>Theater</v>
      </c>
      <c r="R2919" s="9" t="str">
        <f t="shared" si="273"/>
        <v>Plays</v>
      </c>
      <c r="S2919" s="15">
        <f t="shared" si="274"/>
        <v>42244.984340277777</v>
      </c>
      <c r="T2919" s="16">
        <f t="shared" si="275"/>
        <v>42262.984340277777</v>
      </c>
    </row>
    <row r="2920" spans="1:20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15">
        <f t="shared" si="274"/>
        <v>42278.379710648151</v>
      </c>
      <c r="T2920" s="16">
        <f t="shared" si="275"/>
        <v>42306.379710648151</v>
      </c>
    </row>
    <row r="2921" spans="1:20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15">
        <f t="shared" si="274"/>
        <v>41826.36954861111</v>
      </c>
      <c r="T2921" s="16">
        <f t="shared" si="275"/>
        <v>41856.36954861111</v>
      </c>
    </row>
    <row r="2922" spans="1:20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s="9" t="str">
        <f t="shared" si="272"/>
        <v>Theater</v>
      </c>
      <c r="R2922" s="9" t="str">
        <f t="shared" si="273"/>
        <v>Plays</v>
      </c>
      <c r="S2922" s="15">
        <f t="shared" si="274"/>
        <v>42058.542476851857</v>
      </c>
      <c r="T2922" s="16">
        <f t="shared" si="275"/>
        <v>42088.500810185185</v>
      </c>
    </row>
    <row r="2923" spans="1:20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15">
        <f t="shared" si="274"/>
        <v>41877.636620370373</v>
      </c>
      <c r="T2923" s="16">
        <f t="shared" si="275"/>
        <v>41907.636620370373</v>
      </c>
    </row>
    <row r="2924" spans="1:20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s="9" t="str">
        <f t="shared" si="272"/>
        <v>Theater</v>
      </c>
      <c r="R2924" s="9" t="str">
        <f t="shared" si="273"/>
        <v>Musical</v>
      </c>
      <c r="S2924" s="15">
        <f t="shared" si="274"/>
        <v>42097.624155092592</v>
      </c>
      <c r="T2924" s="16">
        <f t="shared" si="275"/>
        <v>42142.624155092592</v>
      </c>
    </row>
    <row r="2925" spans="1:20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15">
        <f t="shared" si="274"/>
        <v>42012.90253472222</v>
      </c>
      <c r="T2925" s="16">
        <f t="shared" si="275"/>
        <v>42027.875</v>
      </c>
    </row>
    <row r="2926" spans="1:20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s="9" t="str">
        <f t="shared" si="272"/>
        <v>Theater</v>
      </c>
      <c r="R2926" s="9" t="str">
        <f t="shared" si="273"/>
        <v>Musical</v>
      </c>
      <c r="S2926" s="15">
        <f t="shared" si="274"/>
        <v>42103.306828703702</v>
      </c>
      <c r="T2926" s="16">
        <f t="shared" si="275"/>
        <v>42132.915972222225</v>
      </c>
    </row>
    <row r="2927" spans="1:20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s="9" t="str">
        <f t="shared" si="272"/>
        <v>Theater</v>
      </c>
      <c r="R2927" s="9" t="str">
        <f t="shared" si="273"/>
        <v>Musical</v>
      </c>
      <c r="S2927" s="15">
        <f t="shared" si="274"/>
        <v>41863.334120370375</v>
      </c>
      <c r="T2927" s="16">
        <f t="shared" si="275"/>
        <v>41893.334120370375</v>
      </c>
    </row>
    <row r="2928" spans="1:20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15">
        <f t="shared" si="274"/>
        <v>42044.515960648147</v>
      </c>
      <c r="T2928" s="16">
        <f t="shared" si="275"/>
        <v>42058.515960648147</v>
      </c>
    </row>
    <row r="2929" spans="1:20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s="9" t="str">
        <f t="shared" si="272"/>
        <v>Theater</v>
      </c>
      <c r="R2929" s="9" t="str">
        <f t="shared" si="273"/>
        <v>Musical</v>
      </c>
      <c r="S2929" s="15">
        <f t="shared" si="274"/>
        <v>41806.419317129628</v>
      </c>
      <c r="T2929" s="16">
        <f t="shared" si="275"/>
        <v>41834.958333333336</v>
      </c>
    </row>
    <row r="2930" spans="1:20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s="9" t="str">
        <f t="shared" si="272"/>
        <v>Theater</v>
      </c>
      <c r="R2930" s="9" t="str">
        <f t="shared" si="273"/>
        <v>Musical</v>
      </c>
      <c r="S2930" s="15">
        <f t="shared" si="274"/>
        <v>42403.748217592598</v>
      </c>
      <c r="T2930" s="16">
        <f t="shared" si="275"/>
        <v>42433.748217592598</v>
      </c>
    </row>
    <row r="2931" spans="1:20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s="9" t="str">
        <f t="shared" si="272"/>
        <v>Theater</v>
      </c>
      <c r="R2931" s="9" t="str">
        <f t="shared" si="273"/>
        <v>Musical</v>
      </c>
      <c r="S2931" s="15">
        <f t="shared" si="274"/>
        <v>41754.314328703702</v>
      </c>
      <c r="T2931" s="16">
        <f t="shared" si="275"/>
        <v>41784.314328703702</v>
      </c>
    </row>
    <row r="2932" spans="1:20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s="9" t="str">
        <f t="shared" si="272"/>
        <v>Theater</v>
      </c>
      <c r="R2932" s="9" t="str">
        <f t="shared" si="273"/>
        <v>Musical</v>
      </c>
      <c r="S2932" s="15">
        <f t="shared" si="274"/>
        <v>42101.334074074075</v>
      </c>
      <c r="T2932" s="16">
        <f t="shared" si="275"/>
        <v>42131.334074074075</v>
      </c>
    </row>
    <row r="2933" spans="1:20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s="9" t="str">
        <f t="shared" si="272"/>
        <v>Theater</v>
      </c>
      <c r="R2933" s="9" t="str">
        <f t="shared" si="273"/>
        <v>Musical</v>
      </c>
      <c r="S2933" s="15">
        <f t="shared" si="274"/>
        <v>41872.041238425925</v>
      </c>
      <c r="T2933" s="16">
        <f t="shared" si="275"/>
        <v>41897.005555555559</v>
      </c>
    </row>
    <row r="2934" spans="1:20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s="9" t="str">
        <f t="shared" si="272"/>
        <v>Theater</v>
      </c>
      <c r="R2934" s="9" t="str">
        <f t="shared" si="273"/>
        <v>Musical</v>
      </c>
      <c r="S2934" s="15">
        <f t="shared" si="274"/>
        <v>42024.914780092593</v>
      </c>
      <c r="T2934" s="16">
        <f t="shared" si="275"/>
        <v>42056.208333333328</v>
      </c>
    </row>
    <row r="2935" spans="1:20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s="9" t="str">
        <f t="shared" si="272"/>
        <v>Theater</v>
      </c>
      <c r="R2935" s="9" t="str">
        <f t="shared" si="273"/>
        <v>Musical</v>
      </c>
      <c r="S2935" s="15">
        <f t="shared" si="274"/>
        <v>42495.706631944442</v>
      </c>
      <c r="T2935" s="16">
        <f t="shared" si="275"/>
        <v>42525.706631944442</v>
      </c>
    </row>
    <row r="2936" spans="1:20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s="9" t="str">
        <f t="shared" si="272"/>
        <v>Theater</v>
      </c>
      <c r="R2936" s="9" t="str">
        <f t="shared" si="273"/>
        <v>Musical</v>
      </c>
      <c r="S2936" s="15">
        <f t="shared" si="274"/>
        <v>41775.386157407411</v>
      </c>
      <c r="T2936" s="16">
        <f t="shared" si="275"/>
        <v>41805.386157407411</v>
      </c>
    </row>
    <row r="2937" spans="1:20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s="9" t="str">
        <f t="shared" si="272"/>
        <v>Theater</v>
      </c>
      <c r="R2937" s="9" t="str">
        <f t="shared" si="273"/>
        <v>Musical</v>
      </c>
      <c r="S2937" s="15">
        <f t="shared" si="274"/>
        <v>42553.333425925928</v>
      </c>
      <c r="T2937" s="16">
        <f t="shared" si="275"/>
        <v>42611.458333333328</v>
      </c>
    </row>
    <row r="2938" spans="1:20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s="9" t="str">
        <f t="shared" si="272"/>
        <v>Theater</v>
      </c>
      <c r="R2938" s="9" t="str">
        <f t="shared" si="273"/>
        <v>Musical</v>
      </c>
      <c r="S2938" s="15">
        <f t="shared" si="274"/>
        <v>41912.400729166664</v>
      </c>
      <c r="T2938" s="16">
        <f t="shared" si="275"/>
        <v>41924.957638888889</v>
      </c>
    </row>
    <row r="2939" spans="1:20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s="9" t="str">
        <f t="shared" si="272"/>
        <v>Theater</v>
      </c>
      <c r="R2939" s="9" t="str">
        <f t="shared" si="273"/>
        <v>Musical</v>
      </c>
      <c r="S2939" s="15">
        <f t="shared" si="274"/>
        <v>41803.207326388889</v>
      </c>
      <c r="T2939" s="16">
        <f t="shared" si="275"/>
        <v>41833.207326388889</v>
      </c>
    </row>
    <row r="2940" spans="1:20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s="9" t="str">
        <f t="shared" si="272"/>
        <v>Theater</v>
      </c>
      <c r="R2940" s="9" t="str">
        <f t="shared" si="273"/>
        <v>Musical</v>
      </c>
      <c r="S2940" s="15">
        <f t="shared" si="274"/>
        <v>42004.453865740739</v>
      </c>
      <c r="T2940" s="16">
        <f t="shared" si="275"/>
        <v>42034.453865740739</v>
      </c>
    </row>
    <row r="2941" spans="1:20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15">
        <f t="shared" si="274"/>
        <v>41845.559166666666</v>
      </c>
      <c r="T2941" s="16">
        <f t="shared" si="275"/>
        <v>41878.791666666664</v>
      </c>
    </row>
    <row r="2942" spans="1:20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s="9" t="str">
        <f t="shared" si="272"/>
        <v>Theater</v>
      </c>
      <c r="R2942" s="9" t="str">
        <f t="shared" si="273"/>
        <v>Musical</v>
      </c>
      <c r="S2942" s="15">
        <f t="shared" si="274"/>
        <v>41982.523356481484</v>
      </c>
      <c r="T2942" s="16">
        <f t="shared" si="275"/>
        <v>42022.523356481484</v>
      </c>
    </row>
    <row r="2943" spans="1:20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15">
        <f t="shared" si="274"/>
        <v>42034.710127314815</v>
      </c>
      <c r="T2943" s="16">
        <f t="shared" si="275"/>
        <v>42064.710127314815</v>
      </c>
    </row>
    <row r="2944" spans="1:20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s="9" t="str">
        <f t="shared" si="272"/>
        <v>Theater</v>
      </c>
      <c r="R2944" s="9" t="str">
        <f t="shared" si="273"/>
        <v>Spaces</v>
      </c>
      <c r="S2944" s="15">
        <f t="shared" si="274"/>
        <v>42334.553923611107</v>
      </c>
      <c r="T2944" s="16">
        <f t="shared" si="275"/>
        <v>42354.595833333333</v>
      </c>
    </row>
    <row r="2945" spans="1:20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s="9" t="str">
        <f t="shared" si="272"/>
        <v>Theater</v>
      </c>
      <c r="R2945" s="9" t="str">
        <f t="shared" si="273"/>
        <v>Spaces</v>
      </c>
      <c r="S2945" s="15">
        <f t="shared" si="274"/>
        <v>42076.879398148143</v>
      </c>
      <c r="T2945" s="16">
        <f t="shared" si="275"/>
        <v>42106.879398148143</v>
      </c>
    </row>
    <row r="2946" spans="1:20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15">
        <f t="shared" si="274"/>
        <v>42132.6643287037</v>
      </c>
      <c r="T2946" s="16">
        <f t="shared" si="275"/>
        <v>42162.6643287037</v>
      </c>
    </row>
    <row r="2947" spans="1:20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8">
        <f t="shared" ref="P2947:P3010" si="277">IF(L2947&gt;0,E2947/L2947, 0)</f>
        <v>0</v>
      </c>
      <c r="Q2947" s="9" t="str">
        <f t="shared" ref="Q2947:Q3010" si="278">PROPER(LEFT($N2947,FIND("/",$N2947)-1))</f>
        <v>Theater</v>
      </c>
      <c r="R2947" s="9" t="str">
        <f t="shared" ref="R2947:R3010" si="279">PROPER(RIGHT($N2947,LEN(N2947)-FIND("/",N2947)))</f>
        <v>Spaces</v>
      </c>
      <c r="S2947" s="15">
        <f t="shared" ref="S2947:S3010" si="280">(J2947/86400)+25569+(-6/24)</f>
        <v>42117.889583333337</v>
      </c>
      <c r="T2947" s="16">
        <f t="shared" ref="T2947:T3010" si="281">(I2947/86400)+25569+(-6/24)</f>
        <v>42147.889583333337</v>
      </c>
    </row>
    <row r="2948" spans="1:20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15">
        <f t="shared" si="280"/>
        <v>42567.281157407408</v>
      </c>
      <c r="T2948" s="16">
        <f t="shared" si="281"/>
        <v>42597.281157407408</v>
      </c>
    </row>
    <row r="2949" spans="1:20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s="9" t="str">
        <f t="shared" si="278"/>
        <v>Theater</v>
      </c>
      <c r="R2949" s="9" t="str">
        <f t="shared" si="279"/>
        <v>Spaces</v>
      </c>
      <c r="S2949" s="15">
        <f t="shared" si="280"/>
        <v>42649.312118055561</v>
      </c>
      <c r="T2949" s="16">
        <f t="shared" si="281"/>
        <v>42698.46597222222</v>
      </c>
    </row>
    <row r="2950" spans="1:20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s="9" t="str">
        <f t="shared" si="278"/>
        <v>Theater</v>
      </c>
      <c r="R2950" s="9" t="str">
        <f t="shared" si="279"/>
        <v>Spaces</v>
      </c>
      <c r="S2950" s="15">
        <f t="shared" si="280"/>
        <v>42097.399224537032</v>
      </c>
      <c r="T2950" s="16">
        <f t="shared" si="281"/>
        <v>42157.399224537032</v>
      </c>
    </row>
    <row r="2951" spans="1:20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15">
        <f t="shared" si="280"/>
        <v>42297.573113425926</v>
      </c>
      <c r="T2951" s="16">
        <f t="shared" si="281"/>
        <v>42327.614780092597</v>
      </c>
    </row>
    <row r="2952" spans="1:20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s="9" t="str">
        <f t="shared" si="278"/>
        <v>Theater</v>
      </c>
      <c r="R2952" s="9" t="str">
        <f t="shared" si="279"/>
        <v>Spaces</v>
      </c>
      <c r="S2952" s="15">
        <f t="shared" si="280"/>
        <v>42362.11518518519</v>
      </c>
      <c r="T2952" s="16">
        <f t="shared" si="281"/>
        <v>42392.11518518519</v>
      </c>
    </row>
    <row r="2953" spans="1:20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s="9" t="str">
        <f t="shared" si="278"/>
        <v>Theater</v>
      </c>
      <c r="R2953" s="9" t="str">
        <f t="shared" si="279"/>
        <v>Spaces</v>
      </c>
      <c r="S2953" s="15">
        <f t="shared" si="280"/>
        <v>41872.552928240737</v>
      </c>
      <c r="T2953" s="16">
        <f t="shared" si="281"/>
        <v>41917.552928240737</v>
      </c>
    </row>
    <row r="2954" spans="1:20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s="9" t="str">
        <f t="shared" si="278"/>
        <v>Theater</v>
      </c>
      <c r="R2954" s="9" t="str">
        <f t="shared" si="279"/>
        <v>Spaces</v>
      </c>
      <c r="S2954" s="15">
        <f t="shared" si="280"/>
        <v>42628.440266203703</v>
      </c>
      <c r="T2954" s="16">
        <f t="shared" si="281"/>
        <v>42659.916666666672</v>
      </c>
    </row>
    <row r="2955" spans="1:20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s="9" t="str">
        <f t="shared" si="278"/>
        <v>Theater</v>
      </c>
      <c r="R2955" s="9" t="str">
        <f t="shared" si="279"/>
        <v>Spaces</v>
      </c>
      <c r="S2955" s="15">
        <f t="shared" si="280"/>
        <v>42255.541909722218</v>
      </c>
      <c r="T2955" s="16">
        <f t="shared" si="281"/>
        <v>42285.541909722218</v>
      </c>
    </row>
    <row r="2956" spans="1:20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s="9" t="str">
        <f t="shared" si="278"/>
        <v>Theater</v>
      </c>
      <c r="R2956" s="9" t="str">
        <f t="shared" si="279"/>
        <v>Spaces</v>
      </c>
      <c r="S2956" s="15">
        <f t="shared" si="280"/>
        <v>42790.333368055552</v>
      </c>
      <c r="T2956" s="16">
        <f t="shared" si="281"/>
        <v>42810.291701388887</v>
      </c>
    </row>
    <row r="2957" spans="1:20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15">
        <f t="shared" si="280"/>
        <v>42141.491307870368</v>
      </c>
      <c r="T2957" s="16">
        <f t="shared" si="281"/>
        <v>42171.491307870368</v>
      </c>
    </row>
    <row r="2958" spans="1:20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15">
        <f t="shared" si="280"/>
        <v>42464.708912037036</v>
      </c>
      <c r="T2958" s="16">
        <f t="shared" si="281"/>
        <v>42494.708912037036</v>
      </c>
    </row>
    <row r="2959" spans="1:20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s="9" t="str">
        <f t="shared" si="278"/>
        <v>Theater</v>
      </c>
      <c r="R2959" s="9" t="str">
        <f t="shared" si="279"/>
        <v>Spaces</v>
      </c>
      <c r="S2959" s="15">
        <f t="shared" si="280"/>
        <v>42030.761249999996</v>
      </c>
      <c r="T2959" s="16">
        <f t="shared" si="281"/>
        <v>42090.719583333332</v>
      </c>
    </row>
    <row r="2960" spans="1:20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s="9" t="str">
        <f t="shared" si="278"/>
        <v>Theater</v>
      </c>
      <c r="R2960" s="9" t="str">
        <f t="shared" si="279"/>
        <v>Spaces</v>
      </c>
      <c r="S2960" s="15">
        <f t="shared" si="280"/>
        <v>42438.529131944444</v>
      </c>
      <c r="T2960" s="16">
        <f t="shared" si="281"/>
        <v>42498.48746527778</v>
      </c>
    </row>
    <row r="2961" spans="1:20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s="9" t="str">
        <f t="shared" si="278"/>
        <v>Theater</v>
      </c>
      <c r="R2961" s="9" t="str">
        <f t="shared" si="279"/>
        <v>Spaces</v>
      </c>
      <c r="S2961" s="15">
        <f t="shared" si="280"/>
        <v>42497.758391203708</v>
      </c>
      <c r="T2961" s="16">
        <f t="shared" si="281"/>
        <v>42527.758391203708</v>
      </c>
    </row>
    <row r="2962" spans="1:20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s="9" t="str">
        <f t="shared" si="278"/>
        <v>Theater</v>
      </c>
      <c r="R2962" s="9" t="str">
        <f t="shared" si="279"/>
        <v>Spaces</v>
      </c>
      <c r="S2962" s="15">
        <f t="shared" si="280"/>
        <v>41863.507210648146</v>
      </c>
      <c r="T2962" s="16">
        <f t="shared" si="281"/>
        <v>41893.507210648146</v>
      </c>
    </row>
    <row r="2963" spans="1:20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15">
        <f t="shared" si="280"/>
        <v>42060.962488425925</v>
      </c>
      <c r="T2963" s="16">
        <f t="shared" si="281"/>
        <v>42088.916666666672</v>
      </c>
    </row>
    <row r="2964" spans="1:20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15">
        <f t="shared" si="280"/>
        <v>42035.99428240741</v>
      </c>
      <c r="T2964" s="16">
        <f t="shared" si="281"/>
        <v>42064.040972222225</v>
      </c>
    </row>
    <row r="2965" spans="1:20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s="9" t="str">
        <f t="shared" si="278"/>
        <v>Theater</v>
      </c>
      <c r="R2965" s="9" t="str">
        <f t="shared" si="279"/>
        <v>Plays</v>
      </c>
      <c r="S2965" s="15">
        <f t="shared" si="280"/>
        <v>42157.220185185186</v>
      </c>
      <c r="T2965" s="16">
        <f t="shared" si="281"/>
        <v>42187.220185185186</v>
      </c>
    </row>
    <row r="2966" spans="1:20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s="9" t="str">
        <f t="shared" si="278"/>
        <v>Theater</v>
      </c>
      <c r="R2966" s="9" t="str">
        <f t="shared" si="279"/>
        <v>Plays</v>
      </c>
      <c r="S2966" s="15">
        <f t="shared" si="280"/>
        <v>41827.659942129627</v>
      </c>
      <c r="T2966" s="16">
        <f t="shared" si="281"/>
        <v>41857.647222222222</v>
      </c>
    </row>
    <row r="2967" spans="1:20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s="9" t="str">
        <f t="shared" si="278"/>
        <v>Theater</v>
      </c>
      <c r="R2967" s="9" t="str">
        <f t="shared" si="279"/>
        <v>Plays</v>
      </c>
      <c r="S2967" s="15">
        <f t="shared" si="280"/>
        <v>42162.479548611111</v>
      </c>
      <c r="T2967" s="16">
        <f t="shared" si="281"/>
        <v>42192.479548611111</v>
      </c>
    </row>
    <row r="2968" spans="1:20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s="9" t="str">
        <f t="shared" si="278"/>
        <v>Theater</v>
      </c>
      <c r="R2968" s="9" t="str">
        <f t="shared" si="279"/>
        <v>Plays</v>
      </c>
      <c r="S2968" s="15">
        <f t="shared" si="280"/>
        <v>42233.488564814819</v>
      </c>
      <c r="T2968" s="16">
        <f t="shared" si="281"/>
        <v>42263.488564814819</v>
      </c>
    </row>
    <row r="2969" spans="1:20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s="9" t="str">
        <f t="shared" si="278"/>
        <v>Theater</v>
      </c>
      <c r="R2969" s="9" t="str">
        <f t="shared" si="279"/>
        <v>Plays</v>
      </c>
      <c r="S2969" s="15">
        <f t="shared" si="280"/>
        <v>42041.947824074072</v>
      </c>
      <c r="T2969" s="16">
        <f t="shared" si="281"/>
        <v>42071.906157407408</v>
      </c>
    </row>
    <row r="2970" spans="1:20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s="9" t="str">
        <f t="shared" si="278"/>
        <v>Theater</v>
      </c>
      <c r="R2970" s="9" t="str">
        <f t="shared" si="279"/>
        <v>Plays</v>
      </c>
      <c r="S2970" s="15">
        <f t="shared" si="280"/>
        <v>42585.273842592593</v>
      </c>
      <c r="T2970" s="16">
        <f t="shared" si="281"/>
        <v>42598.915972222225</v>
      </c>
    </row>
    <row r="2971" spans="1:20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s="9" t="str">
        <f t="shared" si="278"/>
        <v>Theater</v>
      </c>
      <c r="R2971" s="9" t="str">
        <f t="shared" si="279"/>
        <v>Plays</v>
      </c>
      <c r="S2971" s="15">
        <f t="shared" si="280"/>
        <v>42097.536493055552</v>
      </c>
      <c r="T2971" s="16">
        <f t="shared" si="281"/>
        <v>42127.702083333337</v>
      </c>
    </row>
    <row r="2972" spans="1:20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s="9" t="str">
        <f t="shared" si="278"/>
        <v>Theater</v>
      </c>
      <c r="R2972" s="9" t="str">
        <f t="shared" si="279"/>
        <v>Plays</v>
      </c>
      <c r="S2972" s="15">
        <f t="shared" si="280"/>
        <v>41808.419571759259</v>
      </c>
      <c r="T2972" s="16">
        <f t="shared" si="281"/>
        <v>41838.419571759259</v>
      </c>
    </row>
    <row r="2973" spans="1:20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s="9" t="str">
        <f t="shared" si="278"/>
        <v>Theater</v>
      </c>
      <c r="R2973" s="9" t="str">
        <f t="shared" si="279"/>
        <v>Plays</v>
      </c>
      <c r="S2973" s="15">
        <f t="shared" si="280"/>
        <v>41852.408310185187</v>
      </c>
      <c r="T2973" s="16">
        <f t="shared" si="281"/>
        <v>41882.408310185187</v>
      </c>
    </row>
    <row r="2974" spans="1:20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s="9" t="str">
        <f t="shared" si="278"/>
        <v>Theater</v>
      </c>
      <c r="R2974" s="9" t="str">
        <f t="shared" si="279"/>
        <v>Plays</v>
      </c>
      <c r="S2974" s="15">
        <f t="shared" si="280"/>
        <v>42693.860185185185</v>
      </c>
      <c r="T2974" s="16">
        <f t="shared" si="281"/>
        <v>42708.791666666672</v>
      </c>
    </row>
    <row r="2975" spans="1:20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s="9" t="str">
        <f t="shared" si="278"/>
        <v>Theater</v>
      </c>
      <c r="R2975" s="9" t="str">
        <f t="shared" si="279"/>
        <v>Plays</v>
      </c>
      <c r="S2975" s="15">
        <f t="shared" si="280"/>
        <v>42341.568379629629</v>
      </c>
      <c r="T2975" s="16">
        <f t="shared" si="281"/>
        <v>42369.916666666672</v>
      </c>
    </row>
    <row r="2976" spans="1:20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s="9" t="str">
        <f t="shared" si="278"/>
        <v>Theater</v>
      </c>
      <c r="R2976" s="9" t="str">
        <f t="shared" si="279"/>
        <v>Plays</v>
      </c>
      <c r="S2976" s="15">
        <f t="shared" si="280"/>
        <v>41879.811006944445</v>
      </c>
      <c r="T2976" s="16">
        <f t="shared" si="281"/>
        <v>41907.815972222219</v>
      </c>
    </row>
    <row r="2977" spans="1:20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s="9" t="str">
        <f t="shared" si="278"/>
        <v>Theater</v>
      </c>
      <c r="R2977" s="9" t="str">
        <f t="shared" si="279"/>
        <v>Plays</v>
      </c>
      <c r="S2977" s="15">
        <f t="shared" si="280"/>
        <v>41941.433865740742</v>
      </c>
      <c r="T2977" s="16">
        <f t="shared" si="281"/>
        <v>41969.875</v>
      </c>
    </row>
    <row r="2978" spans="1:20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s="9" t="str">
        <f t="shared" si="278"/>
        <v>Theater</v>
      </c>
      <c r="R2978" s="9" t="str">
        <f t="shared" si="279"/>
        <v>Plays</v>
      </c>
      <c r="S2978" s="15">
        <f t="shared" si="280"/>
        <v>42425.480671296296</v>
      </c>
      <c r="T2978" s="16">
        <f t="shared" si="281"/>
        <v>42442.25</v>
      </c>
    </row>
    <row r="2979" spans="1:20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s="9" t="str">
        <f t="shared" si="278"/>
        <v>Theater</v>
      </c>
      <c r="R2979" s="9" t="str">
        <f t="shared" si="279"/>
        <v>Plays</v>
      </c>
      <c r="S2979" s="15">
        <f t="shared" si="280"/>
        <v>42026.63118055556</v>
      </c>
      <c r="T2979" s="16">
        <f t="shared" si="281"/>
        <v>42085.843055555553</v>
      </c>
    </row>
    <row r="2980" spans="1:20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s="9" t="str">
        <f t="shared" si="278"/>
        <v>Theater</v>
      </c>
      <c r="R2980" s="9" t="str">
        <f t="shared" si="279"/>
        <v>Plays</v>
      </c>
      <c r="S2980" s="15">
        <f t="shared" si="280"/>
        <v>41922.390590277777</v>
      </c>
      <c r="T2980" s="16">
        <f t="shared" si="281"/>
        <v>41931.999305555553</v>
      </c>
    </row>
    <row r="2981" spans="1:20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s="9" t="str">
        <f t="shared" si="278"/>
        <v>Theater</v>
      </c>
      <c r="R2981" s="9" t="str">
        <f t="shared" si="279"/>
        <v>Plays</v>
      </c>
      <c r="S2981" s="15">
        <f t="shared" si="280"/>
        <v>41993.574340277773</v>
      </c>
      <c r="T2981" s="16">
        <f t="shared" si="281"/>
        <v>42010</v>
      </c>
    </row>
    <row r="2982" spans="1:20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s="9" t="str">
        <f t="shared" si="278"/>
        <v>Theater</v>
      </c>
      <c r="R2982" s="9" t="str">
        <f t="shared" si="279"/>
        <v>Plays</v>
      </c>
      <c r="S2982" s="15">
        <f t="shared" si="280"/>
        <v>42219.665856481486</v>
      </c>
      <c r="T2982" s="16">
        <f t="shared" si="281"/>
        <v>42239.833333333328</v>
      </c>
    </row>
    <row r="2983" spans="1:20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s="9" t="str">
        <f t="shared" si="278"/>
        <v>Theater</v>
      </c>
      <c r="R2983" s="9" t="str">
        <f t="shared" si="279"/>
        <v>Spaces</v>
      </c>
      <c r="S2983" s="15">
        <f t="shared" si="280"/>
        <v>42225.309675925921</v>
      </c>
      <c r="T2983" s="16">
        <f t="shared" si="281"/>
        <v>42270.309675925921</v>
      </c>
    </row>
    <row r="2984" spans="1:20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s="9" t="str">
        <f t="shared" si="278"/>
        <v>Theater</v>
      </c>
      <c r="R2984" s="9" t="str">
        <f t="shared" si="279"/>
        <v>Spaces</v>
      </c>
      <c r="S2984" s="15">
        <f t="shared" si="280"/>
        <v>42381.436840277776</v>
      </c>
      <c r="T2984" s="16">
        <f t="shared" si="281"/>
        <v>42411.436840277776</v>
      </c>
    </row>
    <row r="2985" spans="1:20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s="9" t="str">
        <f t="shared" si="278"/>
        <v>Theater</v>
      </c>
      <c r="R2985" s="9" t="str">
        <f t="shared" si="279"/>
        <v>Spaces</v>
      </c>
      <c r="S2985" s="15">
        <f t="shared" si="280"/>
        <v>41894.382361111115</v>
      </c>
      <c r="T2985" s="16">
        <f t="shared" si="281"/>
        <v>41954.424027777779</v>
      </c>
    </row>
    <row r="2986" spans="1:20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s="9" t="str">
        <f t="shared" si="278"/>
        <v>Theater</v>
      </c>
      <c r="R2986" s="9" t="str">
        <f t="shared" si="279"/>
        <v>Spaces</v>
      </c>
      <c r="S2986" s="15">
        <f t="shared" si="280"/>
        <v>42576.028715277775</v>
      </c>
      <c r="T2986" s="16">
        <f t="shared" si="281"/>
        <v>42606.028715277775</v>
      </c>
    </row>
    <row r="2987" spans="1:20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s="9" t="str">
        <f t="shared" si="278"/>
        <v>Theater</v>
      </c>
      <c r="R2987" s="9" t="str">
        <f t="shared" si="279"/>
        <v>Spaces</v>
      </c>
      <c r="S2987" s="15">
        <f t="shared" si="280"/>
        <v>42654.723703703705</v>
      </c>
      <c r="T2987" s="16">
        <f t="shared" si="281"/>
        <v>42673.916666666672</v>
      </c>
    </row>
    <row r="2988" spans="1:20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s="9" t="str">
        <f t="shared" si="278"/>
        <v>Theater</v>
      </c>
      <c r="R2988" s="9" t="str">
        <f t="shared" si="279"/>
        <v>Spaces</v>
      </c>
      <c r="S2988" s="15">
        <f t="shared" si="280"/>
        <v>42431.250069444446</v>
      </c>
      <c r="T2988" s="16">
        <f t="shared" si="281"/>
        <v>42491.208402777775</v>
      </c>
    </row>
    <row r="2989" spans="1:20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s="9" t="str">
        <f t="shared" si="278"/>
        <v>Theater</v>
      </c>
      <c r="R2989" s="9" t="str">
        <f t="shared" si="279"/>
        <v>Spaces</v>
      </c>
      <c r="S2989" s="15">
        <f t="shared" si="280"/>
        <v>42627.057303240741</v>
      </c>
      <c r="T2989" s="16">
        <f t="shared" si="281"/>
        <v>42655.75</v>
      </c>
    </row>
    <row r="2990" spans="1:20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s="9" t="str">
        <f t="shared" si="278"/>
        <v>Theater</v>
      </c>
      <c r="R2990" s="9" t="str">
        <f t="shared" si="279"/>
        <v>Spaces</v>
      </c>
      <c r="S2990" s="15">
        <f t="shared" si="280"/>
        <v>42511.11204861111</v>
      </c>
      <c r="T2990" s="16">
        <f t="shared" si="281"/>
        <v>42541.11204861111</v>
      </c>
    </row>
    <row r="2991" spans="1:20" ht="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s="9" t="str">
        <f t="shared" si="278"/>
        <v>Theater</v>
      </c>
      <c r="R2991" s="9" t="str">
        <f t="shared" si="279"/>
        <v>Spaces</v>
      </c>
      <c r="S2991" s="15">
        <f t="shared" si="280"/>
        <v>42336.77039351852</v>
      </c>
      <c r="T2991" s="16">
        <f t="shared" si="281"/>
        <v>42358.957638888889</v>
      </c>
    </row>
    <row r="2992" spans="1:20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s="9" t="str">
        <f t="shared" si="278"/>
        <v>Theater</v>
      </c>
      <c r="R2992" s="9" t="str">
        <f t="shared" si="279"/>
        <v>Spaces</v>
      </c>
      <c r="S2992" s="15">
        <f t="shared" si="280"/>
        <v>42341.32430555555</v>
      </c>
      <c r="T2992" s="16">
        <f t="shared" si="281"/>
        <v>42376.32430555555</v>
      </c>
    </row>
    <row r="2993" spans="1:20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s="9" t="str">
        <f t="shared" si="278"/>
        <v>Theater</v>
      </c>
      <c r="R2993" s="9" t="str">
        <f t="shared" si="279"/>
        <v>Spaces</v>
      </c>
      <c r="S2993" s="15">
        <f t="shared" si="280"/>
        <v>42740.587152777778</v>
      </c>
      <c r="T2993" s="16">
        <f t="shared" si="281"/>
        <v>42762.587152777778</v>
      </c>
    </row>
    <row r="2994" spans="1:20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s="9" t="str">
        <f t="shared" si="278"/>
        <v>Theater</v>
      </c>
      <c r="R2994" s="9" t="str">
        <f t="shared" si="279"/>
        <v>Spaces</v>
      </c>
      <c r="S2994" s="15">
        <f t="shared" si="280"/>
        <v>42622.517476851848</v>
      </c>
      <c r="T2994" s="16">
        <f t="shared" si="281"/>
        <v>42652.517476851848</v>
      </c>
    </row>
    <row r="2995" spans="1:20" ht="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s="9" t="str">
        <f t="shared" si="278"/>
        <v>Theater</v>
      </c>
      <c r="R2995" s="9" t="str">
        <f t="shared" si="279"/>
        <v>Spaces</v>
      </c>
      <c r="S2995" s="15">
        <f t="shared" si="280"/>
        <v>42390.588738425926</v>
      </c>
      <c r="T2995" s="16">
        <f t="shared" si="281"/>
        <v>42420.588738425926</v>
      </c>
    </row>
    <row r="2996" spans="1:20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s="9" t="str">
        <f t="shared" si="278"/>
        <v>Theater</v>
      </c>
      <c r="R2996" s="9" t="str">
        <f t="shared" si="279"/>
        <v>Spaces</v>
      </c>
      <c r="S2996" s="15">
        <f t="shared" si="280"/>
        <v>41885.228842592594</v>
      </c>
      <c r="T2996" s="16">
        <f t="shared" si="281"/>
        <v>41915.228842592594</v>
      </c>
    </row>
    <row r="2997" spans="1:20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s="9" t="str">
        <f t="shared" si="278"/>
        <v>Theater</v>
      </c>
      <c r="R2997" s="9" t="str">
        <f t="shared" si="279"/>
        <v>Spaces</v>
      </c>
      <c r="S2997" s="15">
        <f t="shared" si="280"/>
        <v>42724.415173611109</v>
      </c>
      <c r="T2997" s="16">
        <f t="shared" si="281"/>
        <v>42754.415173611109</v>
      </c>
    </row>
    <row r="2998" spans="1:20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s="9" t="str">
        <f t="shared" si="278"/>
        <v>Theater</v>
      </c>
      <c r="R2998" s="9" t="str">
        <f t="shared" si="279"/>
        <v>Spaces</v>
      </c>
      <c r="S2998" s="15">
        <f t="shared" si="280"/>
        <v>42090.662499999999</v>
      </c>
      <c r="T2998" s="16">
        <f t="shared" si="281"/>
        <v>42150.662499999999</v>
      </c>
    </row>
    <row r="2999" spans="1:20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15">
        <f t="shared" si="280"/>
        <v>42775.483715277776</v>
      </c>
      <c r="T2999" s="16">
        <f t="shared" si="281"/>
        <v>42792.957638888889</v>
      </c>
    </row>
    <row r="3000" spans="1:20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s="9" t="str">
        <f t="shared" si="278"/>
        <v>Theater</v>
      </c>
      <c r="R3000" s="9" t="str">
        <f t="shared" si="279"/>
        <v>Spaces</v>
      </c>
      <c r="S3000" s="15">
        <f t="shared" si="280"/>
        <v>41777.943622685183</v>
      </c>
      <c r="T3000" s="16">
        <f t="shared" si="281"/>
        <v>41805.934027777781</v>
      </c>
    </row>
    <row r="3001" spans="1:20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15">
        <f t="shared" si="280"/>
        <v>42780.490277777775</v>
      </c>
      <c r="T3001" s="16">
        <f t="shared" si="281"/>
        <v>42794.833333333328</v>
      </c>
    </row>
    <row r="3002" spans="1:20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15">
        <f t="shared" si="280"/>
        <v>42752.577199074076</v>
      </c>
      <c r="T3002" s="16">
        <f t="shared" si="281"/>
        <v>42766.5</v>
      </c>
    </row>
    <row r="3003" spans="1:20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s="9" t="str">
        <f t="shared" si="278"/>
        <v>Theater</v>
      </c>
      <c r="R3003" s="9" t="str">
        <f t="shared" si="279"/>
        <v>Spaces</v>
      </c>
      <c r="S3003" s="15">
        <f t="shared" si="280"/>
        <v>42534.645625000005</v>
      </c>
      <c r="T3003" s="16">
        <f t="shared" si="281"/>
        <v>42564.645625000005</v>
      </c>
    </row>
    <row r="3004" spans="1:20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s="9" t="str">
        <f t="shared" si="278"/>
        <v>Theater</v>
      </c>
      <c r="R3004" s="9" t="str">
        <f t="shared" si="279"/>
        <v>Spaces</v>
      </c>
      <c r="S3004" s="15">
        <f t="shared" si="280"/>
        <v>41239.58625</v>
      </c>
      <c r="T3004" s="16">
        <f t="shared" si="281"/>
        <v>41269.58625</v>
      </c>
    </row>
    <row r="3005" spans="1:20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s="9" t="str">
        <f t="shared" si="278"/>
        <v>Theater</v>
      </c>
      <c r="R3005" s="9" t="str">
        <f t="shared" si="279"/>
        <v>Spaces</v>
      </c>
      <c r="S3005" s="15">
        <f t="shared" si="280"/>
        <v>42398.599259259259</v>
      </c>
      <c r="T3005" s="16">
        <f t="shared" si="281"/>
        <v>42429.999305555553</v>
      </c>
    </row>
    <row r="3006" spans="1:20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s="9" t="str">
        <f t="shared" si="278"/>
        <v>Theater</v>
      </c>
      <c r="R3006" s="9" t="str">
        <f t="shared" si="279"/>
        <v>Spaces</v>
      </c>
      <c r="S3006" s="15">
        <f t="shared" si="280"/>
        <v>41928.631064814814</v>
      </c>
      <c r="T3006" s="16">
        <f t="shared" si="281"/>
        <v>41958.672731481478</v>
      </c>
    </row>
    <row r="3007" spans="1:20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s="9" t="str">
        <f t="shared" si="278"/>
        <v>Theater</v>
      </c>
      <c r="R3007" s="9" t="str">
        <f t="shared" si="279"/>
        <v>Spaces</v>
      </c>
      <c r="S3007" s="15">
        <f t="shared" si="280"/>
        <v>41888.424826388888</v>
      </c>
      <c r="T3007" s="16">
        <f t="shared" si="281"/>
        <v>41918.424826388888</v>
      </c>
    </row>
    <row r="3008" spans="1:20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s="9" t="str">
        <f t="shared" si="278"/>
        <v>Theater</v>
      </c>
      <c r="R3008" s="9" t="str">
        <f t="shared" si="279"/>
        <v>Spaces</v>
      </c>
      <c r="S3008" s="15">
        <f t="shared" si="280"/>
        <v>41957.506840277776</v>
      </c>
      <c r="T3008" s="16">
        <f t="shared" si="281"/>
        <v>41987.506840277776</v>
      </c>
    </row>
    <row r="3009" spans="1:20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15">
        <f t="shared" si="280"/>
        <v>42097.966238425928</v>
      </c>
      <c r="T3009" s="16">
        <f t="shared" si="281"/>
        <v>42118.966238425928</v>
      </c>
    </row>
    <row r="3010" spans="1:20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s="9" t="str">
        <f t="shared" si="278"/>
        <v>Theater</v>
      </c>
      <c r="R3010" s="9" t="str">
        <f t="shared" si="279"/>
        <v>Spaces</v>
      </c>
      <c r="S3010" s="15">
        <f t="shared" si="280"/>
        <v>42359.962025462963</v>
      </c>
      <c r="T3010" s="16">
        <f t="shared" si="281"/>
        <v>42389.962025462963</v>
      </c>
    </row>
    <row r="3011" spans="1:20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8">
        <f t="shared" ref="P3011:P3074" si="283">IF(L3011&gt;0,E3011/L3011, 0)</f>
        <v>233.8984375</v>
      </c>
      <c r="Q3011" s="9" t="str">
        <f t="shared" ref="Q3011:Q3074" si="284">PROPER(LEFT($N3011,FIND("/",$N3011)-1))</f>
        <v>Theater</v>
      </c>
      <c r="R3011" s="9" t="str">
        <f t="shared" ref="R3011:R3074" si="285">PROPER(RIGHT($N3011,LEN(N3011)-FIND("/",N3011)))</f>
        <v>Spaces</v>
      </c>
      <c r="S3011" s="15">
        <f t="shared" ref="S3011:S3074" si="286">(J3011/86400)+25569+(-6/24)</f>
        <v>41939.319907407407</v>
      </c>
      <c r="T3011" s="16">
        <f t="shared" ref="T3011:T3074" si="287">(I3011/86400)+25569+(-6/24)</f>
        <v>41969.361574074079</v>
      </c>
    </row>
    <row r="3012" spans="1:20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15">
        <f t="shared" si="286"/>
        <v>41996.582395833335</v>
      </c>
      <c r="T3012" s="16">
        <f t="shared" si="287"/>
        <v>42056.582395833335</v>
      </c>
    </row>
    <row r="3013" spans="1:20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15">
        <f t="shared" si="286"/>
        <v>42334.218935185185</v>
      </c>
      <c r="T3013" s="16">
        <f t="shared" si="287"/>
        <v>42361.707638888889</v>
      </c>
    </row>
    <row r="3014" spans="1:20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s="9" t="str">
        <f t="shared" si="284"/>
        <v>Theater</v>
      </c>
      <c r="R3014" s="9" t="str">
        <f t="shared" si="285"/>
        <v>Spaces</v>
      </c>
      <c r="S3014" s="15">
        <f t="shared" si="286"/>
        <v>42024.452893518523</v>
      </c>
      <c r="T3014" s="16">
        <f t="shared" si="287"/>
        <v>42045.452893518523</v>
      </c>
    </row>
    <row r="3015" spans="1:20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s="9" t="str">
        <f t="shared" si="284"/>
        <v>Theater</v>
      </c>
      <c r="R3015" s="9" t="str">
        <f t="shared" si="285"/>
        <v>Spaces</v>
      </c>
      <c r="S3015" s="15">
        <f t="shared" si="286"/>
        <v>42146.586215277777</v>
      </c>
      <c r="T3015" s="16">
        <f t="shared" si="287"/>
        <v>42176.586215277777</v>
      </c>
    </row>
    <row r="3016" spans="1:20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s="9" t="str">
        <f t="shared" si="284"/>
        <v>Theater</v>
      </c>
      <c r="R3016" s="9" t="str">
        <f t="shared" si="285"/>
        <v>Spaces</v>
      </c>
      <c r="S3016" s="15">
        <f t="shared" si="286"/>
        <v>41919.873611111107</v>
      </c>
      <c r="T3016" s="16">
        <f t="shared" si="287"/>
        <v>41947.958333333336</v>
      </c>
    </row>
    <row r="3017" spans="1:20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15">
        <f t="shared" si="286"/>
        <v>41785.47729166667</v>
      </c>
      <c r="T3017" s="16">
        <f t="shared" si="287"/>
        <v>41800.916666666664</v>
      </c>
    </row>
    <row r="3018" spans="1:20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s="9" t="str">
        <f t="shared" si="284"/>
        <v>Theater</v>
      </c>
      <c r="R3018" s="9" t="str">
        <f t="shared" si="285"/>
        <v>Spaces</v>
      </c>
      <c r="S3018" s="15">
        <f t="shared" si="286"/>
        <v>41778.298055555555</v>
      </c>
      <c r="T3018" s="16">
        <f t="shared" si="287"/>
        <v>41838.298055555555</v>
      </c>
    </row>
    <row r="3019" spans="1:20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s="9" t="str">
        <f t="shared" si="284"/>
        <v>Theater</v>
      </c>
      <c r="R3019" s="9" t="str">
        <f t="shared" si="285"/>
        <v>Spaces</v>
      </c>
      <c r="S3019" s="15">
        <f t="shared" si="286"/>
        <v>41841.600034722222</v>
      </c>
      <c r="T3019" s="16">
        <f t="shared" si="287"/>
        <v>41871.600034722222</v>
      </c>
    </row>
    <row r="3020" spans="1:20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s="9" t="str">
        <f t="shared" si="284"/>
        <v>Theater</v>
      </c>
      <c r="R3020" s="9" t="str">
        <f t="shared" si="285"/>
        <v>Spaces</v>
      </c>
      <c r="S3020" s="15">
        <f t="shared" si="286"/>
        <v>42163.048333333332</v>
      </c>
      <c r="T3020" s="16">
        <f t="shared" si="287"/>
        <v>42205.666666666672</v>
      </c>
    </row>
    <row r="3021" spans="1:20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s="9" t="str">
        <f t="shared" si="284"/>
        <v>Theater</v>
      </c>
      <c r="R3021" s="9" t="str">
        <f t="shared" si="285"/>
        <v>Spaces</v>
      </c>
      <c r="S3021" s="15">
        <f t="shared" si="286"/>
        <v>41758.583564814813</v>
      </c>
      <c r="T3021" s="16">
        <f t="shared" si="287"/>
        <v>41785.875</v>
      </c>
    </row>
    <row r="3022" spans="1:20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s="9" t="str">
        <f t="shared" si="284"/>
        <v>Theater</v>
      </c>
      <c r="R3022" s="9" t="str">
        <f t="shared" si="285"/>
        <v>Spaces</v>
      </c>
      <c r="S3022" s="15">
        <f t="shared" si="286"/>
        <v>42170.596446759257</v>
      </c>
      <c r="T3022" s="16">
        <f t="shared" si="287"/>
        <v>42230.596446759257</v>
      </c>
    </row>
    <row r="3023" spans="1:20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s="9" t="str">
        <f t="shared" si="284"/>
        <v>Theater</v>
      </c>
      <c r="R3023" s="9" t="str">
        <f t="shared" si="285"/>
        <v>Spaces</v>
      </c>
      <c r="S3023" s="15">
        <f t="shared" si="286"/>
        <v>42660.368854166663</v>
      </c>
      <c r="T3023" s="16">
        <f t="shared" si="287"/>
        <v>42695.999305555553</v>
      </c>
    </row>
    <row r="3024" spans="1:20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s="9" t="str">
        <f t="shared" si="284"/>
        <v>Theater</v>
      </c>
      <c r="R3024" s="9" t="str">
        <f t="shared" si="285"/>
        <v>Spaces</v>
      </c>
      <c r="S3024" s="15">
        <f t="shared" si="286"/>
        <v>42564.70380787037</v>
      </c>
      <c r="T3024" s="16">
        <f t="shared" si="287"/>
        <v>42609.70380787037</v>
      </c>
    </row>
    <row r="3025" spans="1:20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s="9" t="str">
        <f t="shared" si="284"/>
        <v>Theater</v>
      </c>
      <c r="R3025" s="9" t="str">
        <f t="shared" si="285"/>
        <v>Spaces</v>
      </c>
      <c r="S3025" s="15">
        <f t="shared" si="286"/>
        <v>42121.425763888888</v>
      </c>
      <c r="T3025" s="16">
        <f t="shared" si="287"/>
        <v>42166.425763888888</v>
      </c>
    </row>
    <row r="3026" spans="1:20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s="9" t="str">
        <f t="shared" si="284"/>
        <v>Theater</v>
      </c>
      <c r="R3026" s="9" t="str">
        <f t="shared" si="285"/>
        <v>Spaces</v>
      </c>
      <c r="S3026" s="15">
        <f t="shared" si="286"/>
        <v>41158.743923611109</v>
      </c>
      <c r="T3026" s="16">
        <f t="shared" si="287"/>
        <v>41188.743923611109</v>
      </c>
    </row>
    <row r="3027" spans="1:20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s="9" t="str">
        <f t="shared" si="284"/>
        <v>Theater</v>
      </c>
      <c r="R3027" s="9" t="str">
        <f t="shared" si="285"/>
        <v>Spaces</v>
      </c>
      <c r="S3027" s="15">
        <f t="shared" si="286"/>
        <v>41761.259409722225</v>
      </c>
      <c r="T3027" s="16">
        <f t="shared" si="287"/>
        <v>41789.416666666664</v>
      </c>
    </row>
    <row r="3028" spans="1:20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15">
        <f t="shared" si="286"/>
        <v>42783.209398148145</v>
      </c>
      <c r="T3028" s="16">
        <f t="shared" si="287"/>
        <v>42797.209398148145</v>
      </c>
    </row>
    <row r="3029" spans="1:20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15">
        <f t="shared" si="286"/>
        <v>42053.454293981486</v>
      </c>
      <c r="T3029" s="16">
        <f t="shared" si="287"/>
        <v>42083.412627314814</v>
      </c>
    </row>
    <row r="3030" spans="1:20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s="9" t="str">
        <f t="shared" si="284"/>
        <v>Theater</v>
      </c>
      <c r="R3030" s="9" t="str">
        <f t="shared" si="285"/>
        <v>Spaces</v>
      </c>
      <c r="S3030" s="15">
        <f t="shared" si="286"/>
        <v>42567.014178240745</v>
      </c>
      <c r="T3030" s="16">
        <f t="shared" si="287"/>
        <v>42597.014178240745</v>
      </c>
    </row>
    <row r="3031" spans="1:20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s="9" t="str">
        <f t="shared" si="284"/>
        <v>Theater</v>
      </c>
      <c r="R3031" s="9" t="str">
        <f t="shared" si="285"/>
        <v>Spaces</v>
      </c>
      <c r="S3031" s="15">
        <f t="shared" si="286"/>
        <v>41932.458877314813</v>
      </c>
      <c r="T3031" s="16">
        <f t="shared" si="287"/>
        <v>41960.940972222219</v>
      </c>
    </row>
    <row r="3032" spans="1:20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s="9" t="str">
        <f t="shared" si="284"/>
        <v>Theater</v>
      </c>
      <c r="R3032" s="9" t="str">
        <f t="shared" si="285"/>
        <v>Spaces</v>
      </c>
      <c r="S3032" s="15">
        <f t="shared" si="286"/>
        <v>42233.497349537036</v>
      </c>
      <c r="T3032" s="16">
        <f t="shared" si="287"/>
        <v>42263.497349537036</v>
      </c>
    </row>
    <row r="3033" spans="1:20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s="9" t="str">
        <f t="shared" si="284"/>
        <v>Theater</v>
      </c>
      <c r="R3033" s="9" t="str">
        <f t="shared" si="285"/>
        <v>Spaces</v>
      </c>
      <c r="S3033" s="15">
        <f t="shared" si="286"/>
        <v>42597.632488425923</v>
      </c>
      <c r="T3033" s="16">
        <f t="shared" si="287"/>
        <v>42657.632488425923</v>
      </c>
    </row>
    <row r="3034" spans="1:20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15">
        <f t="shared" si="286"/>
        <v>42227.794664351852</v>
      </c>
      <c r="T3034" s="16">
        <f t="shared" si="287"/>
        <v>42257.794664351852</v>
      </c>
    </row>
    <row r="3035" spans="1:20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s="9" t="str">
        <f t="shared" si="284"/>
        <v>Theater</v>
      </c>
      <c r="R3035" s="9" t="str">
        <f t="shared" si="285"/>
        <v>Spaces</v>
      </c>
      <c r="S3035" s="15">
        <f t="shared" si="286"/>
        <v>42569.860243055555</v>
      </c>
      <c r="T3035" s="16">
        <f t="shared" si="287"/>
        <v>42599.860243055555</v>
      </c>
    </row>
    <row r="3036" spans="1:20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s="9" t="str">
        <f t="shared" si="284"/>
        <v>Theater</v>
      </c>
      <c r="R3036" s="9" t="str">
        <f t="shared" si="285"/>
        <v>Spaces</v>
      </c>
      <c r="S3036" s="15">
        <f t="shared" si="286"/>
        <v>42644.285358796296</v>
      </c>
      <c r="T3036" s="16">
        <f t="shared" si="287"/>
        <v>42674.915972222225</v>
      </c>
    </row>
    <row r="3037" spans="1:20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s="9" t="str">
        <f t="shared" si="284"/>
        <v>Theater</v>
      </c>
      <c r="R3037" s="9" t="str">
        <f t="shared" si="285"/>
        <v>Spaces</v>
      </c>
      <c r="S3037" s="15">
        <f t="shared" si="286"/>
        <v>41368.310289351852</v>
      </c>
      <c r="T3037" s="16">
        <f t="shared" si="287"/>
        <v>41398.310289351852</v>
      </c>
    </row>
    <row r="3038" spans="1:20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s="9" t="str">
        <f t="shared" si="284"/>
        <v>Theater</v>
      </c>
      <c r="R3038" s="9" t="str">
        <f t="shared" si="285"/>
        <v>Spaces</v>
      </c>
      <c r="S3038" s="15">
        <f t="shared" si="286"/>
        <v>41466.535231481481</v>
      </c>
      <c r="T3038" s="16">
        <f t="shared" si="287"/>
        <v>41502.249305555553</v>
      </c>
    </row>
    <row r="3039" spans="1:20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s="9" t="str">
        <f t="shared" si="284"/>
        <v>Theater</v>
      </c>
      <c r="R3039" s="9" t="str">
        <f t="shared" si="285"/>
        <v>Spaces</v>
      </c>
      <c r="S3039" s="15">
        <f t="shared" si="286"/>
        <v>40378.643206018518</v>
      </c>
      <c r="T3039" s="16">
        <f t="shared" si="287"/>
        <v>40452.957638888889</v>
      </c>
    </row>
    <row r="3040" spans="1:20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s="9" t="str">
        <f t="shared" si="284"/>
        <v>Theater</v>
      </c>
      <c r="R3040" s="9" t="str">
        <f t="shared" si="285"/>
        <v>Spaces</v>
      </c>
      <c r="S3040" s="15">
        <f t="shared" si="286"/>
        <v>42373.002280092594</v>
      </c>
      <c r="T3040" s="16">
        <f t="shared" si="287"/>
        <v>42433.002280092594</v>
      </c>
    </row>
    <row r="3041" spans="1:20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s="9" t="str">
        <f t="shared" si="284"/>
        <v>Theater</v>
      </c>
      <c r="R3041" s="9" t="str">
        <f t="shared" si="285"/>
        <v>Spaces</v>
      </c>
      <c r="S3041" s="15">
        <f t="shared" si="286"/>
        <v>41610.544421296298</v>
      </c>
      <c r="T3041" s="16">
        <f t="shared" si="287"/>
        <v>41637.082638888889</v>
      </c>
    </row>
    <row r="3042" spans="1:20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s="9" t="str">
        <f t="shared" si="284"/>
        <v>Theater</v>
      </c>
      <c r="R3042" s="9" t="str">
        <f t="shared" si="285"/>
        <v>Spaces</v>
      </c>
      <c r="S3042" s="15">
        <f t="shared" si="286"/>
        <v>42177.541909722218</v>
      </c>
      <c r="T3042" s="16">
        <f t="shared" si="287"/>
        <v>42181.708333333328</v>
      </c>
    </row>
    <row r="3043" spans="1:20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s="9" t="str">
        <f t="shared" si="284"/>
        <v>Theater</v>
      </c>
      <c r="R3043" s="9" t="str">
        <f t="shared" si="285"/>
        <v>Spaces</v>
      </c>
      <c r="S3043" s="15">
        <f t="shared" si="286"/>
        <v>42359.618611111116</v>
      </c>
      <c r="T3043" s="16">
        <f t="shared" si="287"/>
        <v>42389.618611111116</v>
      </c>
    </row>
    <row r="3044" spans="1:20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s="9" t="str">
        <f t="shared" si="284"/>
        <v>Theater</v>
      </c>
      <c r="R3044" s="9" t="str">
        <f t="shared" si="285"/>
        <v>Spaces</v>
      </c>
      <c r="S3044" s="15">
        <f t="shared" si="286"/>
        <v>42253.438043981485</v>
      </c>
      <c r="T3044" s="16">
        <f t="shared" si="287"/>
        <v>42283.438043981485</v>
      </c>
    </row>
    <row r="3045" spans="1:20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s="9" t="str">
        <f t="shared" si="284"/>
        <v>Theater</v>
      </c>
      <c r="R3045" s="9" t="str">
        <f t="shared" si="285"/>
        <v>Spaces</v>
      </c>
      <c r="S3045" s="15">
        <f t="shared" si="286"/>
        <v>42082.820590277777</v>
      </c>
      <c r="T3045" s="16">
        <f t="shared" si="287"/>
        <v>42109.868055555555</v>
      </c>
    </row>
    <row r="3046" spans="1:20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s="9" t="str">
        <f t="shared" si="284"/>
        <v>Theater</v>
      </c>
      <c r="R3046" s="9" t="str">
        <f t="shared" si="285"/>
        <v>Spaces</v>
      </c>
      <c r="S3046" s="15">
        <f t="shared" si="286"/>
        <v>42387.4768287037</v>
      </c>
      <c r="T3046" s="16">
        <f t="shared" si="287"/>
        <v>42402.4768287037</v>
      </c>
    </row>
    <row r="3047" spans="1:20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s="9" t="str">
        <f t="shared" si="284"/>
        <v>Theater</v>
      </c>
      <c r="R3047" s="9" t="str">
        <f t="shared" si="285"/>
        <v>Spaces</v>
      </c>
      <c r="S3047" s="15">
        <f t="shared" si="286"/>
        <v>41842.905729166669</v>
      </c>
      <c r="T3047" s="16">
        <f t="shared" si="287"/>
        <v>41872.905729166669</v>
      </c>
    </row>
    <row r="3048" spans="1:20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s="9" t="str">
        <f t="shared" si="284"/>
        <v>Theater</v>
      </c>
      <c r="R3048" s="9" t="str">
        <f t="shared" si="285"/>
        <v>Spaces</v>
      </c>
      <c r="S3048" s="15">
        <f t="shared" si="286"/>
        <v>41862.553078703706</v>
      </c>
      <c r="T3048" s="16">
        <f t="shared" si="287"/>
        <v>41891.952777777777</v>
      </c>
    </row>
    <row r="3049" spans="1:20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15">
        <f t="shared" si="286"/>
        <v>42443.739050925928</v>
      </c>
      <c r="T3049" s="16">
        <f t="shared" si="287"/>
        <v>42487.302777777775</v>
      </c>
    </row>
    <row r="3050" spans="1:20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s="9" t="str">
        <f t="shared" si="284"/>
        <v>Theater</v>
      </c>
      <c r="R3050" s="9" t="str">
        <f t="shared" si="285"/>
        <v>Spaces</v>
      </c>
      <c r="S3050" s="15">
        <f t="shared" si="286"/>
        <v>41975.651180555556</v>
      </c>
      <c r="T3050" s="16">
        <f t="shared" si="287"/>
        <v>42004.640277777777</v>
      </c>
    </row>
    <row r="3051" spans="1:20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s="9" t="str">
        <f t="shared" si="284"/>
        <v>Theater</v>
      </c>
      <c r="R3051" s="9" t="str">
        <f t="shared" si="285"/>
        <v>Spaces</v>
      </c>
      <c r="S3051" s="15">
        <f t="shared" si="286"/>
        <v>42138.764525462961</v>
      </c>
      <c r="T3051" s="16">
        <f t="shared" si="287"/>
        <v>42168.764525462961</v>
      </c>
    </row>
    <row r="3052" spans="1:20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s="9" t="str">
        <f t="shared" si="284"/>
        <v>Theater</v>
      </c>
      <c r="R3052" s="9" t="str">
        <f t="shared" si="285"/>
        <v>Spaces</v>
      </c>
      <c r="S3052" s="15">
        <f t="shared" si="286"/>
        <v>42464.91851851852</v>
      </c>
      <c r="T3052" s="16">
        <f t="shared" si="287"/>
        <v>42494.91851851852</v>
      </c>
    </row>
    <row r="3053" spans="1:20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s="9" t="str">
        <f t="shared" si="284"/>
        <v>Theater</v>
      </c>
      <c r="R3053" s="9" t="str">
        <f t="shared" si="285"/>
        <v>Spaces</v>
      </c>
      <c r="S3053" s="15">
        <f t="shared" si="286"/>
        <v>42744.166030092594</v>
      </c>
      <c r="T3053" s="16">
        <f t="shared" si="287"/>
        <v>42774.166030092594</v>
      </c>
    </row>
    <row r="3054" spans="1:20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15">
        <f t="shared" si="286"/>
        <v>42122.420069444444</v>
      </c>
      <c r="T3054" s="16">
        <f t="shared" si="287"/>
        <v>42152.415972222225</v>
      </c>
    </row>
    <row r="3055" spans="1:20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s="9" t="str">
        <f t="shared" si="284"/>
        <v>Theater</v>
      </c>
      <c r="R3055" s="9" t="str">
        <f t="shared" si="285"/>
        <v>Spaces</v>
      </c>
      <c r="S3055" s="15">
        <f t="shared" si="286"/>
        <v>41862.511724537035</v>
      </c>
      <c r="T3055" s="16">
        <f t="shared" si="287"/>
        <v>41913.915972222225</v>
      </c>
    </row>
    <row r="3056" spans="1:20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s="9" t="str">
        <f t="shared" si="284"/>
        <v>Theater</v>
      </c>
      <c r="R3056" s="9" t="str">
        <f t="shared" si="285"/>
        <v>Spaces</v>
      </c>
      <c r="S3056" s="15">
        <f t="shared" si="286"/>
        <v>42027.582800925928</v>
      </c>
      <c r="T3056" s="16">
        <f t="shared" si="287"/>
        <v>42064.794444444444</v>
      </c>
    </row>
    <row r="3057" spans="1:20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15">
        <f t="shared" si="286"/>
        <v>41953.70821759259</v>
      </c>
      <c r="T3057" s="16">
        <f t="shared" si="287"/>
        <v>42013.70821759259</v>
      </c>
    </row>
    <row r="3058" spans="1:20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s="9" t="str">
        <f t="shared" si="284"/>
        <v>Theater</v>
      </c>
      <c r="R3058" s="9" t="str">
        <f t="shared" si="285"/>
        <v>Spaces</v>
      </c>
      <c r="S3058" s="15">
        <f t="shared" si="286"/>
        <v>41851.386388888888</v>
      </c>
      <c r="T3058" s="16">
        <f t="shared" si="287"/>
        <v>41911.386388888888</v>
      </c>
    </row>
    <row r="3059" spans="1:20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s="9" t="str">
        <f t="shared" si="284"/>
        <v>Theater</v>
      </c>
      <c r="R3059" s="9" t="str">
        <f t="shared" si="285"/>
        <v>Spaces</v>
      </c>
      <c r="S3059" s="15">
        <f t="shared" si="286"/>
        <v>42433.400590277779</v>
      </c>
      <c r="T3059" s="16">
        <f t="shared" si="287"/>
        <v>42463.358923611115</v>
      </c>
    </row>
    <row r="3060" spans="1:20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15">
        <f t="shared" si="286"/>
        <v>42460.124305555553</v>
      </c>
      <c r="T3060" s="16">
        <f t="shared" si="287"/>
        <v>42510.124305555553</v>
      </c>
    </row>
    <row r="3061" spans="1:20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15">
        <f t="shared" si="286"/>
        <v>41829.685717592591</v>
      </c>
      <c r="T3061" s="16">
        <f t="shared" si="287"/>
        <v>41859.685717592591</v>
      </c>
    </row>
    <row r="3062" spans="1:20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s="9" t="str">
        <f t="shared" si="284"/>
        <v>Theater</v>
      </c>
      <c r="R3062" s="9" t="str">
        <f t="shared" si="285"/>
        <v>Spaces</v>
      </c>
      <c r="S3062" s="15">
        <f t="shared" si="286"/>
        <v>42245.024699074071</v>
      </c>
      <c r="T3062" s="16">
        <f t="shared" si="287"/>
        <v>42275.024699074071</v>
      </c>
    </row>
    <row r="3063" spans="1:20" ht="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s="9" t="str">
        <f t="shared" si="284"/>
        <v>Theater</v>
      </c>
      <c r="R3063" s="9" t="str">
        <f t="shared" si="285"/>
        <v>Spaces</v>
      </c>
      <c r="S3063" s="15">
        <f t="shared" si="286"/>
        <v>41834.534120370372</v>
      </c>
      <c r="T3063" s="16">
        <f t="shared" si="287"/>
        <v>41864.534120370372</v>
      </c>
    </row>
    <row r="3064" spans="1:20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s="9" t="str">
        <f t="shared" si="284"/>
        <v>Theater</v>
      </c>
      <c r="R3064" s="9" t="str">
        <f t="shared" si="285"/>
        <v>Spaces</v>
      </c>
      <c r="S3064" s="15">
        <f t="shared" si="286"/>
        <v>42248.285787037035</v>
      </c>
      <c r="T3064" s="16">
        <f t="shared" si="287"/>
        <v>42277.5</v>
      </c>
    </row>
    <row r="3065" spans="1:20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s="9" t="str">
        <f t="shared" si="284"/>
        <v>Theater</v>
      </c>
      <c r="R3065" s="9" t="str">
        <f t="shared" si="285"/>
        <v>Spaces</v>
      </c>
      <c r="S3065" s="15">
        <f t="shared" si="286"/>
        <v>42630.672893518524</v>
      </c>
      <c r="T3065" s="16">
        <f t="shared" si="287"/>
        <v>42665.672893518524</v>
      </c>
    </row>
    <row r="3066" spans="1:20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s="9" t="str">
        <f t="shared" si="284"/>
        <v>Theater</v>
      </c>
      <c r="R3066" s="9" t="str">
        <f t="shared" si="285"/>
        <v>Spaces</v>
      </c>
      <c r="S3066" s="15">
        <f t="shared" si="286"/>
        <v>42298.880162037036</v>
      </c>
      <c r="T3066" s="16">
        <f t="shared" si="287"/>
        <v>42330.040972222225</v>
      </c>
    </row>
    <row r="3067" spans="1:20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15">
        <f t="shared" si="286"/>
        <v>41824.805231481485</v>
      </c>
      <c r="T3067" s="16">
        <f t="shared" si="287"/>
        <v>41849.805231481485</v>
      </c>
    </row>
    <row r="3068" spans="1:20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s="9" t="str">
        <f t="shared" si="284"/>
        <v>Theater</v>
      </c>
      <c r="R3068" s="9" t="str">
        <f t="shared" si="285"/>
        <v>Spaces</v>
      </c>
      <c r="S3068" s="15">
        <f t="shared" si="286"/>
        <v>42530.978437500002</v>
      </c>
      <c r="T3068" s="16">
        <f t="shared" si="287"/>
        <v>42560.978437500002</v>
      </c>
    </row>
    <row r="3069" spans="1:20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15">
        <f t="shared" si="286"/>
        <v>42226.688414351855</v>
      </c>
      <c r="T3069" s="16">
        <f t="shared" si="287"/>
        <v>42256.688414351855</v>
      </c>
    </row>
    <row r="3070" spans="1:20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15">
        <f t="shared" si="286"/>
        <v>42263.441574074073</v>
      </c>
      <c r="T3070" s="16">
        <f t="shared" si="287"/>
        <v>42293.441574074073</v>
      </c>
    </row>
    <row r="3071" spans="1:20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s="9" t="str">
        <f t="shared" si="284"/>
        <v>Theater</v>
      </c>
      <c r="R3071" s="9" t="str">
        <f t="shared" si="285"/>
        <v>Spaces</v>
      </c>
      <c r="S3071" s="15">
        <f t="shared" si="286"/>
        <v>41957.583726851852</v>
      </c>
      <c r="T3071" s="16">
        <f t="shared" si="287"/>
        <v>41987.583726851852</v>
      </c>
    </row>
    <row r="3072" spans="1:20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s="9" t="str">
        <f t="shared" si="284"/>
        <v>Theater</v>
      </c>
      <c r="R3072" s="9" t="str">
        <f t="shared" si="285"/>
        <v>Spaces</v>
      </c>
      <c r="S3072" s="15">
        <f t="shared" si="286"/>
        <v>42690.483437499999</v>
      </c>
      <c r="T3072" s="16">
        <f t="shared" si="287"/>
        <v>42711.483437499999</v>
      </c>
    </row>
    <row r="3073" spans="1:20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s="9" t="str">
        <f t="shared" si="284"/>
        <v>Theater</v>
      </c>
      <c r="R3073" s="9" t="str">
        <f t="shared" si="285"/>
        <v>Spaces</v>
      </c>
      <c r="S3073" s="15">
        <f t="shared" si="286"/>
        <v>42097.482418981483</v>
      </c>
      <c r="T3073" s="16">
        <f t="shared" si="287"/>
        <v>42114.999305555553</v>
      </c>
    </row>
    <row r="3074" spans="1:20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15">
        <f t="shared" si="286"/>
        <v>42658.440532407403</v>
      </c>
      <c r="T3074" s="16">
        <f t="shared" si="287"/>
        <v>42672.823611111111</v>
      </c>
    </row>
    <row r="3075" spans="1:20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8">
        <f t="shared" ref="P3075:P3138" si="289">IF(L3075&gt;0,E3075/L3075, 0)</f>
        <v>92.142857142857139</v>
      </c>
      <c r="Q3075" s="9" t="str">
        <f t="shared" ref="Q3075:Q3138" si="290">PROPER(LEFT($N3075,FIND("/",$N3075)-1))</f>
        <v>Theater</v>
      </c>
      <c r="R3075" s="9" t="str">
        <f t="shared" ref="R3075:R3138" si="291">PROPER(RIGHT($N3075,LEN(N3075)-FIND("/",N3075)))</f>
        <v>Spaces</v>
      </c>
      <c r="S3075" s="15">
        <f t="shared" ref="S3075:S3138" si="292">(J3075/86400)+25569+(-6/24)</f>
        <v>42111.434027777781</v>
      </c>
      <c r="T3075" s="16">
        <f t="shared" ref="T3075:T3138" si="293">(I3075/86400)+25569+(-6/24)</f>
        <v>42169.554861111115</v>
      </c>
    </row>
    <row r="3076" spans="1:20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s="9" t="str">
        <f t="shared" si="290"/>
        <v>Theater</v>
      </c>
      <c r="R3076" s="9" t="str">
        <f t="shared" si="291"/>
        <v>Spaces</v>
      </c>
      <c r="S3076" s="15">
        <f t="shared" si="292"/>
        <v>42409.321284722224</v>
      </c>
      <c r="T3076" s="16">
        <f t="shared" si="293"/>
        <v>42439.321284722224</v>
      </c>
    </row>
    <row r="3077" spans="1:20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15">
        <f t="shared" si="292"/>
        <v>42550.852314814816</v>
      </c>
      <c r="T3077" s="16">
        <f t="shared" si="293"/>
        <v>42600.852314814816</v>
      </c>
    </row>
    <row r="3078" spans="1:20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15">
        <f t="shared" si="292"/>
        <v>42226.401886574073</v>
      </c>
      <c r="T3078" s="16">
        <f t="shared" si="293"/>
        <v>42286.401886574073</v>
      </c>
    </row>
    <row r="3079" spans="1:20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15">
        <f t="shared" si="292"/>
        <v>42766.706921296296</v>
      </c>
      <c r="T3079" s="16">
        <f t="shared" si="293"/>
        <v>42796.706921296296</v>
      </c>
    </row>
    <row r="3080" spans="1:20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s="9" t="str">
        <f t="shared" si="290"/>
        <v>Theater</v>
      </c>
      <c r="R3080" s="9" t="str">
        <f t="shared" si="291"/>
        <v>Spaces</v>
      </c>
      <c r="S3080" s="15">
        <f t="shared" si="292"/>
        <v>42030.888831018514</v>
      </c>
      <c r="T3080" s="16">
        <f t="shared" si="293"/>
        <v>42060.888831018514</v>
      </c>
    </row>
    <row r="3081" spans="1:20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s="9" t="str">
        <f t="shared" si="290"/>
        <v>Theater</v>
      </c>
      <c r="R3081" s="9" t="str">
        <f t="shared" si="291"/>
        <v>Spaces</v>
      </c>
      <c r="S3081" s="15">
        <f t="shared" si="292"/>
        <v>42055.463368055556</v>
      </c>
      <c r="T3081" s="16">
        <f t="shared" si="293"/>
        <v>42085.421701388885</v>
      </c>
    </row>
    <row r="3082" spans="1:20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s="9" t="str">
        <f t="shared" si="290"/>
        <v>Theater</v>
      </c>
      <c r="R3082" s="9" t="str">
        <f t="shared" si="291"/>
        <v>Spaces</v>
      </c>
      <c r="S3082" s="15">
        <f t="shared" si="292"/>
        <v>41939.778287037036</v>
      </c>
      <c r="T3082" s="16">
        <f t="shared" si="293"/>
        <v>41999.8199537037</v>
      </c>
    </row>
    <row r="3083" spans="1:20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15">
        <f t="shared" si="292"/>
        <v>42236.931608796294</v>
      </c>
      <c r="T3083" s="16">
        <f t="shared" si="293"/>
        <v>42266.931608796294</v>
      </c>
    </row>
    <row r="3084" spans="1:20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s="9" t="str">
        <f t="shared" si="290"/>
        <v>Theater</v>
      </c>
      <c r="R3084" s="9" t="str">
        <f t="shared" si="291"/>
        <v>Spaces</v>
      </c>
      <c r="S3084" s="15">
        <f t="shared" si="292"/>
        <v>42293.672986111109</v>
      </c>
      <c r="T3084" s="16">
        <f t="shared" si="293"/>
        <v>42323.71465277778</v>
      </c>
    </row>
    <row r="3085" spans="1:20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s="9" t="str">
        <f t="shared" si="290"/>
        <v>Theater</v>
      </c>
      <c r="R3085" s="9" t="str">
        <f t="shared" si="291"/>
        <v>Spaces</v>
      </c>
      <c r="S3085" s="15">
        <f t="shared" si="292"/>
        <v>41853.313402777778</v>
      </c>
      <c r="T3085" s="16">
        <f t="shared" si="293"/>
        <v>41882.958333333336</v>
      </c>
    </row>
    <row r="3086" spans="1:20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s="9" t="str">
        <f t="shared" si="290"/>
        <v>Theater</v>
      </c>
      <c r="R3086" s="9" t="str">
        <f t="shared" si="291"/>
        <v>Spaces</v>
      </c>
      <c r="S3086" s="15">
        <f t="shared" si="292"/>
        <v>42100.473738425921</v>
      </c>
      <c r="T3086" s="16">
        <f t="shared" si="293"/>
        <v>42129.533333333333</v>
      </c>
    </row>
    <row r="3087" spans="1:20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s="9" t="str">
        <f t="shared" si="290"/>
        <v>Theater</v>
      </c>
      <c r="R3087" s="9" t="str">
        <f t="shared" si="291"/>
        <v>Spaces</v>
      </c>
      <c r="S3087" s="15">
        <f t="shared" si="292"/>
        <v>42246.633784722224</v>
      </c>
      <c r="T3087" s="16">
        <f t="shared" si="293"/>
        <v>42276.633784722224</v>
      </c>
    </row>
    <row r="3088" spans="1:20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s="9" t="str">
        <f t="shared" si="290"/>
        <v>Theater</v>
      </c>
      <c r="R3088" s="9" t="str">
        <f t="shared" si="291"/>
        <v>Spaces</v>
      </c>
      <c r="S3088" s="15">
        <f t="shared" si="292"/>
        <v>42173.42082175926</v>
      </c>
      <c r="T3088" s="16">
        <f t="shared" si="293"/>
        <v>42233.42082175926</v>
      </c>
    </row>
    <row r="3089" spans="1:20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15">
        <f t="shared" si="292"/>
        <v>42664.900347222225</v>
      </c>
      <c r="T3089" s="16">
        <f t="shared" si="293"/>
        <v>42724.942013888889</v>
      </c>
    </row>
    <row r="3090" spans="1:20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15">
        <f t="shared" si="292"/>
        <v>41981.32230324074</v>
      </c>
      <c r="T3090" s="16">
        <f t="shared" si="293"/>
        <v>42012.320138888885</v>
      </c>
    </row>
    <row r="3091" spans="1:20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s="9" t="str">
        <f t="shared" si="290"/>
        <v>Theater</v>
      </c>
      <c r="R3091" s="9" t="str">
        <f t="shared" si="291"/>
        <v>Spaces</v>
      </c>
      <c r="S3091" s="15">
        <f t="shared" si="292"/>
        <v>42528.292627314819</v>
      </c>
      <c r="T3091" s="16">
        <f t="shared" si="293"/>
        <v>42559.832638888889</v>
      </c>
    </row>
    <row r="3092" spans="1:20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s="9" t="str">
        <f t="shared" si="290"/>
        <v>Theater</v>
      </c>
      <c r="R3092" s="9" t="str">
        <f t="shared" si="291"/>
        <v>Spaces</v>
      </c>
      <c r="S3092" s="15">
        <f t="shared" si="292"/>
        <v>42065.568807870368</v>
      </c>
      <c r="T3092" s="16">
        <f t="shared" si="293"/>
        <v>42125.527141203704</v>
      </c>
    </row>
    <row r="3093" spans="1:20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s="9" t="str">
        <f t="shared" si="290"/>
        <v>Theater</v>
      </c>
      <c r="R3093" s="9" t="str">
        <f t="shared" si="291"/>
        <v>Spaces</v>
      </c>
      <c r="S3093" s="15">
        <f t="shared" si="292"/>
        <v>42566.698414351849</v>
      </c>
      <c r="T3093" s="16">
        <f t="shared" si="293"/>
        <v>42596.698414351849</v>
      </c>
    </row>
    <row r="3094" spans="1:20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s="9" t="str">
        <f t="shared" si="290"/>
        <v>Theater</v>
      </c>
      <c r="R3094" s="9" t="str">
        <f t="shared" si="291"/>
        <v>Spaces</v>
      </c>
      <c r="S3094" s="15">
        <f t="shared" si="292"/>
        <v>42255.369351851856</v>
      </c>
      <c r="T3094" s="16">
        <f t="shared" si="293"/>
        <v>42292.666666666672</v>
      </c>
    </row>
    <row r="3095" spans="1:20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s="9" t="str">
        <f t="shared" si="290"/>
        <v>Theater</v>
      </c>
      <c r="R3095" s="9" t="str">
        <f t="shared" si="291"/>
        <v>Spaces</v>
      </c>
      <c r="S3095" s="15">
        <f t="shared" si="292"/>
        <v>41760.659039351856</v>
      </c>
      <c r="T3095" s="16">
        <f t="shared" si="293"/>
        <v>41790.915972222225</v>
      </c>
    </row>
    <row r="3096" spans="1:20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15">
        <f t="shared" si="292"/>
        <v>42207.545787037037</v>
      </c>
      <c r="T3096" s="16">
        <f t="shared" si="293"/>
        <v>42267.545787037037</v>
      </c>
    </row>
    <row r="3097" spans="1:20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15">
        <f t="shared" si="292"/>
        <v>42522.775231481486</v>
      </c>
      <c r="T3097" s="16">
        <f t="shared" si="293"/>
        <v>42582.775231481486</v>
      </c>
    </row>
    <row r="3098" spans="1:20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s="9" t="str">
        <f t="shared" si="290"/>
        <v>Theater</v>
      </c>
      <c r="R3098" s="9" t="str">
        <f t="shared" si="291"/>
        <v>Spaces</v>
      </c>
      <c r="S3098" s="15">
        <f t="shared" si="292"/>
        <v>42114.575532407413</v>
      </c>
      <c r="T3098" s="16">
        <f t="shared" si="293"/>
        <v>42144.575532407413</v>
      </c>
    </row>
    <row r="3099" spans="1:20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s="9" t="str">
        <f t="shared" si="290"/>
        <v>Theater</v>
      </c>
      <c r="R3099" s="9" t="str">
        <f t="shared" si="291"/>
        <v>Spaces</v>
      </c>
      <c r="S3099" s="15">
        <f t="shared" si="292"/>
        <v>42629.253483796296</v>
      </c>
      <c r="T3099" s="16">
        <f t="shared" si="293"/>
        <v>42650.333333333328</v>
      </c>
    </row>
    <row r="3100" spans="1:20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s="9" t="str">
        <f t="shared" si="290"/>
        <v>Theater</v>
      </c>
      <c r="R3100" s="9" t="str">
        <f t="shared" si="291"/>
        <v>Spaces</v>
      </c>
      <c r="S3100" s="15">
        <f t="shared" si="292"/>
        <v>42359.542233796295</v>
      </c>
      <c r="T3100" s="16">
        <f t="shared" si="293"/>
        <v>42407.76180555555</v>
      </c>
    </row>
    <row r="3101" spans="1:20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15">
        <f t="shared" si="292"/>
        <v>42381.939710648148</v>
      </c>
      <c r="T3101" s="16">
        <f t="shared" si="293"/>
        <v>42411.939710648148</v>
      </c>
    </row>
    <row r="3102" spans="1:20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s="9" t="str">
        <f t="shared" si="290"/>
        <v>Theater</v>
      </c>
      <c r="R3102" s="9" t="str">
        <f t="shared" si="291"/>
        <v>Spaces</v>
      </c>
      <c r="S3102" s="15">
        <f t="shared" si="292"/>
        <v>41902.372395833336</v>
      </c>
      <c r="T3102" s="16">
        <f t="shared" si="293"/>
        <v>41932.372395833336</v>
      </c>
    </row>
    <row r="3103" spans="1:20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15">
        <f t="shared" si="292"/>
        <v>42171.133530092593</v>
      </c>
      <c r="T3103" s="16">
        <f t="shared" si="293"/>
        <v>42201.080555555556</v>
      </c>
    </row>
    <row r="3104" spans="1:20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s="9" t="str">
        <f t="shared" si="290"/>
        <v>Theater</v>
      </c>
      <c r="R3104" s="9" t="str">
        <f t="shared" si="291"/>
        <v>Spaces</v>
      </c>
      <c r="S3104" s="15">
        <f t="shared" si="292"/>
        <v>42555.090486111112</v>
      </c>
      <c r="T3104" s="16">
        <f t="shared" si="293"/>
        <v>42605.090486111112</v>
      </c>
    </row>
    <row r="3105" spans="1:20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15">
        <f t="shared" si="292"/>
        <v>42106.906319444446</v>
      </c>
      <c r="T3105" s="16">
        <f t="shared" si="293"/>
        <v>42166.906319444446</v>
      </c>
    </row>
    <row r="3106" spans="1:20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15">
        <f t="shared" si="292"/>
        <v>42006.658692129626</v>
      </c>
      <c r="T3106" s="16">
        <f t="shared" si="293"/>
        <v>42037.833333333328</v>
      </c>
    </row>
    <row r="3107" spans="1:20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s="9" t="str">
        <f t="shared" si="290"/>
        <v>Theater</v>
      </c>
      <c r="R3107" s="9" t="str">
        <f t="shared" si="291"/>
        <v>Spaces</v>
      </c>
      <c r="S3107" s="15">
        <f t="shared" si="292"/>
        <v>41876.468935185185</v>
      </c>
      <c r="T3107" s="16">
        <f t="shared" si="293"/>
        <v>41930.958333333336</v>
      </c>
    </row>
    <row r="3108" spans="1:20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15">
        <f t="shared" si="292"/>
        <v>42241.179120370369</v>
      </c>
      <c r="T3108" s="16">
        <f t="shared" si="293"/>
        <v>42263.666666666672</v>
      </c>
    </row>
    <row r="3109" spans="1:20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s="9" t="str">
        <f t="shared" si="290"/>
        <v>Theater</v>
      </c>
      <c r="R3109" s="9" t="str">
        <f t="shared" si="291"/>
        <v>Spaces</v>
      </c>
      <c r="S3109" s="15">
        <f t="shared" si="292"/>
        <v>42128.564247685186</v>
      </c>
      <c r="T3109" s="16">
        <f t="shared" si="293"/>
        <v>42135.564247685186</v>
      </c>
    </row>
    <row r="3110" spans="1:20" ht="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15">
        <f t="shared" si="292"/>
        <v>42062.430486111116</v>
      </c>
      <c r="T3110" s="16">
        <f t="shared" si="293"/>
        <v>42122.388819444444</v>
      </c>
    </row>
    <row r="3111" spans="1:20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s="9" t="str">
        <f t="shared" si="290"/>
        <v>Theater</v>
      </c>
      <c r="R3111" s="9" t="str">
        <f t="shared" si="291"/>
        <v>Spaces</v>
      </c>
      <c r="S3111" s="15">
        <f t="shared" si="292"/>
        <v>41843.875115740739</v>
      </c>
      <c r="T3111" s="16">
        <f t="shared" si="293"/>
        <v>41878.875115740739</v>
      </c>
    </row>
    <row r="3112" spans="1:20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15">
        <f t="shared" si="292"/>
        <v>42744.781469907408</v>
      </c>
      <c r="T3112" s="16">
        <f t="shared" si="293"/>
        <v>42784.781469907408</v>
      </c>
    </row>
    <row r="3113" spans="1:20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s="9" t="str">
        <f t="shared" si="290"/>
        <v>Theater</v>
      </c>
      <c r="R3113" s="9" t="str">
        <f t="shared" si="291"/>
        <v>Spaces</v>
      </c>
      <c r="S3113" s="15">
        <f t="shared" si="292"/>
        <v>41885.345138888893</v>
      </c>
      <c r="T3113" s="16">
        <f t="shared" si="293"/>
        <v>41916.345138888893</v>
      </c>
    </row>
    <row r="3114" spans="1:20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s="9" t="str">
        <f t="shared" si="290"/>
        <v>Theater</v>
      </c>
      <c r="R3114" s="9" t="str">
        <f t="shared" si="291"/>
        <v>Spaces</v>
      </c>
      <c r="S3114" s="15">
        <f t="shared" si="292"/>
        <v>42614.871921296297</v>
      </c>
      <c r="T3114" s="16">
        <f t="shared" si="293"/>
        <v>42674.871921296297</v>
      </c>
    </row>
    <row r="3115" spans="1:20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s="9" t="str">
        <f t="shared" si="290"/>
        <v>Theater</v>
      </c>
      <c r="R3115" s="9" t="str">
        <f t="shared" si="291"/>
        <v>Spaces</v>
      </c>
      <c r="S3115" s="15">
        <f t="shared" si="292"/>
        <v>42081.481273148151</v>
      </c>
      <c r="T3115" s="16">
        <f t="shared" si="293"/>
        <v>42111.481273148151</v>
      </c>
    </row>
    <row r="3116" spans="1:20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s="9" t="str">
        <f t="shared" si="290"/>
        <v>Theater</v>
      </c>
      <c r="R3116" s="9" t="str">
        <f t="shared" si="291"/>
        <v>Spaces</v>
      </c>
      <c r="S3116" s="15">
        <f t="shared" si="292"/>
        <v>41843.382523148146</v>
      </c>
      <c r="T3116" s="16">
        <f t="shared" si="293"/>
        <v>41903.382523148146</v>
      </c>
    </row>
    <row r="3117" spans="1:20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15">
        <f t="shared" si="292"/>
        <v>42496.197071759263</v>
      </c>
      <c r="T3117" s="16">
        <f t="shared" si="293"/>
        <v>42526.197071759263</v>
      </c>
    </row>
    <row r="3118" spans="1:20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15">
        <f t="shared" si="292"/>
        <v>42081.265335648146</v>
      </c>
      <c r="T3118" s="16">
        <f t="shared" si="293"/>
        <v>42095.265335648146</v>
      </c>
    </row>
    <row r="3119" spans="1:20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15">
        <f t="shared" si="292"/>
        <v>42509.124537037038</v>
      </c>
      <c r="T3119" s="16">
        <f t="shared" si="293"/>
        <v>42517.3</v>
      </c>
    </row>
    <row r="3120" spans="1:20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15">
        <f t="shared" si="292"/>
        <v>42534.399571759262</v>
      </c>
      <c r="T3120" s="16">
        <f t="shared" si="293"/>
        <v>42553.399571759262</v>
      </c>
    </row>
    <row r="3121" spans="1:20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15">
        <f t="shared" si="292"/>
        <v>42059.79550925926</v>
      </c>
      <c r="T3121" s="16">
        <f t="shared" si="293"/>
        <v>42089.753842592589</v>
      </c>
    </row>
    <row r="3122" spans="1:20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15">
        <f t="shared" si="292"/>
        <v>42435.692083333328</v>
      </c>
      <c r="T3122" s="16">
        <f t="shared" si="293"/>
        <v>42495.650416666671</v>
      </c>
    </row>
    <row r="3123" spans="1:20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15">
        <f t="shared" si="292"/>
        <v>41848.429803240739</v>
      </c>
      <c r="T3123" s="16">
        <f t="shared" si="293"/>
        <v>41908.429803240739</v>
      </c>
    </row>
    <row r="3124" spans="1:20" ht="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15">
        <f t="shared" si="292"/>
        <v>42678.682083333333</v>
      </c>
      <c r="T3124" s="16">
        <f t="shared" si="293"/>
        <v>42683.723750000005</v>
      </c>
    </row>
    <row r="3125" spans="1:20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s="9" t="str">
        <f t="shared" si="290"/>
        <v>Theater</v>
      </c>
      <c r="R3125" s="9" t="str">
        <f t="shared" si="291"/>
        <v>Spaces</v>
      </c>
      <c r="S3125" s="15">
        <f t="shared" si="292"/>
        <v>42530.743032407408</v>
      </c>
      <c r="T3125" s="16">
        <f t="shared" si="293"/>
        <v>42560.743032407408</v>
      </c>
    </row>
    <row r="3126" spans="1:20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15">
        <f t="shared" si="292"/>
        <v>41977.530104166668</v>
      </c>
      <c r="T3126" s="16">
        <f t="shared" si="293"/>
        <v>42037.530104166668</v>
      </c>
    </row>
    <row r="3127" spans="1:20" ht="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s="9" t="str">
        <f t="shared" si="290"/>
        <v>Theater</v>
      </c>
      <c r="R3127" s="9" t="str">
        <f t="shared" si="291"/>
        <v>Spaces</v>
      </c>
      <c r="S3127" s="15">
        <f t="shared" si="292"/>
        <v>42345.95685185185</v>
      </c>
      <c r="T3127" s="16">
        <f t="shared" si="293"/>
        <v>42375.95685185185</v>
      </c>
    </row>
    <row r="3128" spans="1:20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s="9" t="str">
        <f t="shared" si="290"/>
        <v>Theater</v>
      </c>
      <c r="R3128" s="9" t="str">
        <f t="shared" si="291"/>
        <v>Spaces</v>
      </c>
      <c r="S3128" s="15">
        <f t="shared" si="292"/>
        <v>42426.768078703702</v>
      </c>
      <c r="T3128" s="16">
        <f t="shared" si="293"/>
        <v>42456.726412037038</v>
      </c>
    </row>
    <row r="3129" spans="1:20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s="9" t="str">
        <f t="shared" si="290"/>
        <v>Theater</v>
      </c>
      <c r="R3129" s="9" t="str">
        <f t="shared" si="291"/>
        <v>Spaces</v>
      </c>
      <c r="S3129" s="15">
        <f t="shared" si="292"/>
        <v>42034.606817129628</v>
      </c>
      <c r="T3129" s="16">
        <f t="shared" si="293"/>
        <v>42064.606817129628</v>
      </c>
    </row>
    <row r="3130" spans="1:20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s="9" t="str">
        <f t="shared" si="290"/>
        <v>Theater</v>
      </c>
      <c r="R3130" s="9" t="str">
        <f t="shared" si="291"/>
        <v>Plays</v>
      </c>
      <c r="S3130" s="15">
        <f t="shared" si="292"/>
        <v>42780.575706018513</v>
      </c>
      <c r="T3130" s="16">
        <f t="shared" si="293"/>
        <v>42810.534039351856</v>
      </c>
    </row>
    <row r="3131" spans="1:20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15">
        <f t="shared" si="292"/>
        <v>42803.592812499999</v>
      </c>
      <c r="T3131" s="16">
        <f t="shared" si="293"/>
        <v>42843.551145833335</v>
      </c>
    </row>
    <row r="3132" spans="1:20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15">
        <f t="shared" si="292"/>
        <v>42808.390231481477</v>
      </c>
      <c r="T3132" s="16">
        <f t="shared" si="293"/>
        <v>42838.957638888889</v>
      </c>
    </row>
    <row r="3133" spans="1:20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15">
        <f t="shared" si="292"/>
        <v>42803.329224537039</v>
      </c>
      <c r="T3133" s="16">
        <f t="shared" si="293"/>
        <v>42833.287557870368</v>
      </c>
    </row>
    <row r="3134" spans="1:20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15">
        <f t="shared" si="292"/>
        <v>42786.100231481483</v>
      </c>
      <c r="T3134" s="16">
        <f t="shared" si="293"/>
        <v>42846.058564814812</v>
      </c>
    </row>
    <row r="3135" spans="1:20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15">
        <f t="shared" si="292"/>
        <v>42788.315208333333</v>
      </c>
      <c r="T3135" s="16">
        <f t="shared" si="293"/>
        <v>42818.273541666669</v>
      </c>
    </row>
    <row r="3136" spans="1:20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15">
        <f t="shared" si="292"/>
        <v>42800.470127314809</v>
      </c>
      <c r="T3136" s="16">
        <f t="shared" si="293"/>
        <v>42821.428460648152</v>
      </c>
    </row>
    <row r="3137" spans="1:20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s="9" t="str">
        <f t="shared" si="290"/>
        <v>Theater</v>
      </c>
      <c r="R3137" s="9" t="str">
        <f t="shared" si="291"/>
        <v>Plays</v>
      </c>
      <c r="S3137" s="15">
        <f t="shared" si="292"/>
        <v>42806.901863425926</v>
      </c>
      <c r="T3137" s="16">
        <f t="shared" si="293"/>
        <v>42828.901863425926</v>
      </c>
    </row>
    <row r="3138" spans="1:20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s="9" t="str">
        <f t="shared" si="290"/>
        <v>Theater</v>
      </c>
      <c r="R3138" s="9" t="str">
        <f t="shared" si="291"/>
        <v>Plays</v>
      </c>
      <c r="S3138" s="15">
        <f t="shared" si="292"/>
        <v>42789.212430555555</v>
      </c>
      <c r="T3138" s="16">
        <f t="shared" si="293"/>
        <v>42825.707638888889</v>
      </c>
    </row>
    <row r="3139" spans="1:20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8">
        <f t="shared" ref="P3139:P3202" si="295">IF(L3139&gt;0,E3139/L3139, 0)</f>
        <v>50</v>
      </c>
      <c r="Q3139" s="9" t="str">
        <f t="shared" ref="Q3139:Q3202" si="296">PROPER(LEFT($N3139,FIND("/",$N3139)-1))</f>
        <v>Theater</v>
      </c>
      <c r="R3139" s="9" t="str">
        <f t="shared" ref="R3139:R3202" si="297">PROPER(RIGHT($N3139,LEN(N3139)-FIND("/",N3139)))</f>
        <v>Plays</v>
      </c>
      <c r="S3139" s="15">
        <f t="shared" ref="S3139:S3202" si="298">(J3139/86400)+25569+(-6/24)</f>
        <v>42807.635057870371</v>
      </c>
      <c r="T3139" s="16">
        <f t="shared" ref="T3139:T3202" si="299">(I3139/86400)+25569+(-6/24)</f>
        <v>42858.55</v>
      </c>
    </row>
    <row r="3140" spans="1:20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s="9" t="str">
        <f t="shared" si="296"/>
        <v>Theater</v>
      </c>
      <c r="R3140" s="9" t="str">
        <f t="shared" si="297"/>
        <v>Plays</v>
      </c>
      <c r="S3140" s="15">
        <f t="shared" si="298"/>
        <v>42809.395914351851</v>
      </c>
      <c r="T3140" s="16">
        <f t="shared" si="299"/>
        <v>42828.395914351851</v>
      </c>
    </row>
    <row r="3141" spans="1:20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15">
        <f t="shared" si="298"/>
        <v>42785.020370370374</v>
      </c>
      <c r="T3141" s="16">
        <f t="shared" si="299"/>
        <v>42818.939583333333</v>
      </c>
    </row>
    <row r="3142" spans="1:20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15">
        <f t="shared" si="298"/>
        <v>42802.468784722223</v>
      </c>
      <c r="T3142" s="16">
        <f t="shared" si="299"/>
        <v>42832.427118055552</v>
      </c>
    </row>
    <row r="3143" spans="1:20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15">
        <f t="shared" si="298"/>
        <v>42800.503333333334</v>
      </c>
      <c r="T3143" s="16">
        <f t="shared" si="299"/>
        <v>42841.583333333328</v>
      </c>
    </row>
    <row r="3144" spans="1:20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15">
        <f t="shared" si="298"/>
        <v>42783.263182870374</v>
      </c>
      <c r="T3144" s="16">
        <f t="shared" si="299"/>
        <v>42813.221516203703</v>
      </c>
    </row>
    <row r="3145" spans="1:20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s="9" t="str">
        <f t="shared" si="296"/>
        <v>Theater</v>
      </c>
      <c r="R3145" s="9" t="str">
        <f t="shared" si="297"/>
        <v>Plays</v>
      </c>
      <c r="S3145" s="15">
        <f t="shared" si="298"/>
        <v>42808.108287037037</v>
      </c>
      <c r="T3145" s="16">
        <f t="shared" si="299"/>
        <v>42834.108287037037</v>
      </c>
    </row>
    <row r="3146" spans="1:20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s="9" t="str">
        <f t="shared" si="296"/>
        <v>Theater</v>
      </c>
      <c r="R3146" s="9" t="str">
        <f t="shared" si="297"/>
        <v>Plays</v>
      </c>
      <c r="S3146" s="15">
        <f t="shared" si="298"/>
        <v>42796.288275462968</v>
      </c>
      <c r="T3146" s="16">
        <f t="shared" si="299"/>
        <v>42813</v>
      </c>
    </row>
    <row r="3147" spans="1:20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s="9" t="str">
        <f t="shared" si="296"/>
        <v>Theater</v>
      </c>
      <c r="R3147" s="9" t="str">
        <f t="shared" si="297"/>
        <v>Plays</v>
      </c>
      <c r="S3147" s="15">
        <f t="shared" si="298"/>
        <v>42761.790902777779</v>
      </c>
      <c r="T3147" s="16">
        <f t="shared" si="299"/>
        <v>42821.749236111107</v>
      </c>
    </row>
    <row r="3148" spans="1:20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15">
        <f t="shared" si="298"/>
        <v>42796.432476851856</v>
      </c>
      <c r="T3148" s="16">
        <f t="shared" si="299"/>
        <v>42841.390810185185</v>
      </c>
    </row>
    <row r="3149" spans="1:20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s="9" t="str">
        <f t="shared" si="296"/>
        <v>Theater</v>
      </c>
      <c r="R3149" s="9" t="str">
        <f t="shared" si="297"/>
        <v>Plays</v>
      </c>
      <c r="S3149" s="15">
        <f t="shared" si="298"/>
        <v>41909.71938657407</v>
      </c>
      <c r="T3149" s="16">
        <f t="shared" si="299"/>
        <v>41949.761053240742</v>
      </c>
    </row>
    <row r="3150" spans="1:20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s="9" t="str">
        <f t="shared" si="296"/>
        <v>Theater</v>
      </c>
      <c r="R3150" s="9" t="str">
        <f t="shared" si="297"/>
        <v>Plays</v>
      </c>
      <c r="S3150" s="15">
        <f t="shared" si="298"/>
        <v>41891.415324074071</v>
      </c>
      <c r="T3150" s="16">
        <f t="shared" si="299"/>
        <v>41912.916666666664</v>
      </c>
    </row>
    <row r="3151" spans="1:20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15">
        <f t="shared" si="298"/>
        <v>41225.767361111109</v>
      </c>
      <c r="T3151" s="16">
        <f t="shared" si="299"/>
        <v>41249.833333333336</v>
      </c>
    </row>
    <row r="3152" spans="1:20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s="9" t="str">
        <f t="shared" si="296"/>
        <v>Theater</v>
      </c>
      <c r="R3152" s="9" t="str">
        <f t="shared" si="297"/>
        <v>Plays</v>
      </c>
      <c r="S3152" s="15">
        <f t="shared" si="298"/>
        <v>40478.013923611114</v>
      </c>
      <c r="T3152" s="16">
        <f t="shared" si="299"/>
        <v>40567.916666666664</v>
      </c>
    </row>
    <row r="3153" spans="1:20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s="9" t="str">
        <f t="shared" si="296"/>
        <v>Theater</v>
      </c>
      <c r="R3153" s="9" t="str">
        <f t="shared" si="297"/>
        <v>Plays</v>
      </c>
      <c r="S3153" s="15">
        <f t="shared" si="298"/>
        <v>41862.58997685185</v>
      </c>
      <c r="T3153" s="16">
        <f t="shared" si="299"/>
        <v>41892.58997685185</v>
      </c>
    </row>
    <row r="3154" spans="1:20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s="9" t="str">
        <f t="shared" si="296"/>
        <v>Theater</v>
      </c>
      <c r="R3154" s="9" t="str">
        <f t="shared" si="297"/>
        <v>Plays</v>
      </c>
      <c r="S3154" s="15">
        <f t="shared" si="298"/>
        <v>41550.617673611108</v>
      </c>
      <c r="T3154" s="16">
        <f t="shared" si="299"/>
        <v>41580.617673611108</v>
      </c>
    </row>
    <row r="3155" spans="1:20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s="9" t="str">
        <f t="shared" si="296"/>
        <v>Theater</v>
      </c>
      <c r="R3155" s="9" t="str">
        <f t="shared" si="297"/>
        <v>Plays</v>
      </c>
      <c r="S3155" s="15">
        <f t="shared" si="298"/>
        <v>40632.904363425929</v>
      </c>
      <c r="T3155" s="16">
        <f t="shared" si="299"/>
        <v>40663.957638888889</v>
      </c>
    </row>
    <row r="3156" spans="1:20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s="9" t="str">
        <f t="shared" si="296"/>
        <v>Theater</v>
      </c>
      <c r="R3156" s="9" t="str">
        <f t="shared" si="297"/>
        <v>Plays</v>
      </c>
      <c r="S3156" s="15">
        <f t="shared" si="298"/>
        <v>40970.625671296293</v>
      </c>
      <c r="T3156" s="16">
        <f t="shared" si="299"/>
        <v>41000.584004629629</v>
      </c>
    </row>
    <row r="3157" spans="1:20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s="9" t="str">
        <f t="shared" si="296"/>
        <v>Theater</v>
      </c>
      <c r="R3157" s="9" t="str">
        <f t="shared" si="297"/>
        <v>Plays</v>
      </c>
      <c r="S3157" s="15">
        <f t="shared" si="298"/>
        <v>41233.249131944445</v>
      </c>
      <c r="T3157" s="16">
        <f t="shared" si="299"/>
        <v>41263.249131944445</v>
      </c>
    </row>
    <row r="3158" spans="1:20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s="9" t="str">
        <f t="shared" si="296"/>
        <v>Theater</v>
      </c>
      <c r="R3158" s="9" t="str">
        <f t="shared" si="297"/>
        <v>Plays</v>
      </c>
      <c r="S3158" s="15">
        <f t="shared" si="298"/>
        <v>41026.703055555554</v>
      </c>
      <c r="T3158" s="16">
        <f t="shared" si="299"/>
        <v>41061.703055555554</v>
      </c>
    </row>
    <row r="3159" spans="1:20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s="9" t="str">
        <f t="shared" si="296"/>
        <v>Theater</v>
      </c>
      <c r="R3159" s="9" t="str">
        <f t="shared" si="297"/>
        <v>Plays</v>
      </c>
      <c r="S3159" s="15">
        <f t="shared" si="298"/>
        <v>41829.538252314815</v>
      </c>
      <c r="T3159" s="16">
        <f t="shared" si="299"/>
        <v>41838.958333333336</v>
      </c>
    </row>
    <row r="3160" spans="1:20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s="9" t="str">
        <f t="shared" si="296"/>
        <v>Theater</v>
      </c>
      <c r="R3160" s="9" t="str">
        <f t="shared" si="297"/>
        <v>Plays</v>
      </c>
      <c r="S3160" s="15">
        <f t="shared" si="298"/>
        <v>41447.589722222227</v>
      </c>
      <c r="T3160" s="16">
        <f t="shared" si="299"/>
        <v>41477.589722222227</v>
      </c>
    </row>
    <row r="3161" spans="1:20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s="9" t="str">
        <f t="shared" si="296"/>
        <v>Theater</v>
      </c>
      <c r="R3161" s="9" t="str">
        <f t="shared" si="297"/>
        <v>Plays</v>
      </c>
      <c r="S3161" s="15">
        <f t="shared" si="298"/>
        <v>40883.816678240742</v>
      </c>
      <c r="T3161" s="16">
        <f t="shared" si="299"/>
        <v>40926.708333333336</v>
      </c>
    </row>
    <row r="3162" spans="1:20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s="9" t="str">
        <f t="shared" si="296"/>
        <v>Theater</v>
      </c>
      <c r="R3162" s="9" t="str">
        <f t="shared" si="297"/>
        <v>Plays</v>
      </c>
      <c r="S3162" s="15">
        <f t="shared" si="298"/>
        <v>41841.01489583333</v>
      </c>
      <c r="T3162" s="16">
        <f t="shared" si="299"/>
        <v>41863.957638888889</v>
      </c>
    </row>
    <row r="3163" spans="1:20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s="9" t="str">
        <f t="shared" si="296"/>
        <v>Theater</v>
      </c>
      <c r="R3163" s="9" t="str">
        <f t="shared" si="297"/>
        <v>Plays</v>
      </c>
      <c r="S3163" s="15">
        <f t="shared" si="298"/>
        <v>41897.286134259259</v>
      </c>
      <c r="T3163" s="16">
        <f t="shared" si="299"/>
        <v>41927.286134259259</v>
      </c>
    </row>
    <row r="3164" spans="1:20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s="9" t="str">
        <f t="shared" si="296"/>
        <v>Theater</v>
      </c>
      <c r="R3164" s="9" t="str">
        <f t="shared" si="297"/>
        <v>Plays</v>
      </c>
      <c r="S3164" s="15">
        <f t="shared" si="298"/>
        <v>41799.435902777775</v>
      </c>
      <c r="T3164" s="16">
        <f t="shared" si="299"/>
        <v>41826.833333333336</v>
      </c>
    </row>
    <row r="3165" spans="1:20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s="9" t="str">
        <f t="shared" si="296"/>
        <v>Theater</v>
      </c>
      <c r="R3165" s="9" t="str">
        <f t="shared" si="297"/>
        <v>Plays</v>
      </c>
      <c r="S3165" s="15">
        <f t="shared" si="298"/>
        <v>41775.503761574073</v>
      </c>
      <c r="T3165" s="16">
        <f t="shared" si="299"/>
        <v>41805.503761574073</v>
      </c>
    </row>
    <row r="3166" spans="1:20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s="9" t="str">
        <f t="shared" si="296"/>
        <v>Theater</v>
      </c>
      <c r="R3166" s="9" t="str">
        <f t="shared" si="297"/>
        <v>Plays</v>
      </c>
      <c r="S3166" s="15">
        <f t="shared" si="298"/>
        <v>41766.555729166663</v>
      </c>
      <c r="T3166" s="16">
        <f t="shared" si="299"/>
        <v>41799.555729166663</v>
      </c>
    </row>
    <row r="3167" spans="1:20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s="9" t="str">
        <f t="shared" si="296"/>
        <v>Theater</v>
      </c>
      <c r="R3167" s="9" t="str">
        <f t="shared" si="297"/>
        <v>Plays</v>
      </c>
      <c r="S3167" s="15">
        <f t="shared" si="298"/>
        <v>40643.909259259257</v>
      </c>
      <c r="T3167" s="16">
        <f t="shared" si="299"/>
        <v>40665.915972222225</v>
      </c>
    </row>
    <row r="3168" spans="1:20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s="9" t="str">
        <f t="shared" si="296"/>
        <v>Theater</v>
      </c>
      <c r="R3168" s="9" t="str">
        <f t="shared" si="297"/>
        <v>Plays</v>
      </c>
      <c r="S3168" s="15">
        <f t="shared" si="298"/>
        <v>41940.44158564815</v>
      </c>
      <c r="T3168" s="16">
        <f t="shared" si="299"/>
        <v>41969.082638888889</v>
      </c>
    </row>
    <row r="3169" spans="1:20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s="9" t="str">
        <f t="shared" si="296"/>
        <v>Theater</v>
      </c>
      <c r="R3169" s="9" t="str">
        <f t="shared" si="297"/>
        <v>Plays</v>
      </c>
      <c r="S3169" s="15">
        <f t="shared" si="298"/>
        <v>41838.925706018519</v>
      </c>
      <c r="T3169" s="16">
        <f t="shared" si="299"/>
        <v>41852.925706018519</v>
      </c>
    </row>
    <row r="3170" spans="1:20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s="9" t="str">
        <f t="shared" si="296"/>
        <v>Theater</v>
      </c>
      <c r="R3170" s="9" t="str">
        <f t="shared" si="297"/>
        <v>Plays</v>
      </c>
      <c r="S3170" s="15">
        <f t="shared" si="298"/>
        <v>41771.855937500004</v>
      </c>
      <c r="T3170" s="16">
        <f t="shared" si="299"/>
        <v>41803.666666666664</v>
      </c>
    </row>
    <row r="3171" spans="1:20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15">
        <f t="shared" si="298"/>
        <v>41591.487974537034</v>
      </c>
      <c r="T3171" s="16">
        <f t="shared" si="299"/>
        <v>41620.957638888889</v>
      </c>
    </row>
    <row r="3172" spans="1:20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s="9" t="str">
        <f t="shared" si="296"/>
        <v>Theater</v>
      </c>
      <c r="R3172" s="9" t="str">
        <f t="shared" si="297"/>
        <v>Plays</v>
      </c>
      <c r="S3172" s="15">
        <f t="shared" si="298"/>
        <v>41788.830370370371</v>
      </c>
      <c r="T3172" s="16">
        <f t="shared" si="299"/>
        <v>41821.916666666664</v>
      </c>
    </row>
    <row r="3173" spans="1:20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s="9" t="str">
        <f t="shared" si="296"/>
        <v>Theater</v>
      </c>
      <c r="R3173" s="9" t="str">
        <f t="shared" si="297"/>
        <v>Plays</v>
      </c>
      <c r="S3173" s="15">
        <f t="shared" si="298"/>
        <v>42466.358310185184</v>
      </c>
      <c r="T3173" s="16">
        <f t="shared" si="299"/>
        <v>42496.358310185184</v>
      </c>
    </row>
    <row r="3174" spans="1:20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s="9" t="str">
        <f t="shared" si="296"/>
        <v>Theater</v>
      </c>
      <c r="R3174" s="9" t="str">
        <f t="shared" si="297"/>
        <v>Plays</v>
      </c>
      <c r="S3174" s="15">
        <f t="shared" si="298"/>
        <v>40923.479953703703</v>
      </c>
      <c r="T3174" s="16">
        <f t="shared" si="299"/>
        <v>40953.479953703703</v>
      </c>
    </row>
    <row r="3175" spans="1:20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s="9" t="str">
        <f t="shared" si="296"/>
        <v>Theater</v>
      </c>
      <c r="R3175" s="9" t="str">
        <f t="shared" si="297"/>
        <v>Plays</v>
      </c>
      <c r="S3175" s="15">
        <f t="shared" si="298"/>
        <v>41878.628379629634</v>
      </c>
      <c r="T3175" s="16">
        <f t="shared" si="299"/>
        <v>41908.628379629634</v>
      </c>
    </row>
    <row r="3176" spans="1:20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s="9" t="str">
        <f t="shared" si="296"/>
        <v>Theater</v>
      </c>
      <c r="R3176" s="9" t="str">
        <f t="shared" si="297"/>
        <v>Plays</v>
      </c>
      <c r="S3176" s="15">
        <f t="shared" si="298"/>
        <v>41862.614675925928</v>
      </c>
      <c r="T3176" s="16">
        <f t="shared" si="299"/>
        <v>41876.614675925928</v>
      </c>
    </row>
    <row r="3177" spans="1:20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15">
        <f t="shared" si="298"/>
        <v>40531.636886574073</v>
      </c>
      <c r="T3177" s="16">
        <f t="shared" si="299"/>
        <v>40591.636886574073</v>
      </c>
    </row>
    <row r="3178" spans="1:20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s="9" t="str">
        <f t="shared" si="296"/>
        <v>Theater</v>
      </c>
      <c r="R3178" s="9" t="str">
        <f t="shared" si="297"/>
        <v>Plays</v>
      </c>
      <c r="S3178" s="15">
        <f t="shared" si="298"/>
        <v>41477.680914351848</v>
      </c>
      <c r="T3178" s="16">
        <f t="shared" si="299"/>
        <v>41504.375</v>
      </c>
    </row>
    <row r="3179" spans="1:20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s="9" t="str">
        <f t="shared" si="296"/>
        <v>Theater</v>
      </c>
      <c r="R3179" s="9" t="str">
        <f t="shared" si="297"/>
        <v>Plays</v>
      </c>
      <c r="S3179" s="15">
        <f t="shared" si="298"/>
        <v>41781.416770833333</v>
      </c>
      <c r="T3179" s="16">
        <f t="shared" si="299"/>
        <v>41811.416770833333</v>
      </c>
    </row>
    <row r="3180" spans="1:20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s="9" t="str">
        <f t="shared" si="296"/>
        <v>Theater</v>
      </c>
      <c r="R3180" s="9" t="str">
        <f t="shared" si="297"/>
        <v>Plays</v>
      </c>
      <c r="S3180" s="15">
        <f t="shared" si="298"/>
        <v>41806.355034722219</v>
      </c>
      <c r="T3180" s="16">
        <f t="shared" si="299"/>
        <v>41836.355034722219</v>
      </c>
    </row>
    <row r="3181" spans="1:20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s="9" t="str">
        <f t="shared" si="296"/>
        <v>Theater</v>
      </c>
      <c r="R3181" s="9" t="str">
        <f t="shared" si="297"/>
        <v>Plays</v>
      </c>
      <c r="S3181" s="15">
        <f t="shared" si="298"/>
        <v>41375.452210648145</v>
      </c>
      <c r="T3181" s="16">
        <f t="shared" si="299"/>
        <v>41400.452210648145</v>
      </c>
    </row>
    <row r="3182" spans="1:20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s="9" t="str">
        <f t="shared" si="296"/>
        <v>Theater</v>
      </c>
      <c r="R3182" s="9" t="str">
        <f t="shared" si="297"/>
        <v>Plays</v>
      </c>
      <c r="S3182" s="15">
        <f t="shared" si="298"/>
        <v>41780.162604166668</v>
      </c>
      <c r="T3182" s="16">
        <f t="shared" si="299"/>
        <v>41810.162604166668</v>
      </c>
    </row>
    <row r="3183" spans="1:20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s="9" t="str">
        <f t="shared" si="296"/>
        <v>Theater</v>
      </c>
      <c r="R3183" s="9" t="str">
        <f t="shared" si="297"/>
        <v>Plays</v>
      </c>
      <c r="S3183" s="15">
        <f t="shared" si="298"/>
        <v>41779.060034722221</v>
      </c>
      <c r="T3183" s="16">
        <f t="shared" si="299"/>
        <v>41805.416666666664</v>
      </c>
    </row>
    <row r="3184" spans="1:20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s="9" t="str">
        <f t="shared" si="296"/>
        <v>Theater</v>
      </c>
      <c r="R3184" s="9" t="str">
        <f t="shared" si="297"/>
        <v>Plays</v>
      </c>
      <c r="S3184" s="15">
        <f t="shared" si="298"/>
        <v>40883.699317129627</v>
      </c>
      <c r="T3184" s="16">
        <f t="shared" si="299"/>
        <v>40939.458333333336</v>
      </c>
    </row>
    <row r="3185" spans="1:20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s="9" t="str">
        <f t="shared" si="296"/>
        <v>Theater</v>
      </c>
      <c r="R3185" s="9" t="str">
        <f t="shared" si="297"/>
        <v>Plays</v>
      </c>
      <c r="S3185" s="15">
        <f t="shared" si="298"/>
        <v>41491.54478009259</v>
      </c>
      <c r="T3185" s="16">
        <f t="shared" si="299"/>
        <v>41509.54478009259</v>
      </c>
    </row>
    <row r="3186" spans="1:20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s="9" t="str">
        <f t="shared" si="296"/>
        <v>Theater</v>
      </c>
      <c r="R3186" s="9" t="str">
        <f t="shared" si="297"/>
        <v>Plays</v>
      </c>
      <c r="S3186" s="15">
        <f t="shared" si="298"/>
        <v>41791.743414351848</v>
      </c>
      <c r="T3186" s="16">
        <f t="shared" si="299"/>
        <v>41821.743414351848</v>
      </c>
    </row>
    <row r="3187" spans="1:20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s="9" t="str">
        <f t="shared" si="296"/>
        <v>Theater</v>
      </c>
      <c r="R3187" s="9" t="str">
        <f t="shared" si="297"/>
        <v>Plays</v>
      </c>
      <c r="S3187" s="15">
        <f t="shared" si="298"/>
        <v>41829.727326388893</v>
      </c>
      <c r="T3187" s="16">
        <f t="shared" si="299"/>
        <v>41836.727326388893</v>
      </c>
    </row>
    <row r="3188" spans="1:20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s="9" t="str">
        <f t="shared" si="296"/>
        <v>Theater</v>
      </c>
      <c r="R3188" s="9" t="str">
        <f t="shared" si="297"/>
        <v>Plays</v>
      </c>
      <c r="S3188" s="15">
        <f t="shared" si="298"/>
        <v>41868.674050925925</v>
      </c>
      <c r="T3188" s="16">
        <f t="shared" si="299"/>
        <v>41898.625</v>
      </c>
    </row>
    <row r="3189" spans="1:20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s="9" t="str">
        <f t="shared" si="296"/>
        <v>Theater</v>
      </c>
      <c r="R3189" s="9" t="str">
        <f t="shared" si="297"/>
        <v>Plays</v>
      </c>
      <c r="S3189" s="15">
        <f t="shared" si="298"/>
        <v>41835.416354166664</v>
      </c>
      <c r="T3189" s="16">
        <f t="shared" si="299"/>
        <v>41855.416354166664</v>
      </c>
    </row>
    <row r="3190" spans="1:20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s="9" t="str">
        <f t="shared" si="296"/>
        <v>Theater</v>
      </c>
      <c r="R3190" s="9" t="str">
        <f t="shared" si="297"/>
        <v>Musical</v>
      </c>
      <c r="S3190" s="15">
        <f t="shared" si="298"/>
        <v>42144.165532407409</v>
      </c>
      <c r="T3190" s="16">
        <f t="shared" si="299"/>
        <v>42165.165532407409</v>
      </c>
    </row>
    <row r="3191" spans="1:20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s="9" t="str">
        <f t="shared" si="296"/>
        <v>Theater</v>
      </c>
      <c r="R3191" s="9" t="str">
        <f t="shared" si="297"/>
        <v>Musical</v>
      </c>
      <c r="S3191" s="15">
        <f t="shared" si="298"/>
        <v>42118.096435185187</v>
      </c>
      <c r="T3191" s="16">
        <f t="shared" si="299"/>
        <v>42148.096435185187</v>
      </c>
    </row>
    <row r="3192" spans="1:20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s="9" t="str">
        <f t="shared" si="296"/>
        <v>Theater</v>
      </c>
      <c r="R3192" s="9" t="str">
        <f t="shared" si="297"/>
        <v>Musical</v>
      </c>
      <c r="S3192" s="15">
        <f t="shared" si="298"/>
        <v>42682.901331018518</v>
      </c>
      <c r="T3192" s="16">
        <f t="shared" si="299"/>
        <v>42712.942997685182</v>
      </c>
    </row>
    <row r="3193" spans="1:20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15">
        <f t="shared" si="298"/>
        <v>42538.505428240736</v>
      </c>
      <c r="T3193" s="16">
        <f t="shared" si="299"/>
        <v>42598.505428240736</v>
      </c>
    </row>
    <row r="3194" spans="1:20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15">
        <f t="shared" si="298"/>
        <v>42018.69049768518</v>
      </c>
      <c r="T3194" s="16">
        <f t="shared" si="299"/>
        <v>42063.666666666672</v>
      </c>
    </row>
    <row r="3195" spans="1:20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s="9" t="str">
        <f t="shared" si="296"/>
        <v>Theater</v>
      </c>
      <c r="R3195" s="9" t="str">
        <f t="shared" si="297"/>
        <v>Musical</v>
      </c>
      <c r="S3195" s="15">
        <f t="shared" si="298"/>
        <v>42010.718240740738</v>
      </c>
      <c r="T3195" s="16">
        <f t="shared" si="299"/>
        <v>42055.718240740738</v>
      </c>
    </row>
    <row r="3196" spans="1:20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s="9" t="str">
        <f t="shared" si="296"/>
        <v>Theater</v>
      </c>
      <c r="R3196" s="9" t="str">
        <f t="shared" si="297"/>
        <v>Musical</v>
      </c>
      <c r="S3196" s="15">
        <f t="shared" si="298"/>
        <v>42181.812476851846</v>
      </c>
      <c r="T3196" s="16">
        <f t="shared" si="299"/>
        <v>42211.812476851846</v>
      </c>
    </row>
    <row r="3197" spans="1:20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s="9" t="str">
        <f t="shared" si="296"/>
        <v>Theater</v>
      </c>
      <c r="R3197" s="9" t="str">
        <f t="shared" si="297"/>
        <v>Musical</v>
      </c>
      <c r="S3197" s="15">
        <f t="shared" si="298"/>
        <v>42017.344236111108</v>
      </c>
      <c r="T3197" s="16">
        <f t="shared" si="299"/>
        <v>42047.344236111108</v>
      </c>
    </row>
    <row r="3198" spans="1:20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15">
        <f t="shared" si="298"/>
        <v>42157.348090277781</v>
      </c>
      <c r="T3198" s="16">
        <f t="shared" si="299"/>
        <v>42217.333333333328</v>
      </c>
    </row>
    <row r="3199" spans="1:20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15">
        <f t="shared" si="298"/>
        <v>42009.243263888886</v>
      </c>
      <c r="T3199" s="16">
        <f t="shared" si="299"/>
        <v>42039.243263888886</v>
      </c>
    </row>
    <row r="3200" spans="1:20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s="9" t="str">
        <f t="shared" si="296"/>
        <v>Theater</v>
      </c>
      <c r="R3200" s="9" t="str">
        <f t="shared" si="297"/>
        <v>Musical</v>
      </c>
      <c r="S3200" s="15">
        <f t="shared" si="298"/>
        <v>42013.174502314811</v>
      </c>
      <c r="T3200" s="16">
        <f t="shared" si="299"/>
        <v>42051.174502314811</v>
      </c>
    </row>
    <row r="3201" spans="1:20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s="9" t="str">
        <f t="shared" si="296"/>
        <v>Theater</v>
      </c>
      <c r="R3201" s="9" t="str">
        <f t="shared" si="297"/>
        <v>Musical</v>
      </c>
      <c r="S3201" s="15">
        <f t="shared" si="298"/>
        <v>41858.511782407411</v>
      </c>
      <c r="T3201" s="16">
        <f t="shared" si="299"/>
        <v>41888.625</v>
      </c>
    </row>
    <row r="3202" spans="1:20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15">
        <f t="shared" si="298"/>
        <v>42460.070613425924</v>
      </c>
      <c r="T3202" s="16">
        <f t="shared" si="299"/>
        <v>42489.981944444444</v>
      </c>
    </row>
    <row r="3203" spans="1:20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8">
        <f t="shared" ref="P3203:P3266" si="301">IF(L3203&gt;0,E3203/L3203, 0)</f>
        <v>12.5</v>
      </c>
      <c r="Q3203" s="9" t="str">
        <f t="shared" ref="Q3203:Q3266" si="302">PROPER(LEFT($N3203,FIND("/",$N3203)-1))</f>
        <v>Theater</v>
      </c>
      <c r="R3203" s="9" t="str">
        <f t="shared" ref="R3203:R3266" si="303">PROPER(RIGHT($N3203,LEN(N3203)-FIND("/",N3203)))</f>
        <v>Musical</v>
      </c>
      <c r="S3203" s="15">
        <f t="shared" ref="S3203:S3266" si="304">(J3203/86400)+25569+(-6/24)</f>
        <v>41861.517094907409</v>
      </c>
      <c r="T3203" s="16">
        <f t="shared" ref="T3203:T3266" si="305">(I3203/86400)+25569+(-6/24)</f>
        <v>41882.517094907409</v>
      </c>
    </row>
    <row r="3204" spans="1:20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15">
        <f t="shared" si="304"/>
        <v>42293.603541666671</v>
      </c>
      <c r="T3204" s="16">
        <f t="shared" si="305"/>
        <v>42351.999305555553</v>
      </c>
    </row>
    <row r="3205" spans="1:20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s="9" t="str">
        <f t="shared" si="302"/>
        <v>Theater</v>
      </c>
      <c r="R3205" s="9" t="str">
        <f t="shared" si="303"/>
        <v>Musical</v>
      </c>
      <c r="S3205" s="15">
        <f t="shared" si="304"/>
        <v>42242.738680555558</v>
      </c>
      <c r="T3205" s="16">
        <f t="shared" si="305"/>
        <v>42272.738680555558</v>
      </c>
    </row>
    <row r="3206" spans="1:20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s="9" t="str">
        <f t="shared" si="302"/>
        <v>Theater</v>
      </c>
      <c r="R3206" s="9" t="str">
        <f t="shared" si="303"/>
        <v>Musical</v>
      </c>
      <c r="S3206" s="15">
        <f t="shared" si="304"/>
        <v>42172.436099537037</v>
      </c>
      <c r="T3206" s="16">
        <f t="shared" si="305"/>
        <v>42202.426388888889</v>
      </c>
    </row>
    <row r="3207" spans="1:20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15">
        <f t="shared" si="304"/>
        <v>42095.124675925923</v>
      </c>
      <c r="T3207" s="16">
        <f t="shared" si="305"/>
        <v>42125.124675925923</v>
      </c>
    </row>
    <row r="3208" spans="1:20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s="9" t="str">
        <f t="shared" si="302"/>
        <v>Theater</v>
      </c>
      <c r="R3208" s="9" t="str">
        <f t="shared" si="303"/>
        <v>Musical</v>
      </c>
      <c r="S3208" s="15">
        <f t="shared" si="304"/>
        <v>42236.026053240741</v>
      </c>
      <c r="T3208" s="16">
        <f t="shared" si="305"/>
        <v>42266.026053240741</v>
      </c>
    </row>
    <row r="3209" spans="1:20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s="9" t="str">
        <f t="shared" si="302"/>
        <v>Theater</v>
      </c>
      <c r="R3209" s="9" t="str">
        <f t="shared" si="303"/>
        <v>Musical</v>
      </c>
      <c r="S3209" s="15">
        <f t="shared" si="304"/>
        <v>42057.027858796297</v>
      </c>
      <c r="T3209" s="16">
        <f t="shared" si="305"/>
        <v>42116.986192129625</v>
      </c>
    </row>
    <row r="3210" spans="1:20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s="9" t="str">
        <f t="shared" si="302"/>
        <v>Theater</v>
      </c>
      <c r="R3210" s="9" t="str">
        <f t="shared" si="303"/>
        <v>Plays</v>
      </c>
      <c r="S3210" s="15">
        <f t="shared" si="304"/>
        <v>41827.355057870373</v>
      </c>
      <c r="T3210" s="16">
        <f t="shared" si="305"/>
        <v>41848.355057870373</v>
      </c>
    </row>
    <row r="3211" spans="1:20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s="9" t="str">
        <f t="shared" si="302"/>
        <v>Theater</v>
      </c>
      <c r="R3211" s="9" t="str">
        <f t="shared" si="303"/>
        <v>Plays</v>
      </c>
      <c r="S3211" s="15">
        <f t="shared" si="304"/>
        <v>41778.387245370366</v>
      </c>
      <c r="T3211" s="16">
        <f t="shared" si="305"/>
        <v>41810.708333333336</v>
      </c>
    </row>
    <row r="3212" spans="1:20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s="9" t="str">
        <f t="shared" si="302"/>
        <v>Theater</v>
      </c>
      <c r="R3212" s="9" t="str">
        <f t="shared" si="303"/>
        <v>Plays</v>
      </c>
      <c r="S3212" s="15">
        <f t="shared" si="304"/>
        <v>41013.686562499999</v>
      </c>
      <c r="T3212" s="16">
        <f t="shared" si="305"/>
        <v>41060.915972222225</v>
      </c>
    </row>
    <row r="3213" spans="1:20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s="9" t="str">
        <f t="shared" si="302"/>
        <v>Theater</v>
      </c>
      <c r="R3213" s="9" t="str">
        <f t="shared" si="303"/>
        <v>Plays</v>
      </c>
      <c r="S3213" s="15">
        <f t="shared" si="304"/>
        <v>41834.33657407407</v>
      </c>
      <c r="T3213" s="16">
        <f t="shared" si="305"/>
        <v>41865.833333333336</v>
      </c>
    </row>
    <row r="3214" spans="1:20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s="9" t="str">
        <f t="shared" si="302"/>
        <v>Theater</v>
      </c>
      <c r="R3214" s="9" t="str">
        <f t="shared" si="303"/>
        <v>Plays</v>
      </c>
      <c r="S3214" s="15">
        <f t="shared" si="304"/>
        <v>41829.545729166668</v>
      </c>
      <c r="T3214" s="16">
        <f t="shared" si="305"/>
        <v>41859.545729166668</v>
      </c>
    </row>
    <row r="3215" spans="1:20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s="9" t="str">
        <f t="shared" si="302"/>
        <v>Theater</v>
      </c>
      <c r="R3215" s="9" t="str">
        <f t="shared" si="303"/>
        <v>Plays</v>
      </c>
      <c r="S3215" s="15">
        <f t="shared" si="304"/>
        <v>42171.513414351852</v>
      </c>
      <c r="T3215" s="16">
        <f t="shared" si="305"/>
        <v>42211.513414351852</v>
      </c>
    </row>
    <row r="3216" spans="1:20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s="9" t="str">
        <f t="shared" si="302"/>
        <v>Theater</v>
      </c>
      <c r="R3216" s="9" t="str">
        <f t="shared" si="303"/>
        <v>Plays</v>
      </c>
      <c r="S3216" s="15">
        <f t="shared" si="304"/>
        <v>42337.542511574073</v>
      </c>
      <c r="T3216" s="16">
        <f t="shared" si="305"/>
        <v>42374.746527777781</v>
      </c>
    </row>
    <row r="3217" spans="1:20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s="9" t="str">
        <f t="shared" si="302"/>
        <v>Theater</v>
      </c>
      <c r="R3217" s="9" t="str">
        <f t="shared" si="303"/>
        <v>Plays</v>
      </c>
      <c r="S3217" s="15">
        <f t="shared" si="304"/>
        <v>42219.415173611109</v>
      </c>
      <c r="T3217" s="16">
        <f t="shared" si="305"/>
        <v>42256.915972222225</v>
      </c>
    </row>
    <row r="3218" spans="1:20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s="9" t="str">
        <f t="shared" si="302"/>
        <v>Theater</v>
      </c>
      <c r="R3218" s="9" t="str">
        <f t="shared" si="303"/>
        <v>Plays</v>
      </c>
      <c r="S3218" s="15">
        <f t="shared" si="304"/>
        <v>42165.212627314817</v>
      </c>
      <c r="T3218" s="16">
        <f t="shared" si="305"/>
        <v>42196.354166666672</v>
      </c>
    </row>
    <row r="3219" spans="1:20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s="9" t="str">
        <f t="shared" si="302"/>
        <v>Theater</v>
      </c>
      <c r="R3219" s="9" t="str">
        <f t="shared" si="303"/>
        <v>Plays</v>
      </c>
      <c r="S3219" s="15">
        <f t="shared" si="304"/>
        <v>42648.296111111107</v>
      </c>
      <c r="T3219" s="16">
        <f t="shared" si="305"/>
        <v>42678.296111111107</v>
      </c>
    </row>
    <row r="3220" spans="1:20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s="9" t="str">
        <f t="shared" si="302"/>
        <v>Theater</v>
      </c>
      <c r="R3220" s="9" t="str">
        <f t="shared" si="303"/>
        <v>Plays</v>
      </c>
      <c r="S3220" s="15">
        <f t="shared" si="304"/>
        <v>41970.752152777779</v>
      </c>
      <c r="T3220" s="16">
        <f t="shared" si="305"/>
        <v>42003.75</v>
      </c>
    </row>
    <row r="3221" spans="1:20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s="9" t="str">
        <f t="shared" si="302"/>
        <v>Theater</v>
      </c>
      <c r="R3221" s="9" t="str">
        <f t="shared" si="303"/>
        <v>Plays</v>
      </c>
      <c r="S3221" s="15">
        <f t="shared" si="304"/>
        <v>42050.733182870375</v>
      </c>
      <c r="T3221" s="16">
        <f t="shared" si="305"/>
        <v>42085.691516203704</v>
      </c>
    </row>
    <row r="3222" spans="1:20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s="9" t="str">
        <f t="shared" si="302"/>
        <v>Theater</v>
      </c>
      <c r="R3222" s="9" t="str">
        <f t="shared" si="303"/>
        <v>Plays</v>
      </c>
      <c r="S3222" s="15">
        <f t="shared" si="304"/>
        <v>42772.583379629628</v>
      </c>
      <c r="T3222" s="16">
        <f t="shared" si="305"/>
        <v>42806.625</v>
      </c>
    </row>
    <row r="3223" spans="1:20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s="9" t="str">
        <f t="shared" si="302"/>
        <v>Theater</v>
      </c>
      <c r="R3223" s="9" t="str">
        <f t="shared" si="303"/>
        <v>Plays</v>
      </c>
      <c r="S3223" s="15">
        <f t="shared" si="304"/>
        <v>42155.446793981479</v>
      </c>
      <c r="T3223" s="16">
        <f t="shared" si="305"/>
        <v>42190.446793981479</v>
      </c>
    </row>
    <row r="3224" spans="1:20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s="9" t="str">
        <f t="shared" si="302"/>
        <v>Theater</v>
      </c>
      <c r="R3224" s="9" t="str">
        <f t="shared" si="303"/>
        <v>Plays</v>
      </c>
      <c r="S3224" s="15">
        <f t="shared" si="304"/>
        <v>42270.332141203704</v>
      </c>
      <c r="T3224" s="16">
        <f t="shared" si="305"/>
        <v>42301.645138888889</v>
      </c>
    </row>
    <row r="3225" spans="1:20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s="9" t="str">
        <f t="shared" si="302"/>
        <v>Theater</v>
      </c>
      <c r="R3225" s="9" t="str">
        <f t="shared" si="303"/>
        <v>Plays</v>
      </c>
      <c r="S3225" s="15">
        <f t="shared" si="304"/>
        <v>42206.585370370369</v>
      </c>
      <c r="T3225" s="16">
        <f t="shared" si="305"/>
        <v>42236.585370370369</v>
      </c>
    </row>
    <row r="3226" spans="1:20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s="9" t="str">
        <f t="shared" si="302"/>
        <v>Theater</v>
      </c>
      <c r="R3226" s="9" t="str">
        <f t="shared" si="303"/>
        <v>Plays</v>
      </c>
      <c r="S3226" s="15">
        <f t="shared" si="304"/>
        <v>42697.600844907407</v>
      </c>
      <c r="T3226" s="16">
        <f t="shared" si="305"/>
        <v>42744.958333333328</v>
      </c>
    </row>
    <row r="3227" spans="1:20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s="9" t="str">
        <f t="shared" si="302"/>
        <v>Theater</v>
      </c>
      <c r="R3227" s="9" t="str">
        <f t="shared" si="303"/>
        <v>Plays</v>
      </c>
      <c r="S3227" s="15">
        <f t="shared" si="304"/>
        <v>42503.309467592597</v>
      </c>
      <c r="T3227" s="16">
        <f t="shared" si="305"/>
        <v>42524.625</v>
      </c>
    </row>
    <row r="3228" spans="1:20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s="9" t="str">
        <f t="shared" si="302"/>
        <v>Theater</v>
      </c>
      <c r="R3228" s="9" t="str">
        <f t="shared" si="303"/>
        <v>Plays</v>
      </c>
      <c r="S3228" s="15">
        <f t="shared" si="304"/>
        <v>42277.333472222221</v>
      </c>
      <c r="T3228" s="16">
        <f t="shared" si="305"/>
        <v>42307.333472222221</v>
      </c>
    </row>
    <row r="3229" spans="1:20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15">
        <f t="shared" si="304"/>
        <v>42722.632361111115</v>
      </c>
      <c r="T3229" s="16">
        <f t="shared" si="305"/>
        <v>42752.632361111115</v>
      </c>
    </row>
    <row r="3230" spans="1:20" ht="1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s="9" t="str">
        <f t="shared" si="302"/>
        <v>Theater</v>
      </c>
      <c r="R3230" s="9" t="str">
        <f t="shared" si="303"/>
        <v>Plays</v>
      </c>
      <c r="S3230" s="15">
        <f t="shared" si="304"/>
        <v>42323.45930555556</v>
      </c>
      <c r="T3230" s="16">
        <f t="shared" si="305"/>
        <v>42354.957638888889</v>
      </c>
    </row>
    <row r="3231" spans="1:20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s="9" t="str">
        <f t="shared" si="302"/>
        <v>Theater</v>
      </c>
      <c r="R3231" s="9" t="str">
        <f t="shared" si="303"/>
        <v>Plays</v>
      </c>
      <c r="S3231" s="15">
        <f t="shared" si="304"/>
        <v>41933.041643518518</v>
      </c>
      <c r="T3231" s="16">
        <f t="shared" si="305"/>
        <v>41963.083310185189</v>
      </c>
    </row>
    <row r="3232" spans="1:20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s="9" t="str">
        <f t="shared" si="302"/>
        <v>Theater</v>
      </c>
      <c r="R3232" s="9" t="str">
        <f t="shared" si="303"/>
        <v>Plays</v>
      </c>
      <c r="S3232" s="15">
        <f t="shared" si="304"/>
        <v>41897.918124999997</v>
      </c>
      <c r="T3232" s="16">
        <f t="shared" si="305"/>
        <v>41912.915972222225</v>
      </c>
    </row>
    <row r="3233" spans="1:20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15">
        <f t="shared" si="304"/>
        <v>42446.693831018521</v>
      </c>
      <c r="T3233" s="16">
        <f t="shared" si="305"/>
        <v>42476.693831018521</v>
      </c>
    </row>
    <row r="3234" spans="1:20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s="9" t="str">
        <f t="shared" si="302"/>
        <v>Theater</v>
      </c>
      <c r="R3234" s="9" t="str">
        <f t="shared" si="303"/>
        <v>Plays</v>
      </c>
      <c r="S3234" s="15">
        <f t="shared" si="304"/>
        <v>42463.56385416667</v>
      </c>
      <c r="T3234" s="16">
        <f t="shared" si="305"/>
        <v>42493.915972222225</v>
      </c>
    </row>
    <row r="3235" spans="1:20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s="9" t="str">
        <f t="shared" si="302"/>
        <v>Theater</v>
      </c>
      <c r="R3235" s="9" t="str">
        <f t="shared" si="303"/>
        <v>Plays</v>
      </c>
      <c r="S3235" s="15">
        <f t="shared" si="304"/>
        <v>42766.555034722223</v>
      </c>
      <c r="T3235" s="16">
        <f t="shared" si="305"/>
        <v>42796.555034722223</v>
      </c>
    </row>
    <row r="3236" spans="1:20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s="9" t="str">
        <f t="shared" si="302"/>
        <v>Theater</v>
      </c>
      <c r="R3236" s="9" t="str">
        <f t="shared" si="303"/>
        <v>Plays</v>
      </c>
      <c r="S3236" s="15">
        <f t="shared" si="304"/>
        <v>42734.539444444439</v>
      </c>
      <c r="T3236" s="16">
        <f t="shared" si="305"/>
        <v>42767.729861111111</v>
      </c>
    </row>
    <row r="3237" spans="1:20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s="9" t="str">
        <f t="shared" si="302"/>
        <v>Theater</v>
      </c>
      <c r="R3237" s="9" t="str">
        <f t="shared" si="303"/>
        <v>Plays</v>
      </c>
      <c r="S3237" s="15">
        <f t="shared" si="304"/>
        <v>42522.097812499997</v>
      </c>
      <c r="T3237" s="16">
        <f t="shared" si="305"/>
        <v>42552.097812499997</v>
      </c>
    </row>
    <row r="3238" spans="1:20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s="9" t="str">
        <f t="shared" si="302"/>
        <v>Theater</v>
      </c>
      <c r="R3238" s="9" t="str">
        <f t="shared" si="303"/>
        <v>Plays</v>
      </c>
      <c r="S3238" s="15">
        <f t="shared" si="304"/>
        <v>42702.667048611111</v>
      </c>
      <c r="T3238" s="16">
        <f t="shared" si="305"/>
        <v>42732.667048611111</v>
      </c>
    </row>
    <row r="3239" spans="1:20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s="9" t="str">
        <f t="shared" si="302"/>
        <v>Theater</v>
      </c>
      <c r="R3239" s="9" t="str">
        <f t="shared" si="303"/>
        <v>Plays</v>
      </c>
      <c r="S3239" s="15">
        <f t="shared" si="304"/>
        <v>42252.224351851852</v>
      </c>
      <c r="T3239" s="16">
        <f t="shared" si="305"/>
        <v>42275.915972222225</v>
      </c>
    </row>
    <row r="3240" spans="1:20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s="9" t="str">
        <f t="shared" si="302"/>
        <v>Theater</v>
      </c>
      <c r="R3240" s="9" t="str">
        <f t="shared" si="303"/>
        <v>Plays</v>
      </c>
      <c r="S3240" s="15">
        <f t="shared" si="304"/>
        <v>42156.260393518518</v>
      </c>
      <c r="T3240" s="16">
        <f t="shared" si="305"/>
        <v>42186.260393518518</v>
      </c>
    </row>
    <row r="3241" spans="1:20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s="9" t="str">
        <f t="shared" si="302"/>
        <v>Theater</v>
      </c>
      <c r="R3241" s="9" t="str">
        <f t="shared" si="303"/>
        <v>Plays</v>
      </c>
      <c r="S3241" s="15">
        <f t="shared" si="304"/>
        <v>42277.839039351849</v>
      </c>
      <c r="T3241" s="16">
        <f t="shared" si="305"/>
        <v>42302.749305555553</v>
      </c>
    </row>
    <row r="3242" spans="1:20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s="9" t="str">
        <f t="shared" si="302"/>
        <v>Theater</v>
      </c>
      <c r="R3242" s="9" t="str">
        <f t="shared" si="303"/>
        <v>Plays</v>
      </c>
      <c r="S3242" s="15">
        <f t="shared" si="304"/>
        <v>42754.443842592591</v>
      </c>
      <c r="T3242" s="16">
        <f t="shared" si="305"/>
        <v>42782.708333333328</v>
      </c>
    </row>
    <row r="3243" spans="1:20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s="9" t="str">
        <f t="shared" si="302"/>
        <v>Theater</v>
      </c>
      <c r="R3243" s="9" t="str">
        <f t="shared" si="303"/>
        <v>Plays</v>
      </c>
      <c r="S3243" s="15">
        <f t="shared" si="304"/>
        <v>41893.074884259258</v>
      </c>
      <c r="T3243" s="16">
        <f t="shared" si="305"/>
        <v>41926.040972222225</v>
      </c>
    </row>
    <row r="3244" spans="1:20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s="9" t="str">
        <f t="shared" si="302"/>
        <v>Theater</v>
      </c>
      <c r="R3244" s="9" t="str">
        <f t="shared" si="303"/>
        <v>Plays</v>
      </c>
      <c r="S3244" s="15">
        <f t="shared" si="304"/>
        <v>41871.505694444444</v>
      </c>
      <c r="T3244" s="16">
        <f t="shared" si="305"/>
        <v>41901.505694444444</v>
      </c>
    </row>
    <row r="3245" spans="1:20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s="9" t="str">
        <f t="shared" si="302"/>
        <v>Theater</v>
      </c>
      <c r="R3245" s="9" t="str">
        <f t="shared" si="303"/>
        <v>Plays</v>
      </c>
      <c r="S3245" s="15">
        <f t="shared" si="304"/>
        <v>42261.846782407403</v>
      </c>
      <c r="T3245" s="16">
        <f t="shared" si="305"/>
        <v>42285.75</v>
      </c>
    </row>
    <row r="3246" spans="1:20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s="9" t="str">
        <f t="shared" si="302"/>
        <v>Theater</v>
      </c>
      <c r="R3246" s="9" t="str">
        <f t="shared" si="303"/>
        <v>Plays</v>
      </c>
      <c r="S3246" s="15">
        <f t="shared" si="304"/>
        <v>42675.444236111114</v>
      </c>
      <c r="T3246" s="16">
        <f t="shared" si="305"/>
        <v>42705.485902777778</v>
      </c>
    </row>
    <row r="3247" spans="1:20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s="9" t="str">
        <f t="shared" si="302"/>
        <v>Theater</v>
      </c>
      <c r="R3247" s="9" t="str">
        <f t="shared" si="303"/>
        <v>Plays</v>
      </c>
      <c r="S3247" s="15">
        <f t="shared" si="304"/>
        <v>42135.35020833333</v>
      </c>
      <c r="T3247" s="16">
        <f t="shared" si="305"/>
        <v>42166.833333333328</v>
      </c>
    </row>
    <row r="3248" spans="1:20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s="9" t="str">
        <f t="shared" si="302"/>
        <v>Theater</v>
      </c>
      <c r="R3248" s="9" t="str">
        <f t="shared" si="303"/>
        <v>Plays</v>
      </c>
      <c r="S3248" s="15">
        <f t="shared" si="304"/>
        <v>42230.222222222219</v>
      </c>
      <c r="T3248" s="16">
        <f t="shared" si="305"/>
        <v>42258.915972222225</v>
      </c>
    </row>
    <row r="3249" spans="1:20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s="9" t="str">
        <f t="shared" si="302"/>
        <v>Theater</v>
      </c>
      <c r="R3249" s="9" t="str">
        <f t="shared" si="303"/>
        <v>Plays</v>
      </c>
      <c r="S3249" s="15">
        <f t="shared" si="304"/>
        <v>42167.184166666666</v>
      </c>
      <c r="T3249" s="16">
        <f t="shared" si="305"/>
        <v>42197.184166666666</v>
      </c>
    </row>
    <row r="3250" spans="1:20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s="9" t="str">
        <f t="shared" si="302"/>
        <v>Theater</v>
      </c>
      <c r="R3250" s="9" t="str">
        <f t="shared" si="303"/>
        <v>Plays</v>
      </c>
      <c r="S3250" s="15">
        <f t="shared" si="304"/>
        <v>42068.638391203705</v>
      </c>
      <c r="T3250" s="16">
        <f t="shared" si="305"/>
        <v>42098.596724537041</v>
      </c>
    </row>
    <row r="3251" spans="1:20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s="9" t="str">
        <f t="shared" si="302"/>
        <v>Theater</v>
      </c>
      <c r="R3251" s="9" t="str">
        <f t="shared" si="303"/>
        <v>Plays</v>
      </c>
      <c r="S3251" s="15">
        <f t="shared" si="304"/>
        <v>42145.496689814812</v>
      </c>
      <c r="T3251" s="16">
        <f t="shared" si="305"/>
        <v>42175.496689814812</v>
      </c>
    </row>
    <row r="3252" spans="1:20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s="9" t="str">
        <f t="shared" si="302"/>
        <v>Theater</v>
      </c>
      <c r="R3252" s="9" t="str">
        <f t="shared" si="303"/>
        <v>Plays</v>
      </c>
      <c r="S3252" s="15">
        <f t="shared" si="304"/>
        <v>41918.492175925923</v>
      </c>
      <c r="T3252" s="16">
        <f t="shared" si="305"/>
        <v>41948.533842592595</v>
      </c>
    </row>
    <row r="3253" spans="1:20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s="9" t="str">
        <f t="shared" si="302"/>
        <v>Theater</v>
      </c>
      <c r="R3253" s="9" t="str">
        <f t="shared" si="303"/>
        <v>Plays</v>
      </c>
      <c r="S3253" s="15">
        <f t="shared" si="304"/>
        <v>42146.481087962966</v>
      </c>
      <c r="T3253" s="16">
        <f t="shared" si="305"/>
        <v>42176.481087962966</v>
      </c>
    </row>
    <row r="3254" spans="1:20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15">
        <f t="shared" si="304"/>
        <v>42590.222685185188</v>
      </c>
      <c r="T3254" s="16">
        <f t="shared" si="305"/>
        <v>42620.222685185188</v>
      </c>
    </row>
    <row r="3255" spans="1:20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s="9" t="str">
        <f t="shared" si="302"/>
        <v>Theater</v>
      </c>
      <c r="R3255" s="9" t="str">
        <f t="shared" si="303"/>
        <v>Plays</v>
      </c>
      <c r="S3255" s="15">
        <f t="shared" si="304"/>
        <v>42602.326712962968</v>
      </c>
      <c r="T3255" s="16">
        <f t="shared" si="305"/>
        <v>42620.90625</v>
      </c>
    </row>
    <row r="3256" spans="1:20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s="9" t="str">
        <f t="shared" si="302"/>
        <v>Theater</v>
      </c>
      <c r="R3256" s="9" t="str">
        <f t="shared" si="303"/>
        <v>Plays</v>
      </c>
      <c r="S3256" s="15">
        <f t="shared" si="304"/>
        <v>42058.835752314815</v>
      </c>
      <c r="T3256" s="16">
        <f t="shared" si="305"/>
        <v>42088.794085648144</v>
      </c>
    </row>
    <row r="3257" spans="1:20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s="9" t="str">
        <f t="shared" si="302"/>
        <v>Theater</v>
      </c>
      <c r="R3257" s="9" t="str">
        <f t="shared" si="303"/>
        <v>Plays</v>
      </c>
      <c r="S3257" s="15">
        <f t="shared" si="304"/>
        <v>41889.518229166664</v>
      </c>
      <c r="T3257" s="16">
        <f t="shared" si="305"/>
        <v>41919.518229166664</v>
      </c>
    </row>
    <row r="3258" spans="1:20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s="9" t="str">
        <f t="shared" si="302"/>
        <v>Theater</v>
      </c>
      <c r="R3258" s="9" t="str">
        <f t="shared" si="303"/>
        <v>Plays</v>
      </c>
      <c r="S3258" s="15">
        <f t="shared" si="304"/>
        <v>42144.323807870373</v>
      </c>
      <c r="T3258" s="16">
        <f t="shared" si="305"/>
        <v>42165.915972222225</v>
      </c>
    </row>
    <row r="3259" spans="1:20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s="9" t="str">
        <f t="shared" si="302"/>
        <v>Theater</v>
      </c>
      <c r="R3259" s="9" t="str">
        <f t="shared" si="303"/>
        <v>Plays</v>
      </c>
      <c r="S3259" s="15">
        <f t="shared" si="304"/>
        <v>42758.309629629628</v>
      </c>
      <c r="T3259" s="16">
        <f t="shared" si="305"/>
        <v>42788.309629629628</v>
      </c>
    </row>
    <row r="3260" spans="1:20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15">
        <f t="shared" si="304"/>
        <v>41982.637280092589</v>
      </c>
      <c r="T3260" s="16">
        <f t="shared" si="305"/>
        <v>42012.637280092589</v>
      </c>
    </row>
    <row r="3261" spans="1:20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s="9" t="str">
        <f t="shared" si="302"/>
        <v>Theater</v>
      </c>
      <c r="R3261" s="9" t="str">
        <f t="shared" si="303"/>
        <v>Plays</v>
      </c>
      <c r="S3261" s="15">
        <f t="shared" si="304"/>
        <v>42614.510937500003</v>
      </c>
      <c r="T3261" s="16">
        <f t="shared" si="305"/>
        <v>42643.915972222225</v>
      </c>
    </row>
    <row r="3262" spans="1:20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s="9" t="str">
        <f t="shared" si="302"/>
        <v>Theater</v>
      </c>
      <c r="R3262" s="9" t="str">
        <f t="shared" si="303"/>
        <v>Plays</v>
      </c>
      <c r="S3262" s="15">
        <f t="shared" si="304"/>
        <v>42303.422662037032</v>
      </c>
      <c r="T3262" s="16">
        <f t="shared" si="305"/>
        <v>42338.464328703703</v>
      </c>
    </row>
    <row r="3263" spans="1:20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s="9" t="str">
        <f t="shared" si="302"/>
        <v>Theater</v>
      </c>
      <c r="R3263" s="9" t="str">
        <f t="shared" si="303"/>
        <v>Plays</v>
      </c>
      <c r="S3263" s="15">
        <f t="shared" si="304"/>
        <v>42171.475416666668</v>
      </c>
      <c r="T3263" s="16">
        <f t="shared" si="305"/>
        <v>42201.475416666668</v>
      </c>
    </row>
    <row r="3264" spans="1:20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s="9" t="str">
        <f t="shared" si="302"/>
        <v>Theater</v>
      </c>
      <c r="R3264" s="9" t="str">
        <f t="shared" si="303"/>
        <v>Plays</v>
      </c>
      <c r="S3264" s="15">
        <f t="shared" si="304"/>
        <v>41964.065532407403</v>
      </c>
      <c r="T3264" s="16">
        <f t="shared" si="305"/>
        <v>41994.916666666672</v>
      </c>
    </row>
    <row r="3265" spans="1:20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s="9" t="str">
        <f t="shared" si="302"/>
        <v>Theater</v>
      </c>
      <c r="R3265" s="9" t="str">
        <f t="shared" si="303"/>
        <v>Plays</v>
      </c>
      <c r="S3265" s="15">
        <f t="shared" si="304"/>
        <v>42284.266064814816</v>
      </c>
      <c r="T3265" s="16">
        <f t="shared" si="305"/>
        <v>42307.625</v>
      </c>
    </row>
    <row r="3266" spans="1:20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s="9" t="str">
        <f t="shared" si="302"/>
        <v>Theater</v>
      </c>
      <c r="R3266" s="9" t="str">
        <f t="shared" si="303"/>
        <v>Plays</v>
      </c>
      <c r="S3266" s="15">
        <f t="shared" si="304"/>
        <v>42016.550208333334</v>
      </c>
      <c r="T3266" s="16">
        <f t="shared" si="305"/>
        <v>42032.666666666672</v>
      </c>
    </row>
    <row r="3267" spans="1:20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8">
        <f t="shared" ref="P3267:P3330" si="307">IF(L3267&gt;0,E3267/L3267, 0)</f>
        <v>70.285714285714292</v>
      </c>
      <c r="Q3267" s="9" t="str">
        <f t="shared" ref="Q3267:Q3330" si="308">PROPER(LEFT($N3267,FIND("/",$N3267)-1))</f>
        <v>Theater</v>
      </c>
      <c r="R3267" s="9" t="str">
        <f t="shared" ref="R3267:R3330" si="309">PROPER(RIGHT($N3267,LEN(N3267)-FIND("/",N3267)))</f>
        <v>Plays</v>
      </c>
      <c r="S3267" s="15">
        <f t="shared" ref="S3267:S3330" si="310">(J3267/86400)+25569+(-6/24)</f>
        <v>42311.461979166663</v>
      </c>
      <c r="T3267" s="16">
        <f t="shared" ref="T3267:T3330" si="311">(I3267/86400)+25569+(-6/24)</f>
        <v>42341.458333333328</v>
      </c>
    </row>
    <row r="3268" spans="1:20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s="9" t="str">
        <f t="shared" si="308"/>
        <v>Theater</v>
      </c>
      <c r="R3268" s="9" t="str">
        <f t="shared" si="309"/>
        <v>Plays</v>
      </c>
      <c r="S3268" s="15">
        <f t="shared" si="310"/>
        <v>42136.286134259259</v>
      </c>
      <c r="T3268" s="16">
        <f t="shared" si="311"/>
        <v>42167.625</v>
      </c>
    </row>
    <row r="3269" spans="1:20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s="9" t="str">
        <f t="shared" si="308"/>
        <v>Theater</v>
      </c>
      <c r="R3269" s="9" t="str">
        <f t="shared" si="309"/>
        <v>Plays</v>
      </c>
      <c r="S3269" s="15">
        <f t="shared" si="310"/>
        <v>42172.507638888885</v>
      </c>
      <c r="T3269" s="16">
        <f t="shared" si="311"/>
        <v>42202.507638888885</v>
      </c>
    </row>
    <row r="3270" spans="1:20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s="9" t="str">
        <f t="shared" si="308"/>
        <v>Theater</v>
      </c>
      <c r="R3270" s="9" t="str">
        <f t="shared" si="309"/>
        <v>Plays</v>
      </c>
      <c r="S3270" s="15">
        <f t="shared" si="310"/>
        <v>42590.65425925926</v>
      </c>
      <c r="T3270" s="16">
        <f t="shared" si="311"/>
        <v>42606.65425925926</v>
      </c>
    </row>
    <row r="3271" spans="1:20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15">
        <f t="shared" si="310"/>
        <v>42137.145798611113</v>
      </c>
      <c r="T3271" s="16">
        <f t="shared" si="311"/>
        <v>42171.208333333328</v>
      </c>
    </row>
    <row r="3272" spans="1:20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15">
        <f t="shared" si="310"/>
        <v>42167.283159722225</v>
      </c>
      <c r="T3272" s="16">
        <f t="shared" si="311"/>
        <v>42197.283159722225</v>
      </c>
    </row>
    <row r="3273" spans="1:20" ht="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s="9" t="str">
        <f t="shared" si="308"/>
        <v>Theater</v>
      </c>
      <c r="R3273" s="9" t="str">
        <f t="shared" si="309"/>
        <v>Plays</v>
      </c>
      <c r="S3273" s="15">
        <f t="shared" si="310"/>
        <v>41915.187210648146</v>
      </c>
      <c r="T3273" s="16">
        <f t="shared" si="311"/>
        <v>41945.228877314818</v>
      </c>
    </row>
    <row r="3274" spans="1:20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s="9" t="str">
        <f t="shared" si="308"/>
        <v>Theater</v>
      </c>
      <c r="R3274" s="9" t="str">
        <f t="shared" si="309"/>
        <v>Plays</v>
      </c>
      <c r="S3274" s="15">
        <f t="shared" si="310"/>
        <v>42284.250104166669</v>
      </c>
      <c r="T3274" s="16">
        <f t="shared" si="311"/>
        <v>42314.291770833333</v>
      </c>
    </row>
    <row r="3275" spans="1:20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s="9" t="str">
        <f t="shared" si="308"/>
        <v>Theater</v>
      </c>
      <c r="R3275" s="9" t="str">
        <f t="shared" si="309"/>
        <v>Plays</v>
      </c>
      <c r="S3275" s="15">
        <f t="shared" si="310"/>
        <v>42611.551412037035</v>
      </c>
      <c r="T3275" s="16">
        <f t="shared" si="311"/>
        <v>42627.541666666672</v>
      </c>
    </row>
    <row r="3276" spans="1:20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s="9" t="str">
        <f t="shared" si="308"/>
        <v>Theater</v>
      </c>
      <c r="R3276" s="9" t="str">
        <f t="shared" si="309"/>
        <v>Plays</v>
      </c>
      <c r="S3276" s="15">
        <f t="shared" si="310"/>
        <v>42400.454537037032</v>
      </c>
      <c r="T3276" s="16">
        <f t="shared" si="311"/>
        <v>42444.625</v>
      </c>
    </row>
    <row r="3277" spans="1:20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s="9" t="str">
        <f t="shared" si="308"/>
        <v>Theater</v>
      </c>
      <c r="R3277" s="9" t="str">
        <f t="shared" si="309"/>
        <v>Plays</v>
      </c>
      <c r="S3277" s="15">
        <f t="shared" si="310"/>
        <v>42017.63045138889</v>
      </c>
      <c r="T3277" s="16">
        <f t="shared" si="311"/>
        <v>42043.9375</v>
      </c>
    </row>
    <row r="3278" spans="1:20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15">
        <f t="shared" si="310"/>
        <v>42426.699988425928</v>
      </c>
      <c r="T3278" s="16">
        <f t="shared" si="311"/>
        <v>42460.915972222225</v>
      </c>
    </row>
    <row r="3279" spans="1:20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15">
        <f t="shared" si="310"/>
        <v>41931.432939814811</v>
      </c>
      <c r="T3279" s="16">
        <f t="shared" si="311"/>
        <v>41961.474606481483</v>
      </c>
    </row>
    <row r="3280" spans="1:20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s="9" t="str">
        <f t="shared" si="308"/>
        <v>Theater</v>
      </c>
      <c r="R3280" s="9" t="str">
        <f t="shared" si="309"/>
        <v>Plays</v>
      </c>
      <c r="S3280" s="15">
        <f t="shared" si="310"/>
        <v>42124.598414351851</v>
      </c>
      <c r="T3280" s="16">
        <f t="shared" si="311"/>
        <v>42154.598414351851</v>
      </c>
    </row>
    <row r="3281" spans="1:20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s="9" t="str">
        <f t="shared" si="308"/>
        <v>Theater</v>
      </c>
      <c r="R3281" s="9" t="str">
        <f t="shared" si="309"/>
        <v>Plays</v>
      </c>
      <c r="S3281" s="15">
        <f t="shared" si="310"/>
        <v>42430.852534722224</v>
      </c>
      <c r="T3281" s="16">
        <f t="shared" si="311"/>
        <v>42460.81086805556</v>
      </c>
    </row>
    <row r="3282" spans="1:20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s="9" t="str">
        <f t="shared" si="308"/>
        <v>Theater</v>
      </c>
      <c r="R3282" s="9" t="str">
        <f t="shared" si="309"/>
        <v>Plays</v>
      </c>
      <c r="S3282" s="15">
        <f t="shared" si="310"/>
        <v>42121.506921296299</v>
      </c>
      <c r="T3282" s="16">
        <f t="shared" si="311"/>
        <v>42155.958333333328</v>
      </c>
    </row>
    <row r="3283" spans="1:20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s="9" t="str">
        <f t="shared" si="308"/>
        <v>Theater</v>
      </c>
      <c r="R3283" s="9" t="str">
        <f t="shared" si="309"/>
        <v>Plays</v>
      </c>
      <c r="S3283" s="15">
        <f t="shared" si="310"/>
        <v>42218.769733796296</v>
      </c>
      <c r="T3283" s="16">
        <f t="shared" si="311"/>
        <v>42248.769733796296</v>
      </c>
    </row>
    <row r="3284" spans="1:20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s="9" t="str">
        <f t="shared" si="308"/>
        <v>Theater</v>
      </c>
      <c r="R3284" s="9" t="str">
        <f t="shared" si="309"/>
        <v>Plays</v>
      </c>
      <c r="S3284" s="15">
        <f t="shared" si="310"/>
        <v>42444.94430555556</v>
      </c>
      <c r="T3284" s="16">
        <f t="shared" si="311"/>
        <v>42488.94430555556</v>
      </c>
    </row>
    <row r="3285" spans="1:20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s="9" t="str">
        <f t="shared" si="308"/>
        <v>Theater</v>
      </c>
      <c r="R3285" s="9" t="str">
        <f t="shared" si="309"/>
        <v>Plays</v>
      </c>
      <c r="S3285" s="15">
        <f t="shared" si="310"/>
        <v>42379.49418981481</v>
      </c>
      <c r="T3285" s="16">
        <f t="shared" si="311"/>
        <v>42410.625</v>
      </c>
    </row>
    <row r="3286" spans="1:20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15">
        <f t="shared" si="310"/>
        <v>42380.634872685187</v>
      </c>
      <c r="T3286" s="16">
        <f t="shared" si="311"/>
        <v>42397.999305555553</v>
      </c>
    </row>
    <row r="3287" spans="1:20" ht="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s="9" t="str">
        <f t="shared" si="308"/>
        <v>Theater</v>
      </c>
      <c r="R3287" s="9" t="str">
        <f t="shared" si="309"/>
        <v>Plays</v>
      </c>
      <c r="S3287" s="15">
        <f t="shared" si="310"/>
        <v>42762.692430555559</v>
      </c>
      <c r="T3287" s="16">
        <f t="shared" si="311"/>
        <v>42793.958333333328</v>
      </c>
    </row>
    <row r="3288" spans="1:20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s="9" t="str">
        <f t="shared" si="308"/>
        <v>Theater</v>
      </c>
      <c r="R3288" s="9" t="str">
        <f t="shared" si="309"/>
        <v>Plays</v>
      </c>
      <c r="S3288" s="15">
        <f t="shared" si="310"/>
        <v>42567.590069444443</v>
      </c>
      <c r="T3288" s="16">
        <f t="shared" si="311"/>
        <v>42597.590069444443</v>
      </c>
    </row>
    <row r="3289" spans="1:20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s="9" t="str">
        <f t="shared" si="308"/>
        <v>Theater</v>
      </c>
      <c r="R3289" s="9" t="str">
        <f t="shared" si="309"/>
        <v>Plays</v>
      </c>
      <c r="S3289" s="15">
        <f t="shared" si="310"/>
        <v>42311.500324074077</v>
      </c>
      <c r="T3289" s="16">
        <f t="shared" si="311"/>
        <v>42336.500324074077</v>
      </c>
    </row>
    <row r="3290" spans="1:20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s="9" t="str">
        <f t="shared" si="308"/>
        <v>Theater</v>
      </c>
      <c r="R3290" s="9" t="str">
        <f t="shared" si="309"/>
        <v>Plays</v>
      </c>
      <c r="S3290" s="15">
        <f t="shared" si="310"/>
        <v>42505.524479166663</v>
      </c>
      <c r="T3290" s="16">
        <f t="shared" si="311"/>
        <v>42541.708333333328</v>
      </c>
    </row>
    <row r="3291" spans="1:20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s="9" t="str">
        <f t="shared" si="308"/>
        <v>Theater</v>
      </c>
      <c r="R3291" s="9" t="str">
        <f t="shared" si="309"/>
        <v>Plays</v>
      </c>
      <c r="S3291" s="15">
        <f t="shared" si="310"/>
        <v>42758.118078703701</v>
      </c>
      <c r="T3291" s="16">
        <f t="shared" si="311"/>
        <v>42786.118078703701</v>
      </c>
    </row>
    <row r="3292" spans="1:20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s="9" t="str">
        <f t="shared" si="308"/>
        <v>Theater</v>
      </c>
      <c r="R3292" s="9" t="str">
        <f t="shared" si="309"/>
        <v>Plays</v>
      </c>
      <c r="S3292" s="15">
        <f t="shared" si="310"/>
        <v>42775.26494212963</v>
      </c>
      <c r="T3292" s="16">
        <f t="shared" si="311"/>
        <v>42805.26494212963</v>
      </c>
    </row>
    <row r="3293" spans="1:20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s="9" t="str">
        <f t="shared" si="308"/>
        <v>Theater</v>
      </c>
      <c r="R3293" s="9" t="str">
        <f t="shared" si="309"/>
        <v>Plays</v>
      </c>
      <c r="S3293" s="15">
        <f t="shared" si="310"/>
        <v>42232.452546296292</v>
      </c>
      <c r="T3293" s="16">
        <f t="shared" si="311"/>
        <v>42263.915972222225</v>
      </c>
    </row>
    <row r="3294" spans="1:20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s="9" t="str">
        <f t="shared" si="308"/>
        <v>Theater</v>
      </c>
      <c r="R3294" s="9" t="str">
        <f t="shared" si="309"/>
        <v>Plays</v>
      </c>
      <c r="S3294" s="15">
        <f t="shared" si="310"/>
        <v>42282.520231481481</v>
      </c>
      <c r="T3294" s="16">
        <f t="shared" si="311"/>
        <v>42342.561898148153</v>
      </c>
    </row>
    <row r="3295" spans="1:20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s="9" t="str">
        <f t="shared" si="308"/>
        <v>Theater</v>
      </c>
      <c r="R3295" s="9" t="str">
        <f t="shared" si="309"/>
        <v>Plays</v>
      </c>
      <c r="S3295" s="15">
        <f t="shared" si="310"/>
        <v>42768.175370370373</v>
      </c>
      <c r="T3295" s="16">
        <f t="shared" si="311"/>
        <v>42798.175370370373</v>
      </c>
    </row>
    <row r="3296" spans="1:20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s="9" t="str">
        <f t="shared" si="308"/>
        <v>Theater</v>
      </c>
      <c r="R3296" s="9" t="str">
        <f t="shared" si="309"/>
        <v>Plays</v>
      </c>
      <c r="S3296" s="15">
        <f t="shared" si="310"/>
        <v>42141.291134259256</v>
      </c>
      <c r="T3296" s="16">
        <f t="shared" si="311"/>
        <v>42171.291134259256</v>
      </c>
    </row>
    <row r="3297" spans="1:20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s="9" t="str">
        <f t="shared" si="308"/>
        <v>Theater</v>
      </c>
      <c r="R3297" s="9" t="str">
        <f t="shared" si="309"/>
        <v>Plays</v>
      </c>
      <c r="S3297" s="15">
        <f t="shared" si="310"/>
        <v>42609.192465277782</v>
      </c>
      <c r="T3297" s="16">
        <f t="shared" si="311"/>
        <v>42639.192465277782</v>
      </c>
    </row>
    <row r="3298" spans="1:20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s="9" t="str">
        <f t="shared" si="308"/>
        <v>Theater</v>
      </c>
      <c r="R3298" s="9" t="str">
        <f t="shared" si="309"/>
        <v>Plays</v>
      </c>
      <c r="S3298" s="15">
        <f t="shared" si="310"/>
        <v>42309.506620370375</v>
      </c>
      <c r="T3298" s="16">
        <f t="shared" si="311"/>
        <v>42330.666666666672</v>
      </c>
    </row>
    <row r="3299" spans="1:20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s="9" t="str">
        <f t="shared" si="308"/>
        <v>Theater</v>
      </c>
      <c r="R3299" s="9" t="str">
        <f t="shared" si="309"/>
        <v>Plays</v>
      </c>
      <c r="S3299" s="15">
        <f t="shared" si="310"/>
        <v>42193.521481481483</v>
      </c>
      <c r="T3299" s="16">
        <f t="shared" si="311"/>
        <v>42212.707638888889</v>
      </c>
    </row>
    <row r="3300" spans="1:20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s="9" t="str">
        <f t="shared" si="308"/>
        <v>Theater</v>
      </c>
      <c r="R3300" s="9" t="str">
        <f t="shared" si="309"/>
        <v>Plays</v>
      </c>
      <c r="S3300" s="15">
        <f t="shared" si="310"/>
        <v>42239.707962962959</v>
      </c>
      <c r="T3300" s="16">
        <f t="shared" si="311"/>
        <v>42259.75</v>
      </c>
    </row>
    <row r="3301" spans="1:20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s="9" t="str">
        <f t="shared" si="308"/>
        <v>Theater</v>
      </c>
      <c r="R3301" s="9" t="str">
        <f t="shared" si="309"/>
        <v>Plays</v>
      </c>
      <c r="S3301" s="15">
        <f t="shared" si="310"/>
        <v>42261.667395833334</v>
      </c>
      <c r="T3301" s="16">
        <f t="shared" si="311"/>
        <v>42291.667395833334</v>
      </c>
    </row>
    <row r="3302" spans="1:20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s="9" t="str">
        <f t="shared" si="308"/>
        <v>Theater</v>
      </c>
      <c r="R3302" s="9" t="str">
        <f t="shared" si="309"/>
        <v>Plays</v>
      </c>
      <c r="S3302" s="15">
        <f t="shared" si="310"/>
        <v>42102.493773148148</v>
      </c>
      <c r="T3302" s="16">
        <f t="shared" si="311"/>
        <v>42123.493773148148</v>
      </c>
    </row>
    <row r="3303" spans="1:20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15">
        <f t="shared" si="310"/>
        <v>42538.485833333332</v>
      </c>
      <c r="T3303" s="16">
        <f t="shared" si="311"/>
        <v>42583.040972222225</v>
      </c>
    </row>
    <row r="3304" spans="1:20" ht="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15">
        <f t="shared" si="310"/>
        <v>42681.10157407407</v>
      </c>
      <c r="T3304" s="16">
        <f t="shared" si="311"/>
        <v>42711.10157407407</v>
      </c>
    </row>
    <row r="3305" spans="1:20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15">
        <f t="shared" si="310"/>
        <v>42056.40143518518</v>
      </c>
      <c r="T3305" s="16">
        <f t="shared" si="311"/>
        <v>42091.359768518523</v>
      </c>
    </row>
    <row r="3306" spans="1:20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s="9" t="str">
        <f t="shared" si="308"/>
        <v>Theater</v>
      </c>
      <c r="R3306" s="9" t="str">
        <f t="shared" si="309"/>
        <v>Plays</v>
      </c>
      <c r="S3306" s="15">
        <f t="shared" si="310"/>
        <v>42696.374444444446</v>
      </c>
      <c r="T3306" s="16">
        <f t="shared" si="311"/>
        <v>42726.374444444446</v>
      </c>
    </row>
    <row r="3307" spans="1:20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15">
        <f t="shared" si="310"/>
        <v>42186.605879629627</v>
      </c>
      <c r="T3307" s="16">
        <f t="shared" si="311"/>
        <v>42216.605879629627</v>
      </c>
    </row>
    <row r="3308" spans="1:20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s="9" t="str">
        <f t="shared" si="308"/>
        <v>Theater</v>
      </c>
      <c r="R3308" s="9" t="str">
        <f t="shared" si="309"/>
        <v>Plays</v>
      </c>
      <c r="S3308" s="15">
        <f t="shared" si="310"/>
        <v>42492.969236111108</v>
      </c>
      <c r="T3308" s="16">
        <f t="shared" si="311"/>
        <v>42530.875</v>
      </c>
    </row>
    <row r="3309" spans="1:20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s="9" t="str">
        <f t="shared" si="308"/>
        <v>Theater</v>
      </c>
      <c r="R3309" s="9" t="str">
        <f t="shared" si="309"/>
        <v>Plays</v>
      </c>
      <c r="S3309" s="15">
        <f t="shared" si="310"/>
        <v>42474.807164351849</v>
      </c>
      <c r="T3309" s="16">
        <f t="shared" si="311"/>
        <v>42504.807164351849</v>
      </c>
    </row>
    <row r="3310" spans="1:20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s="9" t="str">
        <f t="shared" si="308"/>
        <v>Theater</v>
      </c>
      <c r="R3310" s="9" t="str">
        <f t="shared" si="309"/>
        <v>Plays</v>
      </c>
      <c r="S3310" s="15">
        <f t="shared" si="310"/>
        <v>42452.626909722225</v>
      </c>
      <c r="T3310" s="16">
        <f t="shared" si="311"/>
        <v>42473.626909722225</v>
      </c>
    </row>
    <row r="3311" spans="1:20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15">
        <f t="shared" si="310"/>
        <v>42628.400208333333</v>
      </c>
      <c r="T3311" s="16">
        <f t="shared" si="311"/>
        <v>42659.400208333333</v>
      </c>
    </row>
    <row r="3312" spans="1:20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s="9" t="str">
        <f t="shared" si="308"/>
        <v>Theater</v>
      </c>
      <c r="R3312" s="9" t="str">
        <f t="shared" si="309"/>
        <v>Plays</v>
      </c>
      <c r="S3312" s="15">
        <f t="shared" si="310"/>
        <v>42253.678530092591</v>
      </c>
      <c r="T3312" s="16">
        <f t="shared" si="311"/>
        <v>42283.678530092591</v>
      </c>
    </row>
    <row r="3313" spans="1:20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s="9" t="str">
        <f t="shared" si="308"/>
        <v>Theater</v>
      </c>
      <c r="R3313" s="9" t="str">
        <f t="shared" si="309"/>
        <v>Plays</v>
      </c>
      <c r="S3313" s="15">
        <f t="shared" si="310"/>
        <v>42264.04178240741</v>
      </c>
      <c r="T3313" s="16">
        <f t="shared" si="311"/>
        <v>42294.04178240741</v>
      </c>
    </row>
    <row r="3314" spans="1:20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15">
        <f t="shared" si="310"/>
        <v>42664.559560185182</v>
      </c>
      <c r="T3314" s="16">
        <f t="shared" si="311"/>
        <v>42685.666666666672</v>
      </c>
    </row>
    <row r="3315" spans="1:20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s="9" t="str">
        <f t="shared" si="308"/>
        <v>Theater</v>
      </c>
      <c r="R3315" s="9" t="str">
        <f t="shared" si="309"/>
        <v>Plays</v>
      </c>
      <c r="S3315" s="15">
        <f t="shared" si="310"/>
        <v>42381.994409722218</v>
      </c>
      <c r="T3315" s="16">
        <f t="shared" si="311"/>
        <v>42395.791666666672</v>
      </c>
    </row>
    <row r="3316" spans="1:20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s="9" t="str">
        <f t="shared" si="308"/>
        <v>Theater</v>
      </c>
      <c r="R3316" s="9" t="str">
        <f t="shared" si="309"/>
        <v>Plays</v>
      </c>
      <c r="S3316" s="15">
        <f t="shared" si="310"/>
        <v>42105.017488425925</v>
      </c>
      <c r="T3316" s="16">
        <f t="shared" si="311"/>
        <v>42132.586805555555</v>
      </c>
    </row>
    <row r="3317" spans="1:20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s="9" t="str">
        <f t="shared" si="308"/>
        <v>Theater</v>
      </c>
      <c r="R3317" s="9" t="str">
        <f t="shared" si="309"/>
        <v>Plays</v>
      </c>
      <c r="S3317" s="15">
        <f t="shared" si="310"/>
        <v>42466.053715277776</v>
      </c>
      <c r="T3317" s="16">
        <f t="shared" si="311"/>
        <v>42496.053715277776</v>
      </c>
    </row>
    <row r="3318" spans="1:20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s="9" t="str">
        <f t="shared" si="308"/>
        <v>Theater</v>
      </c>
      <c r="R3318" s="9" t="str">
        <f t="shared" si="309"/>
        <v>Plays</v>
      </c>
      <c r="S3318" s="15">
        <f t="shared" si="310"/>
        <v>41826.621238425927</v>
      </c>
      <c r="T3318" s="16">
        <f t="shared" si="311"/>
        <v>41859.329166666663</v>
      </c>
    </row>
    <row r="3319" spans="1:20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s="9" t="str">
        <f t="shared" si="308"/>
        <v>Theater</v>
      </c>
      <c r="R3319" s="9" t="str">
        <f t="shared" si="309"/>
        <v>Plays</v>
      </c>
      <c r="S3319" s="15">
        <f t="shared" si="310"/>
        <v>42498.789629629631</v>
      </c>
      <c r="T3319" s="16">
        <f t="shared" si="311"/>
        <v>42528.789629629631</v>
      </c>
    </row>
    <row r="3320" spans="1:20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15">
        <f t="shared" si="310"/>
        <v>42431.052002314813</v>
      </c>
      <c r="T3320" s="16">
        <f t="shared" si="311"/>
        <v>42470.854166666672</v>
      </c>
    </row>
    <row r="3321" spans="1:20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15">
        <f t="shared" si="310"/>
        <v>41990.335486111115</v>
      </c>
      <c r="T3321" s="16">
        <f t="shared" si="311"/>
        <v>42035.335486111115</v>
      </c>
    </row>
    <row r="3322" spans="1:20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s="9" t="str">
        <f t="shared" si="308"/>
        <v>Theater</v>
      </c>
      <c r="R3322" s="9" t="str">
        <f t="shared" si="309"/>
        <v>Plays</v>
      </c>
      <c r="S3322" s="15">
        <f t="shared" si="310"/>
        <v>42512.795798611114</v>
      </c>
      <c r="T3322" s="16">
        <f t="shared" si="311"/>
        <v>42542.795798611114</v>
      </c>
    </row>
    <row r="3323" spans="1:20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15">
        <f t="shared" si="310"/>
        <v>41913.850289351853</v>
      </c>
      <c r="T3323" s="16">
        <f t="shared" si="311"/>
        <v>41927.915972222225</v>
      </c>
    </row>
    <row r="3324" spans="1:20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s="9" t="str">
        <f t="shared" si="308"/>
        <v>Theater</v>
      </c>
      <c r="R3324" s="9" t="str">
        <f t="shared" si="309"/>
        <v>Plays</v>
      </c>
      <c r="S3324" s="15">
        <f t="shared" si="310"/>
        <v>42520.760370370372</v>
      </c>
      <c r="T3324" s="16">
        <f t="shared" si="311"/>
        <v>42542.913194444445</v>
      </c>
    </row>
    <row r="3325" spans="1:20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s="9" t="str">
        <f t="shared" si="308"/>
        <v>Theater</v>
      </c>
      <c r="R3325" s="9" t="str">
        <f t="shared" si="309"/>
        <v>Plays</v>
      </c>
      <c r="S3325" s="15">
        <f t="shared" si="310"/>
        <v>42608.11583333333</v>
      </c>
      <c r="T3325" s="16">
        <f t="shared" si="311"/>
        <v>42638.11583333333</v>
      </c>
    </row>
    <row r="3326" spans="1:20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15">
        <f t="shared" si="310"/>
        <v>42512.33321759259</v>
      </c>
      <c r="T3326" s="16">
        <f t="shared" si="311"/>
        <v>42526.33321759259</v>
      </c>
    </row>
    <row r="3327" spans="1:20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15">
        <f t="shared" si="310"/>
        <v>42064.535613425927</v>
      </c>
      <c r="T3327" s="16">
        <f t="shared" si="311"/>
        <v>42099.493946759263</v>
      </c>
    </row>
    <row r="3328" spans="1:20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s="9" t="str">
        <f t="shared" si="308"/>
        <v>Theater</v>
      </c>
      <c r="R3328" s="9" t="str">
        <f t="shared" si="309"/>
        <v>Plays</v>
      </c>
      <c r="S3328" s="15">
        <f t="shared" si="310"/>
        <v>42041.464178240742</v>
      </c>
      <c r="T3328" s="16">
        <f t="shared" si="311"/>
        <v>42071.42251157407</v>
      </c>
    </row>
    <row r="3329" spans="1:20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s="9" t="str">
        <f t="shared" si="308"/>
        <v>Theater</v>
      </c>
      <c r="R3329" s="9" t="str">
        <f t="shared" si="309"/>
        <v>Plays</v>
      </c>
      <c r="S3329" s="15">
        <f t="shared" si="310"/>
        <v>42468.124606481477</v>
      </c>
      <c r="T3329" s="16">
        <f t="shared" si="311"/>
        <v>42498.124606481477</v>
      </c>
    </row>
    <row r="3330" spans="1:20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s="9" t="str">
        <f t="shared" si="308"/>
        <v>Theater</v>
      </c>
      <c r="R3330" s="9" t="str">
        <f t="shared" si="309"/>
        <v>Plays</v>
      </c>
      <c r="S3330" s="15">
        <f t="shared" si="310"/>
        <v>41822.32503472222</v>
      </c>
      <c r="T3330" s="16">
        <f t="shared" si="311"/>
        <v>41824.791666666664</v>
      </c>
    </row>
    <row r="3331" spans="1:20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8">
        <f t="shared" ref="P3331:P3394" si="313">IF(L3331&gt;0,E3331/L3331, 0)</f>
        <v>44.92307692307692</v>
      </c>
      <c r="Q3331" s="9" t="str">
        <f t="shared" ref="Q3331:Q3394" si="314">PROPER(LEFT($N3331,FIND("/",$N3331)-1))</f>
        <v>Theater</v>
      </c>
      <c r="R3331" s="9" t="str">
        <f t="shared" ref="R3331:R3394" si="315">PROPER(RIGHT($N3331,LEN(N3331)-FIND("/",N3331)))</f>
        <v>Plays</v>
      </c>
      <c r="S3331" s="15">
        <f t="shared" ref="S3331:S3394" si="316">(J3331/86400)+25569+(-6/24)</f>
        <v>41837.073009259257</v>
      </c>
      <c r="T3331" s="16">
        <f t="shared" ref="T3331:T3394" si="317">(I3331/86400)+25569+(-6/24)</f>
        <v>41847.708333333336</v>
      </c>
    </row>
    <row r="3332" spans="1:20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s="9" t="str">
        <f t="shared" si="314"/>
        <v>Theater</v>
      </c>
      <c r="R3332" s="9" t="str">
        <f t="shared" si="315"/>
        <v>Plays</v>
      </c>
      <c r="S3332" s="15">
        <f t="shared" si="316"/>
        <v>42065.637361111112</v>
      </c>
      <c r="T3332" s="16">
        <f t="shared" si="317"/>
        <v>42095.595694444448</v>
      </c>
    </row>
    <row r="3333" spans="1:20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15">
        <f t="shared" si="316"/>
        <v>42248.447754629626</v>
      </c>
      <c r="T3333" s="16">
        <f t="shared" si="317"/>
        <v>42283.447754629626</v>
      </c>
    </row>
    <row r="3334" spans="1:20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s="9" t="str">
        <f t="shared" si="314"/>
        <v>Theater</v>
      </c>
      <c r="R3334" s="9" t="str">
        <f t="shared" si="315"/>
        <v>Plays</v>
      </c>
      <c r="S3334" s="15">
        <f t="shared" si="316"/>
        <v>41809.610300925924</v>
      </c>
      <c r="T3334" s="16">
        <f t="shared" si="317"/>
        <v>41839.610300925924</v>
      </c>
    </row>
    <row r="3335" spans="1:20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s="9" t="str">
        <f t="shared" si="314"/>
        <v>Theater</v>
      </c>
      <c r="R3335" s="9" t="str">
        <f t="shared" si="315"/>
        <v>Plays</v>
      </c>
      <c r="S3335" s="15">
        <f t="shared" si="316"/>
        <v>42148.426851851851</v>
      </c>
      <c r="T3335" s="16">
        <f t="shared" si="317"/>
        <v>42170.426851851851</v>
      </c>
    </row>
    <row r="3336" spans="1:20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s="9" t="str">
        <f t="shared" si="314"/>
        <v>Theater</v>
      </c>
      <c r="R3336" s="9" t="str">
        <f t="shared" si="315"/>
        <v>Plays</v>
      </c>
      <c r="S3336" s="15">
        <f t="shared" si="316"/>
        <v>42185.271087962959</v>
      </c>
      <c r="T3336" s="16">
        <f t="shared" si="317"/>
        <v>42215.271087962959</v>
      </c>
    </row>
    <row r="3337" spans="1:20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s="9" t="str">
        <f t="shared" si="314"/>
        <v>Theater</v>
      </c>
      <c r="R3337" s="9" t="str">
        <f t="shared" si="315"/>
        <v>Plays</v>
      </c>
      <c r="S3337" s="15">
        <f t="shared" si="316"/>
        <v>41827.424143518518</v>
      </c>
      <c r="T3337" s="16">
        <f t="shared" si="317"/>
        <v>41854.708333333336</v>
      </c>
    </row>
    <row r="3338" spans="1:20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s="9" t="str">
        <f t="shared" si="314"/>
        <v>Theater</v>
      </c>
      <c r="R3338" s="9" t="str">
        <f t="shared" si="315"/>
        <v>Plays</v>
      </c>
      <c r="S3338" s="15">
        <f t="shared" si="316"/>
        <v>42437.148680555554</v>
      </c>
      <c r="T3338" s="16">
        <f t="shared" si="317"/>
        <v>42465.10701388889</v>
      </c>
    </row>
    <row r="3339" spans="1:20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s="9" t="str">
        <f t="shared" si="314"/>
        <v>Theater</v>
      </c>
      <c r="R3339" s="9" t="str">
        <f t="shared" si="315"/>
        <v>Plays</v>
      </c>
      <c r="S3339" s="15">
        <f t="shared" si="316"/>
        <v>41901.032025462962</v>
      </c>
      <c r="T3339" s="16">
        <f t="shared" si="317"/>
        <v>41922.625</v>
      </c>
    </row>
    <row r="3340" spans="1:20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s="9" t="str">
        <f t="shared" si="314"/>
        <v>Theater</v>
      </c>
      <c r="R3340" s="9" t="str">
        <f t="shared" si="315"/>
        <v>Plays</v>
      </c>
      <c r="S3340" s="15">
        <f t="shared" si="316"/>
        <v>42769.324999999997</v>
      </c>
      <c r="T3340" s="16">
        <f t="shared" si="317"/>
        <v>42790.324999999997</v>
      </c>
    </row>
    <row r="3341" spans="1:20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s="9" t="str">
        <f t="shared" si="314"/>
        <v>Theater</v>
      </c>
      <c r="R3341" s="9" t="str">
        <f t="shared" si="315"/>
        <v>Plays</v>
      </c>
      <c r="S3341" s="15">
        <f t="shared" si="316"/>
        <v>42549.415717592594</v>
      </c>
      <c r="T3341" s="16">
        <f t="shared" si="317"/>
        <v>42579.415717592594</v>
      </c>
    </row>
    <row r="3342" spans="1:20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s="9" t="str">
        <f t="shared" si="314"/>
        <v>Theater</v>
      </c>
      <c r="R3342" s="9" t="str">
        <f t="shared" si="315"/>
        <v>Plays</v>
      </c>
      <c r="S3342" s="15">
        <f t="shared" si="316"/>
        <v>42685.724004629628</v>
      </c>
      <c r="T3342" s="16">
        <f t="shared" si="317"/>
        <v>42710.724004629628</v>
      </c>
    </row>
    <row r="3343" spans="1:20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s="9" t="str">
        <f t="shared" si="314"/>
        <v>Theater</v>
      </c>
      <c r="R3343" s="9" t="str">
        <f t="shared" si="315"/>
        <v>Plays</v>
      </c>
      <c r="S3343" s="15">
        <f t="shared" si="316"/>
        <v>42510.548854166671</v>
      </c>
      <c r="T3343" s="16">
        <f t="shared" si="317"/>
        <v>42533.458333333328</v>
      </c>
    </row>
    <row r="3344" spans="1:20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s="9" t="str">
        <f t="shared" si="314"/>
        <v>Theater</v>
      </c>
      <c r="R3344" s="9" t="str">
        <f t="shared" si="315"/>
        <v>Plays</v>
      </c>
      <c r="S3344" s="15">
        <f t="shared" si="316"/>
        <v>42062.046412037038</v>
      </c>
      <c r="T3344" s="16">
        <f t="shared" si="317"/>
        <v>42094.957638888889</v>
      </c>
    </row>
    <row r="3345" spans="1:20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s="9" t="str">
        <f t="shared" si="314"/>
        <v>Theater</v>
      </c>
      <c r="R3345" s="9" t="str">
        <f t="shared" si="315"/>
        <v>Plays</v>
      </c>
      <c r="S3345" s="15">
        <f t="shared" si="316"/>
        <v>42452.666481481487</v>
      </c>
      <c r="T3345" s="16">
        <f t="shared" si="317"/>
        <v>42473.304166666669</v>
      </c>
    </row>
    <row r="3346" spans="1:20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s="9" t="str">
        <f t="shared" si="314"/>
        <v>Theater</v>
      </c>
      <c r="R3346" s="9" t="str">
        <f t="shared" si="315"/>
        <v>Plays</v>
      </c>
      <c r="S3346" s="15">
        <f t="shared" si="316"/>
        <v>41850.950150462959</v>
      </c>
      <c r="T3346" s="16">
        <f t="shared" si="317"/>
        <v>41880.950150462959</v>
      </c>
    </row>
    <row r="3347" spans="1:20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15">
        <f t="shared" si="316"/>
        <v>42052.856111111112</v>
      </c>
      <c r="T3347" s="16">
        <f t="shared" si="317"/>
        <v>42111.775694444441</v>
      </c>
    </row>
    <row r="3348" spans="1:20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s="9" t="str">
        <f t="shared" si="314"/>
        <v>Theater</v>
      </c>
      <c r="R3348" s="9" t="str">
        <f t="shared" si="315"/>
        <v>Plays</v>
      </c>
      <c r="S3348" s="15">
        <f t="shared" si="316"/>
        <v>42053.774421296301</v>
      </c>
      <c r="T3348" s="16">
        <f t="shared" si="317"/>
        <v>42060.774421296301</v>
      </c>
    </row>
    <row r="3349" spans="1:20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s="9" t="str">
        <f t="shared" si="314"/>
        <v>Theater</v>
      </c>
      <c r="R3349" s="9" t="str">
        <f t="shared" si="315"/>
        <v>Plays</v>
      </c>
      <c r="S3349" s="15">
        <f t="shared" si="316"/>
        <v>42484.301550925928</v>
      </c>
      <c r="T3349" s="16">
        <f t="shared" si="317"/>
        <v>42498.625</v>
      </c>
    </row>
    <row r="3350" spans="1:20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s="9" t="str">
        <f t="shared" si="314"/>
        <v>Theater</v>
      </c>
      <c r="R3350" s="9" t="str">
        <f t="shared" si="315"/>
        <v>Plays</v>
      </c>
      <c r="S3350" s="15">
        <f t="shared" si="316"/>
        <v>42466.308796296296</v>
      </c>
      <c r="T3350" s="16">
        <f t="shared" si="317"/>
        <v>42489.915972222225</v>
      </c>
    </row>
    <row r="3351" spans="1:20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s="9" t="str">
        <f t="shared" si="314"/>
        <v>Theater</v>
      </c>
      <c r="R3351" s="9" t="str">
        <f t="shared" si="315"/>
        <v>Plays</v>
      </c>
      <c r="S3351" s="15">
        <f t="shared" si="316"/>
        <v>42512.860787037032</v>
      </c>
      <c r="T3351" s="16">
        <f t="shared" si="317"/>
        <v>42534.458333333328</v>
      </c>
    </row>
    <row r="3352" spans="1:20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s="9" t="str">
        <f t="shared" si="314"/>
        <v>Theater</v>
      </c>
      <c r="R3352" s="9" t="str">
        <f t="shared" si="315"/>
        <v>Plays</v>
      </c>
      <c r="S3352" s="15">
        <f t="shared" si="316"/>
        <v>42302.451516203699</v>
      </c>
      <c r="T3352" s="16">
        <f t="shared" si="317"/>
        <v>42337.708333333328</v>
      </c>
    </row>
    <row r="3353" spans="1:20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s="9" t="str">
        <f t="shared" si="314"/>
        <v>Theater</v>
      </c>
      <c r="R3353" s="9" t="str">
        <f t="shared" si="315"/>
        <v>Plays</v>
      </c>
      <c r="S3353" s="15">
        <f t="shared" si="316"/>
        <v>41806.145428240743</v>
      </c>
      <c r="T3353" s="16">
        <f t="shared" si="317"/>
        <v>41843.208333333336</v>
      </c>
    </row>
    <row r="3354" spans="1:20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15">
        <f t="shared" si="316"/>
        <v>42495.742800925931</v>
      </c>
      <c r="T3354" s="16">
        <f t="shared" si="317"/>
        <v>42552.708333333328</v>
      </c>
    </row>
    <row r="3355" spans="1:20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s="9" t="str">
        <f t="shared" si="314"/>
        <v>Theater</v>
      </c>
      <c r="R3355" s="9" t="str">
        <f t="shared" si="315"/>
        <v>Plays</v>
      </c>
      <c r="S3355" s="15">
        <f t="shared" si="316"/>
        <v>42479.182291666672</v>
      </c>
      <c r="T3355" s="16">
        <f t="shared" si="317"/>
        <v>42492.708333333328</v>
      </c>
    </row>
    <row r="3356" spans="1:20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15">
        <f t="shared" si="316"/>
        <v>42270.4769212963</v>
      </c>
      <c r="T3356" s="16">
        <f t="shared" si="317"/>
        <v>42305.917361111111</v>
      </c>
    </row>
    <row r="3357" spans="1:20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s="9" t="str">
        <f t="shared" si="314"/>
        <v>Theater</v>
      </c>
      <c r="R3357" s="9" t="str">
        <f t="shared" si="315"/>
        <v>Plays</v>
      </c>
      <c r="S3357" s="15">
        <f t="shared" si="316"/>
        <v>42489.369525462964</v>
      </c>
      <c r="T3357" s="16">
        <f t="shared" si="317"/>
        <v>42500.220138888893</v>
      </c>
    </row>
    <row r="3358" spans="1:20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s="9" t="str">
        <f t="shared" si="314"/>
        <v>Theater</v>
      </c>
      <c r="R3358" s="9" t="str">
        <f t="shared" si="315"/>
        <v>Plays</v>
      </c>
      <c r="S3358" s="15">
        <f t="shared" si="316"/>
        <v>42536.565648148149</v>
      </c>
      <c r="T3358" s="16">
        <f t="shared" si="317"/>
        <v>42566.565648148149</v>
      </c>
    </row>
    <row r="3359" spans="1:20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s="9" t="str">
        <f t="shared" si="314"/>
        <v>Theater</v>
      </c>
      <c r="R3359" s="9" t="str">
        <f t="shared" si="315"/>
        <v>Plays</v>
      </c>
      <c r="S3359" s="15">
        <f t="shared" si="316"/>
        <v>41822.167939814812</v>
      </c>
      <c r="T3359" s="16">
        <f t="shared" si="317"/>
        <v>41852.167939814812</v>
      </c>
    </row>
    <row r="3360" spans="1:20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s="9" t="str">
        <f t="shared" si="314"/>
        <v>Theater</v>
      </c>
      <c r="R3360" s="9" t="str">
        <f t="shared" si="315"/>
        <v>Plays</v>
      </c>
      <c r="S3360" s="15">
        <f t="shared" si="316"/>
        <v>41932.061099537037</v>
      </c>
      <c r="T3360" s="16">
        <f t="shared" si="317"/>
        <v>41962.102766203709</v>
      </c>
    </row>
    <row r="3361" spans="1:20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s="9" t="str">
        <f t="shared" si="314"/>
        <v>Theater</v>
      </c>
      <c r="R3361" s="9" t="str">
        <f t="shared" si="315"/>
        <v>Plays</v>
      </c>
      <c r="S3361" s="15">
        <f t="shared" si="316"/>
        <v>42745.807106481487</v>
      </c>
      <c r="T3361" s="16">
        <f t="shared" si="317"/>
        <v>42790.807106481487</v>
      </c>
    </row>
    <row r="3362" spans="1:20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s="9" t="str">
        <f t="shared" si="314"/>
        <v>Theater</v>
      </c>
      <c r="R3362" s="9" t="str">
        <f t="shared" si="315"/>
        <v>Plays</v>
      </c>
      <c r="S3362" s="15">
        <f t="shared" si="316"/>
        <v>42696.832673611112</v>
      </c>
      <c r="T3362" s="16">
        <f t="shared" si="317"/>
        <v>42718.415972222225</v>
      </c>
    </row>
    <row r="3363" spans="1:20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s="9" t="str">
        <f t="shared" si="314"/>
        <v>Theater</v>
      </c>
      <c r="R3363" s="9" t="str">
        <f t="shared" si="315"/>
        <v>Plays</v>
      </c>
      <c r="S3363" s="15">
        <f t="shared" si="316"/>
        <v>41865.775347222225</v>
      </c>
      <c r="T3363" s="16">
        <f t="shared" si="317"/>
        <v>41883.415972222225</v>
      </c>
    </row>
    <row r="3364" spans="1:20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15">
        <f t="shared" si="316"/>
        <v>42055.841631944444</v>
      </c>
      <c r="T3364" s="16">
        <f t="shared" si="317"/>
        <v>42069.954861111109</v>
      </c>
    </row>
    <row r="3365" spans="1:20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s="9" t="str">
        <f t="shared" si="314"/>
        <v>Theater</v>
      </c>
      <c r="R3365" s="9" t="str">
        <f t="shared" si="315"/>
        <v>Plays</v>
      </c>
      <c r="S3365" s="15">
        <f t="shared" si="316"/>
        <v>41851.521354166667</v>
      </c>
      <c r="T3365" s="16">
        <f t="shared" si="317"/>
        <v>41870.416666666664</v>
      </c>
    </row>
    <row r="3366" spans="1:20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s="9" t="str">
        <f t="shared" si="314"/>
        <v>Theater</v>
      </c>
      <c r="R3366" s="9" t="str">
        <f t="shared" si="315"/>
        <v>Plays</v>
      </c>
      <c r="S3366" s="15">
        <f t="shared" si="316"/>
        <v>42422.727418981478</v>
      </c>
      <c r="T3366" s="16">
        <f t="shared" si="317"/>
        <v>42444.625</v>
      </c>
    </row>
    <row r="3367" spans="1:20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s="9" t="str">
        <f t="shared" si="314"/>
        <v>Theater</v>
      </c>
      <c r="R3367" s="9" t="str">
        <f t="shared" si="315"/>
        <v>Plays</v>
      </c>
      <c r="S3367" s="15">
        <f t="shared" si="316"/>
        <v>42320.851759259254</v>
      </c>
      <c r="T3367" s="16">
        <f t="shared" si="317"/>
        <v>42350.851759259254</v>
      </c>
    </row>
    <row r="3368" spans="1:20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s="9" t="str">
        <f t="shared" si="314"/>
        <v>Theater</v>
      </c>
      <c r="R3368" s="9" t="str">
        <f t="shared" si="315"/>
        <v>Plays</v>
      </c>
      <c r="S3368" s="15">
        <f t="shared" si="316"/>
        <v>42106.817557870367</v>
      </c>
      <c r="T3368" s="16">
        <f t="shared" si="317"/>
        <v>42136.817557870367</v>
      </c>
    </row>
    <row r="3369" spans="1:20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s="9" t="str">
        <f t="shared" si="314"/>
        <v>Theater</v>
      </c>
      <c r="R3369" s="9" t="str">
        <f t="shared" si="315"/>
        <v>Plays</v>
      </c>
      <c r="S3369" s="15">
        <f t="shared" si="316"/>
        <v>42192.683958333335</v>
      </c>
      <c r="T3369" s="16">
        <f t="shared" si="317"/>
        <v>42217.683958333335</v>
      </c>
    </row>
    <row r="3370" spans="1:20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s="9" t="str">
        <f t="shared" si="314"/>
        <v>Theater</v>
      </c>
      <c r="R3370" s="9" t="str">
        <f t="shared" si="315"/>
        <v>Plays</v>
      </c>
      <c r="S3370" s="15">
        <f t="shared" si="316"/>
        <v>41968.949756944443</v>
      </c>
      <c r="T3370" s="16">
        <f t="shared" si="317"/>
        <v>42004.958333333328</v>
      </c>
    </row>
    <row r="3371" spans="1:20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s="9" t="str">
        <f t="shared" si="314"/>
        <v>Theater</v>
      </c>
      <c r="R3371" s="9" t="str">
        <f t="shared" si="315"/>
        <v>Plays</v>
      </c>
      <c r="S3371" s="15">
        <f t="shared" si="316"/>
        <v>42689.791435185187</v>
      </c>
      <c r="T3371" s="16">
        <f t="shared" si="317"/>
        <v>42749.791435185187</v>
      </c>
    </row>
    <row r="3372" spans="1:20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s="9" t="str">
        <f t="shared" si="314"/>
        <v>Theater</v>
      </c>
      <c r="R3372" s="9" t="str">
        <f t="shared" si="315"/>
        <v>Plays</v>
      </c>
      <c r="S3372" s="15">
        <f t="shared" si="316"/>
        <v>42690.084317129629</v>
      </c>
      <c r="T3372" s="16">
        <f t="shared" si="317"/>
        <v>42721.083333333328</v>
      </c>
    </row>
    <row r="3373" spans="1:20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s="9" t="str">
        <f t="shared" si="314"/>
        <v>Theater</v>
      </c>
      <c r="R3373" s="9" t="str">
        <f t="shared" si="315"/>
        <v>Plays</v>
      </c>
      <c r="S3373" s="15">
        <f t="shared" si="316"/>
        <v>42312.624594907407</v>
      </c>
      <c r="T3373" s="16">
        <f t="shared" si="317"/>
        <v>42340.624594907407</v>
      </c>
    </row>
    <row r="3374" spans="1:20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s="9" t="str">
        <f t="shared" si="314"/>
        <v>Theater</v>
      </c>
      <c r="R3374" s="9" t="str">
        <f t="shared" si="315"/>
        <v>Plays</v>
      </c>
      <c r="S3374" s="15">
        <f t="shared" si="316"/>
        <v>41855.298101851848</v>
      </c>
      <c r="T3374" s="16">
        <f t="shared" si="317"/>
        <v>41875.957638888889</v>
      </c>
    </row>
    <row r="3375" spans="1:20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s="9" t="str">
        <f t="shared" si="314"/>
        <v>Theater</v>
      </c>
      <c r="R3375" s="9" t="str">
        <f t="shared" si="315"/>
        <v>Plays</v>
      </c>
      <c r="S3375" s="15">
        <f t="shared" si="316"/>
        <v>42179.604629629626</v>
      </c>
      <c r="T3375" s="16">
        <f t="shared" si="317"/>
        <v>42203.416666666672</v>
      </c>
    </row>
    <row r="3376" spans="1:20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s="9" t="str">
        <f t="shared" si="314"/>
        <v>Theater</v>
      </c>
      <c r="R3376" s="9" t="str">
        <f t="shared" si="315"/>
        <v>Plays</v>
      </c>
      <c r="S3376" s="15">
        <f t="shared" si="316"/>
        <v>42275.481666666667</v>
      </c>
      <c r="T3376" s="16">
        <f t="shared" si="317"/>
        <v>42305.481666666667</v>
      </c>
    </row>
    <row r="3377" spans="1:20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s="9" t="str">
        <f t="shared" si="314"/>
        <v>Theater</v>
      </c>
      <c r="R3377" s="9" t="str">
        <f t="shared" si="315"/>
        <v>Plays</v>
      </c>
      <c r="S3377" s="15">
        <f t="shared" si="316"/>
        <v>41765.360798611109</v>
      </c>
      <c r="T3377" s="16">
        <f t="shared" si="317"/>
        <v>41777.360798611109</v>
      </c>
    </row>
    <row r="3378" spans="1:20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s="9" t="str">
        <f t="shared" si="314"/>
        <v>Theater</v>
      </c>
      <c r="R3378" s="9" t="str">
        <f t="shared" si="315"/>
        <v>Plays</v>
      </c>
      <c r="S3378" s="15">
        <f t="shared" si="316"/>
        <v>42059.451319444444</v>
      </c>
      <c r="T3378" s="16">
        <f t="shared" si="317"/>
        <v>42119.409652777773</v>
      </c>
    </row>
    <row r="3379" spans="1:20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s="9" t="str">
        <f t="shared" si="314"/>
        <v>Theater</v>
      </c>
      <c r="R3379" s="9" t="str">
        <f t="shared" si="315"/>
        <v>Plays</v>
      </c>
      <c r="S3379" s="15">
        <f t="shared" si="316"/>
        <v>42053.482627314814</v>
      </c>
      <c r="T3379" s="16">
        <f t="shared" si="317"/>
        <v>42083.455555555556</v>
      </c>
    </row>
    <row r="3380" spans="1:20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s="9" t="str">
        <f t="shared" si="314"/>
        <v>Theater</v>
      </c>
      <c r="R3380" s="9" t="str">
        <f t="shared" si="315"/>
        <v>Plays</v>
      </c>
      <c r="S3380" s="15">
        <f t="shared" si="316"/>
        <v>41858.105393518519</v>
      </c>
      <c r="T3380" s="16">
        <f t="shared" si="317"/>
        <v>41882.297222222223</v>
      </c>
    </row>
    <row r="3381" spans="1:20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s="9" t="str">
        <f t="shared" si="314"/>
        <v>Theater</v>
      </c>
      <c r="R3381" s="9" t="str">
        <f t="shared" si="315"/>
        <v>Plays</v>
      </c>
      <c r="S3381" s="15">
        <f t="shared" si="316"/>
        <v>42225.263888888891</v>
      </c>
      <c r="T3381" s="16">
        <f t="shared" si="317"/>
        <v>42242.708333333328</v>
      </c>
    </row>
    <row r="3382" spans="1:20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s="9" t="str">
        <f t="shared" si="314"/>
        <v>Theater</v>
      </c>
      <c r="R3382" s="9" t="str">
        <f t="shared" si="315"/>
        <v>Plays</v>
      </c>
      <c r="S3382" s="15">
        <f t="shared" si="316"/>
        <v>41937.703449074077</v>
      </c>
      <c r="T3382" s="16">
        <f t="shared" si="317"/>
        <v>41972.745115740741</v>
      </c>
    </row>
    <row r="3383" spans="1:20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s="9" t="str">
        <f t="shared" si="314"/>
        <v>Theater</v>
      </c>
      <c r="R3383" s="9" t="str">
        <f t="shared" si="315"/>
        <v>Plays</v>
      </c>
      <c r="S3383" s="15">
        <f t="shared" si="316"/>
        <v>42043.934988425928</v>
      </c>
      <c r="T3383" s="16">
        <f t="shared" si="317"/>
        <v>42073.893321759257</v>
      </c>
    </row>
    <row r="3384" spans="1:20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s="9" t="str">
        <f t="shared" si="314"/>
        <v>Theater</v>
      </c>
      <c r="R3384" s="9" t="str">
        <f t="shared" si="315"/>
        <v>Plays</v>
      </c>
      <c r="S3384" s="15">
        <f t="shared" si="316"/>
        <v>42559.181203703702</v>
      </c>
      <c r="T3384" s="16">
        <f t="shared" si="317"/>
        <v>42583.707638888889</v>
      </c>
    </row>
    <row r="3385" spans="1:20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s="9" t="str">
        <f t="shared" si="314"/>
        <v>Theater</v>
      </c>
      <c r="R3385" s="9" t="str">
        <f t="shared" si="315"/>
        <v>Plays</v>
      </c>
      <c r="S3385" s="15">
        <f t="shared" si="316"/>
        <v>42524.532638888893</v>
      </c>
      <c r="T3385" s="16">
        <f t="shared" si="317"/>
        <v>42544.532638888893</v>
      </c>
    </row>
    <row r="3386" spans="1:20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s="9" t="str">
        <f t="shared" si="314"/>
        <v>Theater</v>
      </c>
      <c r="R3386" s="9" t="str">
        <f t="shared" si="315"/>
        <v>Plays</v>
      </c>
      <c r="S3386" s="15">
        <f t="shared" si="316"/>
        <v>42291.837592592594</v>
      </c>
      <c r="T3386" s="16">
        <f t="shared" si="317"/>
        <v>42328.875</v>
      </c>
    </row>
    <row r="3387" spans="1:20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s="9" t="str">
        <f t="shared" si="314"/>
        <v>Theater</v>
      </c>
      <c r="R3387" s="9" t="str">
        <f t="shared" si="315"/>
        <v>Plays</v>
      </c>
      <c r="S3387" s="15">
        <f t="shared" si="316"/>
        <v>41953.6175</v>
      </c>
      <c r="T3387" s="16">
        <f t="shared" si="317"/>
        <v>41983.6175</v>
      </c>
    </row>
    <row r="3388" spans="1:20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s="9" t="str">
        <f t="shared" si="314"/>
        <v>Theater</v>
      </c>
      <c r="R3388" s="9" t="str">
        <f t="shared" si="315"/>
        <v>Plays</v>
      </c>
      <c r="S3388" s="15">
        <f t="shared" si="316"/>
        <v>41946.394745370373</v>
      </c>
      <c r="T3388" s="16">
        <f t="shared" si="317"/>
        <v>41976.394745370373</v>
      </c>
    </row>
    <row r="3389" spans="1:20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s="9" t="str">
        <f t="shared" si="314"/>
        <v>Theater</v>
      </c>
      <c r="R3389" s="9" t="str">
        <f t="shared" si="315"/>
        <v>Plays</v>
      </c>
      <c r="S3389" s="15">
        <f t="shared" si="316"/>
        <v>41947.512592592597</v>
      </c>
      <c r="T3389" s="16">
        <f t="shared" si="317"/>
        <v>41987.512592592597</v>
      </c>
    </row>
    <row r="3390" spans="1:20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15">
        <f t="shared" si="316"/>
        <v>42143.211122685185</v>
      </c>
      <c r="T3390" s="16">
        <f t="shared" si="317"/>
        <v>42173.211122685185</v>
      </c>
    </row>
    <row r="3391" spans="1:20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s="9" t="str">
        <f t="shared" si="314"/>
        <v>Theater</v>
      </c>
      <c r="R3391" s="9" t="str">
        <f t="shared" si="315"/>
        <v>Plays</v>
      </c>
      <c r="S3391" s="15">
        <f t="shared" si="316"/>
        <v>42494.313449074078</v>
      </c>
      <c r="T3391" s="16">
        <f t="shared" si="317"/>
        <v>42524.313449074078</v>
      </c>
    </row>
    <row r="3392" spans="1:20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s="9" t="str">
        <f t="shared" si="314"/>
        <v>Theater</v>
      </c>
      <c r="R3392" s="9" t="str">
        <f t="shared" si="315"/>
        <v>Plays</v>
      </c>
      <c r="S3392" s="15">
        <f t="shared" si="316"/>
        <v>41815.524826388893</v>
      </c>
      <c r="T3392" s="16">
        <f t="shared" si="317"/>
        <v>41830.524826388893</v>
      </c>
    </row>
    <row r="3393" spans="1:20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s="9" t="str">
        <f t="shared" si="314"/>
        <v>Theater</v>
      </c>
      <c r="R3393" s="9" t="str">
        <f t="shared" si="315"/>
        <v>Plays</v>
      </c>
      <c r="S3393" s="15">
        <f t="shared" si="316"/>
        <v>41830.295694444445</v>
      </c>
      <c r="T3393" s="16">
        <f t="shared" si="317"/>
        <v>41859.686111111107</v>
      </c>
    </row>
    <row r="3394" spans="1:20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s="9" t="str">
        <f t="shared" si="314"/>
        <v>Theater</v>
      </c>
      <c r="R3394" s="9" t="str">
        <f t="shared" si="315"/>
        <v>Plays</v>
      </c>
      <c r="S3394" s="15">
        <f t="shared" si="316"/>
        <v>42446.595543981486</v>
      </c>
      <c r="T3394" s="16">
        <f t="shared" si="317"/>
        <v>42496.595543981486</v>
      </c>
    </row>
    <row r="3395" spans="1:20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8">
        <f t="shared" ref="P3395:P3458" si="319">IF(L3395&gt;0,E3395/L3395, 0)</f>
        <v>36.06818181818182</v>
      </c>
      <c r="Q3395" s="9" t="str">
        <f t="shared" ref="Q3395:Q3458" si="320">PROPER(LEFT($N3395,FIND("/",$N3395)-1))</f>
        <v>Theater</v>
      </c>
      <c r="R3395" s="9" t="str">
        <f t="shared" ref="R3395:R3458" si="321">PROPER(RIGHT($N3395,LEN(N3395)-FIND("/",N3395)))</f>
        <v>Plays</v>
      </c>
      <c r="S3395" s="15">
        <f t="shared" ref="S3395:S3458" si="322">(J3395/86400)+25569+(-6/24)</f>
        <v>41923.671643518523</v>
      </c>
      <c r="T3395" s="16">
        <f t="shared" ref="T3395:T3458" si="323">(I3395/86400)+25569+(-6/24)</f>
        <v>41948.781944444447</v>
      </c>
    </row>
    <row r="3396" spans="1:20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15">
        <f t="shared" si="322"/>
        <v>41817.34542824074</v>
      </c>
      <c r="T3396" s="16">
        <f t="shared" si="323"/>
        <v>41847.34542824074</v>
      </c>
    </row>
    <row r="3397" spans="1:20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s="9" t="str">
        <f t="shared" si="320"/>
        <v>Theater</v>
      </c>
      <c r="R3397" s="9" t="str">
        <f t="shared" si="321"/>
        <v>Plays</v>
      </c>
      <c r="S3397" s="15">
        <f t="shared" si="322"/>
        <v>42140.462314814809</v>
      </c>
      <c r="T3397" s="16">
        <f t="shared" si="323"/>
        <v>42154.506944444445</v>
      </c>
    </row>
    <row r="3398" spans="1:20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s="9" t="str">
        <f t="shared" si="320"/>
        <v>Theater</v>
      </c>
      <c r="R3398" s="9" t="str">
        <f t="shared" si="321"/>
        <v>Plays</v>
      </c>
      <c r="S3398" s="15">
        <f t="shared" si="322"/>
        <v>41764.196631944447</v>
      </c>
      <c r="T3398" s="16">
        <f t="shared" si="323"/>
        <v>41790.915972222225</v>
      </c>
    </row>
    <row r="3399" spans="1:20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s="9" t="str">
        <f t="shared" si="320"/>
        <v>Theater</v>
      </c>
      <c r="R3399" s="9" t="str">
        <f t="shared" si="321"/>
        <v>Plays</v>
      </c>
      <c r="S3399" s="15">
        <f t="shared" si="322"/>
        <v>42378.228344907402</v>
      </c>
      <c r="T3399" s="16">
        <f t="shared" si="323"/>
        <v>42418.666666666672</v>
      </c>
    </row>
    <row r="3400" spans="1:20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s="9" t="str">
        <f t="shared" si="320"/>
        <v>Theater</v>
      </c>
      <c r="R3400" s="9" t="str">
        <f t="shared" si="321"/>
        <v>Plays</v>
      </c>
      <c r="S3400" s="15">
        <f t="shared" si="322"/>
        <v>41941.502037037033</v>
      </c>
      <c r="T3400" s="16">
        <f t="shared" si="323"/>
        <v>41964.458333333328</v>
      </c>
    </row>
    <row r="3401" spans="1:20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s="9" t="str">
        <f t="shared" si="320"/>
        <v>Theater</v>
      </c>
      <c r="R3401" s="9" t="str">
        <f t="shared" si="321"/>
        <v>Plays</v>
      </c>
      <c r="S3401" s="15">
        <f t="shared" si="322"/>
        <v>42026.670428240745</v>
      </c>
      <c r="T3401" s="16">
        <f t="shared" si="323"/>
        <v>42056.670428240745</v>
      </c>
    </row>
    <row r="3402" spans="1:20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s="9" t="str">
        <f t="shared" si="320"/>
        <v>Theater</v>
      </c>
      <c r="R3402" s="9" t="str">
        <f t="shared" si="321"/>
        <v>Plays</v>
      </c>
      <c r="S3402" s="15">
        <f t="shared" si="322"/>
        <v>41834.703865740739</v>
      </c>
      <c r="T3402" s="16">
        <f t="shared" si="323"/>
        <v>41879.703865740739</v>
      </c>
    </row>
    <row r="3403" spans="1:20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s="9" t="str">
        <f t="shared" si="320"/>
        <v>Theater</v>
      </c>
      <c r="R3403" s="9" t="str">
        <f t="shared" si="321"/>
        <v>Plays</v>
      </c>
      <c r="S3403" s="15">
        <f t="shared" si="322"/>
        <v>42193.473912037036</v>
      </c>
      <c r="T3403" s="16">
        <f t="shared" si="323"/>
        <v>42223.473912037036</v>
      </c>
    </row>
    <row r="3404" spans="1:20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s="9" t="str">
        <f t="shared" si="320"/>
        <v>Theater</v>
      </c>
      <c r="R3404" s="9" t="str">
        <f t="shared" si="321"/>
        <v>Plays</v>
      </c>
      <c r="S3404" s="15">
        <f t="shared" si="322"/>
        <v>42290.36855324074</v>
      </c>
      <c r="T3404" s="16">
        <f t="shared" si="323"/>
        <v>42319.854861111111</v>
      </c>
    </row>
    <row r="3405" spans="1:20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s="9" t="str">
        <f t="shared" si="320"/>
        <v>Theater</v>
      </c>
      <c r="R3405" s="9" t="str">
        <f t="shared" si="321"/>
        <v>Plays</v>
      </c>
      <c r="S3405" s="15">
        <f t="shared" si="322"/>
        <v>42150.212083333332</v>
      </c>
      <c r="T3405" s="16">
        <f t="shared" si="323"/>
        <v>42180.212083333332</v>
      </c>
    </row>
    <row r="3406" spans="1:20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s="9" t="str">
        <f t="shared" si="320"/>
        <v>Theater</v>
      </c>
      <c r="R3406" s="9" t="str">
        <f t="shared" si="321"/>
        <v>Plays</v>
      </c>
      <c r="S3406" s="15">
        <f t="shared" si="322"/>
        <v>42152.253495370373</v>
      </c>
      <c r="T3406" s="16">
        <f t="shared" si="323"/>
        <v>42172.253495370373</v>
      </c>
    </row>
    <row r="3407" spans="1:20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s="9" t="str">
        <f t="shared" si="320"/>
        <v>Theater</v>
      </c>
      <c r="R3407" s="9" t="str">
        <f t="shared" si="321"/>
        <v>Plays</v>
      </c>
      <c r="S3407" s="15">
        <f t="shared" si="322"/>
        <v>42409.767199074078</v>
      </c>
      <c r="T3407" s="16">
        <f t="shared" si="323"/>
        <v>42430.749305555553</v>
      </c>
    </row>
    <row r="3408" spans="1:20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s="9" t="str">
        <f t="shared" si="320"/>
        <v>Theater</v>
      </c>
      <c r="R3408" s="9" t="str">
        <f t="shared" si="321"/>
        <v>Plays</v>
      </c>
      <c r="S3408" s="15">
        <f t="shared" si="322"/>
        <v>41791.242777777778</v>
      </c>
      <c r="T3408" s="16">
        <f t="shared" si="323"/>
        <v>41836.242777777778</v>
      </c>
    </row>
    <row r="3409" spans="1:20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s="9" t="str">
        <f t="shared" si="320"/>
        <v>Theater</v>
      </c>
      <c r="R3409" s="9" t="str">
        <f t="shared" si="321"/>
        <v>Plays</v>
      </c>
      <c r="S3409" s="15">
        <f t="shared" si="322"/>
        <v>41796.172326388885</v>
      </c>
      <c r="T3409" s="16">
        <f t="shared" si="323"/>
        <v>41826.172326388885</v>
      </c>
    </row>
    <row r="3410" spans="1:20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s="9" t="str">
        <f t="shared" si="320"/>
        <v>Theater</v>
      </c>
      <c r="R3410" s="9" t="str">
        <f t="shared" si="321"/>
        <v>Plays</v>
      </c>
      <c r="S3410" s="15">
        <f t="shared" si="322"/>
        <v>41808.741944444446</v>
      </c>
      <c r="T3410" s="16">
        <f t="shared" si="323"/>
        <v>41838.741944444446</v>
      </c>
    </row>
    <row r="3411" spans="1:20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s="9" t="str">
        <f t="shared" si="320"/>
        <v>Theater</v>
      </c>
      <c r="R3411" s="9" t="str">
        <f t="shared" si="321"/>
        <v>Plays</v>
      </c>
      <c r="S3411" s="15">
        <f t="shared" si="322"/>
        <v>42544.564328703702</v>
      </c>
      <c r="T3411" s="16">
        <f t="shared" si="323"/>
        <v>42582.623611111107</v>
      </c>
    </row>
    <row r="3412" spans="1:20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s="9" t="str">
        <f t="shared" si="320"/>
        <v>Theater</v>
      </c>
      <c r="R3412" s="9" t="str">
        <f t="shared" si="321"/>
        <v>Plays</v>
      </c>
      <c r="S3412" s="15">
        <f t="shared" si="322"/>
        <v>42499.791550925926</v>
      </c>
      <c r="T3412" s="16">
        <f t="shared" si="323"/>
        <v>42527.041666666672</v>
      </c>
    </row>
    <row r="3413" spans="1:20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s="9" t="str">
        <f t="shared" si="320"/>
        <v>Theater</v>
      </c>
      <c r="R3413" s="9" t="str">
        <f t="shared" si="321"/>
        <v>Plays</v>
      </c>
      <c r="S3413" s="15">
        <f t="shared" si="322"/>
        <v>42264.772824074069</v>
      </c>
      <c r="T3413" s="16">
        <f t="shared" si="323"/>
        <v>42284.772824074069</v>
      </c>
    </row>
    <row r="3414" spans="1:20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s="9" t="str">
        <f t="shared" si="320"/>
        <v>Theater</v>
      </c>
      <c r="R3414" s="9" t="str">
        <f t="shared" si="321"/>
        <v>Plays</v>
      </c>
      <c r="S3414" s="15">
        <f t="shared" si="322"/>
        <v>41879.709050925929</v>
      </c>
      <c r="T3414" s="16">
        <f t="shared" si="323"/>
        <v>41909.709050925929</v>
      </c>
    </row>
    <row r="3415" spans="1:20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s="9" t="str">
        <f t="shared" si="320"/>
        <v>Theater</v>
      </c>
      <c r="R3415" s="9" t="str">
        <f t="shared" si="321"/>
        <v>Plays</v>
      </c>
      <c r="S3415" s="15">
        <f t="shared" si="322"/>
        <v>42053.483078703706</v>
      </c>
      <c r="T3415" s="16">
        <f t="shared" si="323"/>
        <v>42062.957638888889</v>
      </c>
    </row>
    <row r="3416" spans="1:20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s="9" t="str">
        <f t="shared" si="320"/>
        <v>Theater</v>
      </c>
      <c r="R3416" s="9" t="str">
        <f t="shared" si="321"/>
        <v>Plays</v>
      </c>
      <c r="S3416" s="15">
        <f t="shared" si="322"/>
        <v>42675.582465277781</v>
      </c>
      <c r="T3416" s="16">
        <f t="shared" si="323"/>
        <v>42705.082638888889</v>
      </c>
    </row>
    <row r="3417" spans="1:20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s="9" t="str">
        <f t="shared" si="320"/>
        <v>Theater</v>
      </c>
      <c r="R3417" s="9" t="str">
        <f t="shared" si="321"/>
        <v>Plays</v>
      </c>
      <c r="S3417" s="15">
        <f t="shared" si="322"/>
        <v>42466.894166666665</v>
      </c>
      <c r="T3417" s="16">
        <f t="shared" si="323"/>
        <v>42477.729166666672</v>
      </c>
    </row>
    <row r="3418" spans="1:20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s="9" t="str">
        <f t="shared" si="320"/>
        <v>Theater</v>
      </c>
      <c r="R3418" s="9" t="str">
        <f t="shared" si="321"/>
        <v>Plays</v>
      </c>
      <c r="S3418" s="15">
        <f t="shared" si="322"/>
        <v>42089.162557870368</v>
      </c>
      <c r="T3418" s="16">
        <f t="shared" si="323"/>
        <v>42117.520833333328</v>
      </c>
    </row>
    <row r="3419" spans="1:20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s="9" t="str">
        <f t="shared" si="320"/>
        <v>Theater</v>
      </c>
      <c r="R3419" s="9" t="str">
        <f t="shared" si="321"/>
        <v>Plays</v>
      </c>
      <c r="S3419" s="15">
        <f t="shared" si="322"/>
        <v>41894.66375</v>
      </c>
      <c r="T3419" s="16">
        <f t="shared" si="323"/>
        <v>41937.779861111107</v>
      </c>
    </row>
    <row r="3420" spans="1:20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s="9" t="str">
        <f t="shared" si="320"/>
        <v>Theater</v>
      </c>
      <c r="R3420" s="9" t="str">
        <f t="shared" si="321"/>
        <v>Plays</v>
      </c>
      <c r="S3420" s="15">
        <f t="shared" si="322"/>
        <v>41752.58457175926</v>
      </c>
      <c r="T3420" s="16">
        <f t="shared" si="323"/>
        <v>41782.58457175926</v>
      </c>
    </row>
    <row r="3421" spans="1:20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s="9" t="str">
        <f t="shared" si="320"/>
        <v>Theater</v>
      </c>
      <c r="R3421" s="9" t="str">
        <f t="shared" si="321"/>
        <v>Plays</v>
      </c>
      <c r="S3421" s="15">
        <f t="shared" si="322"/>
        <v>42448.571585648147</v>
      </c>
      <c r="T3421" s="16">
        <f t="shared" si="323"/>
        <v>42466.645833333328</v>
      </c>
    </row>
    <row r="3422" spans="1:20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s="9" t="str">
        <f t="shared" si="320"/>
        <v>Theater</v>
      </c>
      <c r="R3422" s="9" t="str">
        <f t="shared" si="321"/>
        <v>Plays</v>
      </c>
      <c r="S3422" s="15">
        <f t="shared" si="322"/>
        <v>42404.840300925927</v>
      </c>
      <c r="T3422" s="16">
        <f t="shared" si="323"/>
        <v>42413.75</v>
      </c>
    </row>
    <row r="3423" spans="1:20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s="9" t="str">
        <f t="shared" si="320"/>
        <v>Theater</v>
      </c>
      <c r="R3423" s="9" t="str">
        <f t="shared" si="321"/>
        <v>Plays</v>
      </c>
      <c r="S3423" s="15">
        <f t="shared" si="322"/>
        <v>42037.541238425925</v>
      </c>
      <c r="T3423" s="16">
        <f t="shared" si="323"/>
        <v>42067.541238425925</v>
      </c>
    </row>
    <row r="3424" spans="1:20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s="9" t="str">
        <f t="shared" si="320"/>
        <v>Theater</v>
      </c>
      <c r="R3424" s="9" t="str">
        <f t="shared" si="321"/>
        <v>Plays</v>
      </c>
      <c r="S3424" s="15">
        <f t="shared" si="322"/>
        <v>42323.312222222223</v>
      </c>
      <c r="T3424" s="16">
        <f t="shared" si="323"/>
        <v>42351.75</v>
      </c>
    </row>
    <row r="3425" spans="1:20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15">
        <f t="shared" si="322"/>
        <v>42088.661354166667</v>
      </c>
      <c r="T3425" s="16">
        <f t="shared" si="323"/>
        <v>42118.661354166667</v>
      </c>
    </row>
    <row r="3426" spans="1:20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s="9" t="str">
        <f t="shared" si="320"/>
        <v>Theater</v>
      </c>
      <c r="R3426" s="9" t="str">
        <f t="shared" si="321"/>
        <v>Plays</v>
      </c>
      <c r="S3426" s="15">
        <f t="shared" si="322"/>
        <v>42018.426898148144</v>
      </c>
      <c r="T3426" s="16">
        <f t="shared" si="323"/>
        <v>42040.040972222225</v>
      </c>
    </row>
    <row r="3427" spans="1:20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s="9" t="str">
        <f t="shared" si="320"/>
        <v>Theater</v>
      </c>
      <c r="R3427" s="9" t="str">
        <f t="shared" si="321"/>
        <v>Plays</v>
      </c>
      <c r="S3427" s="15">
        <f t="shared" si="322"/>
        <v>41884.367314814815</v>
      </c>
      <c r="T3427" s="16">
        <f t="shared" si="323"/>
        <v>41916.367314814815</v>
      </c>
    </row>
    <row r="3428" spans="1:20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s="9" t="str">
        <f t="shared" si="320"/>
        <v>Theater</v>
      </c>
      <c r="R3428" s="9" t="str">
        <f t="shared" si="321"/>
        <v>Plays</v>
      </c>
      <c r="S3428" s="15">
        <f t="shared" si="322"/>
        <v>41883.806747685187</v>
      </c>
      <c r="T3428" s="16">
        <f t="shared" si="323"/>
        <v>41902.833333333336</v>
      </c>
    </row>
    <row r="3429" spans="1:20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s="9" t="str">
        <f t="shared" si="320"/>
        <v>Theater</v>
      </c>
      <c r="R3429" s="9" t="str">
        <f t="shared" si="321"/>
        <v>Plays</v>
      </c>
      <c r="S3429" s="15">
        <f t="shared" si="322"/>
        <v>41792.395277777774</v>
      </c>
      <c r="T3429" s="16">
        <f t="shared" si="323"/>
        <v>41822.395277777774</v>
      </c>
    </row>
    <row r="3430" spans="1:20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s="9" t="str">
        <f t="shared" si="320"/>
        <v>Theater</v>
      </c>
      <c r="R3430" s="9" t="str">
        <f t="shared" si="321"/>
        <v>Plays</v>
      </c>
      <c r="S3430" s="15">
        <f t="shared" si="322"/>
        <v>42038.470451388886</v>
      </c>
      <c r="T3430" s="16">
        <f t="shared" si="323"/>
        <v>42063.458333333328</v>
      </c>
    </row>
    <row r="3431" spans="1:20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15">
        <f t="shared" si="322"/>
        <v>42661.771539351852</v>
      </c>
      <c r="T3431" s="16">
        <f t="shared" si="323"/>
        <v>42675.771539351852</v>
      </c>
    </row>
    <row r="3432" spans="1:20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s="9" t="str">
        <f t="shared" si="320"/>
        <v>Theater</v>
      </c>
      <c r="R3432" s="9" t="str">
        <f t="shared" si="321"/>
        <v>Plays</v>
      </c>
      <c r="S3432" s="15">
        <f t="shared" si="322"/>
        <v>41820.695613425924</v>
      </c>
      <c r="T3432" s="16">
        <f t="shared" si="323"/>
        <v>41850.695613425924</v>
      </c>
    </row>
    <row r="3433" spans="1:20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s="9" t="str">
        <f t="shared" si="320"/>
        <v>Theater</v>
      </c>
      <c r="R3433" s="9" t="str">
        <f t="shared" si="321"/>
        <v>Plays</v>
      </c>
      <c r="S3433" s="15">
        <f t="shared" si="322"/>
        <v>41839.480937500004</v>
      </c>
      <c r="T3433" s="16">
        <f t="shared" si="323"/>
        <v>41869.480937500004</v>
      </c>
    </row>
    <row r="3434" spans="1:20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s="9" t="str">
        <f t="shared" si="320"/>
        <v>Theater</v>
      </c>
      <c r="R3434" s="9" t="str">
        <f t="shared" si="321"/>
        <v>Plays</v>
      </c>
      <c r="S3434" s="15">
        <f t="shared" si="322"/>
        <v>42380.331180555557</v>
      </c>
      <c r="T3434" s="16">
        <f t="shared" si="323"/>
        <v>42405.666666666672</v>
      </c>
    </row>
    <row r="3435" spans="1:20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s="9" t="str">
        <f t="shared" si="320"/>
        <v>Theater</v>
      </c>
      <c r="R3435" s="9" t="str">
        <f t="shared" si="321"/>
        <v>Plays</v>
      </c>
      <c r="S3435" s="15">
        <f t="shared" si="322"/>
        <v>41775.81313657407</v>
      </c>
      <c r="T3435" s="16">
        <f t="shared" si="323"/>
        <v>41806.875</v>
      </c>
    </row>
    <row r="3436" spans="1:20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s="9" t="str">
        <f t="shared" si="320"/>
        <v>Theater</v>
      </c>
      <c r="R3436" s="9" t="str">
        <f t="shared" si="321"/>
        <v>Plays</v>
      </c>
      <c r="S3436" s="15">
        <f t="shared" si="322"/>
        <v>41800.130428240736</v>
      </c>
      <c r="T3436" s="16">
        <f t="shared" si="323"/>
        <v>41830.130428240736</v>
      </c>
    </row>
    <row r="3437" spans="1:20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s="9" t="str">
        <f t="shared" si="320"/>
        <v>Theater</v>
      </c>
      <c r="R3437" s="9" t="str">
        <f t="shared" si="321"/>
        <v>Plays</v>
      </c>
      <c r="S3437" s="15">
        <f t="shared" si="322"/>
        <v>42572.36681712963</v>
      </c>
      <c r="T3437" s="16">
        <f t="shared" si="323"/>
        <v>42588.875</v>
      </c>
    </row>
    <row r="3438" spans="1:20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s="9" t="str">
        <f t="shared" si="320"/>
        <v>Theater</v>
      </c>
      <c r="R3438" s="9" t="str">
        <f t="shared" si="321"/>
        <v>Plays</v>
      </c>
      <c r="S3438" s="15">
        <f t="shared" si="322"/>
        <v>41851.291585648149</v>
      </c>
      <c r="T3438" s="16">
        <f t="shared" si="323"/>
        <v>41872.436111111107</v>
      </c>
    </row>
    <row r="3439" spans="1:20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s="9" t="str">
        <f t="shared" si="320"/>
        <v>Theater</v>
      </c>
      <c r="R3439" s="9" t="str">
        <f t="shared" si="321"/>
        <v>Plays</v>
      </c>
      <c r="S3439" s="15">
        <f t="shared" si="322"/>
        <v>42205.460879629631</v>
      </c>
      <c r="T3439" s="16">
        <f t="shared" si="323"/>
        <v>42235.460879629631</v>
      </c>
    </row>
    <row r="3440" spans="1:20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s="9" t="str">
        <f t="shared" si="320"/>
        <v>Theater</v>
      </c>
      <c r="R3440" s="9" t="str">
        <f t="shared" si="321"/>
        <v>Plays</v>
      </c>
      <c r="S3440" s="15">
        <f t="shared" si="322"/>
        <v>42100.677858796298</v>
      </c>
      <c r="T3440" s="16">
        <f t="shared" si="323"/>
        <v>42126.625</v>
      </c>
    </row>
    <row r="3441" spans="1:20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s="9" t="str">
        <f t="shared" si="320"/>
        <v>Theater</v>
      </c>
      <c r="R3441" s="9" t="str">
        <f t="shared" si="321"/>
        <v>Plays</v>
      </c>
      <c r="S3441" s="15">
        <f t="shared" si="322"/>
        <v>42374.661226851851</v>
      </c>
      <c r="T3441" s="16">
        <f t="shared" si="323"/>
        <v>42387.957638888889</v>
      </c>
    </row>
    <row r="3442" spans="1:20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s="9" t="str">
        <f t="shared" si="320"/>
        <v>Theater</v>
      </c>
      <c r="R3442" s="9" t="str">
        <f t="shared" si="321"/>
        <v>Plays</v>
      </c>
      <c r="S3442" s="15">
        <f t="shared" si="322"/>
        <v>41808.87300925926</v>
      </c>
      <c r="T3442" s="16">
        <f t="shared" si="323"/>
        <v>41831.427083333336</v>
      </c>
    </row>
    <row r="3443" spans="1:20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s="9" t="str">
        <f t="shared" si="320"/>
        <v>Theater</v>
      </c>
      <c r="R3443" s="9" t="str">
        <f t="shared" si="321"/>
        <v>Plays</v>
      </c>
      <c r="S3443" s="15">
        <f t="shared" si="322"/>
        <v>42294.179641203707</v>
      </c>
      <c r="T3443" s="16">
        <f t="shared" si="323"/>
        <v>42321.595138888893</v>
      </c>
    </row>
    <row r="3444" spans="1:20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15">
        <f t="shared" si="322"/>
        <v>42124.591111111113</v>
      </c>
      <c r="T3444" s="16">
        <f t="shared" si="323"/>
        <v>42154.591111111113</v>
      </c>
    </row>
    <row r="3445" spans="1:20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s="9" t="str">
        <f t="shared" si="320"/>
        <v>Theater</v>
      </c>
      <c r="R3445" s="9" t="str">
        <f t="shared" si="321"/>
        <v>Plays</v>
      </c>
      <c r="S3445" s="15">
        <f t="shared" si="322"/>
        <v>41861.274837962963</v>
      </c>
      <c r="T3445" s="16">
        <f t="shared" si="323"/>
        <v>41891.274837962963</v>
      </c>
    </row>
    <row r="3446" spans="1:20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15">
        <f t="shared" si="322"/>
        <v>42521.041504629626</v>
      </c>
      <c r="T3446" s="16">
        <f t="shared" si="323"/>
        <v>42529.332638888889</v>
      </c>
    </row>
    <row r="3447" spans="1:20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s="9" t="str">
        <f t="shared" si="320"/>
        <v>Theater</v>
      </c>
      <c r="R3447" s="9" t="str">
        <f t="shared" si="321"/>
        <v>Plays</v>
      </c>
      <c r="S3447" s="15">
        <f t="shared" si="322"/>
        <v>42272.280509259261</v>
      </c>
      <c r="T3447" s="16">
        <f t="shared" si="323"/>
        <v>42300.280509259261</v>
      </c>
    </row>
    <row r="3448" spans="1:20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15">
        <f t="shared" si="322"/>
        <v>42016.582465277781</v>
      </c>
      <c r="T3448" s="16">
        <f t="shared" si="323"/>
        <v>42040.263888888891</v>
      </c>
    </row>
    <row r="3449" spans="1:20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15">
        <f t="shared" si="322"/>
        <v>42402.639027777783</v>
      </c>
      <c r="T3449" s="16">
        <f t="shared" si="323"/>
        <v>42447.597361111111</v>
      </c>
    </row>
    <row r="3450" spans="1:20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s="9" t="str">
        <f t="shared" si="320"/>
        <v>Theater</v>
      </c>
      <c r="R3450" s="9" t="str">
        <f t="shared" si="321"/>
        <v>Plays</v>
      </c>
      <c r="S3450" s="15">
        <f t="shared" si="322"/>
        <v>41959.869085648148</v>
      </c>
      <c r="T3450" s="16">
        <f t="shared" si="323"/>
        <v>41989.869085648148</v>
      </c>
    </row>
    <row r="3451" spans="1:20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15">
        <f t="shared" si="322"/>
        <v>42531.802523148144</v>
      </c>
      <c r="T3451" s="16">
        <f t="shared" si="323"/>
        <v>42559.916666666672</v>
      </c>
    </row>
    <row r="3452" spans="1:20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s="9" t="str">
        <f t="shared" si="320"/>
        <v>Theater</v>
      </c>
      <c r="R3452" s="9" t="str">
        <f t="shared" si="321"/>
        <v>Plays</v>
      </c>
      <c r="S3452" s="15">
        <f t="shared" si="322"/>
        <v>42036.454525462963</v>
      </c>
      <c r="T3452" s="16">
        <f t="shared" si="323"/>
        <v>42096.412858796291</v>
      </c>
    </row>
    <row r="3453" spans="1:20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s="9" t="str">
        <f t="shared" si="320"/>
        <v>Theater</v>
      </c>
      <c r="R3453" s="9" t="str">
        <f t="shared" si="321"/>
        <v>Plays</v>
      </c>
      <c r="S3453" s="15">
        <f t="shared" si="322"/>
        <v>42088.473692129628</v>
      </c>
      <c r="T3453" s="16">
        <f t="shared" si="323"/>
        <v>42115.473692129628</v>
      </c>
    </row>
    <row r="3454" spans="1:20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s="9" t="str">
        <f t="shared" si="320"/>
        <v>Theater</v>
      </c>
      <c r="R3454" s="9" t="str">
        <f t="shared" si="321"/>
        <v>Plays</v>
      </c>
      <c r="S3454" s="15">
        <f t="shared" si="322"/>
        <v>41820.389189814814</v>
      </c>
      <c r="T3454" s="16">
        <f t="shared" si="323"/>
        <v>41842.915972222225</v>
      </c>
    </row>
    <row r="3455" spans="1:20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15">
        <f t="shared" si="322"/>
        <v>42535.72865740741</v>
      </c>
      <c r="T3455" s="16">
        <f t="shared" si="323"/>
        <v>42595.72865740741</v>
      </c>
    </row>
    <row r="3456" spans="1:20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s="9" t="str">
        <f t="shared" si="320"/>
        <v>Theater</v>
      </c>
      <c r="R3456" s="9" t="str">
        <f t="shared" si="321"/>
        <v>Plays</v>
      </c>
      <c r="S3456" s="15">
        <f t="shared" si="322"/>
        <v>41821.448599537034</v>
      </c>
      <c r="T3456" s="16">
        <f t="shared" si="323"/>
        <v>41851.448599537034</v>
      </c>
    </row>
    <row r="3457" spans="1:20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s="9" t="str">
        <f t="shared" si="320"/>
        <v>Theater</v>
      </c>
      <c r="R3457" s="9" t="str">
        <f t="shared" si="321"/>
        <v>Plays</v>
      </c>
      <c r="S3457" s="15">
        <f t="shared" si="322"/>
        <v>42626.5003125</v>
      </c>
      <c r="T3457" s="16">
        <f t="shared" si="323"/>
        <v>42656.5003125</v>
      </c>
    </row>
    <row r="3458" spans="1:20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s="9" t="str">
        <f t="shared" si="320"/>
        <v>Theater</v>
      </c>
      <c r="R3458" s="9" t="str">
        <f t="shared" si="321"/>
        <v>Plays</v>
      </c>
      <c r="S3458" s="15">
        <f t="shared" si="322"/>
        <v>41820.955636574072</v>
      </c>
      <c r="T3458" s="16">
        <f t="shared" si="323"/>
        <v>41852.040972222225</v>
      </c>
    </row>
    <row r="3459" spans="1:20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8">
        <f t="shared" ref="P3459:P3522" si="325">IF(L3459&gt;0,E3459/L3459, 0)</f>
        <v>50.981818181818184</v>
      </c>
      <c r="Q3459" s="9" t="str">
        <f t="shared" ref="Q3459:Q3522" si="326">PROPER(LEFT($N3459,FIND("/",$N3459)-1))</f>
        <v>Theater</v>
      </c>
      <c r="R3459" s="9" t="str">
        <f t="shared" ref="R3459:R3522" si="327">PROPER(RIGHT($N3459,LEN(N3459)-FIND("/",N3459)))</f>
        <v>Plays</v>
      </c>
      <c r="S3459" s="15">
        <f t="shared" ref="S3459:S3522" si="328">(J3459/86400)+25569+(-6/24)</f>
        <v>42016.456678240742</v>
      </c>
      <c r="T3459" s="16">
        <f t="shared" ref="T3459:T3522" si="329">(I3459/86400)+25569+(-6/24)</f>
        <v>42046.999305555553</v>
      </c>
    </row>
    <row r="3460" spans="1:20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s="9" t="str">
        <f t="shared" si="326"/>
        <v>Theater</v>
      </c>
      <c r="R3460" s="9" t="str">
        <f t="shared" si="327"/>
        <v>Plays</v>
      </c>
      <c r="S3460" s="15">
        <f t="shared" si="328"/>
        <v>42010.952581018515</v>
      </c>
      <c r="T3460" s="16">
        <f t="shared" si="329"/>
        <v>42037.935416666667</v>
      </c>
    </row>
    <row r="3461" spans="1:20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s="9" t="str">
        <f t="shared" si="326"/>
        <v>Theater</v>
      </c>
      <c r="R3461" s="9" t="str">
        <f t="shared" si="327"/>
        <v>Plays</v>
      </c>
      <c r="S3461" s="15">
        <f t="shared" si="328"/>
        <v>42480.229861111111</v>
      </c>
      <c r="T3461" s="16">
        <f t="shared" si="329"/>
        <v>42510.229861111111</v>
      </c>
    </row>
    <row r="3462" spans="1:20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15">
        <f t="shared" si="328"/>
        <v>41852.277222222227</v>
      </c>
      <c r="T3462" s="16">
        <f t="shared" si="329"/>
        <v>41866.277222222227</v>
      </c>
    </row>
    <row r="3463" spans="1:20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s="9" t="str">
        <f t="shared" si="326"/>
        <v>Theater</v>
      </c>
      <c r="R3463" s="9" t="str">
        <f t="shared" si="327"/>
        <v>Plays</v>
      </c>
      <c r="S3463" s="15">
        <f t="shared" si="328"/>
        <v>42643.382858796293</v>
      </c>
      <c r="T3463" s="16">
        <f t="shared" si="329"/>
        <v>42671.875</v>
      </c>
    </row>
    <row r="3464" spans="1:20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s="9" t="str">
        <f t="shared" si="326"/>
        <v>Theater</v>
      </c>
      <c r="R3464" s="9" t="str">
        <f t="shared" si="327"/>
        <v>Plays</v>
      </c>
      <c r="S3464" s="15">
        <f t="shared" si="328"/>
        <v>42179.648472222223</v>
      </c>
      <c r="T3464" s="16">
        <f t="shared" si="329"/>
        <v>42195.5</v>
      </c>
    </row>
    <row r="3465" spans="1:20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s="9" t="str">
        <f t="shared" si="326"/>
        <v>Theater</v>
      </c>
      <c r="R3465" s="9" t="str">
        <f t="shared" si="327"/>
        <v>Plays</v>
      </c>
      <c r="S3465" s="15">
        <f t="shared" si="328"/>
        <v>42612.668807870374</v>
      </c>
      <c r="T3465" s="16">
        <f t="shared" si="329"/>
        <v>42653.915972222225</v>
      </c>
    </row>
    <row r="3466" spans="1:20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s="9" t="str">
        <f t="shared" si="326"/>
        <v>Theater</v>
      </c>
      <c r="R3466" s="9" t="str">
        <f t="shared" si="327"/>
        <v>Plays</v>
      </c>
      <c r="S3466" s="15">
        <f t="shared" si="328"/>
        <v>42574.880057870367</v>
      </c>
      <c r="T3466" s="16">
        <f t="shared" si="329"/>
        <v>42604.880057870367</v>
      </c>
    </row>
    <row r="3467" spans="1:20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s="9" t="str">
        <f t="shared" si="326"/>
        <v>Theater</v>
      </c>
      <c r="R3467" s="9" t="str">
        <f t="shared" si="327"/>
        <v>Plays</v>
      </c>
      <c r="S3467" s="15">
        <f t="shared" si="328"/>
        <v>42200.375833333332</v>
      </c>
      <c r="T3467" s="16">
        <f t="shared" si="329"/>
        <v>42225.416666666672</v>
      </c>
    </row>
    <row r="3468" spans="1:20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s="9" t="str">
        <f t="shared" si="326"/>
        <v>Theater</v>
      </c>
      <c r="R3468" s="9" t="str">
        <f t="shared" si="327"/>
        <v>Plays</v>
      </c>
      <c r="S3468" s="15">
        <f t="shared" si="328"/>
        <v>42419.769097222219</v>
      </c>
      <c r="T3468" s="16">
        <f t="shared" si="329"/>
        <v>42479.727430555555</v>
      </c>
    </row>
    <row r="3469" spans="1:20" ht="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s="9" t="str">
        <f t="shared" si="326"/>
        <v>Theater</v>
      </c>
      <c r="R3469" s="9" t="str">
        <f t="shared" si="327"/>
        <v>Plays</v>
      </c>
      <c r="S3469" s="15">
        <f t="shared" si="328"/>
        <v>42053.421666666662</v>
      </c>
      <c r="T3469" s="16">
        <f t="shared" si="329"/>
        <v>42083.380000000005</v>
      </c>
    </row>
    <row r="3470" spans="1:20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s="9" t="str">
        <f t="shared" si="326"/>
        <v>Theater</v>
      </c>
      <c r="R3470" s="9" t="str">
        <f t="shared" si="327"/>
        <v>Plays</v>
      </c>
      <c r="S3470" s="15">
        <f t="shared" si="328"/>
        <v>42605.515381944446</v>
      </c>
      <c r="T3470" s="16">
        <f t="shared" si="329"/>
        <v>42633.875</v>
      </c>
    </row>
    <row r="3471" spans="1:20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s="9" t="str">
        <f t="shared" si="326"/>
        <v>Theater</v>
      </c>
      <c r="R3471" s="9" t="str">
        <f t="shared" si="327"/>
        <v>Plays</v>
      </c>
      <c r="S3471" s="15">
        <f t="shared" si="328"/>
        <v>42458.391724537039</v>
      </c>
      <c r="T3471" s="16">
        <f t="shared" si="329"/>
        <v>42488.391724537039</v>
      </c>
    </row>
    <row r="3472" spans="1:20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s="9" t="str">
        <f t="shared" si="326"/>
        <v>Theater</v>
      </c>
      <c r="R3472" s="9" t="str">
        <f t="shared" si="327"/>
        <v>Plays</v>
      </c>
      <c r="S3472" s="15">
        <f t="shared" si="328"/>
        <v>42528.772013888884</v>
      </c>
      <c r="T3472" s="16">
        <f t="shared" si="329"/>
        <v>42566.651388888888</v>
      </c>
    </row>
    <row r="3473" spans="1:20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s="9" t="str">
        <f t="shared" si="326"/>
        <v>Theater</v>
      </c>
      <c r="R3473" s="9" t="str">
        <f t="shared" si="327"/>
        <v>Plays</v>
      </c>
      <c r="S3473" s="15">
        <f t="shared" si="328"/>
        <v>41841.570486111115</v>
      </c>
      <c r="T3473" s="16">
        <f t="shared" si="329"/>
        <v>41882.583333333336</v>
      </c>
    </row>
    <row r="3474" spans="1:20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s="9" t="str">
        <f t="shared" si="326"/>
        <v>Theater</v>
      </c>
      <c r="R3474" s="9" t="str">
        <f t="shared" si="327"/>
        <v>Plays</v>
      </c>
      <c r="S3474" s="15">
        <f t="shared" si="328"/>
        <v>41927.920497685183</v>
      </c>
      <c r="T3474" s="16">
        <f t="shared" si="329"/>
        <v>41948.999305555553</v>
      </c>
    </row>
    <row r="3475" spans="1:20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s="9" t="str">
        <f t="shared" si="326"/>
        <v>Theater</v>
      </c>
      <c r="R3475" s="9" t="str">
        <f t="shared" si="327"/>
        <v>Plays</v>
      </c>
      <c r="S3475" s="15">
        <f t="shared" si="328"/>
        <v>42062.584444444445</v>
      </c>
      <c r="T3475" s="16">
        <f t="shared" si="329"/>
        <v>42083.602083333331</v>
      </c>
    </row>
    <row r="3476" spans="1:20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s="9" t="str">
        <f t="shared" si="326"/>
        <v>Theater</v>
      </c>
      <c r="R3476" s="9" t="str">
        <f t="shared" si="327"/>
        <v>Plays</v>
      </c>
      <c r="S3476" s="15">
        <f t="shared" si="328"/>
        <v>42541.251516203702</v>
      </c>
      <c r="T3476" s="16">
        <f t="shared" si="329"/>
        <v>42571.251516203702</v>
      </c>
    </row>
    <row r="3477" spans="1:20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15">
        <f t="shared" si="328"/>
        <v>41918.630833333329</v>
      </c>
      <c r="T3477" s="16">
        <f t="shared" si="329"/>
        <v>41945.75</v>
      </c>
    </row>
    <row r="3478" spans="1:20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15">
        <f t="shared" si="328"/>
        <v>41921.029976851853</v>
      </c>
      <c r="T3478" s="16">
        <f t="shared" si="329"/>
        <v>41938.875</v>
      </c>
    </row>
    <row r="3479" spans="1:20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s="9" t="str">
        <f t="shared" si="326"/>
        <v>Theater</v>
      </c>
      <c r="R3479" s="9" t="str">
        <f t="shared" si="327"/>
        <v>Plays</v>
      </c>
      <c r="S3479" s="15">
        <f t="shared" si="328"/>
        <v>42128.486608796295</v>
      </c>
      <c r="T3479" s="16">
        <f t="shared" si="329"/>
        <v>42140.875</v>
      </c>
    </row>
    <row r="3480" spans="1:20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s="9" t="str">
        <f t="shared" si="326"/>
        <v>Theater</v>
      </c>
      <c r="R3480" s="9" t="str">
        <f t="shared" si="327"/>
        <v>Plays</v>
      </c>
      <c r="S3480" s="15">
        <f t="shared" si="328"/>
        <v>42053.666921296295</v>
      </c>
      <c r="T3480" s="16">
        <f t="shared" si="329"/>
        <v>42079.625</v>
      </c>
    </row>
    <row r="3481" spans="1:20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15">
        <f t="shared" si="328"/>
        <v>41781.605092592596</v>
      </c>
      <c r="T3481" s="16">
        <f t="shared" si="329"/>
        <v>41811.605092592596</v>
      </c>
    </row>
    <row r="3482" spans="1:20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s="9" t="str">
        <f t="shared" si="326"/>
        <v>Theater</v>
      </c>
      <c r="R3482" s="9" t="str">
        <f t="shared" si="327"/>
        <v>Plays</v>
      </c>
      <c r="S3482" s="15">
        <f t="shared" si="328"/>
        <v>42171.067442129628</v>
      </c>
      <c r="T3482" s="16">
        <f t="shared" si="329"/>
        <v>42195.625</v>
      </c>
    </row>
    <row r="3483" spans="1:20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s="9" t="str">
        <f t="shared" si="326"/>
        <v>Theater</v>
      </c>
      <c r="R3483" s="9" t="str">
        <f t="shared" si="327"/>
        <v>Plays</v>
      </c>
      <c r="S3483" s="15">
        <f t="shared" si="328"/>
        <v>41988.997546296298</v>
      </c>
      <c r="T3483" s="16">
        <f t="shared" si="329"/>
        <v>42005.997546296298</v>
      </c>
    </row>
    <row r="3484" spans="1:20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s="9" t="str">
        <f t="shared" si="326"/>
        <v>Theater</v>
      </c>
      <c r="R3484" s="9" t="str">
        <f t="shared" si="327"/>
        <v>Plays</v>
      </c>
      <c r="S3484" s="15">
        <f t="shared" si="328"/>
        <v>41796.521597222221</v>
      </c>
      <c r="T3484" s="16">
        <f t="shared" si="329"/>
        <v>41826.521597222221</v>
      </c>
    </row>
    <row r="3485" spans="1:20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s="9" t="str">
        <f t="shared" si="326"/>
        <v>Theater</v>
      </c>
      <c r="R3485" s="9" t="str">
        <f t="shared" si="327"/>
        <v>Plays</v>
      </c>
      <c r="S3485" s="15">
        <f t="shared" si="328"/>
        <v>41793.418761574074</v>
      </c>
      <c r="T3485" s="16">
        <f t="shared" si="329"/>
        <v>41823.418761574074</v>
      </c>
    </row>
    <row r="3486" spans="1:20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s="9" t="str">
        <f t="shared" si="326"/>
        <v>Theater</v>
      </c>
      <c r="R3486" s="9" t="str">
        <f t="shared" si="327"/>
        <v>Plays</v>
      </c>
      <c r="S3486" s="15">
        <f t="shared" si="328"/>
        <v>42506.510405092587</v>
      </c>
      <c r="T3486" s="16">
        <f t="shared" si="329"/>
        <v>42536.510405092587</v>
      </c>
    </row>
    <row r="3487" spans="1:20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s="9" t="str">
        <f t="shared" si="326"/>
        <v>Theater</v>
      </c>
      <c r="R3487" s="9" t="str">
        <f t="shared" si="327"/>
        <v>Plays</v>
      </c>
      <c r="S3487" s="15">
        <f t="shared" si="328"/>
        <v>42372.443055555559</v>
      </c>
      <c r="T3487" s="16">
        <f t="shared" si="329"/>
        <v>42402.443055555559</v>
      </c>
    </row>
    <row r="3488" spans="1:20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s="9" t="str">
        <f t="shared" si="326"/>
        <v>Theater</v>
      </c>
      <c r="R3488" s="9" t="str">
        <f t="shared" si="327"/>
        <v>Plays</v>
      </c>
      <c r="S3488" s="15">
        <f t="shared" si="328"/>
        <v>42126.62501157407</v>
      </c>
      <c r="T3488" s="16">
        <f t="shared" si="329"/>
        <v>42158.040972222225</v>
      </c>
    </row>
    <row r="3489" spans="1:20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s="9" t="str">
        <f t="shared" si="326"/>
        <v>Theater</v>
      </c>
      <c r="R3489" s="9" t="str">
        <f t="shared" si="327"/>
        <v>Plays</v>
      </c>
      <c r="S3489" s="15">
        <f t="shared" si="328"/>
        <v>42149.690416666665</v>
      </c>
      <c r="T3489" s="16">
        <f t="shared" si="329"/>
        <v>42179.690416666665</v>
      </c>
    </row>
    <row r="3490" spans="1:20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s="9" t="str">
        <f t="shared" si="326"/>
        <v>Theater</v>
      </c>
      <c r="R3490" s="9" t="str">
        <f t="shared" si="327"/>
        <v>Plays</v>
      </c>
      <c r="S3490" s="15">
        <f t="shared" si="328"/>
        <v>42087.518055555556</v>
      </c>
      <c r="T3490" s="16">
        <f t="shared" si="329"/>
        <v>42111.416666666672</v>
      </c>
    </row>
    <row r="3491" spans="1:20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s="9" t="str">
        <f t="shared" si="326"/>
        <v>Theater</v>
      </c>
      <c r="R3491" s="9" t="str">
        <f t="shared" si="327"/>
        <v>Plays</v>
      </c>
      <c r="S3491" s="15">
        <f t="shared" si="328"/>
        <v>41753.385775462964</v>
      </c>
      <c r="T3491" s="16">
        <f t="shared" si="329"/>
        <v>41783.625</v>
      </c>
    </row>
    <row r="3492" spans="1:20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s="9" t="str">
        <f t="shared" si="326"/>
        <v>Theater</v>
      </c>
      <c r="R3492" s="9" t="str">
        <f t="shared" si="327"/>
        <v>Plays</v>
      </c>
      <c r="S3492" s="15">
        <f t="shared" si="328"/>
        <v>42443.552361111113</v>
      </c>
      <c r="T3492" s="16">
        <f t="shared" si="329"/>
        <v>42473.552361111113</v>
      </c>
    </row>
    <row r="3493" spans="1:20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15">
        <f t="shared" si="328"/>
        <v>42120.999814814815</v>
      </c>
      <c r="T3493" s="16">
        <f t="shared" si="329"/>
        <v>42141.999814814815</v>
      </c>
    </row>
    <row r="3494" spans="1:20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s="9" t="str">
        <f t="shared" si="326"/>
        <v>Theater</v>
      </c>
      <c r="R3494" s="9" t="str">
        <f t="shared" si="327"/>
        <v>Plays</v>
      </c>
      <c r="S3494" s="15">
        <f t="shared" si="328"/>
        <v>42267.759224537032</v>
      </c>
      <c r="T3494" s="16">
        <f t="shared" si="329"/>
        <v>42302.759224537032</v>
      </c>
    </row>
    <row r="3495" spans="1:20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s="9" t="str">
        <f t="shared" si="326"/>
        <v>Theater</v>
      </c>
      <c r="R3495" s="9" t="str">
        <f t="shared" si="327"/>
        <v>Plays</v>
      </c>
      <c r="S3495" s="15">
        <f t="shared" si="328"/>
        <v>41848.616157407407</v>
      </c>
      <c r="T3495" s="16">
        <f t="shared" si="329"/>
        <v>41867.96597222222</v>
      </c>
    </row>
    <row r="3496" spans="1:20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s="9" t="str">
        <f t="shared" si="326"/>
        <v>Theater</v>
      </c>
      <c r="R3496" s="9" t="str">
        <f t="shared" si="327"/>
        <v>Plays</v>
      </c>
      <c r="S3496" s="15">
        <f t="shared" si="328"/>
        <v>42688.964988425927</v>
      </c>
      <c r="T3496" s="16">
        <f t="shared" si="329"/>
        <v>42700</v>
      </c>
    </row>
    <row r="3497" spans="1:20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s="9" t="str">
        <f t="shared" si="326"/>
        <v>Theater</v>
      </c>
      <c r="R3497" s="9" t="str">
        <f t="shared" si="327"/>
        <v>Plays</v>
      </c>
      <c r="S3497" s="15">
        <f t="shared" si="328"/>
        <v>41915.512835648144</v>
      </c>
      <c r="T3497" s="16">
        <f t="shared" si="329"/>
        <v>41944.470833333333</v>
      </c>
    </row>
    <row r="3498" spans="1:20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s="9" t="str">
        <f t="shared" si="326"/>
        <v>Theater</v>
      </c>
      <c r="R3498" s="9" t="str">
        <f t="shared" si="327"/>
        <v>Plays</v>
      </c>
      <c r="S3498" s="15">
        <f t="shared" si="328"/>
        <v>42584.596828703703</v>
      </c>
      <c r="T3498" s="16">
        <f t="shared" si="329"/>
        <v>42624.596828703703</v>
      </c>
    </row>
    <row r="3499" spans="1:20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s="9" t="str">
        <f t="shared" si="326"/>
        <v>Theater</v>
      </c>
      <c r="R3499" s="9" t="str">
        <f t="shared" si="327"/>
        <v>Plays</v>
      </c>
      <c r="S3499" s="15">
        <f t="shared" si="328"/>
        <v>42511.491944444446</v>
      </c>
      <c r="T3499" s="16">
        <f t="shared" si="329"/>
        <v>42523.666666666672</v>
      </c>
    </row>
    <row r="3500" spans="1:20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s="9" t="str">
        <f t="shared" si="326"/>
        <v>Theater</v>
      </c>
      <c r="R3500" s="9" t="str">
        <f t="shared" si="327"/>
        <v>Plays</v>
      </c>
      <c r="S3500" s="15">
        <f t="shared" si="328"/>
        <v>42458.90861111111</v>
      </c>
      <c r="T3500" s="16">
        <f t="shared" si="329"/>
        <v>42518.655555555553</v>
      </c>
    </row>
    <row r="3501" spans="1:20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s="9" t="str">
        <f t="shared" si="326"/>
        <v>Theater</v>
      </c>
      <c r="R3501" s="9" t="str">
        <f t="shared" si="327"/>
        <v>Plays</v>
      </c>
      <c r="S3501" s="15">
        <f t="shared" si="328"/>
        <v>42131.786168981482</v>
      </c>
      <c r="T3501" s="16">
        <f t="shared" si="329"/>
        <v>42186.040972222225</v>
      </c>
    </row>
    <row r="3502" spans="1:20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s="9" t="str">
        <f t="shared" si="326"/>
        <v>Theater</v>
      </c>
      <c r="R3502" s="9" t="str">
        <f t="shared" si="327"/>
        <v>Plays</v>
      </c>
      <c r="S3502" s="15">
        <f t="shared" si="328"/>
        <v>42419.669421296298</v>
      </c>
      <c r="T3502" s="16">
        <f t="shared" si="329"/>
        <v>42435.957638888889</v>
      </c>
    </row>
    <row r="3503" spans="1:20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s="9" t="str">
        <f t="shared" si="326"/>
        <v>Theater</v>
      </c>
      <c r="R3503" s="9" t="str">
        <f t="shared" si="327"/>
        <v>Plays</v>
      </c>
      <c r="S3503" s="15">
        <f t="shared" si="328"/>
        <v>42233.513831018514</v>
      </c>
      <c r="T3503" s="16">
        <f t="shared" si="329"/>
        <v>42258.513831018514</v>
      </c>
    </row>
    <row r="3504" spans="1:20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15">
        <f t="shared" si="328"/>
        <v>42430.589398148149</v>
      </c>
      <c r="T3504" s="16">
        <f t="shared" si="329"/>
        <v>42444.915972222225</v>
      </c>
    </row>
    <row r="3505" spans="1:20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s="9" t="str">
        <f t="shared" si="326"/>
        <v>Theater</v>
      </c>
      <c r="R3505" s="9" t="str">
        <f t="shared" si="327"/>
        <v>Plays</v>
      </c>
      <c r="S3505" s="15">
        <f t="shared" si="328"/>
        <v>42545.228333333333</v>
      </c>
      <c r="T3505" s="16">
        <f t="shared" si="329"/>
        <v>42575.228333333333</v>
      </c>
    </row>
    <row r="3506" spans="1:20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15">
        <f t="shared" si="328"/>
        <v>42297.498738425929</v>
      </c>
      <c r="T3506" s="16">
        <f t="shared" si="329"/>
        <v>42327.540405092594</v>
      </c>
    </row>
    <row r="3507" spans="1:20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s="9" t="str">
        <f t="shared" si="326"/>
        <v>Theater</v>
      </c>
      <c r="R3507" s="9" t="str">
        <f t="shared" si="327"/>
        <v>Plays</v>
      </c>
      <c r="S3507" s="15">
        <f t="shared" si="328"/>
        <v>41760.685706018521</v>
      </c>
      <c r="T3507" s="16">
        <f t="shared" si="329"/>
        <v>41771.916666666664</v>
      </c>
    </row>
    <row r="3508" spans="1:20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15">
        <f t="shared" si="328"/>
        <v>41829.484259259261</v>
      </c>
      <c r="T3508" s="16">
        <f t="shared" si="329"/>
        <v>41874.484259259261</v>
      </c>
    </row>
    <row r="3509" spans="1:20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15">
        <f t="shared" si="328"/>
        <v>42491.67288194444</v>
      </c>
      <c r="T3509" s="16">
        <f t="shared" si="329"/>
        <v>42521.67288194444</v>
      </c>
    </row>
    <row r="3510" spans="1:20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15">
        <f t="shared" si="328"/>
        <v>42477.479780092588</v>
      </c>
      <c r="T3510" s="16">
        <f t="shared" si="329"/>
        <v>42500.625</v>
      </c>
    </row>
    <row r="3511" spans="1:20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s="9" t="str">
        <f t="shared" si="326"/>
        <v>Theater</v>
      </c>
      <c r="R3511" s="9" t="str">
        <f t="shared" si="327"/>
        <v>Plays</v>
      </c>
      <c r="S3511" s="15">
        <f t="shared" si="328"/>
        <v>41950.609560185185</v>
      </c>
      <c r="T3511" s="16">
        <f t="shared" si="329"/>
        <v>41963.954861111109</v>
      </c>
    </row>
    <row r="3512" spans="1:20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s="9" t="str">
        <f t="shared" si="326"/>
        <v>Theater</v>
      </c>
      <c r="R3512" s="9" t="str">
        <f t="shared" si="327"/>
        <v>Plays</v>
      </c>
      <c r="S3512" s="15">
        <f t="shared" si="328"/>
        <v>41802.37090277778</v>
      </c>
      <c r="T3512" s="16">
        <f t="shared" si="329"/>
        <v>41822.37090277778</v>
      </c>
    </row>
    <row r="3513" spans="1:20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s="9" t="str">
        <f t="shared" si="326"/>
        <v>Theater</v>
      </c>
      <c r="R3513" s="9" t="str">
        <f t="shared" si="327"/>
        <v>Plays</v>
      </c>
      <c r="S3513" s="15">
        <f t="shared" si="328"/>
        <v>41927.623784722222</v>
      </c>
      <c r="T3513" s="16">
        <f t="shared" si="329"/>
        <v>41950.520833333336</v>
      </c>
    </row>
    <row r="3514" spans="1:20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s="9" t="str">
        <f t="shared" si="326"/>
        <v>Theater</v>
      </c>
      <c r="R3514" s="9" t="str">
        <f t="shared" si="327"/>
        <v>Plays</v>
      </c>
      <c r="S3514" s="15">
        <f t="shared" si="328"/>
        <v>42057.286944444444</v>
      </c>
      <c r="T3514" s="16">
        <f t="shared" si="329"/>
        <v>42117.24527777778</v>
      </c>
    </row>
    <row r="3515" spans="1:20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s="9" t="str">
        <f t="shared" si="326"/>
        <v>Theater</v>
      </c>
      <c r="R3515" s="9" t="str">
        <f t="shared" si="327"/>
        <v>Plays</v>
      </c>
      <c r="S3515" s="15">
        <f t="shared" si="328"/>
        <v>41780.846203703702</v>
      </c>
      <c r="T3515" s="16">
        <f t="shared" si="329"/>
        <v>41793.957638888889</v>
      </c>
    </row>
    <row r="3516" spans="1:20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15">
        <f t="shared" si="328"/>
        <v>42020.596666666665</v>
      </c>
      <c r="T3516" s="16">
        <f t="shared" si="329"/>
        <v>42036.957638888889</v>
      </c>
    </row>
    <row r="3517" spans="1:20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s="9" t="str">
        <f t="shared" si="326"/>
        <v>Theater</v>
      </c>
      <c r="R3517" s="9" t="str">
        <f t="shared" si="327"/>
        <v>Plays</v>
      </c>
      <c r="S3517" s="15">
        <f t="shared" si="328"/>
        <v>42125.522812499999</v>
      </c>
      <c r="T3517" s="16">
        <f t="shared" si="329"/>
        <v>42155.522812499999</v>
      </c>
    </row>
    <row r="3518" spans="1:20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s="9" t="str">
        <f t="shared" si="326"/>
        <v>Theater</v>
      </c>
      <c r="R3518" s="9" t="str">
        <f t="shared" si="327"/>
        <v>Plays</v>
      </c>
      <c r="S3518" s="15">
        <f t="shared" si="328"/>
        <v>41855.760069444441</v>
      </c>
      <c r="T3518" s="16">
        <f t="shared" si="329"/>
        <v>41889.875</v>
      </c>
    </row>
    <row r="3519" spans="1:20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s="9" t="str">
        <f t="shared" si="326"/>
        <v>Theater</v>
      </c>
      <c r="R3519" s="9" t="str">
        <f t="shared" si="327"/>
        <v>Plays</v>
      </c>
      <c r="S3519" s="15">
        <f t="shared" si="328"/>
        <v>41794.567523148144</v>
      </c>
      <c r="T3519" s="16">
        <f t="shared" si="329"/>
        <v>41824.208333333336</v>
      </c>
    </row>
    <row r="3520" spans="1:20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s="9" t="str">
        <f t="shared" si="326"/>
        <v>Theater</v>
      </c>
      <c r="R3520" s="9" t="str">
        <f t="shared" si="327"/>
        <v>Plays</v>
      </c>
      <c r="S3520" s="15">
        <f t="shared" si="328"/>
        <v>41893.533553240741</v>
      </c>
      <c r="T3520" s="16">
        <f t="shared" si="329"/>
        <v>41914.347916666666</v>
      </c>
    </row>
    <row r="3521" spans="1:20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s="9" t="str">
        <f t="shared" si="326"/>
        <v>Theater</v>
      </c>
      <c r="R3521" s="9" t="str">
        <f t="shared" si="327"/>
        <v>Plays</v>
      </c>
      <c r="S3521" s="15">
        <f t="shared" si="328"/>
        <v>42037.348958333328</v>
      </c>
      <c r="T3521" s="16">
        <f t="shared" si="329"/>
        <v>42067.348958333328</v>
      </c>
    </row>
    <row r="3522" spans="1:20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s="9" t="str">
        <f t="shared" si="326"/>
        <v>Theater</v>
      </c>
      <c r="R3522" s="9" t="str">
        <f t="shared" si="327"/>
        <v>Plays</v>
      </c>
      <c r="S3522" s="15">
        <f t="shared" si="328"/>
        <v>42227.574212962965</v>
      </c>
      <c r="T3522" s="16">
        <f t="shared" si="329"/>
        <v>42253.32430555555</v>
      </c>
    </row>
    <row r="3523" spans="1:20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8">
        <f t="shared" ref="P3523:P3586" si="331">IF(L3523&gt;0,E3523/L3523, 0)</f>
        <v>45.615384615384613</v>
      </c>
      <c r="Q3523" s="9" t="str">
        <f t="shared" ref="Q3523:Q3586" si="332">PROPER(LEFT($N3523,FIND("/",$N3523)-1))</f>
        <v>Theater</v>
      </c>
      <c r="R3523" s="9" t="str">
        <f t="shared" ref="R3523:R3586" si="333">PROPER(RIGHT($N3523,LEN(N3523)-FIND("/",N3523)))</f>
        <v>Plays</v>
      </c>
      <c r="S3523" s="15">
        <f t="shared" ref="S3523:S3586" si="334">(J3523/86400)+25569+(-6/24)</f>
        <v>41881.111342592594</v>
      </c>
      <c r="T3523" s="16">
        <f t="shared" ref="T3523:T3586" si="335">(I3523/86400)+25569+(-6/24)</f>
        <v>41911.111342592594</v>
      </c>
    </row>
    <row r="3524" spans="1:20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s="9" t="str">
        <f t="shared" si="332"/>
        <v>Theater</v>
      </c>
      <c r="R3524" s="9" t="str">
        <f t="shared" si="333"/>
        <v>Plays</v>
      </c>
      <c r="S3524" s="15">
        <f t="shared" si="334"/>
        <v>42234.539884259255</v>
      </c>
      <c r="T3524" s="16">
        <f t="shared" si="335"/>
        <v>42262.170833333337</v>
      </c>
    </row>
    <row r="3525" spans="1:20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s="9" t="str">
        <f t="shared" si="332"/>
        <v>Theater</v>
      </c>
      <c r="R3525" s="9" t="str">
        <f t="shared" si="333"/>
        <v>Plays</v>
      </c>
      <c r="S3525" s="15">
        <f t="shared" si="334"/>
        <v>42581.147546296299</v>
      </c>
      <c r="T3525" s="16">
        <f t="shared" si="335"/>
        <v>42638.708333333328</v>
      </c>
    </row>
    <row r="3526" spans="1:20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s="9" t="str">
        <f t="shared" si="332"/>
        <v>Theater</v>
      </c>
      <c r="R3526" s="9" t="str">
        <f t="shared" si="333"/>
        <v>Plays</v>
      </c>
      <c r="S3526" s="15">
        <f t="shared" si="334"/>
        <v>41880.51357638889</v>
      </c>
      <c r="T3526" s="16">
        <f t="shared" si="335"/>
        <v>41894.916666666664</v>
      </c>
    </row>
    <row r="3527" spans="1:20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s="9" t="str">
        <f t="shared" si="332"/>
        <v>Theater</v>
      </c>
      <c r="R3527" s="9" t="str">
        <f t="shared" si="333"/>
        <v>Plays</v>
      </c>
      <c r="S3527" s="15">
        <f t="shared" si="334"/>
        <v>42214.4456712963</v>
      </c>
      <c r="T3527" s="16">
        <f t="shared" si="335"/>
        <v>42225.416666666672</v>
      </c>
    </row>
    <row r="3528" spans="1:20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15">
        <f t="shared" si="334"/>
        <v>42460.085312499999</v>
      </c>
      <c r="T3528" s="16">
        <f t="shared" si="335"/>
        <v>42487.999305555553</v>
      </c>
    </row>
    <row r="3529" spans="1:20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s="9" t="str">
        <f t="shared" si="332"/>
        <v>Theater</v>
      </c>
      <c r="R3529" s="9" t="str">
        <f t="shared" si="333"/>
        <v>Plays</v>
      </c>
      <c r="S3529" s="15">
        <f t="shared" si="334"/>
        <v>42166.773206018523</v>
      </c>
      <c r="T3529" s="16">
        <f t="shared" si="335"/>
        <v>42195.915972222225</v>
      </c>
    </row>
    <row r="3530" spans="1:20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s="9" t="str">
        <f t="shared" si="332"/>
        <v>Theater</v>
      </c>
      <c r="R3530" s="9" t="str">
        <f t="shared" si="333"/>
        <v>Plays</v>
      </c>
      <c r="S3530" s="15">
        <f t="shared" si="334"/>
        <v>42733.25136574074</v>
      </c>
      <c r="T3530" s="16">
        <f t="shared" si="335"/>
        <v>42753.25136574074</v>
      </c>
    </row>
    <row r="3531" spans="1:20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s="9" t="str">
        <f t="shared" si="332"/>
        <v>Theater</v>
      </c>
      <c r="R3531" s="9" t="str">
        <f t="shared" si="333"/>
        <v>Plays</v>
      </c>
      <c r="S3531" s="15">
        <f t="shared" si="334"/>
        <v>42177.511782407411</v>
      </c>
      <c r="T3531" s="16">
        <f t="shared" si="335"/>
        <v>42197.791666666672</v>
      </c>
    </row>
    <row r="3532" spans="1:20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15">
        <f t="shared" si="334"/>
        <v>42442.373344907406</v>
      </c>
      <c r="T3532" s="16">
        <f t="shared" si="335"/>
        <v>42470.583333333328</v>
      </c>
    </row>
    <row r="3533" spans="1:20" ht="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s="9" t="str">
        <f t="shared" si="332"/>
        <v>Theater</v>
      </c>
      <c r="R3533" s="9" t="str">
        <f t="shared" si="333"/>
        <v>Plays</v>
      </c>
      <c r="S3533" s="15">
        <f t="shared" si="334"/>
        <v>42521.404328703706</v>
      </c>
      <c r="T3533" s="16">
        <f t="shared" si="335"/>
        <v>42551.404328703706</v>
      </c>
    </row>
    <row r="3534" spans="1:20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s="9" t="str">
        <f t="shared" si="332"/>
        <v>Theater</v>
      </c>
      <c r="R3534" s="9" t="str">
        <f t="shared" si="333"/>
        <v>Plays</v>
      </c>
      <c r="S3534" s="15">
        <f t="shared" si="334"/>
        <v>41884.349849537037</v>
      </c>
      <c r="T3534" s="16">
        <f t="shared" si="335"/>
        <v>41899.915972222225</v>
      </c>
    </row>
    <row r="3535" spans="1:20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s="9" t="str">
        <f t="shared" si="332"/>
        <v>Theater</v>
      </c>
      <c r="R3535" s="9" t="str">
        <f t="shared" si="333"/>
        <v>Plays</v>
      </c>
      <c r="S3535" s="15">
        <f t="shared" si="334"/>
        <v>42289.511192129634</v>
      </c>
      <c r="T3535" s="16">
        <f t="shared" si="335"/>
        <v>42319.552858796298</v>
      </c>
    </row>
    <row r="3536" spans="1:20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s="9" t="str">
        <f t="shared" si="332"/>
        <v>Theater</v>
      </c>
      <c r="R3536" s="9" t="str">
        <f t="shared" si="333"/>
        <v>Plays</v>
      </c>
      <c r="S3536" s="15">
        <f t="shared" si="334"/>
        <v>42243.3752662037</v>
      </c>
      <c r="T3536" s="16">
        <f t="shared" si="335"/>
        <v>42278.3752662037</v>
      </c>
    </row>
    <row r="3537" spans="1:20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s="9" t="str">
        <f t="shared" si="332"/>
        <v>Theater</v>
      </c>
      <c r="R3537" s="9" t="str">
        <f t="shared" si="333"/>
        <v>Plays</v>
      </c>
      <c r="S3537" s="15">
        <f t="shared" si="334"/>
        <v>42248.390162037038</v>
      </c>
      <c r="T3537" s="16">
        <f t="shared" si="335"/>
        <v>42279.5</v>
      </c>
    </row>
    <row r="3538" spans="1:20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s="9" t="str">
        <f t="shared" si="332"/>
        <v>Theater</v>
      </c>
      <c r="R3538" s="9" t="str">
        <f t="shared" si="333"/>
        <v>Plays</v>
      </c>
      <c r="S3538" s="15">
        <f t="shared" si="334"/>
        <v>42328.477141203708</v>
      </c>
      <c r="T3538" s="16">
        <f t="shared" si="335"/>
        <v>42358.249305555553</v>
      </c>
    </row>
    <row r="3539" spans="1:20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15">
        <f t="shared" si="334"/>
        <v>41923.104351851856</v>
      </c>
      <c r="T3539" s="16">
        <f t="shared" si="335"/>
        <v>41960.082638888889</v>
      </c>
    </row>
    <row r="3540" spans="1:20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s="9" t="str">
        <f t="shared" si="332"/>
        <v>Theater</v>
      </c>
      <c r="R3540" s="9" t="str">
        <f t="shared" si="333"/>
        <v>Plays</v>
      </c>
      <c r="S3540" s="15">
        <f t="shared" si="334"/>
        <v>42571.170601851853</v>
      </c>
      <c r="T3540" s="16">
        <f t="shared" si="335"/>
        <v>42599.170601851853</v>
      </c>
    </row>
    <row r="3541" spans="1:20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s="9" t="str">
        <f t="shared" si="332"/>
        <v>Theater</v>
      </c>
      <c r="R3541" s="9" t="str">
        <f t="shared" si="333"/>
        <v>Plays</v>
      </c>
      <c r="S3541" s="15">
        <f t="shared" si="334"/>
        <v>42600.506041666667</v>
      </c>
      <c r="T3541" s="16">
        <f t="shared" si="335"/>
        <v>42621.506041666667</v>
      </c>
    </row>
    <row r="3542" spans="1:20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s="9" t="str">
        <f t="shared" si="332"/>
        <v>Theater</v>
      </c>
      <c r="R3542" s="9" t="str">
        <f t="shared" si="333"/>
        <v>Plays</v>
      </c>
      <c r="S3542" s="15">
        <f t="shared" si="334"/>
        <v>42516.753368055557</v>
      </c>
      <c r="T3542" s="16">
        <f t="shared" si="335"/>
        <v>42546.753368055557</v>
      </c>
    </row>
    <row r="3543" spans="1:20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s="9" t="str">
        <f t="shared" si="332"/>
        <v>Theater</v>
      </c>
      <c r="R3543" s="9" t="str">
        <f t="shared" si="333"/>
        <v>Plays</v>
      </c>
      <c r="S3543" s="15">
        <f t="shared" si="334"/>
        <v>42222.480034722219</v>
      </c>
      <c r="T3543" s="16">
        <f t="shared" si="335"/>
        <v>42247.480034722219</v>
      </c>
    </row>
    <row r="3544" spans="1:20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s="9" t="str">
        <f t="shared" si="332"/>
        <v>Theater</v>
      </c>
      <c r="R3544" s="9" t="str">
        <f t="shared" si="333"/>
        <v>Plays</v>
      </c>
      <c r="S3544" s="15">
        <f t="shared" si="334"/>
        <v>41829.349791666667</v>
      </c>
      <c r="T3544" s="16">
        <f t="shared" si="335"/>
        <v>41889.349791666667</v>
      </c>
    </row>
    <row r="3545" spans="1:20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s="9" t="str">
        <f t="shared" si="332"/>
        <v>Theater</v>
      </c>
      <c r="R3545" s="9" t="str">
        <f t="shared" si="333"/>
        <v>Plays</v>
      </c>
      <c r="S3545" s="15">
        <f t="shared" si="334"/>
        <v>42150.505312499998</v>
      </c>
      <c r="T3545" s="16">
        <f t="shared" si="335"/>
        <v>42180.505312499998</v>
      </c>
    </row>
    <row r="3546" spans="1:20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s="9" t="str">
        <f t="shared" si="332"/>
        <v>Theater</v>
      </c>
      <c r="R3546" s="9" t="str">
        <f t="shared" si="333"/>
        <v>Plays</v>
      </c>
      <c r="S3546" s="15">
        <f t="shared" si="334"/>
        <v>42040.581678240742</v>
      </c>
      <c r="T3546" s="16">
        <f t="shared" si="335"/>
        <v>42070.581678240742</v>
      </c>
    </row>
    <row r="3547" spans="1:20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s="9" t="str">
        <f t="shared" si="332"/>
        <v>Theater</v>
      </c>
      <c r="R3547" s="9" t="str">
        <f t="shared" si="333"/>
        <v>Plays</v>
      </c>
      <c r="S3547" s="15">
        <f t="shared" si="334"/>
        <v>42075.557395833333</v>
      </c>
      <c r="T3547" s="16">
        <f t="shared" si="335"/>
        <v>42105.557395833333</v>
      </c>
    </row>
    <row r="3548" spans="1:20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s="9" t="str">
        <f t="shared" si="332"/>
        <v>Theater</v>
      </c>
      <c r="R3548" s="9" t="str">
        <f t="shared" si="333"/>
        <v>Plays</v>
      </c>
      <c r="S3548" s="15">
        <f t="shared" si="334"/>
        <v>42073.410694444443</v>
      </c>
      <c r="T3548" s="16">
        <f t="shared" si="335"/>
        <v>42094.915972222225</v>
      </c>
    </row>
    <row r="3549" spans="1:20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s="9" t="str">
        <f t="shared" si="332"/>
        <v>Theater</v>
      </c>
      <c r="R3549" s="9" t="str">
        <f t="shared" si="333"/>
        <v>Plays</v>
      </c>
      <c r="S3549" s="15">
        <f t="shared" si="334"/>
        <v>42479.828715277778</v>
      </c>
      <c r="T3549" s="16">
        <f t="shared" si="335"/>
        <v>42503.915972222225</v>
      </c>
    </row>
    <row r="3550" spans="1:20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s="9" t="str">
        <f t="shared" si="332"/>
        <v>Theater</v>
      </c>
      <c r="R3550" s="9" t="str">
        <f t="shared" si="333"/>
        <v>Plays</v>
      </c>
      <c r="S3550" s="15">
        <f t="shared" si="334"/>
        <v>42411.692291666666</v>
      </c>
      <c r="T3550" s="16">
        <f t="shared" si="335"/>
        <v>42433.791666666672</v>
      </c>
    </row>
    <row r="3551" spans="1:20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s="9" t="str">
        <f t="shared" si="332"/>
        <v>Theater</v>
      </c>
      <c r="R3551" s="9" t="str">
        <f t="shared" si="333"/>
        <v>Plays</v>
      </c>
      <c r="S3551" s="15">
        <f t="shared" si="334"/>
        <v>42223.144363425927</v>
      </c>
      <c r="T3551" s="16">
        <f t="shared" si="335"/>
        <v>42251.144363425927</v>
      </c>
    </row>
    <row r="3552" spans="1:20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s="9" t="str">
        <f t="shared" si="332"/>
        <v>Theater</v>
      </c>
      <c r="R3552" s="9" t="str">
        <f t="shared" si="333"/>
        <v>Plays</v>
      </c>
      <c r="S3552" s="15">
        <f t="shared" si="334"/>
        <v>42462.643495370372</v>
      </c>
      <c r="T3552" s="16">
        <f t="shared" si="335"/>
        <v>42492.643495370372</v>
      </c>
    </row>
    <row r="3553" spans="1:20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15">
        <f t="shared" si="334"/>
        <v>41753.265856481477</v>
      </c>
      <c r="T3553" s="16">
        <f t="shared" si="335"/>
        <v>41781.671527777777</v>
      </c>
    </row>
    <row r="3554" spans="1:20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15">
        <f t="shared" si="334"/>
        <v>41788.337083333332</v>
      </c>
      <c r="T3554" s="16">
        <f t="shared" si="335"/>
        <v>41818.337083333332</v>
      </c>
    </row>
    <row r="3555" spans="1:20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s="9" t="str">
        <f t="shared" si="332"/>
        <v>Theater</v>
      </c>
      <c r="R3555" s="9" t="str">
        <f t="shared" si="333"/>
        <v>Plays</v>
      </c>
      <c r="S3555" s="15">
        <f t="shared" si="334"/>
        <v>42195.778703703705</v>
      </c>
      <c r="T3555" s="16">
        <f t="shared" si="335"/>
        <v>42227.75</v>
      </c>
    </row>
    <row r="3556" spans="1:20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s="9" t="str">
        <f t="shared" si="332"/>
        <v>Theater</v>
      </c>
      <c r="R3556" s="9" t="str">
        <f t="shared" si="333"/>
        <v>Plays</v>
      </c>
      <c r="S3556" s="15">
        <f t="shared" si="334"/>
        <v>42015.800451388888</v>
      </c>
      <c r="T3556" s="16">
        <f t="shared" si="335"/>
        <v>42046.458333333328</v>
      </c>
    </row>
    <row r="3557" spans="1:20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s="9" t="str">
        <f t="shared" si="332"/>
        <v>Theater</v>
      </c>
      <c r="R3557" s="9" t="str">
        <f t="shared" si="333"/>
        <v>Plays</v>
      </c>
      <c r="S3557" s="15">
        <f t="shared" si="334"/>
        <v>42661.192060185189</v>
      </c>
      <c r="T3557" s="16">
        <f t="shared" si="335"/>
        <v>42691.233726851853</v>
      </c>
    </row>
    <row r="3558" spans="1:20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15">
        <f t="shared" si="334"/>
        <v>41808.399583333332</v>
      </c>
      <c r="T3558" s="16">
        <f t="shared" si="335"/>
        <v>41868.399583333332</v>
      </c>
    </row>
    <row r="3559" spans="1:20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s="9" t="str">
        <f t="shared" si="332"/>
        <v>Theater</v>
      </c>
      <c r="R3559" s="9" t="str">
        <f t="shared" si="333"/>
        <v>Plays</v>
      </c>
      <c r="S3559" s="15">
        <f t="shared" si="334"/>
        <v>41730.026747685188</v>
      </c>
      <c r="T3559" s="16">
        <f t="shared" si="335"/>
        <v>41764.026747685188</v>
      </c>
    </row>
    <row r="3560" spans="1:20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s="9" t="str">
        <f t="shared" si="332"/>
        <v>Theater</v>
      </c>
      <c r="R3560" s="9" t="str">
        <f t="shared" si="333"/>
        <v>Plays</v>
      </c>
      <c r="S3560" s="15">
        <f t="shared" si="334"/>
        <v>42139.566840277781</v>
      </c>
      <c r="T3560" s="16">
        <f t="shared" si="335"/>
        <v>42181.625</v>
      </c>
    </row>
    <row r="3561" spans="1:20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s="9" t="str">
        <f t="shared" si="332"/>
        <v>Theater</v>
      </c>
      <c r="R3561" s="9" t="str">
        <f t="shared" si="333"/>
        <v>Plays</v>
      </c>
      <c r="S3561" s="15">
        <f t="shared" si="334"/>
        <v>42193.846157407403</v>
      </c>
      <c r="T3561" s="16">
        <f t="shared" si="335"/>
        <v>42216.123611111107</v>
      </c>
    </row>
    <row r="3562" spans="1:20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s="9" t="str">
        <f t="shared" si="332"/>
        <v>Theater</v>
      </c>
      <c r="R3562" s="9" t="str">
        <f t="shared" si="333"/>
        <v>Plays</v>
      </c>
      <c r="S3562" s="15">
        <f t="shared" si="334"/>
        <v>42115.639652777776</v>
      </c>
      <c r="T3562" s="16">
        <f t="shared" si="335"/>
        <v>42150.864583333328</v>
      </c>
    </row>
    <row r="3563" spans="1:20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s="9" t="str">
        <f t="shared" si="332"/>
        <v>Theater</v>
      </c>
      <c r="R3563" s="9" t="str">
        <f t="shared" si="333"/>
        <v>Plays</v>
      </c>
      <c r="S3563" s="15">
        <f t="shared" si="334"/>
        <v>42203.430300925931</v>
      </c>
      <c r="T3563" s="16">
        <f t="shared" si="335"/>
        <v>42221.525000000001</v>
      </c>
    </row>
    <row r="3564" spans="1:20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s="9" t="str">
        <f t="shared" si="332"/>
        <v>Theater</v>
      </c>
      <c r="R3564" s="9" t="str">
        <f t="shared" si="333"/>
        <v>Plays</v>
      </c>
      <c r="S3564" s="15">
        <f t="shared" si="334"/>
        <v>42433.511886574073</v>
      </c>
      <c r="T3564" s="16">
        <f t="shared" si="335"/>
        <v>42442.666666666672</v>
      </c>
    </row>
    <row r="3565" spans="1:20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s="9" t="str">
        <f t="shared" si="332"/>
        <v>Theater</v>
      </c>
      <c r="R3565" s="9" t="str">
        <f t="shared" si="333"/>
        <v>Plays</v>
      </c>
      <c r="S3565" s="15">
        <f t="shared" si="334"/>
        <v>42555.421944444446</v>
      </c>
      <c r="T3565" s="16">
        <f t="shared" si="335"/>
        <v>42583.541666666672</v>
      </c>
    </row>
    <row r="3566" spans="1:20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s="9" t="str">
        <f t="shared" si="332"/>
        <v>Theater</v>
      </c>
      <c r="R3566" s="9" t="str">
        <f t="shared" si="333"/>
        <v>Plays</v>
      </c>
      <c r="S3566" s="15">
        <f t="shared" si="334"/>
        <v>42236.373252314814</v>
      </c>
      <c r="T3566" s="16">
        <f t="shared" si="335"/>
        <v>42282.416666666672</v>
      </c>
    </row>
    <row r="3567" spans="1:20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s="9" t="str">
        <f t="shared" si="332"/>
        <v>Theater</v>
      </c>
      <c r="R3567" s="9" t="str">
        <f t="shared" si="333"/>
        <v>Plays</v>
      </c>
      <c r="S3567" s="15">
        <f t="shared" si="334"/>
        <v>41974.493148148147</v>
      </c>
      <c r="T3567" s="16">
        <f t="shared" si="335"/>
        <v>42004.493148148147</v>
      </c>
    </row>
    <row r="3568" spans="1:20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s="9" t="str">
        <f t="shared" si="332"/>
        <v>Theater</v>
      </c>
      <c r="R3568" s="9" t="str">
        <f t="shared" si="333"/>
        <v>Plays</v>
      </c>
      <c r="S3568" s="15">
        <f t="shared" si="334"/>
        <v>41997.257905092592</v>
      </c>
      <c r="T3568" s="16">
        <f t="shared" si="335"/>
        <v>42027.257905092592</v>
      </c>
    </row>
    <row r="3569" spans="1:20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s="9" t="str">
        <f t="shared" si="332"/>
        <v>Theater</v>
      </c>
      <c r="R3569" s="9" t="str">
        <f t="shared" si="333"/>
        <v>Plays</v>
      </c>
      <c r="S3569" s="15">
        <f t="shared" si="334"/>
        <v>42135.560694444444</v>
      </c>
      <c r="T3569" s="16">
        <f t="shared" si="335"/>
        <v>42165.560694444444</v>
      </c>
    </row>
    <row r="3570" spans="1:20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s="9" t="str">
        <f t="shared" si="332"/>
        <v>Theater</v>
      </c>
      <c r="R3570" s="9" t="str">
        <f t="shared" si="333"/>
        <v>Plays</v>
      </c>
      <c r="S3570" s="15">
        <f t="shared" si="334"/>
        <v>41869.490671296298</v>
      </c>
      <c r="T3570" s="16">
        <f t="shared" si="335"/>
        <v>41899.490671296298</v>
      </c>
    </row>
    <row r="3571" spans="1:20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s="9" t="str">
        <f t="shared" si="332"/>
        <v>Theater</v>
      </c>
      <c r="R3571" s="9" t="str">
        <f t="shared" si="333"/>
        <v>Plays</v>
      </c>
      <c r="S3571" s="15">
        <f t="shared" si="334"/>
        <v>41982.438611111109</v>
      </c>
      <c r="T3571" s="16">
        <f t="shared" si="335"/>
        <v>42012.438611111109</v>
      </c>
    </row>
    <row r="3572" spans="1:20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s="9" t="str">
        <f t="shared" si="332"/>
        <v>Theater</v>
      </c>
      <c r="R3572" s="9" t="str">
        <f t="shared" si="333"/>
        <v>Plays</v>
      </c>
      <c r="S3572" s="15">
        <f t="shared" si="334"/>
        <v>41976.081979166665</v>
      </c>
      <c r="T3572" s="16">
        <f t="shared" si="335"/>
        <v>42004.041666666672</v>
      </c>
    </row>
    <row r="3573" spans="1:20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15">
        <f t="shared" si="334"/>
        <v>41912.608946759261</v>
      </c>
      <c r="T3573" s="16">
        <f t="shared" si="335"/>
        <v>41942.608946759261</v>
      </c>
    </row>
    <row r="3574" spans="1:20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s="9" t="str">
        <f t="shared" si="332"/>
        <v>Theater</v>
      </c>
      <c r="R3574" s="9" t="str">
        <f t="shared" si="333"/>
        <v>Plays</v>
      </c>
      <c r="S3574" s="15">
        <f t="shared" si="334"/>
        <v>42146.320393518516</v>
      </c>
      <c r="T3574" s="16">
        <f t="shared" si="335"/>
        <v>42176.320393518516</v>
      </c>
    </row>
    <row r="3575" spans="1:20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s="9" t="str">
        <f t="shared" si="332"/>
        <v>Theater</v>
      </c>
      <c r="R3575" s="9" t="str">
        <f t="shared" si="333"/>
        <v>Plays</v>
      </c>
      <c r="S3575" s="15">
        <f t="shared" si="334"/>
        <v>41921.125532407408</v>
      </c>
      <c r="T3575" s="16">
        <f t="shared" si="335"/>
        <v>41951.167199074072</v>
      </c>
    </row>
    <row r="3576" spans="1:20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s="9" t="str">
        <f t="shared" si="332"/>
        <v>Theater</v>
      </c>
      <c r="R3576" s="9" t="str">
        <f t="shared" si="333"/>
        <v>Plays</v>
      </c>
      <c r="S3576" s="15">
        <f t="shared" si="334"/>
        <v>41926.692685185189</v>
      </c>
      <c r="T3576" s="16">
        <f t="shared" si="335"/>
        <v>41956.734351851846</v>
      </c>
    </row>
    <row r="3577" spans="1:20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s="9" t="str">
        <f t="shared" si="332"/>
        <v>Theater</v>
      </c>
      <c r="R3577" s="9" t="str">
        <f t="shared" si="333"/>
        <v>Plays</v>
      </c>
      <c r="S3577" s="15">
        <f t="shared" si="334"/>
        <v>42561.533877314811</v>
      </c>
      <c r="T3577" s="16">
        <f t="shared" si="335"/>
        <v>42592.915972222225</v>
      </c>
    </row>
    <row r="3578" spans="1:20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15">
        <f t="shared" si="334"/>
        <v>42649.29923611111</v>
      </c>
      <c r="T3578" s="16">
        <f t="shared" si="335"/>
        <v>42709.340902777782</v>
      </c>
    </row>
    <row r="3579" spans="1:20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s="9" t="str">
        <f t="shared" si="332"/>
        <v>Theater</v>
      </c>
      <c r="R3579" s="9" t="str">
        <f t="shared" si="333"/>
        <v>Plays</v>
      </c>
      <c r="S3579" s="15">
        <f t="shared" si="334"/>
        <v>42093.536840277782</v>
      </c>
      <c r="T3579" s="16">
        <f t="shared" si="335"/>
        <v>42120.01944444445</v>
      </c>
    </row>
    <row r="3580" spans="1:20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s="9" t="str">
        <f t="shared" si="332"/>
        <v>Theater</v>
      </c>
      <c r="R3580" s="9" t="str">
        <f t="shared" si="333"/>
        <v>Plays</v>
      </c>
      <c r="S3580" s="15">
        <f t="shared" si="334"/>
        <v>42460.483530092592</v>
      </c>
      <c r="T3580" s="16">
        <f t="shared" si="335"/>
        <v>42490.483530092592</v>
      </c>
    </row>
    <row r="3581" spans="1:20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s="9" t="str">
        <f t="shared" si="332"/>
        <v>Theater</v>
      </c>
      <c r="R3581" s="9" t="str">
        <f t="shared" si="333"/>
        <v>Plays</v>
      </c>
      <c r="S3581" s="15">
        <f t="shared" si="334"/>
        <v>42430.512222222227</v>
      </c>
      <c r="T3581" s="16">
        <f t="shared" si="335"/>
        <v>42460.470555555556</v>
      </c>
    </row>
    <row r="3582" spans="1:20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s="9" t="str">
        <f t="shared" si="332"/>
        <v>Theater</v>
      </c>
      <c r="R3582" s="9" t="str">
        <f t="shared" si="333"/>
        <v>Plays</v>
      </c>
      <c r="S3582" s="15">
        <f t="shared" si="334"/>
        <v>42025.926180555558</v>
      </c>
      <c r="T3582" s="16">
        <f t="shared" si="335"/>
        <v>42063.957638888889</v>
      </c>
    </row>
    <row r="3583" spans="1:20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s="9" t="str">
        <f t="shared" si="332"/>
        <v>Theater</v>
      </c>
      <c r="R3583" s="9" t="str">
        <f t="shared" si="333"/>
        <v>Plays</v>
      </c>
      <c r="S3583" s="15">
        <f t="shared" si="334"/>
        <v>41836.221180555556</v>
      </c>
      <c r="T3583" s="16">
        <f t="shared" si="335"/>
        <v>41850.221180555556</v>
      </c>
    </row>
    <row r="3584" spans="1:20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s="9" t="str">
        <f t="shared" si="332"/>
        <v>Theater</v>
      </c>
      <c r="R3584" s="9" t="str">
        <f t="shared" si="333"/>
        <v>Plays</v>
      </c>
      <c r="S3584" s="15">
        <f t="shared" si="334"/>
        <v>42450.845856481479</v>
      </c>
      <c r="T3584" s="16">
        <f t="shared" si="335"/>
        <v>42464.845856481479</v>
      </c>
    </row>
    <row r="3585" spans="1:20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s="9" t="str">
        <f t="shared" si="332"/>
        <v>Theater</v>
      </c>
      <c r="R3585" s="9" t="str">
        <f t="shared" si="333"/>
        <v>Plays</v>
      </c>
      <c r="S3585" s="15">
        <f t="shared" si="334"/>
        <v>42418.175983796296</v>
      </c>
      <c r="T3585" s="16">
        <f t="shared" si="335"/>
        <v>42478.134317129632</v>
      </c>
    </row>
    <row r="3586" spans="1:20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s="9" t="str">
        <f t="shared" si="332"/>
        <v>Theater</v>
      </c>
      <c r="R3586" s="9" t="str">
        <f t="shared" si="333"/>
        <v>Plays</v>
      </c>
      <c r="S3586" s="15">
        <f t="shared" si="334"/>
        <v>42168.066481481481</v>
      </c>
      <c r="T3586" s="16">
        <f t="shared" si="335"/>
        <v>42198.066481481481</v>
      </c>
    </row>
    <row r="3587" spans="1:20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8">
        <f t="shared" ref="P3587:P3650" si="337">IF(L3587&gt;0,E3587/L3587, 0)</f>
        <v>176.08695652173913</v>
      </c>
      <c r="Q3587" s="9" t="str">
        <f t="shared" ref="Q3587:Q3650" si="338">PROPER(LEFT($N3587,FIND("/",$N3587)-1))</f>
        <v>Theater</v>
      </c>
      <c r="R3587" s="9" t="str">
        <f t="shared" ref="R3587:R3650" si="339">PROPER(RIGHT($N3587,LEN(N3587)-FIND("/",N3587)))</f>
        <v>Plays</v>
      </c>
      <c r="S3587" s="15">
        <f t="shared" ref="S3587:S3650" si="340">(J3587/86400)+25569+(-6/24)</f>
        <v>41964.466319444444</v>
      </c>
      <c r="T3587" s="16">
        <f t="shared" ref="T3587:T3650" si="341">(I3587/86400)+25569+(-6/24)</f>
        <v>41994.466319444444</v>
      </c>
    </row>
    <row r="3588" spans="1:20" ht="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s="9" t="str">
        <f t="shared" si="338"/>
        <v>Theater</v>
      </c>
      <c r="R3588" s="9" t="str">
        <f t="shared" si="339"/>
        <v>Plays</v>
      </c>
      <c r="S3588" s="15">
        <f t="shared" si="340"/>
        <v>42576.447569444441</v>
      </c>
      <c r="T3588" s="16">
        <f t="shared" si="341"/>
        <v>42636.447569444441</v>
      </c>
    </row>
    <row r="3589" spans="1:20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s="9" t="str">
        <f t="shared" si="338"/>
        <v>Theater</v>
      </c>
      <c r="R3589" s="9" t="str">
        <f t="shared" si="339"/>
        <v>Plays</v>
      </c>
      <c r="S3589" s="15">
        <f t="shared" si="340"/>
        <v>42503.289976851855</v>
      </c>
      <c r="T3589" s="16">
        <f t="shared" si="341"/>
        <v>42548.541666666672</v>
      </c>
    </row>
    <row r="3590" spans="1:20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s="9" t="str">
        <f t="shared" si="338"/>
        <v>Theater</v>
      </c>
      <c r="R3590" s="9" t="str">
        <f t="shared" si="339"/>
        <v>Plays</v>
      </c>
      <c r="S3590" s="15">
        <f t="shared" si="340"/>
        <v>42101.578819444447</v>
      </c>
      <c r="T3590" s="16">
        <f t="shared" si="341"/>
        <v>42123.708333333328</v>
      </c>
    </row>
    <row r="3591" spans="1:20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s="9" t="str">
        <f t="shared" si="338"/>
        <v>Theater</v>
      </c>
      <c r="R3591" s="9" t="str">
        <f t="shared" si="339"/>
        <v>Plays</v>
      </c>
      <c r="S3591" s="15">
        <f t="shared" si="340"/>
        <v>42125.397534722222</v>
      </c>
      <c r="T3591" s="16">
        <f t="shared" si="341"/>
        <v>42150.397534722222</v>
      </c>
    </row>
    <row r="3592" spans="1:20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s="9" t="str">
        <f t="shared" si="338"/>
        <v>Theater</v>
      </c>
      <c r="R3592" s="9" t="str">
        <f t="shared" si="339"/>
        <v>Plays</v>
      </c>
      <c r="S3592" s="15">
        <f t="shared" si="340"/>
        <v>41902.083726851852</v>
      </c>
      <c r="T3592" s="16">
        <f t="shared" si="341"/>
        <v>41932.083726851852</v>
      </c>
    </row>
    <row r="3593" spans="1:20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s="9" t="str">
        <f t="shared" si="338"/>
        <v>Theater</v>
      </c>
      <c r="R3593" s="9" t="str">
        <f t="shared" si="339"/>
        <v>Plays</v>
      </c>
      <c r="S3593" s="15">
        <f t="shared" si="340"/>
        <v>42003.698425925926</v>
      </c>
      <c r="T3593" s="16">
        <f t="shared" si="341"/>
        <v>42027.957638888889</v>
      </c>
    </row>
    <row r="3594" spans="1:20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s="9" t="str">
        <f t="shared" si="338"/>
        <v>Theater</v>
      </c>
      <c r="R3594" s="9" t="str">
        <f t="shared" si="339"/>
        <v>Plays</v>
      </c>
      <c r="S3594" s="15">
        <f t="shared" si="340"/>
        <v>41988.579942129625</v>
      </c>
      <c r="T3594" s="16">
        <f t="shared" si="341"/>
        <v>42045.957638888889</v>
      </c>
    </row>
    <row r="3595" spans="1:20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s="9" t="str">
        <f t="shared" si="338"/>
        <v>Theater</v>
      </c>
      <c r="R3595" s="9" t="str">
        <f t="shared" si="339"/>
        <v>Plays</v>
      </c>
      <c r="S3595" s="15">
        <f t="shared" si="340"/>
        <v>41974.648599537039</v>
      </c>
      <c r="T3595" s="16">
        <f t="shared" si="341"/>
        <v>42009.601388888885</v>
      </c>
    </row>
    <row r="3596" spans="1:20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s="9" t="str">
        <f t="shared" si="338"/>
        <v>Theater</v>
      </c>
      <c r="R3596" s="9" t="str">
        <f t="shared" si="339"/>
        <v>Plays</v>
      </c>
      <c r="S3596" s="15">
        <f t="shared" si="340"/>
        <v>42591.816921296297</v>
      </c>
      <c r="T3596" s="16">
        <f t="shared" si="341"/>
        <v>42616.816921296297</v>
      </c>
    </row>
    <row r="3597" spans="1:20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s="9" t="str">
        <f t="shared" si="338"/>
        <v>Theater</v>
      </c>
      <c r="R3597" s="9" t="str">
        <f t="shared" si="339"/>
        <v>Plays</v>
      </c>
      <c r="S3597" s="15">
        <f t="shared" si="340"/>
        <v>42049.758368055554</v>
      </c>
      <c r="T3597" s="16">
        <f t="shared" si="341"/>
        <v>42076.040972222225</v>
      </c>
    </row>
    <row r="3598" spans="1:20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15">
        <f t="shared" si="340"/>
        <v>41856.465069444443</v>
      </c>
      <c r="T3598" s="16">
        <f t="shared" si="341"/>
        <v>41877.465069444443</v>
      </c>
    </row>
    <row r="3599" spans="1:20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s="9" t="str">
        <f t="shared" si="338"/>
        <v>Theater</v>
      </c>
      <c r="R3599" s="9" t="str">
        <f t="shared" si="339"/>
        <v>Plays</v>
      </c>
      <c r="S3599" s="15">
        <f t="shared" si="340"/>
        <v>42417.335532407407</v>
      </c>
      <c r="T3599" s="16">
        <f t="shared" si="341"/>
        <v>42431.999305555553</v>
      </c>
    </row>
    <row r="3600" spans="1:20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s="9" t="str">
        <f t="shared" si="338"/>
        <v>Theater</v>
      </c>
      <c r="R3600" s="9" t="str">
        <f t="shared" si="339"/>
        <v>Plays</v>
      </c>
      <c r="S3600" s="15">
        <f t="shared" si="340"/>
        <v>41866.54886574074</v>
      </c>
      <c r="T3600" s="16">
        <f t="shared" si="341"/>
        <v>41884.957638888889</v>
      </c>
    </row>
    <row r="3601" spans="1:20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s="9" t="str">
        <f t="shared" si="338"/>
        <v>Theater</v>
      </c>
      <c r="R3601" s="9" t="str">
        <f t="shared" si="339"/>
        <v>Plays</v>
      </c>
      <c r="S3601" s="15">
        <f t="shared" si="340"/>
        <v>42220.54487268519</v>
      </c>
      <c r="T3601" s="16">
        <f t="shared" si="341"/>
        <v>42245.75</v>
      </c>
    </row>
    <row r="3602" spans="1:20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15">
        <f t="shared" si="340"/>
        <v>42628.599120370374</v>
      </c>
      <c r="T3602" s="16">
        <f t="shared" si="341"/>
        <v>42656.599120370374</v>
      </c>
    </row>
    <row r="3603" spans="1:20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s="9" t="str">
        <f t="shared" si="338"/>
        <v>Theater</v>
      </c>
      <c r="R3603" s="9" t="str">
        <f t="shared" si="339"/>
        <v>Plays</v>
      </c>
      <c r="S3603" s="15">
        <f t="shared" si="340"/>
        <v>41990.74863425926</v>
      </c>
      <c r="T3603" s="16">
        <f t="shared" si="341"/>
        <v>42020.74863425926</v>
      </c>
    </row>
    <row r="3604" spans="1:20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s="9" t="str">
        <f t="shared" si="338"/>
        <v>Theater</v>
      </c>
      <c r="R3604" s="9" t="str">
        <f t="shared" si="339"/>
        <v>Plays</v>
      </c>
      <c r="S3604" s="15">
        <f t="shared" si="340"/>
        <v>42447.644432870366</v>
      </c>
      <c r="T3604" s="16">
        <f t="shared" si="341"/>
        <v>42507.644432870366</v>
      </c>
    </row>
    <row r="3605" spans="1:20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s="9" t="str">
        <f t="shared" si="338"/>
        <v>Theater</v>
      </c>
      <c r="R3605" s="9" t="str">
        <f t="shared" si="339"/>
        <v>Plays</v>
      </c>
      <c r="S3605" s="15">
        <f t="shared" si="340"/>
        <v>42283.614351851851</v>
      </c>
      <c r="T3605" s="16">
        <f t="shared" si="341"/>
        <v>42313.656018518523</v>
      </c>
    </row>
    <row r="3606" spans="1:20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s="9" t="str">
        <f t="shared" si="338"/>
        <v>Theater</v>
      </c>
      <c r="R3606" s="9" t="str">
        <f t="shared" si="339"/>
        <v>Plays</v>
      </c>
      <c r="S3606" s="15">
        <f t="shared" si="340"/>
        <v>42482.765694444446</v>
      </c>
      <c r="T3606" s="16">
        <f t="shared" si="341"/>
        <v>42489.040972222225</v>
      </c>
    </row>
    <row r="3607" spans="1:20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s="9" t="str">
        <f t="shared" si="338"/>
        <v>Theater</v>
      </c>
      <c r="R3607" s="9" t="str">
        <f t="shared" si="339"/>
        <v>Plays</v>
      </c>
      <c r="S3607" s="15">
        <f t="shared" si="340"/>
        <v>42383.543124999997</v>
      </c>
      <c r="T3607" s="16">
        <f t="shared" si="341"/>
        <v>42413.543124999997</v>
      </c>
    </row>
    <row r="3608" spans="1:20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s="9" t="str">
        <f t="shared" si="338"/>
        <v>Theater</v>
      </c>
      <c r="R3608" s="9" t="str">
        <f t="shared" si="339"/>
        <v>Plays</v>
      </c>
      <c r="S3608" s="15">
        <f t="shared" si="340"/>
        <v>42566.354826388888</v>
      </c>
      <c r="T3608" s="16">
        <f t="shared" si="341"/>
        <v>42596.354826388888</v>
      </c>
    </row>
    <row r="3609" spans="1:20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15">
        <f t="shared" si="340"/>
        <v>42338.713912037041</v>
      </c>
      <c r="T3609" s="16">
        <f t="shared" si="341"/>
        <v>42352.75</v>
      </c>
    </row>
    <row r="3610" spans="1:20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s="9" t="str">
        <f t="shared" si="338"/>
        <v>Theater</v>
      </c>
      <c r="R3610" s="9" t="str">
        <f t="shared" si="339"/>
        <v>Plays</v>
      </c>
      <c r="S3610" s="15">
        <f t="shared" si="340"/>
        <v>42506.459374999999</v>
      </c>
      <c r="T3610" s="16">
        <f t="shared" si="341"/>
        <v>42538.333333333328</v>
      </c>
    </row>
    <row r="3611" spans="1:20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s="9" t="str">
        <f t="shared" si="338"/>
        <v>Theater</v>
      </c>
      <c r="R3611" s="9" t="str">
        <f t="shared" si="339"/>
        <v>Plays</v>
      </c>
      <c r="S3611" s="15">
        <f t="shared" si="340"/>
        <v>42429.741724537038</v>
      </c>
      <c r="T3611" s="16">
        <f t="shared" si="341"/>
        <v>42459.700057870374</v>
      </c>
    </row>
    <row r="3612" spans="1:20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s="9" t="str">
        <f t="shared" si="338"/>
        <v>Theater</v>
      </c>
      <c r="R3612" s="9" t="str">
        <f t="shared" si="339"/>
        <v>Plays</v>
      </c>
      <c r="S3612" s="15">
        <f t="shared" si="340"/>
        <v>42203.182129629626</v>
      </c>
      <c r="T3612" s="16">
        <f t="shared" si="341"/>
        <v>42233.182129629626</v>
      </c>
    </row>
    <row r="3613" spans="1:20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s="9" t="str">
        <f t="shared" si="338"/>
        <v>Theater</v>
      </c>
      <c r="R3613" s="9" t="str">
        <f t="shared" si="339"/>
        <v>Plays</v>
      </c>
      <c r="S3613" s="15">
        <f t="shared" si="340"/>
        <v>42072.120381944449</v>
      </c>
      <c r="T3613" s="16">
        <f t="shared" si="341"/>
        <v>42102.120381944449</v>
      </c>
    </row>
    <row r="3614" spans="1:20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s="9" t="str">
        <f t="shared" si="338"/>
        <v>Theater</v>
      </c>
      <c r="R3614" s="9" t="str">
        <f t="shared" si="339"/>
        <v>Plays</v>
      </c>
      <c r="S3614" s="15">
        <f t="shared" si="340"/>
        <v>41789.476979166662</v>
      </c>
      <c r="T3614" s="16">
        <f t="shared" si="341"/>
        <v>41799.476979166662</v>
      </c>
    </row>
    <row r="3615" spans="1:20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15">
        <f t="shared" si="340"/>
        <v>41788.33997685185</v>
      </c>
      <c r="T3615" s="16">
        <f t="shared" si="341"/>
        <v>41818.33997685185</v>
      </c>
    </row>
    <row r="3616" spans="1:20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s="9" t="str">
        <f t="shared" si="338"/>
        <v>Theater</v>
      </c>
      <c r="R3616" s="9" t="str">
        <f t="shared" si="339"/>
        <v>Plays</v>
      </c>
      <c r="S3616" s="15">
        <f t="shared" si="340"/>
        <v>42143.791851851856</v>
      </c>
      <c r="T3616" s="16">
        <f t="shared" si="341"/>
        <v>42173.791851851856</v>
      </c>
    </row>
    <row r="3617" spans="1:20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s="9" t="str">
        <f t="shared" si="338"/>
        <v>Theater</v>
      </c>
      <c r="R3617" s="9" t="str">
        <f t="shared" si="339"/>
        <v>Plays</v>
      </c>
      <c r="S3617" s="15">
        <f t="shared" si="340"/>
        <v>42318.343703703707</v>
      </c>
      <c r="T3617" s="16">
        <f t="shared" si="341"/>
        <v>42348.343703703707</v>
      </c>
    </row>
    <row r="3618" spans="1:20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s="9" t="str">
        <f t="shared" si="338"/>
        <v>Theater</v>
      </c>
      <c r="R3618" s="9" t="str">
        <f t="shared" si="339"/>
        <v>Plays</v>
      </c>
      <c r="S3618" s="15">
        <f t="shared" si="340"/>
        <v>42052.699814814812</v>
      </c>
      <c r="T3618" s="16">
        <f t="shared" si="341"/>
        <v>42082.658148148148</v>
      </c>
    </row>
    <row r="3619" spans="1:20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s="9" t="str">
        <f t="shared" si="338"/>
        <v>Theater</v>
      </c>
      <c r="R3619" s="9" t="str">
        <f t="shared" si="339"/>
        <v>Plays</v>
      </c>
      <c r="S3619" s="15">
        <f t="shared" si="340"/>
        <v>42779.360289351855</v>
      </c>
      <c r="T3619" s="16">
        <f t="shared" si="341"/>
        <v>42793.75</v>
      </c>
    </row>
    <row r="3620" spans="1:20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s="9" t="str">
        <f t="shared" si="338"/>
        <v>Theater</v>
      </c>
      <c r="R3620" s="9" t="str">
        <f t="shared" si="339"/>
        <v>Plays</v>
      </c>
      <c r="S3620" s="15">
        <f t="shared" si="340"/>
        <v>42128.377893518518</v>
      </c>
      <c r="T3620" s="16">
        <f t="shared" si="341"/>
        <v>42158.377893518518</v>
      </c>
    </row>
    <row r="3621" spans="1:20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s="9" t="str">
        <f t="shared" si="338"/>
        <v>Theater</v>
      </c>
      <c r="R3621" s="9" t="str">
        <f t="shared" si="339"/>
        <v>Plays</v>
      </c>
      <c r="S3621" s="15">
        <f t="shared" si="340"/>
        <v>42660.882245370369</v>
      </c>
      <c r="T3621" s="16">
        <f t="shared" si="341"/>
        <v>42693.666666666672</v>
      </c>
    </row>
    <row r="3622" spans="1:20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s="9" t="str">
        <f t="shared" si="338"/>
        <v>Theater</v>
      </c>
      <c r="R3622" s="9" t="str">
        <f t="shared" si="339"/>
        <v>Plays</v>
      </c>
      <c r="S3622" s="15">
        <f t="shared" si="340"/>
        <v>42037.688206018516</v>
      </c>
      <c r="T3622" s="16">
        <f t="shared" si="341"/>
        <v>42067.916666666672</v>
      </c>
    </row>
    <row r="3623" spans="1:20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s="9" t="str">
        <f t="shared" si="338"/>
        <v>Theater</v>
      </c>
      <c r="R3623" s="9" t="str">
        <f t="shared" si="339"/>
        <v>Plays</v>
      </c>
      <c r="S3623" s="15">
        <f t="shared" si="340"/>
        <v>42619.685694444444</v>
      </c>
      <c r="T3623" s="16">
        <f t="shared" si="341"/>
        <v>42643.625</v>
      </c>
    </row>
    <row r="3624" spans="1:20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s="9" t="str">
        <f t="shared" si="338"/>
        <v>Theater</v>
      </c>
      <c r="R3624" s="9" t="str">
        <f t="shared" si="339"/>
        <v>Plays</v>
      </c>
      <c r="S3624" s="15">
        <f t="shared" si="340"/>
        <v>41876.971886574072</v>
      </c>
      <c r="T3624" s="16">
        <f t="shared" si="341"/>
        <v>41909.890972222223</v>
      </c>
    </row>
    <row r="3625" spans="1:20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s="9" t="str">
        <f t="shared" si="338"/>
        <v>Theater</v>
      </c>
      <c r="R3625" s="9" t="str">
        <f t="shared" si="339"/>
        <v>Plays</v>
      </c>
      <c r="S3625" s="15">
        <f t="shared" si="340"/>
        <v>41828.486921296295</v>
      </c>
      <c r="T3625" s="16">
        <f t="shared" si="341"/>
        <v>41846.041666666664</v>
      </c>
    </row>
    <row r="3626" spans="1:20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s="9" t="str">
        <f t="shared" si="338"/>
        <v>Theater</v>
      </c>
      <c r="R3626" s="9" t="str">
        <f t="shared" si="339"/>
        <v>Plays</v>
      </c>
      <c r="S3626" s="15">
        <f t="shared" si="340"/>
        <v>42545.524189814816</v>
      </c>
      <c r="T3626" s="16">
        <f t="shared" si="341"/>
        <v>42605.524189814816</v>
      </c>
    </row>
    <row r="3627" spans="1:20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s="9" t="str">
        <f t="shared" si="338"/>
        <v>Theater</v>
      </c>
      <c r="R3627" s="9" t="str">
        <f t="shared" si="339"/>
        <v>Plays</v>
      </c>
      <c r="S3627" s="15">
        <f t="shared" si="340"/>
        <v>42157.402511574073</v>
      </c>
      <c r="T3627" s="16">
        <f t="shared" si="341"/>
        <v>42187.402511574073</v>
      </c>
    </row>
    <row r="3628" spans="1:20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s="9" t="str">
        <f t="shared" si="338"/>
        <v>Theater</v>
      </c>
      <c r="R3628" s="9" t="str">
        <f t="shared" si="339"/>
        <v>Plays</v>
      </c>
      <c r="S3628" s="15">
        <f t="shared" si="340"/>
        <v>41846.417326388888</v>
      </c>
      <c r="T3628" s="16">
        <f t="shared" si="341"/>
        <v>41867.417326388888</v>
      </c>
    </row>
    <row r="3629" spans="1:20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s="9" t="str">
        <f t="shared" si="338"/>
        <v>Theater</v>
      </c>
      <c r="R3629" s="9" t="str">
        <f t="shared" si="339"/>
        <v>Plays</v>
      </c>
      <c r="S3629" s="15">
        <f t="shared" si="340"/>
        <v>42460.491747685184</v>
      </c>
      <c r="T3629" s="16">
        <f t="shared" si="341"/>
        <v>42510.915972222225</v>
      </c>
    </row>
    <row r="3630" spans="1:20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s="9" t="str">
        <f t="shared" si="338"/>
        <v>Theater</v>
      </c>
      <c r="R3630" s="9" t="str">
        <f t="shared" si="339"/>
        <v>Musical</v>
      </c>
      <c r="S3630" s="15">
        <f t="shared" si="340"/>
        <v>42291.583287037036</v>
      </c>
      <c r="T3630" s="16">
        <f t="shared" si="341"/>
        <v>42351.624953703707</v>
      </c>
    </row>
    <row r="3631" spans="1:20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15">
        <f t="shared" si="340"/>
        <v>42436.844490740739</v>
      </c>
      <c r="T3631" s="16">
        <f t="shared" si="341"/>
        <v>42495.458333333328</v>
      </c>
    </row>
    <row r="3632" spans="1:20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5">
        <f t="shared" si="340"/>
        <v>41942.59710648148</v>
      </c>
      <c r="T3632" s="16">
        <f t="shared" si="341"/>
        <v>41972.638773148152</v>
      </c>
    </row>
    <row r="3633" spans="1:20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s="9" t="str">
        <f t="shared" si="338"/>
        <v>Theater</v>
      </c>
      <c r="R3633" s="9" t="str">
        <f t="shared" si="339"/>
        <v>Musical</v>
      </c>
      <c r="S3633" s="15">
        <f t="shared" si="340"/>
        <v>41880.503437499996</v>
      </c>
      <c r="T3633" s="16">
        <f t="shared" si="341"/>
        <v>41904.915972222225</v>
      </c>
    </row>
    <row r="3634" spans="1:20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15">
        <f t="shared" si="340"/>
        <v>41946.686909722222</v>
      </c>
      <c r="T3634" s="16">
        <f t="shared" si="341"/>
        <v>41966.686909722222</v>
      </c>
    </row>
    <row r="3635" spans="1:20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s="9" t="str">
        <f t="shared" si="338"/>
        <v>Theater</v>
      </c>
      <c r="R3635" s="9" t="str">
        <f t="shared" si="339"/>
        <v>Musical</v>
      </c>
      <c r="S3635" s="15">
        <f t="shared" si="340"/>
        <v>42649.373460648145</v>
      </c>
      <c r="T3635" s="16">
        <f t="shared" si="341"/>
        <v>42692.791666666672</v>
      </c>
    </row>
    <row r="3636" spans="1:20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s="9" t="str">
        <f t="shared" si="338"/>
        <v>Theater</v>
      </c>
      <c r="R3636" s="9" t="str">
        <f t="shared" si="339"/>
        <v>Musical</v>
      </c>
      <c r="S3636" s="15">
        <f t="shared" si="340"/>
        <v>42700.916365740741</v>
      </c>
      <c r="T3636" s="16">
        <f t="shared" si="341"/>
        <v>42748.915972222225</v>
      </c>
    </row>
    <row r="3637" spans="1:20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15">
        <f t="shared" si="340"/>
        <v>42450.63282407407</v>
      </c>
      <c r="T3637" s="16">
        <f t="shared" si="341"/>
        <v>42480.63282407407</v>
      </c>
    </row>
    <row r="3638" spans="1:20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s="9" t="str">
        <f t="shared" si="338"/>
        <v>Theater</v>
      </c>
      <c r="R3638" s="9" t="str">
        <f t="shared" si="339"/>
        <v>Musical</v>
      </c>
      <c r="S3638" s="15">
        <f t="shared" si="340"/>
        <v>42226.444780092592</v>
      </c>
      <c r="T3638" s="16">
        <f t="shared" si="341"/>
        <v>42261.444780092592</v>
      </c>
    </row>
    <row r="3639" spans="1:20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s="9" t="str">
        <f t="shared" si="338"/>
        <v>Theater</v>
      </c>
      <c r="R3639" s="9" t="str">
        <f t="shared" si="339"/>
        <v>Musical</v>
      </c>
      <c r="S3639" s="15">
        <f t="shared" si="340"/>
        <v>41975.450636574074</v>
      </c>
      <c r="T3639" s="16">
        <f t="shared" si="341"/>
        <v>42005.450636574074</v>
      </c>
    </row>
    <row r="3640" spans="1:20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15">
        <f t="shared" si="340"/>
        <v>42053.422824074078</v>
      </c>
      <c r="T3640" s="16">
        <f t="shared" si="341"/>
        <v>42113.381157407406</v>
      </c>
    </row>
    <row r="3641" spans="1:20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15">
        <f t="shared" si="340"/>
        <v>42590.427152777775</v>
      </c>
      <c r="T3641" s="16">
        <f t="shared" si="341"/>
        <v>42650.382638888885</v>
      </c>
    </row>
    <row r="3642" spans="1:20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s="9" t="str">
        <f t="shared" si="338"/>
        <v>Theater</v>
      </c>
      <c r="R3642" s="9" t="str">
        <f t="shared" si="339"/>
        <v>Musical</v>
      </c>
      <c r="S3642" s="15">
        <f t="shared" si="340"/>
        <v>42104.531597222223</v>
      </c>
      <c r="T3642" s="16">
        <f t="shared" si="341"/>
        <v>42134.531597222223</v>
      </c>
    </row>
    <row r="3643" spans="1:20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s="9" t="str">
        <f t="shared" si="338"/>
        <v>Theater</v>
      </c>
      <c r="R3643" s="9" t="str">
        <f t="shared" si="339"/>
        <v>Musical</v>
      </c>
      <c r="S3643" s="15">
        <f t="shared" si="340"/>
        <v>41899.377071759256</v>
      </c>
      <c r="T3643" s="16">
        <f t="shared" si="341"/>
        <v>41916.958333333336</v>
      </c>
    </row>
    <row r="3644" spans="1:20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15">
        <f t="shared" si="340"/>
        <v>42297.566284722227</v>
      </c>
      <c r="T3644" s="16">
        <f t="shared" si="341"/>
        <v>42338.458333333328</v>
      </c>
    </row>
    <row r="3645" spans="1:20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s="9" t="str">
        <f t="shared" si="338"/>
        <v>Theater</v>
      </c>
      <c r="R3645" s="9" t="str">
        <f t="shared" si="339"/>
        <v>Musical</v>
      </c>
      <c r="S3645" s="15">
        <f t="shared" si="340"/>
        <v>42284.893969907411</v>
      </c>
      <c r="T3645" s="16">
        <f t="shared" si="341"/>
        <v>42324.935636574075</v>
      </c>
    </row>
    <row r="3646" spans="1:20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s="9" t="str">
        <f t="shared" si="338"/>
        <v>Theater</v>
      </c>
      <c r="R3646" s="9" t="str">
        <f t="shared" si="339"/>
        <v>Musical</v>
      </c>
      <c r="S3646" s="15">
        <f t="shared" si="340"/>
        <v>42408.991747685184</v>
      </c>
      <c r="T3646" s="16">
        <f t="shared" si="341"/>
        <v>42436.957638888889</v>
      </c>
    </row>
    <row r="3647" spans="1:20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15">
        <f t="shared" si="340"/>
        <v>42665.720347222217</v>
      </c>
      <c r="T3647" s="16">
        <f t="shared" si="341"/>
        <v>42695.762013888889</v>
      </c>
    </row>
    <row r="3648" spans="1:20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s="9" t="str">
        <f t="shared" si="338"/>
        <v>Theater</v>
      </c>
      <c r="R3648" s="9" t="str">
        <f t="shared" si="339"/>
        <v>Musical</v>
      </c>
      <c r="S3648" s="15">
        <f t="shared" si="340"/>
        <v>42140.171319444446</v>
      </c>
      <c r="T3648" s="16">
        <f t="shared" si="341"/>
        <v>42171.729166666672</v>
      </c>
    </row>
    <row r="3649" spans="1:20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15">
        <f t="shared" si="340"/>
        <v>42598.499155092592</v>
      </c>
      <c r="T3649" s="16">
        <f t="shared" si="341"/>
        <v>42643.499155092592</v>
      </c>
    </row>
    <row r="3650" spans="1:20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s="9" t="str">
        <f t="shared" si="338"/>
        <v>Theater</v>
      </c>
      <c r="R3650" s="9" t="str">
        <f t="shared" si="339"/>
        <v>Plays</v>
      </c>
      <c r="S3650" s="15">
        <f t="shared" si="340"/>
        <v>41887.042187500003</v>
      </c>
      <c r="T3650" s="16">
        <f t="shared" si="341"/>
        <v>41917.042187500003</v>
      </c>
    </row>
    <row r="3651" spans="1:20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8">
        <f t="shared" ref="P3651:P3714" si="343">IF(L3651&gt;0,E3651/L3651, 0)</f>
        <v>97.5</v>
      </c>
      <c r="Q3651" s="9" t="str">
        <f t="shared" ref="Q3651:Q3714" si="344">PROPER(LEFT($N3651,FIND("/",$N3651)-1))</f>
        <v>Theater</v>
      </c>
      <c r="R3651" s="9" t="str">
        <f t="shared" ref="R3651:R3714" si="345">PROPER(RIGHT($N3651,LEN(N3651)-FIND("/",N3651)))</f>
        <v>Plays</v>
      </c>
      <c r="S3651" s="15">
        <f t="shared" ref="S3651:S3714" si="346">(J3651/86400)+25569+(-6/24)</f>
        <v>41780.462893518517</v>
      </c>
      <c r="T3651" s="16">
        <f t="shared" ref="T3651:T3714" si="347">(I3651/86400)+25569+(-6/24)</f>
        <v>41806.462893518517</v>
      </c>
    </row>
    <row r="3652" spans="1:20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s="9" t="str">
        <f t="shared" si="344"/>
        <v>Theater</v>
      </c>
      <c r="R3652" s="9" t="str">
        <f t="shared" si="345"/>
        <v>Plays</v>
      </c>
      <c r="S3652" s="15">
        <f t="shared" si="346"/>
        <v>42381.228981481487</v>
      </c>
      <c r="T3652" s="16">
        <f t="shared" si="347"/>
        <v>42402.228981481487</v>
      </c>
    </row>
    <row r="3653" spans="1:20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s="9" t="str">
        <f t="shared" si="344"/>
        <v>Theater</v>
      </c>
      <c r="R3653" s="9" t="str">
        <f t="shared" si="345"/>
        <v>Plays</v>
      </c>
      <c r="S3653" s="15">
        <f t="shared" si="346"/>
        <v>41828.396319444444</v>
      </c>
      <c r="T3653" s="16">
        <f t="shared" si="347"/>
        <v>41861.415972222225</v>
      </c>
    </row>
    <row r="3654" spans="1:20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s="9" t="str">
        <f t="shared" si="344"/>
        <v>Theater</v>
      </c>
      <c r="R3654" s="9" t="str">
        <f t="shared" si="345"/>
        <v>Plays</v>
      </c>
      <c r="S3654" s="15">
        <f t="shared" si="346"/>
        <v>42596.394699074073</v>
      </c>
      <c r="T3654" s="16">
        <f t="shared" si="347"/>
        <v>42606.915972222225</v>
      </c>
    </row>
    <row r="3655" spans="1:20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s="9" t="str">
        <f t="shared" si="344"/>
        <v>Theater</v>
      </c>
      <c r="R3655" s="9" t="str">
        <f t="shared" si="345"/>
        <v>Plays</v>
      </c>
      <c r="S3655" s="15">
        <f t="shared" si="346"/>
        <v>42191.113506944443</v>
      </c>
      <c r="T3655" s="16">
        <f t="shared" si="347"/>
        <v>42221.113506944443</v>
      </c>
    </row>
    <row r="3656" spans="1:20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s="9" t="str">
        <f t="shared" si="344"/>
        <v>Theater</v>
      </c>
      <c r="R3656" s="9" t="str">
        <f t="shared" si="345"/>
        <v>Plays</v>
      </c>
      <c r="S3656" s="15">
        <f t="shared" si="346"/>
        <v>42440.166504629626</v>
      </c>
      <c r="T3656" s="16">
        <f t="shared" si="347"/>
        <v>42463.458333333328</v>
      </c>
    </row>
    <row r="3657" spans="1:20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s="9" t="str">
        <f t="shared" si="344"/>
        <v>Theater</v>
      </c>
      <c r="R3657" s="9" t="str">
        <f t="shared" si="345"/>
        <v>Plays</v>
      </c>
      <c r="S3657" s="15">
        <f t="shared" si="346"/>
        <v>42173.553217592591</v>
      </c>
      <c r="T3657" s="16">
        <f t="shared" si="347"/>
        <v>42203.040972222225</v>
      </c>
    </row>
    <row r="3658" spans="1:20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s="9" t="str">
        <f t="shared" si="344"/>
        <v>Theater</v>
      </c>
      <c r="R3658" s="9" t="str">
        <f t="shared" si="345"/>
        <v>Plays</v>
      </c>
      <c r="S3658" s="15">
        <f t="shared" si="346"/>
        <v>42737.660138888888</v>
      </c>
      <c r="T3658" s="16">
        <f t="shared" si="347"/>
        <v>42767.707638888889</v>
      </c>
    </row>
    <row r="3659" spans="1:20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15">
        <f t="shared" si="346"/>
        <v>42499.379849537036</v>
      </c>
      <c r="T3659" s="16">
        <f t="shared" si="347"/>
        <v>42522.654166666667</v>
      </c>
    </row>
    <row r="3660" spans="1:20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15">
        <f t="shared" si="346"/>
        <v>41775.608564814815</v>
      </c>
      <c r="T3660" s="16">
        <f t="shared" si="347"/>
        <v>41821.915972222225</v>
      </c>
    </row>
    <row r="3661" spans="1:20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s="9" t="str">
        <f t="shared" si="344"/>
        <v>Theater</v>
      </c>
      <c r="R3661" s="9" t="str">
        <f t="shared" si="345"/>
        <v>Plays</v>
      </c>
      <c r="S3661" s="15">
        <f t="shared" si="346"/>
        <v>42055.027199074073</v>
      </c>
      <c r="T3661" s="16">
        <f t="shared" si="347"/>
        <v>42082.360416666663</v>
      </c>
    </row>
    <row r="3662" spans="1:20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s="9" t="str">
        <f t="shared" si="344"/>
        <v>Theater</v>
      </c>
      <c r="R3662" s="9" t="str">
        <f t="shared" si="345"/>
        <v>Plays</v>
      </c>
      <c r="S3662" s="15">
        <f t="shared" si="346"/>
        <v>41971.631076388891</v>
      </c>
      <c r="T3662" s="16">
        <f t="shared" si="347"/>
        <v>41996.631076388891</v>
      </c>
    </row>
    <row r="3663" spans="1:20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15">
        <f t="shared" si="346"/>
        <v>42447.646666666667</v>
      </c>
      <c r="T3663" s="16">
        <f t="shared" si="347"/>
        <v>42469.916666666672</v>
      </c>
    </row>
    <row r="3664" spans="1:20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15">
        <f t="shared" si="346"/>
        <v>42063.970069444447</v>
      </c>
      <c r="T3664" s="16">
        <f t="shared" si="347"/>
        <v>42093.928402777776</v>
      </c>
    </row>
    <row r="3665" spans="1:20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15">
        <f t="shared" si="346"/>
        <v>42665.201736111107</v>
      </c>
      <c r="T3665" s="16">
        <f t="shared" si="347"/>
        <v>42725.243402777778</v>
      </c>
    </row>
    <row r="3666" spans="1:20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s="9" t="str">
        <f t="shared" si="344"/>
        <v>Theater</v>
      </c>
      <c r="R3666" s="9" t="str">
        <f t="shared" si="345"/>
        <v>Plays</v>
      </c>
      <c r="S3666" s="15">
        <f t="shared" si="346"/>
        <v>42522.998715277776</v>
      </c>
      <c r="T3666" s="16">
        <f t="shared" si="347"/>
        <v>42536.998715277776</v>
      </c>
    </row>
    <row r="3667" spans="1:20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15">
        <f t="shared" si="346"/>
        <v>42294.558124999996</v>
      </c>
      <c r="T3667" s="16">
        <f t="shared" si="347"/>
        <v>42305.579166666663</v>
      </c>
    </row>
    <row r="3668" spans="1:20" ht="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s="9" t="str">
        <f t="shared" si="344"/>
        <v>Theater</v>
      </c>
      <c r="R3668" s="9" t="str">
        <f t="shared" si="345"/>
        <v>Plays</v>
      </c>
      <c r="S3668" s="15">
        <f t="shared" si="346"/>
        <v>41822.65488425926</v>
      </c>
      <c r="T3668" s="16">
        <f t="shared" si="347"/>
        <v>41844.041666666664</v>
      </c>
    </row>
    <row r="3669" spans="1:20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s="9" t="str">
        <f t="shared" si="344"/>
        <v>Theater</v>
      </c>
      <c r="R3669" s="9" t="str">
        <f t="shared" si="345"/>
        <v>Plays</v>
      </c>
      <c r="S3669" s="15">
        <f t="shared" si="346"/>
        <v>42173.720127314809</v>
      </c>
      <c r="T3669" s="16">
        <f t="shared" si="347"/>
        <v>42203.720127314809</v>
      </c>
    </row>
    <row r="3670" spans="1:20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s="9" t="str">
        <f t="shared" si="344"/>
        <v>Theater</v>
      </c>
      <c r="R3670" s="9" t="str">
        <f t="shared" si="345"/>
        <v>Plays</v>
      </c>
      <c r="S3670" s="15">
        <f t="shared" si="346"/>
        <v>42185.306157407409</v>
      </c>
      <c r="T3670" s="16">
        <f t="shared" si="347"/>
        <v>42208.522916666669</v>
      </c>
    </row>
    <row r="3671" spans="1:20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s="9" t="str">
        <f t="shared" si="344"/>
        <v>Theater</v>
      </c>
      <c r="R3671" s="9" t="str">
        <f t="shared" si="345"/>
        <v>Plays</v>
      </c>
      <c r="S3671" s="15">
        <f t="shared" si="346"/>
        <v>42136.425196759257</v>
      </c>
      <c r="T3671" s="16">
        <f t="shared" si="347"/>
        <v>42166.425196759257</v>
      </c>
    </row>
    <row r="3672" spans="1:20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s="9" t="str">
        <f t="shared" si="344"/>
        <v>Theater</v>
      </c>
      <c r="R3672" s="9" t="str">
        <f t="shared" si="345"/>
        <v>Plays</v>
      </c>
      <c r="S3672" s="15">
        <f t="shared" si="346"/>
        <v>42142.264016203699</v>
      </c>
      <c r="T3672" s="16">
        <f t="shared" si="347"/>
        <v>42155.708333333328</v>
      </c>
    </row>
    <row r="3673" spans="1:20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15">
        <f t="shared" si="346"/>
        <v>41820.37809027778</v>
      </c>
      <c r="T3673" s="16">
        <f t="shared" si="347"/>
        <v>41840.915972222225</v>
      </c>
    </row>
    <row r="3674" spans="1:20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s="9" t="str">
        <f t="shared" si="344"/>
        <v>Theater</v>
      </c>
      <c r="R3674" s="9" t="str">
        <f t="shared" si="345"/>
        <v>Plays</v>
      </c>
      <c r="S3674" s="15">
        <f t="shared" si="346"/>
        <v>41878.696574074071</v>
      </c>
      <c r="T3674" s="16">
        <f t="shared" si="347"/>
        <v>41908.696574074071</v>
      </c>
    </row>
    <row r="3675" spans="1:20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s="9" t="str">
        <f t="shared" si="344"/>
        <v>Theater</v>
      </c>
      <c r="R3675" s="9" t="str">
        <f t="shared" si="345"/>
        <v>Plays</v>
      </c>
      <c r="S3675" s="15">
        <f t="shared" si="346"/>
        <v>41914.045104166667</v>
      </c>
      <c r="T3675" s="16">
        <f t="shared" si="347"/>
        <v>41948.286111111112</v>
      </c>
    </row>
    <row r="3676" spans="1:20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s="9" t="str">
        <f t="shared" si="344"/>
        <v>Theater</v>
      </c>
      <c r="R3676" s="9" t="str">
        <f t="shared" si="345"/>
        <v>Plays</v>
      </c>
      <c r="S3676" s="15">
        <f t="shared" si="346"/>
        <v>42556.623020833329</v>
      </c>
      <c r="T3676" s="16">
        <f t="shared" si="347"/>
        <v>42616.623020833329</v>
      </c>
    </row>
    <row r="3677" spans="1:20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s="9" t="str">
        <f t="shared" si="344"/>
        <v>Theater</v>
      </c>
      <c r="R3677" s="9" t="str">
        <f t="shared" si="345"/>
        <v>Plays</v>
      </c>
      <c r="S3677" s="15">
        <f t="shared" si="346"/>
        <v>42493.347013888888</v>
      </c>
      <c r="T3677" s="16">
        <f t="shared" si="347"/>
        <v>42505.708333333328</v>
      </c>
    </row>
    <row r="3678" spans="1:20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s="9" t="str">
        <f t="shared" si="344"/>
        <v>Theater</v>
      </c>
      <c r="R3678" s="9" t="str">
        <f t="shared" si="345"/>
        <v>Plays</v>
      </c>
      <c r="S3678" s="15">
        <f t="shared" si="346"/>
        <v>41876.565787037034</v>
      </c>
      <c r="T3678" s="16">
        <f t="shared" si="347"/>
        <v>41894.565787037034</v>
      </c>
    </row>
    <row r="3679" spans="1:20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s="9" t="str">
        <f t="shared" si="344"/>
        <v>Theater</v>
      </c>
      <c r="R3679" s="9" t="str">
        <f t="shared" si="345"/>
        <v>Plays</v>
      </c>
      <c r="S3679" s="15">
        <f t="shared" si="346"/>
        <v>41802.324282407411</v>
      </c>
      <c r="T3679" s="16">
        <f t="shared" si="347"/>
        <v>41822.915972222225</v>
      </c>
    </row>
    <row r="3680" spans="1:20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s="9" t="str">
        <f t="shared" si="344"/>
        <v>Theater</v>
      </c>
      <c r="R3680" s="9" t="str">
        <f t="shared" si="345"/>
        <v>Plays</v>
      </c>
      <c r="S3680" s="15">
        <f t="shared" si="346"/>
        <v>42120.281226851846</v>
      </c>
      <c r="T3680" s="16">
        <f t="shared" si="347"/>
        <v>42155.281226851846</v>
      </c>
    </row>
    <row r="3681" spans="1:20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15">
        <f t="shared" si="346"/>
        <v>41786.511354166665</v>
      </c>
      <c r="T3681" s="16">
        <f t="shared" si="347"/>
        <v>41820.957638888889</v>
      </c>
    </row>
    <row r="3682" spans="1:20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15">
        <f t="shared" si="346"/>
        <v>42627.204097222224</v>
      </c>
      <c r="T3682" s="16">
        <f t="shared" si="347"/>
        <v>42648.204097222224</v>
      </c>
    </row>
    <row r="3683" spans="1:20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s="9" t="str">
        <f t="shared" si="344"/>
        <v>Theater</v>
      </c>
      <c r="R3683" s="9" t="str">
        <f t="shared" si="345"/>
        <v>Plays</v>
      </c>
      <c r="S3683" s="15">
        <f t="shared" si="346"/>
        <v>42374.401504629626</v>
      </c>
      <c r="T3683" s="16">
        <f t="shared" si="347"/>
        <v>42384.401504629626</v>
      </c>
    </row>
    <row r="3684" spans="1:20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s="9" t="str">
        <f t="shared" si="344"/>
        <v>Theater</v>
      </c>
      <c r="R3684" s="9" t="str">
        <f t="shared" si="345"/>
        <v>Plays</v>
      </c>
      <c r="S3684" s="15">
        <f t="shared" si="346"/>
        <v>41772.435393518521</v>
      </c>
      <c r="T3684" s="16">
        <f t="shared" si="347"/>
        <v>41806.040972222225</v>
      </c>
    </row>
    <row r="3685" spans="1:20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s="9" t="str">
        <f t="shared" si="344"/>
        <v>Theater</v>
      </c>
      <c r="R3685" s="9" t="str">
        <f t="shared" si="345"/>
        <v>Plays</v>
      </c>
      <c r="S3685" s="15">
        <f t="shared" si="346"/>
        <v>42632.866851851853</v>
      </c>
      <c r="T3685" s="16">
        <f t="shared" si="347"/>
        <v>42662.866851851853</v>
      </c>
    </row>
    <row r="3686" spans="1:20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s="9" t="str">
        <f t="shared" si="344"/>
        <v>Theater</v>
      </c>
      <c r="R3686" s="9" t="str">
        <f t="shared" si="345"/>
        <v>Plays</v>
      </c>
      <c r="S3686" s="15">
        <f t="shared" si="346"/>
        <v>42218.930393518516</v>
      </c>
      <c r="T3686" s="16">
        <f t="shared" si="347"/>
        <v>42248.930393518516</v>
      </c>
    </row>
    <row r="3687" spans="1:20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s="9" t="str">
        <f t="shared" si="344"/>
        <v>Theater</v>
      </c>
      <c r="R3687" s="9" t="str">
        <f t="shared" si="345"/>
        <v>Plays</v>
      </c>
      <c r="S3687" s="15">
        <f t="shared" si="346"/>
        <v>41753.343275462961</v>
      </c>
      <c r="T3687" s="16">
        <f t="shared" si="347"/>
        <v>41778.625</v>
      </c>
    </row>
    <row r="3688" spans="1:20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s="9" t="str">
        <f t="shared" si="344"/>
        <v>Theater</v>
      </c>
      <c r="R3688" s="9" t="str">
        <f t="shared" si="345"/>
        <v>Plays</v>
      </c>
      <c r="S3688" s="15">
        <f t="shared" si="346"/>
        <v>42230.412731481483</v>
      </c>
      <c r="T3688" s="16">
        <f t="shared" si="347"/>
        <v>42244.915972222225</v>
      </c>
    </row>
    <row r="3689" spans="1:20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15">
        <f t="shared" si="346"/>
        <v>41786.968229166669</v>
      </c>
      <c r="T3689" s="16">
        <f t="shared" si="347"/>
        <v>41816.968229166669</v>
      </c>
    </row>
    <row r="3690" spans="1:20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s="9" t="str">
        <f t="shared" si="344"/>
        <v>Theater</v>
      </c>
      <c r="R3690" s="9" t="str">
        <f t="shared" si="345"/>
        <v>Plays</v>
      </c>
      <c r="S3690" s="15">
        <f t="shared" si="346"/>
        <v>41829.537083333329</v>
      </c>
      <c r="T3690" s="16">
        <f t="shared" si="347"/>
        <v>41859.537083333329</v>
      </c>
    </row>
    <row r="3691" spans="1:20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s="9" t="str">
        <f t="shared" si="344"/>
        <v>Theater</v>
      </c>
      <c r="R3691" s="9" t="str">
        <f t="shared" si="345"/>
        <v>Plays</v>
      </c>
      <c r="S3691" s="15">
        <f t="shared" si="346"/>
        <v>42147.576840277776</v>
      </c>
      <c r="T3691" s="16">
        <f t="shared" si="347"/>
        <v>42176.684027777781</v>
      </c>
    </row>
    <row r="3692" spans="1:20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s="9" t="str">
        <f t="shared" si="344"/>
        <v>Theater</v>
      </c>
      <c r="R3692" s="9" t="str">
        <f t="shared" si="345"/>
        <v>Plays</v>
      </c>
      <c r="S3692" s="15">
        <f t="shared" si="346"/>
        <v>41940.348182870366</v>
      </c>
      <c r="T3692" s="16">
        <f t="shared" si="347"/>
        <v>41970.389849537038</v>
      </c>
    </row>
    <row r="3693" spans="1:20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s="9" t="str">
        <f t="shared" si="344"/>
        <v>Theater</v>
      </c>
      <c r="R3693" s="9" t="str">
        <f t="shared" si="345"/>
        <v>Plays</v>
      </c>
      <c r="S3693" s="15">
        <f t="shared" si="346"/>
        <v>42020.450567129628</v>
      </c>
      <c r="T3693" s="16">
        <f t="shared" si="347"/>
        <v>42064.957638888889</v>
      </c>
    </row>
    <row r="3694" spans="1:20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s="9" t="str">
        <f t="shared" si="344"/>
        <v>Theater</v>
      </c>
      <c r="R3694" s="9" t="str">
        <f t="shared" si="345"/>
        <v>Plays</v>
      </c>
      <c r="S3694" s="15">
        <f t="shared" si="346"/>
        <v>41891.71503472222</v>
      </c>
      <c r="T3694" s="16">
        <f t="shared" si="347"/>
        <v>41900.75</v>
      </c>
    </row>
    <row r="3695" spans="1:20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s="9" t="str">
        <f t="shared" si="344"/>
        <v>Theater</v>
      </c>
      <c r="R3695" s="9" t="str">
        <f t="shared" si="345"/>
        <v>Plays</v>
      </c>
      <c r="S3695" s="15">
        <f t="shared" si="346"/>
        <v>42308.941307870366</v>
      </c>
      <c r="T3695" s="16">
        <f t="shared" si="347"/>
        <v>42338.6875</v>
      </c>
    </row>
    <row r="3696" spans="1:20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s="9" t="str">
        <f t="shared" si="344"/>
        <v>Theater</v>
      </c>
      <c r="R3696" s="9" t="str">
        <f t="shared" si="345"/>
        <v>Plays</v>
      </c>
      <c r="S3696" s="15">
        <f t="shared" si="346"/>
        <v>42489.883877314816</v>
      </c>
      <c r="T3696" s="16">
        <f t="shared" si="347"/>
        <v>42526.833333333328</v>
      </c>
    </row>
    <row r="3697" spans="1:20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s="9" t="str">
        <f t="shared" si="344"/>
        <v>Theater</v>
      </c>
      <c r="R3697" s="9" t="str">
        <f t="shared" si="345"/>
        <v>Plays</v>
      </c>
      <c r="S3697" s="15">
        <f t="shared" si="346"/>
        <v>41995.620486111111</v>
      </c>
      <c r="T3697" s="16">
        <f t="shared" si="347"/>
        <v>42015.620486111111</v>
      </c>
    </row>
    <row r="3698" spans="1:20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s="9" t="str">
        <f t="shared" si="344"/>
        <v>Theater</v>
      </c>
      <c r="R3698" s="9" t="str">
        <f t="shared" si="345"/>
        <v>Plays</v>
      </c>
      <c r="S3698" s="15">
        <f t="shared" si="346"/>
        <v>41988.367083333331</v>
      </c>
      <c r="T3698" s="16">
        <f t="shared" si="347"/>
        <v>42048.367083333331</v>
      </c>
    </row>
    <row r="3699" spans="1:20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15">
        <f t="shared" si="346"/>
        <v>42479.215833333335</v>
      </c>
      <c r="T3699" s="16">
        <f t="shared" si="347"/>
        <v>42500.215833333335</v>
      </c>
    </row>
    <row r="3700" spans="1:20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s="9" t="str">
        <f t="shared" si="344"/>
        <v>Theater</v>
      </c>
      <c r="R3700" s="9" t="str">
        <f t="shared" si="345"/>
        <v>Plays</v>
      </c>
      <c r="S3700" s="15">
        <f t="shared" si="346"/>
        <v>42401.556562500002</v>
      </c>
      <c r="T3700" s="16">
        <f t="shared" si="347"/>
        <v>42431.556562500002</v>
      </c>
    </row>
    <row r="3701" spans="1:20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15">
        <f t="shared" si="346"/>
        <v>41897.352037037039</v>
      </c>
      <c r="T3701" s="16">
        <f t="shared" si="347"/>
        <v>41927.352037037039</v>
      </c>
    </row>
    <row r="3702" spans="1:20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s="9" t="str">
        <f t="shared" si="344"/>
        <v>Theater</v>
      </c>
      <c r="R3702" s="9" t="str">
        <f t="shared" si="345"/>
        <v>Plays</v>
      </c>
      <c r="S3702" s="15">
        <f t="shared" si="346"/>
        <v>41882.335648148146</v>
      </c>
      <c r="T3702" s="16">
        <f t="shared" si="347"/>
        <v>41912.416666666664</v>
      </c>
    </row>
    <row r="3703" spans="1:20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s="9" t="str">
        <f t="shared" si="344"/>
        <v>Theater</v>
      </c>
      <c r="R3703" s="9" t="str">
        <f t="shared" si="345"/>
        <v>Plays</v>
      </c>
      <c r="S3703" s="15">
        <f t="shared" si="346"/>
        <v>42129.291585648149</v>
      </c>
      <c r="T3703" s="16">
        <f t="shared" si="347"/>
        <v>42159.291585648149</v>
      </c>
    </row>
    <row r="3704" spans="1:20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s="9" t="str">
        <f t="shared" si="344"/>
        <v>Theater</v>
      </c>
      <c r="R3704" s="9" t="str">
        <f t="shared" si="345"/>
        <v>Plays</v>
      </c>
      <c r="S3704" s="15">
        <f t="shared" si="346"/>
        <v>42524.28800925926</v>
      </c>
      <c r="T3704" s="16">
        <f t="shared" si="347"/>
        <v>42561.707638888889</v>
      </c>
    </row>
    <row r="3705" spans="1:20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15">
        <f t="shared" si="346"/>
        <v>42556.254490740743</v>
      </c>
      <c r="T3705" s="16">
        <f t="shared" si="347"/>
        <v>42595.040972222225</v>
      </c>
    </row>
    <row r="3706" spans="1:20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s="9" t="str">
        <f t="shared" si="344"/>
        <v>Theater</v>
      </c>
      <c r="R3706" s="9" t="str">
        <f t="shared" si="345"/>
        <v>Plays</v>
      </c>
      <c r="S3706" s="15">
        <f t="shared" si="346"/>
        <v>42461.439745370371</v>
      </c>
      <c r="T3706" s="16">
        <f t="shared" si="347"/>
        <v>42521.439745370371</v>
      </c>
    </row>
    <row r="3707" spans="1:20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s="9" t="str">
        <f t="shared" si="344"/>
        <v>Theater</v>
      </c>
      <c r="R3707" s="9" t="str">
        <f t="shared" si="345"/>
        <v>Plays</v>
      </c>
      <c r="S3707" s="15">
        <f t="shared" si="346"/>
        <v>41792.292986111112</v>
      </c>
      <c r="T3707" s="16">
        <f t="shared" si="347"/>
        <v>41813.5</v>
      </c>
    </row>
    <row r="3708" spans="1:20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15">
        <f t="shared" si="346"/>
        <v>41879.663761574076</v>
      </c>
      <c r="T3708" s="16">
        <f t="shared" si="347"/>
        <v>41894.663761574076</v>
      </c>
    </row>
    <row r="3709" spans="1:20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s="9" t="str">
        <f t="shared" si="344"/>
        <v>Theater</v>
      </c>
      <c r="R3709" s="9" t="str">
        <f t="shared" si="345"/>
        <v>Plays</v>
      </c>
      <c r="S3709" s="15">
        <f t="shared" si="346"/>
        <v>42551.798356481479</v>
      </c>
      <c r="T3709" s="16">
        <f t="shared" si="347"/>
        <v>42572.976388888885</v>
      </c>
    </row>
    <row r="3710" spans="1:20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s="9" t="str">
        <f t="shared" si="344"/>
        <v>Theater</v>
      </c>
      <c r="R3710" s="9" t="str">
        <f t="shared" si="345"/>
        <v>Plays</v>
      </c>
      <c r="S3710" s="15">
        <f t="shared" si="346"/>
        <v>41809.892199074078</v>
      </c>
      <c r="T3710" s="16">
        <f t="shared" si="347"/>
        <v>41823.892199074078</v>
      </c>
    </row>
    <row r="3711" spans="1:20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s="9" t="str">
        <f t="shared" si="344"/>
        <v>Theater</v>
      </c>
      <c r="R3711" s="9" t="str">
        <f t="shared" si="345"/>
        <v>Plays</v>
      </c>
      <c r="S3711" s="15">
        <f t="shared" si="346"/>
        <v>41785.457708333335</v>
      </c>
      <c r="T3711" s="16">
        <f t="shared" si="347"/>
        <v>41815.457708333335</v>
      </c>
    </row>
    <row r="3712" spans="1:20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s="9" t="str">
        <f t="shared" si="344"/>
        <v>Theater</v>
      </c>
      <c r="R3712" s="9" t="str">
        <f t="shared" si="345"/>
        <v>Plays</v>
      </c>
      <c r="S3712" s="15">
        <f t="shared" si="346"/>
        <v>42072.326249999998</v>
      </c>
      <c r="T3712" s="16">
        <f t="shared" si="347"/>
        <v>42097.326249999998</v>
      </c>
    </row>
    <row r="3713" spans="1:20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s="9" t="str">
        <f t="shared" si="344"/>
        <v>Theater</v>
      </c>
      <c r="R3713" s="9" t="str">
        <f t="shared" si="345"/>
        <v>Plays</v>
      </c>
      <c r="S3713" s="15">
        <f t="shared" si="346"/>
        <v>41779.474224537036</v>
      </c>
      <c r="T3713" s="16">
        <f t="shared" si="347"/>
        <v>41805.416666666664</v>
      </c>
    </row>
    <row r="3714" spans="1:20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s="9" t="str">
        <f t="shared" si="344"/>
        <v>Theater</v>
      </c>
      <c r="R3714" s="9" t="str">
        <f t="shared" si="345"/>
        <v>Plays</v>
      </c>
      <c r="S3714" s="15">
        <f t="shared" si="346"/>
        <v>42133.922071759254</v>
      </c>
      <c r="T3714" s="16">
        <f t="shared" si="347"/>
        <v>42155.040972222225</v>
      </c>
    </row>
    <row r="3715" spans="1:20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8">
        <f t="shared" ref="P3715:P3778" si="349">IF(L3715&gt;0,E3715/L3715, 0)</f>
        <v>106.84210526315789</v>
      </c>
      <c r="Q3715" s="9" t="str">
        <f t="shared" ref="Q3715:Q3778" si="350">PROPER(LEFT($N3715,FIND("/",$N3715)-1))</f>
        <v>Theater</v>
      </c>
      <c r="R3715" s="9" t="str">
        <f t="shared" ref="R3715:R3778" si="351">PROPER(RIGHT($N3715,LEN(N3715)-FIND("/",N3715)))</f>
        <v>Plays</v>
      </c>
      <c r="S3715" s="15">
        <f t="shared" ref="S3715:S3778" si="352">(J3715/86400)+25569+(-6/24)</f>
        <v>42505.488032407404</v>
      </c>
      <c r="T3715" s="16">
        <f t="shared" ref="T3715:T3778" si="353">(I3715/86400)+25569+(-6/24)</f>
        <v>42525.488032407404</v>
      </c>
    </row>
    <row r="3716" spans="1:20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s="9" t="str">
        <f t="shared" si="350"/>
        <v>Theater</v>
      </c>
      <c r="R3716" s="9" t="str">
        <f t="shared" si="351"/>
        <v>Plays</v>
      </c>
      <c r="S3716" s="15">
        <f t="shared" si="352"/>
        <v>42118.306331018517</v>
      </c>
      <c r="T3716" s="16">
        <f t="shared" si="353"/>
        <v>42149.915972222225</v>
      </c>
    </row>
    <row r="3717" spans="1:20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s="9" t="str">
        <f t="shared" si="350"/>
        <v>Theater</v>
      </c>
      <c r="R3717" s="9" t="str">
        <f t="shared" si="351"/>
        <v>Plays</v>
      </c>
      <c r="S3717" s="15">
        <f t="shared" si="352"/>
        <v>42036.745590277773</v>
      </c>
      <c r="T3717" s="16">
        <f t="shared" si="353"/>
        <v>42094.286111111112</v>
      </c>
    </row>
    <row r="3718" spans="1:20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s="9" t="str">
        <f t="shared" si="350"/>
        <v>Theater</v>
      </c>
      <c r="R3718" s="9" t="str">
        <f t="shared" si="351"/>
        <v>Plays</v>
      </c>
      <c r="S3718" s="15">
        <f t="shared" si="352"/>
        <v>42360.637835648144</v>
      </c>
      <c r="T3718" s="16">
        <f t="shared" si="353"/>
        <v>42390.637835648144</v>
      </c>
    </row>
    <row r="3719" spans="1:20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15">
        <f t="shared" si="352"/>
        <v>42102.616307870368</v>
      </c>
      <c r="T3719" s="16">
        <f t="shared" si="353"/>
        <v>42133.616307870368</v>
      </c>
    </row>
    <row r="3720" spans="1:20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s="9" t="str">
        <f t="shared" si="350"/>
        <v>Theater</v>
      </c>
      <c r="R3720" s="9" t="str">
        <f t="shared" si="351"/>
        <v>Plays</v>
      </c>
      <c r="S3720" s="15">
        <f t="shared" si="352"/>
        <v>42032.466145833328</v>
      </c>
      <c r="T3720" s="16">
        <f t="shared" si="353"/>
        <v>42062.466145833328</v>
      </c>
    </row>
    <row r="3721" spans="1:20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15">
        <f t="shared" si="352"/>
        <v>42147.479930555557</v>
      </c>
      <c r="T3721" s="16">
        <f t="shared" si="353"/>
        <v>42177.479930555557</v>
      </c>
    </row>
    <row r="3722" spans="1:20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s="9" t="str">
        <f t="shared" si="350"/>
        <v>Theater</v>
      </c>
      <c r="R3722" s="9" t="str">
        <f t="shared" si="351"/>
        <v>Plays</v>
      </c>
      <c r="S3722" s="15">
        <f t="shared" si="352"/>
        <v>42165.743125000001</v>
      </c>
      <c r="T3722" s="16">
        <f t="shared" si="353"/>
        <v>42187.743125000001</v>
      </c>
    </row>
    <row r="3723" spans="1:20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s="9" t="str">
        <f t="shared" si="350"/>
        <v>Theater</v>
      </c>
      <c r="R3723" s="9" t="str">
        <f t="shared" si="351"/>
        <v>Plays</v>
      </c>
      <c r="S3723" s="15">
        <f t="shared" si="352"/>
        <v>41927.686157407406</v>
      </c>
      <c r="T3723" s="16">
        <f t="shared" si="353"/>
        <v>41948.727824074071</v>
      </c>
    </row>
    <row r="3724" spans="1:20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s="9" t="str">
        <f t="shared" si="350"/>
        <v>Theater</v>
      </c>
      <c r="R3724" s="9" t="str">
        <f t="shared" si="351"/>
        <v>Plays</v>
      </c>
      <c r="S3724" s="15">
        <f t="shared" si="352"/>
        <v>42381.421840277777</v>
      </c>
      <c r="T3724" s="16">
        <f t="shared" si="353"/>
        <v>42411.707638888889</v>
      </c>
    </row>
    <row r="3725" spans="1:20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s="9" t="str">
        <f t="shared" si="350"/>
        <v>Theater</v>
      </c>
      <c r="R3725" s="9" t="str">
        <f t="shared" si="351"/>
        <v>Plays</v>
      </c>
      <c r="S3725" s="15">
        <f t="shared" si="352"/>
        <v>41943.503032407403</v>
      </c>
      <c r="T3725" s="16">
        <f t="shared" si="353"/>
        <v>41973.544699074075</v>
      </c>
    </row>
    <row r="3726" spans="1:20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s="9" t="str">
        <f t="shared" si="350"/>
        <v>Theater</v>
      </c>
      <c r="R3726" s="9" t="str">
        <f t="shared" si="351"/>
        <v>Plays</v>
      </c>
      <c r="S3726" s="15">
        <f t="shared" si="352"/>
        <v>42465.241435185184</v>
      </c>
      <c r="T3726" s="16">
        <f t="shared" si="353"/>
        <v>42494.708333333328</v>
      </c>
    </row>
    <row r="3727" spans="1:20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15">
        <f t="shared" si="352"/>
        <v>42401.695219907408</v>
      </c>
      <c r="T3727" s="16">
        <f t="shared" si="353"/>
        <v>42418.645833333328</v>
      </c>
    </row>
    <row r="3728" spans="1:20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s="9" t="str">
        <f t="shared" si="350"/>
        <v>Theater</v>
      </c>
      <c r="R3728" s="9" t="str">
        <f t="shared" si="351"/>
        <v>Plays</v>
      </c>
      <c r="S3728" s="15">
        <f t="shared" si="352"/>
        <v>42461.890868055554</v>
      </c>
      <c r="T3728" s="16">
        <f t="shared" si="353"/>
        <v>42489.625</v>
      </c>
    </row>
    <row r="3729" spans="1:20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s="9" t="str">
        <f t="shared" si="350"/>
        <v>Theater</v>
      </c>
      <c r="R3729" s="9" t="str">
        <f t="shared" si="351"/>
        <v>Plays</v>
      </c>
      <c r="S3729" s="15">
        <f t="shared" si="352"/>
        <v>42632.098310185189</v>
      </c>
      <c r="T3729" s="16">
        <f t="shared" si="353"/>
        <v>42662.954861111109</v>
      </c>
    </row>
    <row r="3730" spans="1:20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s="9" t="str">
        <f t="shared" si="350"/>
        <v>Theater</v>
      </c>
      <c r="R3730" s="9" t="str">
        <f t="shared" si="351"/>
        <v>Plays</v>
      </c>
      <c r="S3730" s="15">
        <f t="shared" si="352"/>
        <v>42204.921018518522</v>
      </c>
      <c r="T3730" s="16">
        <f t="shared" si="353"/>
        <v>42234.921018518522</v>
      </c>
    </row>
    <row r="3731" spans="1:20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15">
        <f t="shared" si="352"/>
        <v>42040.955000000002</v>
      </c>
      <c r="T3731" s="16">
        <f t="shared" si="353"/>
        <v>42085.91333333333</v>
      </c>
    </row>
    <row r="3732" spans="1:20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15">
        <f t="shared" si="352"/>
        <v>42203.427766203706</v>
      </c>
      <c r="T3732" s="16">
        <f t="shared" si="353"/>
        <v>42233.427766203706</v>
      </c>
    </row>
    <row r="3733" spans="1:20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s="9" t="str">
        <f t="shared" si="350"/>
        <v>Theater</v>
      </c>
      <c r="R3733" s="9" t="str">
        <f t="shared" si="351"/>
        <v>Plays</v>
      </c>
      <c r="S3733" s="15">
        <f t="shared" si="352"/>
        <v>41983.502847222218</v>
      </c>
      <c r="T3733" s="16">
        <f t="shared" si="353"/>
        <v>42013.890972222223</v>
      </c>
    </row>
    <row r="3734" spans="1:20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15">
        <f t="shared" si="352"/>
        <v>41968.427465277782</v>
      </c>
      <c r="T3734" s="16">
        <f t="shared" si="353"/>
        <v>42028.25</v>
      </c>
    </row>
    <row r="3735" spans="1:20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s="9" t="str">
        <f t="shared" si="350"/>
        <v>Theater</v>
      </c>
      <c r="R3735" s="9" t="str">
        <f t="shared" si="351"/>
        <v>Plays</v>
      </c>
      <c r="S3735" s="15">
        <f t="shared" si="352"/>
        <v>42102.774398148147</v>
      </c>
      <c r="T3735" s="16">
        <f t="shared" si="353"/>
        <v>42112.6875</v>
      </c>
    </row>
    <row r="3736" spans="1:20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15">
        <f t="shared" si="352"/>
        <v>42089.651574074072</v>
      </c>
      <c r="T3736" s="16">
        <f t="shared" si="353"/>
        <v>42149.651574074072</v>
      </c>
    </row>
    <row r="3737" spans="1:20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15">
        <f t="shared" si="352"/>
        <v>42122.443159722221</v>
      </c>
      <c r="T3737" s="16">
        <f t="shared" si="353"/>
        <v>42152.443159722221</v>
      </c>
    </row>
    <row r="3738" spans="1:20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15">
        <f t="shared" si="352"/>
        <v>42048.461724537032</v>
      </c>
      <c r="T3738" s="16">
        <f t="shared" si="353"/>
        <v>42086.5</v>
      </c>
    </row>
    <row r="3739" spans="1:20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15">
        <f t="shared" si="352"/>
        <v>42297.441006944442</v>
      </c>
      <c r="T3739" s="16">
        <f t="shared" si="353"/>
        <v>42320.040972222225</v>
      </c>
    </row>
    <row r="3740" spans="1:20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15">
        <f t="shared" si="352"/>
        <v>41813.688715277778</v>
      </c>
      <c r="T3740" s="16">
        <f t="shared" si="353"/>
        <v>41835.666666666664</v>
      </c>
    </row>
    <row r="3741" spans="1:20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s="9" t="str">
        <f t="shared" si="350"/>
        <v>Theater</v>
      </c>
      <c r="R3741" s="9" t="str">
        <f t="shared" si="351"/>
        <v>Plays</v>
      </c>
      <c r="S3741" s="15">
        <f t="shared" si="352"/>
        <v>42548.199861111112</v>
      </c>
      <c r="T3741" s="16">
        <f t="shared" si="353"/>
        <v>42568.199861111112</v>
      </c>
    </row>
    <row r="3742" spans="1:20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s="9" t="str">
        <f t="shared" si="350"/>
        <v>Theater</v>
      </c>
      <c r="R3742" s="9" t="str">
        <f t="shared" si="351"/>
        <v>Plays</v>
      </c>
      <c r="S3742" s="15">
        <f t="shared" si="352"/>
        <v>41832.839756944442</v>
      </c>
      <c r="T3742" s="16">
        <f t="shared" si="353"/>
        <v>41862.829143518517</v>
      </c>
    </row>
    <row r="3743" spans="1:20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s="9" t="str">
        <f t="shared" si="350"/>
        <v>Theater</v>
      </c>
      <c r="R3743" s="9" t="str">
        <f t="shared" si="351"/>
        <v>Plays</v>
      </c>
      <c r="S3743" s="15">
        <f t="shared" si="352"/>
        <v>42325.670717592591</v>
      </c>
      <c r="T3743" s="16">
        <f t="shared" si="353"/>
        <v>42355.670717592591</v>
      </c>
    </row>
    <row r="3744" spans="1:20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15">
        <f t="shared" si="352"/>
        <v>41857.964629629627</v>
      </c>
      <c r="T3744" s="16">
        <f t="shared" si="353"/>
        <v>41887.964629629627</v>
      </c>
    </row>
    <row r="3745" spans="1:20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s="9" t="str">
        <f t="shared" si="350"/>
        <v>Theater</v>
      </c>
      <c r="R3745" s="9" t="str">
        <f t="shared" si="351"/>
        <v>Plays</v>
      </c>
      <c r="S3745" s="15">
        <f t="shared" si="352"/>
        <v>41793.460231481484</v>
      </c>
      <c r="T3745" s="16">
        <f t="shared" si="353"/>
        <v>41823.460231481484</v>
      </c>
    </row>
    <row r="3746" spans="1:20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s="9" t="str">
        <f t="shared" si="350"/>
        <v>Theater</v>
      </c>
      <c r="R3746" s="9" t="str">
        <f t="shared" si="351"/>
        <v>Plays</v>
      </c>
      <c r="S3746" s="15">
        <f t="shared" si="352"/>
        <v>41793.564259259263</v>
      </c>
      <c r="T3746" s="16">
        <f t="shared" si="353"/>
        <v>41824.915972222225</v>
      </c>
    </row>
    <row r="3747" spans="1:20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15">
        <f t="shared" si="352"/>
        <v>41831.447939814811</v>
      </c>
      <c r="T3747" s="16">
        <f t="shared" si="353"/>
        <v>41861.447939814811</v>
      </c>
    </row>
    <row r="3748" spans="1:20" ht="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15">
        <f t="shared" si="352"/>
        <v>42621.139340277776</v>
      </c>
      <c r="T3748" s="16">
        <f t="shared" si="353"/>
        <v>42651.139340277776</v>
      </c>
    </row>
    <row r="3749" spans="1:20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15">
        <f t="shared" si="352"/>
        <v>42164.049722222218</v>
      </c>
      <c r="T3749" s="16">
        <f t="shared" si="353"/>
        <v>42190.707638888889</v>
      </c>
    </row>
    <row r="3750" spans="1:20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s="9" t="str">
        <f t="shared" si="350"/>
        <v>Theater</v>
      </c>
      <c r="R3750" s="9" t="str">
        <f t="shared" si="351"/>
        <v>Musical</v>
      </c>
      <c r="S3750" s="15">
        <f t="shared" si="352"/>
        <v>42395.456435185188</v>
      </c>
      <c r="T3750" s="16">
        <f t="shared" si="353"/>
        <v>42415.999305555553</v>
      </c>
    </row>
    <row r="3751" spans="1:20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15">
        <f t="shared" si="352"/>
        <v>42457.877175925925</v>
      </c>
      <c r="T3751" s="16">
        <f t="shared" si="353"/>
        <v>42488.915972222225</v>
      </c>
    </row>
    <row r="3752" spans="1:20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15">
        <f t="shared" si="352"/>
        <v>42016.731574074074</v>
      </c>
      <c r="T3752" s="16">
        <f t="shared" si="353"/>
        <v>42045.082638888889</v>
      </c>
    </row>
    <row r="3753" spans="1:20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s="9" t="str">
        <f t="shared" si="350"/>
        <v>Theater</v>
      </c>
      <c r="R3753" s="9" t="str">
        <f t="shared" si="351"/>
        <v>Musical</v>
      </c>
      <c r="S3753" s="15">
        <f t="shared" si="352"/>
        <v>42402.785567129627</v>
      </c>
      <c r="T3753" s="16">
        <f t="shared" si="353"/>
        <v>42462.743900462963</v>
      </c>
    </row>
    <row r="3754" spans="1:20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s="9" t="str">
        <f t="shared" si="350"/>
        <v>Theater</v>
      </c>
      <c r="R3754" s="9" t="str">
        <f t="shared" si="351"/>
        <v>Musical</v>
      </c>
      <c r="S3754" s="15">
        <f t="shared" si="352"/>
        <v>42619.552488425921</v>
      </c>
      <c r="T3754" s="16">
        <f t="shared" si="353"/>
        <v>42659.625</v>
      </c>
    </row>
    <row r="3755" spans="1:20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s="9" t="str">
        <f t="shared" si="350"/>
        <v>Theater</v>
      </c>
      <c r="R3755" s="9" t="str">
        <f t="shared" si="351"/>
        <v>Musical</v>
      </c>
      <c r="S3755" s="15">
        <f t="shared" si="352"/>
        <v>42128.574074074073</v>
      </c>
      <c r="T3755" s="16">
        <f t="shared" si="353"/>
        <v>42157.75</v>
      </c>
    </row>
    <row r="3756" spans="1:20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s="9" t="str">
        <f t="shared" si="350"/>
        <v>Theater</v>
      </c>
      <c r="R3756" s="9" t="str">
        <f t="shared" si="351"/>
        <v>Musical</v>
      </c>
      <c r="S3756" s="15">
        <f t="shared" si="352"/>
        <v>41808.631215277775</v>
      </c>
      <c r="T3756" s="16">
        <f t="shared" si="353"/>
        <v>41845.957638888889</v>
      </c>
    </row>
    <row r="3757" spans="1:20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s="9" t="str">
        <f t="shared" si="350"/>
        <v>Theater</v>
      </c>
      <c r="R3757" s="9" t="str">
        <f t="shared" si="351"/>
        <v>Musical</v>
      </c>
      <c r="S3757" s="15">
        <f t="shared" si="352"/>
        <v>42445.616979166662</v>
      </c>
      <c r="T3757" s="16">
        <f t="shared" si="353"/>
        <v>42475.616979166662</v>
      </c>
    </row>
    <row r="3758" spans="1:20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s="9" t="str">
        <f t="shared" si="350"/>
        <v>Theater</v>
      </c>
      <c r="R3758" s="9" t="str">
        <f t="shared" si="351"/>
        <v>Musical</v>
      </c>
      <c r="S3758" s="15">
        <f t="shared" si="352"/>
        <v>41771.564791666664</v>
      </c>
      <c r="T3758" s="16">
        <f t="shared" si="353"/>
        <v>41801.564791666664</v>
      </c>
    </row>
    <row r="3759" spans="1:20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15">
        <f t="shared" si="352"/>
        <v>41954.600868055553</v>
      </c>
      <c r="T3759" s="16">
        <f t="shared" si="353"/>
        <v>41974.600868055553</v>
      </c>
    </row>
    <row r="3760" spans="1:20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s="9" t="str">
        <f t="shared" si="350"/>
        <v>Theater</v>
      </c>
      <c r="R3760" s="9" t="str">
        <f t="shared" si="351"/>
        <v>Musical</v>
      </c>
      <c r="S3760" s="15">
        <f t="shared" si="352"/>
        <v>41747.221504629633</v>
      </c>
      <c r="T3760" s="16">
        <f t="shared" si="353"/>
        <v>41777.958333333336</v>
      </c>
    </row>
    <row r="3761" spans="1:20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s="9" t="str">
        <f t="shared" si="350"/>
        <v>Theater</v>
      </c>
      <c r="R3761" s="9" t="str">
        <f t="shared" si="351"/>
        <v>Musical</v>
      </c>
      <c r="S3761" s="15">
        <f t="shared" si="352"/>
        <v>42181.858252314814</v>
      </c>
      <c r="T3761" s="16">
        <f t="shared" si="353"/>
        <v>42241.858252314814</v>
      </c>
    </row>
    <row r="3762" spans="1:20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s="9" t="str">
        <f t="shared" si="350"/>
        <v>Theater</v>
      </c>
      <c r="R3762" s="9" t="str">
        <f t="shared" si="351"/>
        <v>Musical</v>
      </c>
      <c r="S3762" s="15">
        <f t="shared" si="352"/>
        <v>41739.275300925925</v>
      </c>
      <c r="T3762" s="16">
        <f t="shared" si="353"/>
        <v>41764.275300925925</v>
      </c>
    </row>
    <row r="3763" spans="1:20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s="9" t="str">
        <f t="shared" si="350"/>
        <v>Theater</v>
      </c>
      <c r="R3763" s="9" t="str">
        <f t="shared" si="351"/>
        <v>Musical</v>
      </c>
      <c r="S3763" s="15">
        <f t="shared" si="352"/>
        <v>42173.216863425929</v>
      </c>
      <c r="T3763" s="16">
        <f t="shared" si="353"/>
        <v>42226.708333333328</v>
      </c>
    </row>
    <row r="3764" spans="1:20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s="9" t="str">
        <f t="shared" si="350"/>
        <v>Theater</v>
      </c>
      <c r="R3764" s="9" t="str">
        <f t="shared" si="351"/>
        <v>Musical</v>
      </c>
      <c r="S3764" s="15">
        <f t="shared" si="352"/>
        <v>42193.563530092593</v>
      </c>
      <c r="T3764" s="16">
        <f t="shared" si="353"/>
        <v>42218.563530092593</v>
      </c>
    </row>
    <row r="3765" spans="1:20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s="9" t="str">
        <f t="shared" si="350"/>
        <v>Theater</v>
      </c>
      <c r="R3765" s="9" t="str">
        <f t="shared" si="351"/>
        <v>Musical</v>
      </c>
      <c r="S3765" s="15">
        <f t="shared" si="352"/>
        <v>42065.500300925924</v>
      </c>
      <c r="T3765" s="16">
        <f t="shared" si="353"/>
        <v>42095.458634259259</v>
      </c>
    </row>
    <row r="3766" spans="1:20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s="9" t="str">
        <f t="shared" si="350"/>
        <v>Theater</v>
      </c>
      <c r="R3766" s="9" t="str">
        <f t="shared" si="351"/>
        <v>Musical</v>
      </c>
      <c r="S3766" s="15">
        <f t="shared" si="352"/>
        <v>42499.592962962968</v>
      </c>
      <c r="T3766" s="16">
        <f t="shared" si="353"/>
        <v>42518.775000000001</v>
      </c>
    </row>
    <row r="3767" spans="1:20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s="9" t="str">
        <f t="shared" si="350"/>
        <v>Theater</v>
      </c>
      <c r="R3767" s="9" t="str">
        <f t="shared" si="351"/>
        <v>Musical</v>
      </c>
      <c r="S3767" s="15">
        <f t="shared" si="352"/>
        <v>41820.526412037041</v>
      </c>
      <c r="T3767" s="16">
        <f t="shared" si="353"/>
        <v>41850.526412037041</v>
      </c>
    </row>
    <row r="3768" spans="1:20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s="9" t="str">
        <f t="shared" si="350"/>
        <v>Theater</v>
      </c>
      <c r="R3768" s="9" t="str">
        <f t="shared" si="351"/>
        <v>Musical</v>
      </c>
      <c r="S3768" s="15">
        <f t="shared" si="352"/>
        <v>41787.917187500003</v>
      </c>
      <c r="T3768" s="16">
        <f t="shared" si="353"/>
        <v>41822.917187500003</v>
      </c>
    </row>
    <row r="3769" spans="1:20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s="9" t="str">
        <f t="shared" si="350"/>
        <v>Theater</v>
      </c>
      <c r="R3769" s="9" t="str">
        <f t="shared" si="351"/>
        <v>Musical</v>
      </c>
      <c r="S3769" s="15">
        <f t="shared" si="352"/>
        <v>42049.769641203704</v>
      </c>
      <c r="T3769" s="16">
        <f t="shared" si="353"/>
        <v>42063.957638888889</v>
      </c>
    </row>
    <row r="3770" spans="1:20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s="9" t="str">
        <f t="shared" si="350"/>
        <v>Theater</v>
      </c>
      <c r="R3770" s="9" t="str">
        <f t="shared" si="351"/>
        <v>Musical</v>
      </c>
      <c r="S3770" s="15">
        <f t="shared" si="352"/>
        <v>41772.477893518517</v>
      </c>
      <c r="T3770" s="16">
        <f t="shared" si="353"/>
        <v>41802.477893518517</v>
      </c>
    </row>
    <row r="3771" spans="1:20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s="9" t="str">
        <f t="shared" si="350"/>
        <v>Theater</v>
      </c>
      <c r="R3771" s="9" t="str">
        <f t="shared" si="351"/>
        <v>Musical</v>
      </c>
      <c r="S3771" s="15">
        <f t="shared" si="352"/>
        <v>42445.348136574074</v>
      </c>
      <c r="T3771" s="16">
        <f t="shared" si="353"/>
        <v>42475.348136574074</v>
      </c>
    </row>
    <row r="3772" spans="1:20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15">
        <f t="shared" si="352"/>
        <v>42138.680671296301</v>
      </c>
      <c r="T3772" s="16">
        <f t="shared" si="353"/>
        <v>42168.680671296301</v>
      </c>
    </row>
    <row r="3773" spans="1:20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s="9" t="str">
        <f t="shared" si="350"/>
        <v>Theater</v>
      </c>
      <c r="R3773" s="9" t="str">
        <f t="shared" si="351"/>
        <v>Musical</v>
      </c>
      <c r="S3773" s="15">
        <f t="shared" si="352"/>
        <v>42493.607083333336</v>
      </c>
      <c r="T3773" s="16">
        <f t="shared" si="353"/>
        <v>42507.75</v>
      </c>
    </row>
    <row r="3774" spans="1:20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s="9" t="str">
        <f t="shared" si="350"/>
        <v>Theater</v>
      </c>
      <c r="R3774" s="9" t="str">
        <f t="shared" si="351"/>
        <v>Musical</v>
      </c>
      <c r="S3774" s="15">
        <f t="shared" si="352"/>
        <v>42682.366967592592</v>
      </c>
      <c r="T3774" s="16">
        <f t="shared" si="353"/>
        <v>42703</v>
      </c>
    </row>
    <row r="3775" spans="1:20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s="9" t="str">
        <f t="shared" si="350"/>
        <v>Theater</v>
      </c>
      <c r="R3775" s="9" t="str">
        <f t="shared" si="351"/>
        <v>Musical</v>
      </c>
      <c r="S3775" s="15">
        <f t="shared" si="352"/>
        <v>42655.755173611113</v>
      </c>
      <c r="T3775" s="16">
        <f t="shared" si="353"/>
        <v>42688.838888888888</v>
      </c>
    </row>
    <row r="3776" spans="1:20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15">
        <f t="shared" si="352"/>
        <v>42087.542303240742</v>
      </c>
      <c r="T3776" s="16">
        <f t="shared" si="353"/>
        <v>42103.542303240742</v>
      </c>
    </row>
    <row r="3777" spans="1:20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s="9" t="str">
        <f t="shared" si="350"/>
        <v>Theater</v>
      </c>
      <c r="R3777" s="9" t="str">
        <f t="shared" si="351"/>
        <v>Musical</v>
      </c>
      <c r="S3777" s="15">
        <f t="shared" si="352"/>
        <v>42075.692627314813</v>
      </c>
      <c r="T3777" s="16">
        <f t="shared" si="353"/>
        <v>42102.916666666672</v>
      </c>
    </row>
    <row r="3778" spans="1:20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s="9" t="str">
        <f t="shared" si="350"/>
        <v>Theater</v>
      </c>
      <c r="R3778" s="9" t="str">
        <f t="shared" si="351"/>
        <v>Musical</v>
      </c>
      <c r="S3778" s="15">
        <f t="shared" si="352"/>
        <v>41814.117800925924</v>
      </c>
      <c r="T3778" s="16">
        <f t="shared" si="353"/>
        <v>41851.791666666664</v>
      </c>
    </row>
    <row r="3779" spans="1:20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8">
        <f t="shared" ref="P3779:P3842" si="355">IF(L3779&gt;0,E3779/L3779, 0)</f>
        <v>48.542372881355931</v>
      </c>
      <c r="Q3779" s="9" t="str">
        <f t="shared" ref="Q3779:Q3842" si="356">PROPER(LEFT($N3779,FIND("/",$N3779)-1))</f>
        <v>Theater</v>
      </c>
      <c r="R3779" s="9" t="str">
        <f t="shared" ref="R3779:R3842" si="357">PROPER(RIGHT($N3779,LEN(N3779)-FIND("/",N3779)))</f>
        <v>Musical</v>
      </c>
      <c r="S3779" s="15">
        <f t="shared" ref="S3779:S3842" si="358">(J3779/86400)+25569+(-6/24)</f>
        <v>41886.861354166671</v>
      </c>
      <c r="T3779" s="16">
        <f t="shared" ref="T3779:T3842" si="359">(I3779/86400)+25569+(-6/24)</f>
        <v>41908.916666666664</v>
      </c>
    </row>
    <row r="3780" spans="1:20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s="9" t="str">
        <f t="shared" si="356"/>
        <v>Theater</v>
      </c>
      <c r="R3780" s="9" t="str">
        <f t="shared" si="357"/>
        <v>Musical</v>
      </c>
      <c r="S3780" s="15">
        <f t="shared" si="358"/>
        <v>41989.569212962961</v>
      </c>
      <c r="T3780" s="16">
        <f t="shared" si="359"/>
        <v>42049.569212962961</v>
      </c>
    </row>
    <row r="3781" spans="1:20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s="9" t="str">
        <f t="shared" si="356"/>
        <v>Theater</v>
      </c>
      <c r="R3781" s="9" t="str">
        <f t="shared" si="357"/>
        <v>Musical</v>
      </c>
      <c r="S3781" s="15">
        <f t="shared" si="358"/>
        <v>42425.485416666663</v>
      </c>
      <c r="T3781" s="16">
        <f t="shared" si="359"/>
        <v>42455.443749999999</v>
      </c>
    </row>
    <row r="3782" spans="1:20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15">
        <f t="shared" si="358"/>
        <v>42165.969733796301</v>
      </c>
      <c r="T3782" s="16">
        <f t="shared" si="359"/>
        <v>42198.587500000001</v>
      </c>
    </row>
    <row r="3783" spans="1:20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s="9" t="str">
        <f t="shared" si="356"/>
        <v>Theater</v>
      </c>
      <c r="R3783" s="9" t="str">
        <f t="shared" si="357"/>
        <v>Musical</v>
      </c>
      <c r="S3783" s="15">
        <f t="shared" si="358"/>
        <v>41865.632928240739</v>
      </c>
      <c r="T3783" s="16">
        <f t="shared" si="359"/>
        <v>41890.632928240739</v>
      </c>
    </row>
    <row r="3784" spans="1:20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s="9" t="str">
        <f t="shared" si="356"/>
        <v>Theater</v>
      </c>
      <c r="R3784" s="9" t="str">
        <f t="shared" si="357"/>
        <v>Musical</v>
      </c>
      <c r="S3784" s="15">
        <f t="shared" si="358"/>
        <v>42546.612233796295</v>
      </c>
      <c r="T3784" s="16">
        <f t="shared" si="359"/>
        <v>42575.708333333328</v>
      </c>
    </row>
    <row r="3785" spans="1:20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s="9" t="str">
        <f t="shared" si="356"/>
        <v>Theater</v>
      </c>
      <c r="R3785" s="9" t="str">
        <f t="shared" si="357"/>
        <v>Musical</v>
      </c>
      <c r="S3785" s="15">
        <f t="shared" si="358"/>
        <v>42419.890277777777</v>
      </c>
      <c r="T3785" s="16">
        <f t="shared" si="359"/>
        <v>42444.416666666672</v>
      </c>
    </row>
    <row r="3786" spans="1:20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15">
        <f t="shared" si="358"/>
        <v>42531.730694444443</v>
      </c>
      <c r="T3786" s="16">
        <f t="shared" si="359"/>
        <v>42561.730694444443</v>
      </c>
    </row>
    <row r="3787" spans="1:20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15">
        <f t="shared" si="358"/>
        <v>42548.38853009259</v>
      </c>
      <c r="T3787" s="16">
        <f t="shared" si="359"/>
        <v>42584.168749999997</v>
      </c>
    </row>
    <row r="3788" spans="1:20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s="9" t="str">
        <f t="shared" si="356"/>
        <v>Theater</v>
      </c>
      <c r="R3788" s="9" t="str">
        <f t="shared" si="357"/>
        <v>Musical</v>
      </c>
      <c r="S3788" s="15">
        <f t="shared" si="358"/>
        <v>42486.787905092591</v>
      </c>
      <c r="T3788" s="16">
        <f t="shared" si="359"/>
        <v>42516.787905092591</v>
      </c>
    </row>
    <row r="3789" spans="1:20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15">
        <f t="shared" si="358"/>
        <v>42167.284791666665</v>
      </c>
      <c r="T3789" s="16">
        <f t="shared" si="359"/>
        <v>42195.915972222225</v>
      </c>
    </row>
    <row r="3790" spans="1:20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15">
        <f t="shared" si="358"/>
        <v>42333.445821759262</v>
      </c>
      <c r="T3790" s="16">
        <f t="shared" si="359"/>
        <v>42361.429166666669</v>
      </c>
    </row>
    <row r="3791" spans="1:20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15">
        <f t="shared" si="358"/>
        <v>42138.548819444448</v>
      </c>
      <c r="T3791" s="16">
        <f t="shared" si="359"/>
        <v>42170.548819444448</v>
      </c>
    </row>
    <row r="3792" spans="1:20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s="9" t="str">
        <f t="shared" si="356"/>
        <v>Theater</v>
      </c>
      <c r="R3792" s="9" t="str">
        <f t="shared" si="357"/>
        <v>Musical</v>
      </c>
      <c r="S3792" s="15">
        <f t="shared" si="358"/>
        <v>42666.416932870372</v>
      </c>
      <c r="T3792" s="16">
        <f t="shared" si="359"/>
        <v>42696.458599537036</v>
      </c>
    </row>
    <row r="3793" spans="1:20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s="9" t="str">
        <f t="shared" si="356"/>
        <v>Theater</v>
      </c>
      <c r="R3793" s="9" t="str">
        <f t="shared" si="357"/>
        <v>Musical</v>
      </c>
      <c r="S3793" s="15">
        <f t="shared" si="358"/>
        <v>41766.442037037035</v>
      </c>
      <c r="T3793" s="16">
        <f t="shared" si="359"/>
        <v>41826.442037037035</v>
      </c>
    </row>
    <row r="3794" spans="1:20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15">
        <f t="shared" si="358"/>
        <v>42170.197013888886</v>
      </c>
      <c r="T3794" s="16">
        <f t="shared" si="359"/>
        <v>42200.197013888886</v>
      </c>
    </row>
    <row r="3795" spans="1:20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15">
        <f t="shared" si="358"/>
        <v>41968.688993055555</v>
      </c>
      <c r="T3795" s="16">
        <f t="shared" si="359"/>
        <v>41989.688993055555</v>
      </c>
    </row>
    <row r="3796" spans="1:20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15">
        <f t="shared" si="358"/>
        <v>42132.33048611111</v>
      </c>
      <c r="T3796" s="16">
        <f t="shared" si="359"/>
        <v>42162.33048611111</v>
      </c>
    </row>
    <row r="3797" spans="1:20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15">
        <f t="shared" si="358"/>
        <v>42201.186226851853</v>
      </c>
      <c r="T3797" s="16">
        <f t="shared" si="359"/>
        <v>42244.6875</v>
      </c>
    </row>
    <row r="3798" spans="1:20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15">
        <f t="shared" si="358"/>
        <v>42688.779583333337</v>
      </c>
      <c r="T3798" s="16">
        <f t="shared" si="359"/>
        <v>42748.779583333337</v>
      </c>
    </row>
    <row r="3799" spans="1:20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s="9" t="str">
        <f t="shared" si="356"/>
        <v>Theater</v>
      </c>
      <c r="R3799" s="9" t="str">
        <f t="shared" si="357"/>
        <v>Musical</v>
      </c>
      <c r="S3799" s="15">
        <f t="shared" si="358"/>
        <v>42084.631539351853</v>
      </c>
      <c r="T3799" s="16">
        <f t="shared" si="359"/>
        <v>42114.631539351853</v>
      </c>
    </row>
    <row r="3800" spans="1:20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15">
        <f t="shared" si="358"/>
        <v>41831.472777777773</v>
      </c>
      <c r="T3800" s="16">
        <f t="shared" si="359"/>
        <v>41861.472777777773</v>
      </c>
    </row>
    <row r="3801" spans="1:20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15">
        <f t="shared" si="358"/>
        <v>42410.68105324074</v>
      </c>
      <c r="T3801" s="16">
        <f t="shared" si="359"/>
        <v>42440.68105324074</v>
      </c>
    </row>
    <row r="3802" spans="1:20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s="9" t="str">
        <f t="shared" si="356"/>
        <v>Theater</v>
      </c>
      <c r="R3802" s="9" t="str">
        <f t="shared" si="357"/>
        <v>Musical</v>
      </c>
      <c r="S3802" s="15">
        <f t="shared" si="358"/>
        <v>41982.487071759257</v>
      </c>
      <c r="T3802" s="16">
        <f t="shared" si="359"/>
        <v>42014.957638888889</v>
      </c>
    </row>
    <row r="3803" spans="1:20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s="9" t="str">
        <f t="shared" si="356"/>
        <v>Theater</v>
      </c>
      <c r="R3803" s="9" t="str">
        <f t="shared" si="357"/>
        <v>Musical</v>
      </c>
      <c r="S3803" s="15">
        <f t="shared" si="358"/>
        <v>41975.426111111112</v>
      </c>
      <c r="T3803" s="16">
        <f t="shared" si="359"/>
        <v>42006.426111111112</v>
      </c>
    </row>
    <row r="3804" spans="1:20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s="9" t="str">
        <f t="shared" si="356"/>
        <v>Theater</v>
      </c>
      <c r="R3804" s="9" t="str">
        <f t="shared" si="357"/>
        <v>Musical</v>
      </c>
      <c r="S3804" s="15">
        <f t="shared" si="358"/>
        <v>42268.876226851848</v>
      </c>
      <c r="T3804" s="16">
        <f t="shared" si="359"/>
        <v>42298.876226851848</v>
      </c>
    </row>
    <row r="3805" spans="1:20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15">
        <f t="shared" si="358"/>
        <v>42403.721851851849</v>
      </c>
      <c r="T3805" s="16">
        <f t="shared" si="359"/>
        <v>42433.721851851849</v>
      </c>
    </row>
    <row r="3806" spans="1:20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s="9" t="str">
        <f t="shared" si="356"/>
        <v>Theater</v>
      </c>
      <c r="R3806" s="9" t="str">
        <f t="shared" si="357"/>
        <v>Musical</v>
      </c>
      <c r="S3806" s="15">
        <f t="shared" si="358"/>
        <v>42526.75953703704</v>
      </c>
      <c r="T3806" s="16">
        <f t="shared" si="359"/>
        <v>42582.041666666672</v>
      </c>
    </row>
    <row r="3807" spans="1:20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15">
        <f t="shared" si="358"/>
        <v>41849.637037037035</v>
      </c>
      <c r="T3807" s="16">
        <f t="shared" si="359"/>
        <v>41909.637037037035</v>
      </c>
    </row>
    <row r="3808" spans="1:20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15">
        <f t="shared" si="358"/>
        <v>41799.009039351848</v>
      </c>
      <c r="T3808" s="16">
        <f t="shared" si="359"/>
        <v>41819.009039351848</v>
      </c>
    </row>
    <row r="3809" spans="1:20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s="9" t="str">
        <f t="shared" si="356"/>
        <v>Theater</v>
      </c>
      <c r="R3809" s="9" t="str">
        <f t="shared" si="357"/>
        <v>Musical</v>
      </c>
      <c r="S3809" s="15">
        <f t="shared" si="358"/>
        <v>42090.659016203703</v>
      </c>
      <c r="T3809" s="16">
        <f t="shared" si="359"/>
        <v>42097.659016203703</v>
      </c>
    </row>
    <row r="3810" spans="1:20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s="9" t="str">
        <f t="shared" si="356"/>
        <v>Theater</v>
      </c>
      <c r="R3810" s="9" t="str">
        <f t="shared" si="357"/>
        <v>Plays</v>
      </c>
      <c r="S3810" s="15">
        <f t="shared" si="358"/>
        <v>42059.203923611116</v>
      </c>
      <c r="T3810" s="16">
        <f t="shared" si="359"/>
        <v>42119.162256944444</v>
      </c>
    </row>
    <row r="3811" spans="1:20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s="9" t="str">
        <f t="shared" si="356"/>
        <v>Theater</v>
      </c>
      <c r="R3811" s="9" t="str">
        <f t="shared" si="357"/>
        <v>Plays</v>
      </c>
      <c r="S3811" s="15">
        <f t="shared" si="358"/>
        <v>41800.276701388888</v>
      </c>
      <c r="T3811" s="16">
        <f t="shared" si="359"/>
        <v>41850.708333333336</v>
      </c>
    </row>
    <row r="3812" spans="1:20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s="9" t="str">
        <f t="shared" si="356"/>
        <v>Theater</v>
      </c>
      <c r="R3812" s="9" t="str">
        <f t="shared" si="357"/>
        <v>Plays</v>
      </c>
      <c r="S3812" s="15">
        <f t="shared" si="358"/>
        <v>42054.599050925928</v>
      </c>
      <c r="T3812" s="16">
        <f t="shared" si="359"/>
        <v>42084.557384259257</v>
      </c>
    </row>
    <row r="3813" spans="1:20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s="9" t="str">
        <f t="shared" si="356"/>
        <v>Theater</v>
      </c>
      <c r="R3813" s="9" t="str">
        <f t="shared" si="357"/>
        <v>Plays</v>
      </c>
      <c r="S3813" s="15">
        <f t="shared" si="358"/>
        <v>42487.37700231481</v>
      </c>
      <c r="T3813" s="16">
        <f t="shared" si="359"/>
        <v>42521.208333333328</v>
      </c>
    </row>
    <row r="3814" spans="1:20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s="9" t="str">
        <f t="shared" si="356"/>
        <v>Theater</v>
      </c>
      <c r="R3814" s="9" t="str">
        <f t="shared" si="357"/>
        <v>Plays</v>
      </c>
      <c r="S3814" s="15">
        <f t="shared" si="358"/>
        <v>42109.501250000001</v>
      </c>
      <c r="T3814" s="16">
        <f t="shared" si="359"/>
        <v>42155.915972222225</v>
      </c>
    </row>
    <row r="3815" spans="1:20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s="9" t="str">
        <f t="shared" si="356"/>
        <v>Theater</v>
      </c>
      <c r="R3815" s="9" t="str">
        <f t="shared" si="357"/>
        <v>Plays</v>
      </c>
      <c r="S3815" s="15">
        <f t="shared" si="358"/>
        <v>42497.025706018518</v>
      </c>
      <c r="T3815" s="16">
        <f t="shared" si="359"/>
        <v>42535.654861111107</v>
      </c>
    </row>
    <row r="3816" spans="1:20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s="9" t="str">
        <f t="shared" si="356"/>
        <v>Theater</v>
      </c>
      <c r="R3816" s="9" t="str">
        <f t="shared" si="357"/>
        <v>Plays</v>
      </c>
      <c r="S3816" s="15">
        <f t="shared" si="358"/>
        <v>42058.654074074075</v>
      </c>
      <c r="T3816" s="16">
        <f t="shared" si="359"/>
        <v>42094.915972222225</v>
      </c>
    </row>
    <row r="3817" spans="1:20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s="9" t="str">
        <f t="shared" si="356"/>
        <v>Theater</v>
      </c>
      <c r="R3817" s="9" t="str">
        <f t="shared" si="357"/>
        <v>Plays</v>
      </c>
      <c r="S3817" s="15">
        <f t="shared" si="358"/>
        <v>42207.009918981479</v>
      </c>
      <c r="T3817" s="16">
        <f t="shared" si="359"/>
        <v>42236.708333333328</v>
      </c>
    </row>
    <row r="3818" spans="1:20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s="9" t="str">
        <f t="shared" si="356"/>
        <v>Theater</v>
      </c>
      <c r="R3818" s="9" t="str">
        <f t="shared" si="357"/>
        <v>Plays</v>
      </c>
      <c r="S3818" s="15">
        <f t="shared" si="358"/>
        <v>41807.440081018518</v>
      </c>
      <c r="T3818" s="16">
        <f t="shared" si="359"/>
        <v>41837.440081018518</v>
      </c>
    </row>
    <row r="3819" spans="1:20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15">
        <f t="shared" si="358"/>
        <v>42284.44694444444</v>
      </c>
      <c r="T3819" s="16">
        <f t="shared" si="359"/>
        <v>42300.915972222225</v>
      </c>
    </row>
    <row r="3820" spans="1:20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15">
        <f t="shared" si="358"/>
        <v>42045.59238425926</v>
      </c>
      <c r="T3820" s="16">
        <f t="shared" si="359"/>
        <v>42075.550717592589</v>
      </c>
    </row>
    <row r="3821" spans="1:20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s="9" t="str">
        <f t="shared" si="356"/>
        <v>Theater</v>
      </c>
      <c r="R3821" s="9" t="str">
        <f t="shared" si="357"/>
        <v>Plays</v>
      </c>
      <c r="S3821" s="15">
        <f t="shared" si="358"/>
        <v>42183.959537037037</v>
      </c>
      <c r="T3821" s="16">
        <f t="shared" si="359"/>
        <v>42202.626388888893</v>
      </c>
    </row>
    <row r="3822" spans="1:20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15">
        <f t="shared" si="358"/>
        <v>42160.401817129634</v>
      </c>
      <c r="T3822" s="16">
        <f t="shared" si="359"/>
        <v>42190.401817129634</v>
      </c>
    </row>
    <row r="3823" spans="1:20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s="9" t="str">
        <f t="shared" si="356"/>
        <v>Theater</v>
      </c>
      <c r="R3823" s="9" t="str">
        <f t="shared" si="357"/>
        <v>Plays</v>
      </c>
      <c r="S3823" s="15">
        <f t="shared" si="358"/>
        <v>42340.930636574078</v>
      </c>
      <c r="T3823" s="16">
        <f t="shared" si="359"/>
        <v>42372.930636574078</v>
      </c>
    </row>
    <row r="3824" spans="1:20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s="9" t="str">
        <f t="shared" si="356"/>
        <v>Theater</v>
      </c>
      <c r="R3824" s="9" t="str">
        <f t="shared" si="357"/>
        <v>Plays</v>
      </c>
      <c r="S3824" s="15">
        <f t="shared" si="358"/>
        <v>42329.588159722218</v>
      </c>
      <c r="T3824" s="16">
        <f t="shared" si="359"/>
        <v>42388.707638888889</v>
      </c>
    </row>
    <row r="3825" spans="1:20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s="9" t="str">
        <f t="shared" si="356"/>
        <v>Theater</v>
      </c>
      <c r="R3825" s="9" t="str">
        <f t="shared" si="357"/>
        <v>Plays</v>
      </c>
      <c r="S3825" s="15">
        <f t="shared" si="358"/>
        <v>42170.660231481481</v>
      </c>
      <c r="T3825" s="16">
        <f t="shared" si="359"/>
        <v>42204.915972222225</v>
      </c>
    </row>
    <row r="3826" spans="1:20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s="9" t="str">
        <f t="shared" si="356"/>
        <v>Theater</v>
      </c>
      <c r="R3826" s="9" t="str">
        <f t="shared" si="357"/>
        <v>Plays</v>
      </c>
      <c r="S3826" s="15">
        <f t="shared" si="358"/>
        <v>42571.376192129625</v>
      </c>
      <c r="T3826" s="16">
        <f t="shared" si="359"/>
        <v>42583.320138888885</v>
      </c>
    </row>
    <row r="3827" spans="1:20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s="9" t="str">
        <f t="shared" si="356"/>
        <v>Theater</v>
      </c>
      <c r="R3827" s="9" t="str">
        <f t="shared" si="357"/>
        <v>Plays</v>
      </c>
      <c r="S3827" s="15">
        <f t="shared" si="358"/>
        <v>42150.819606481484</v>
      </c>
      <c r="T3827" s="16">
        <f t="shared" si="359"/>
        <v>42171.819606481484</v>
      </c>
    </row>
    <row r="3828" spans="1:20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15">
        <f t="shared" si="358"/>
        <v>42101.173541666663</v>
      </c>
      <c r="T3828" s="16">
        <f t="shared" si="359"/>
        <v>42131.173541666663</v>
      </c>
    </row>
    <row r="3829" spans="1:20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s="9" t="str">
        <f t="shared" si="356"/>
        <v>Theater</v>
      </c>
      <c r="R3829" s="9" t="str">
        <f t="shared" si="357"/>
        <v>Plays</v>
      </c>
      <c r="S3829" s="15">
        <f t="shared" si="358"/>
        <v>42034.678252314814</v>
      </c>
      <c r="T3829" s="16">
        <f t="shared" si="359"/>
        <v>42089.75</v>
      </c>
    </row>
    <row r="3830" spans="1:20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s="9" t="str">
        <f t="shared" si="356"/>
        <v>Theater</v>
      </c>
      <c r="R3830" s="9" t="str">
        <f t="shared" si="357"/>
        <v>Plays</v>
      </c>
      <c r="S3830" s="15">
        <f t="shared" si="358"/>
        <v>41944.277627314819</v>
      </c>
      <c r="T3830" s="16">
        <f t="shared" si="359"/>
        <v>42004.319293981476</v>
      </c>
    </row>
    <row r="3831" spans="1:20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s="9" t="str">
        <f t="shared" si="356"/>
        <v>Theater</v>
      </c>
      <c r="R3831" s="9" t="str">
        <f t="shared" si="357"/>
        <v>Plays</v>
      </c>
      <c r="S3831" s="15">
        <f t="shared" si="358"/>
        <v>42593.615405092598</v>
      </c>
      <c r="T3831" s="16">
        <f t="shared" si="359"/>
        <v>42613.615405092598</v>
      </c>
    </row>
    <row r="3832" spans="1:20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15">
        <f t="shared" si="358"/>
        <v>42503.490868055553</v>
      </c>
      <c r="T3832" s="16">
        <f t="shared" si="359"/>
        <v>42517.490868055553</v>
      </c>
    </row>
    <row r="3833" spans="1:20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s="9" t="str">
        <f t="shared" si="356"/>
        <v>Theater</v>
      </c>
      <c r="R3833" s="9" t="str">
        <f t="shared" si="357"/>
        <v>Plays</v>
      </c>
      <c r="S3833" s="15">
        <f t="shared" si="358"/>
        <v>41927.598900462966</v>
      </c>
      <c r="T3833" s="16">
        <f t="shared" si="359"/>
        <v>41948.640567129631</v>
      </c>
    </row>
    <row r="3834" spans="1:20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s="9" t="str">
        <f t="shared" si="356"/>
        <v>Theater</v>
      </c>
      <c r="R3834" s="9" t="str">
        <f t="shared" si="357"/>
        <v>Plays</v>
      </c>
      <c r="S3834" s="15">
        <f t="shared" si="358"/>
        <v>42374.864988425921</v>
      </c>
      <c r="T3834" s="16">
        <f t="shared" si="359"/>
        <v>42419.864988425921</v>
      </c>
    </row>
    <row r="3835" spans="1:20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15">
        <f t="shared" si="358"/>
        <v>41963.622361111113</v>
      </c>
      <c r="T3835" s="16">
        <f t="shared" si="359"/>
        <v>41974.547916666663</v>
      </c>
    </row>
    <row r="3836" spans="1:20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s="9" t="str">
        <f t="shared" si="356"/>
        <v>Theater</v>
      </c>
      <c r="R3836" s="9" t="str">
        <f t="shared" si="357"/>
        <v>Plays</v>
      </c>
      <c r="S3836" s="15">
        <f t="shared" si="358"/>
        <v>42143.195219907408</v>
      </c>
      <c r="T3836" s="16">
        <f t="shared" si="359"/>
        <v>42173.195219907408</v>
      </c>
    </row>
    <row r="3837" spans="1:20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15">
        <f t="shared" si="358"/>
        <v>42460.69222222222</v>
      </c>
      <c r="T3837" s="16">
        <f t="shared" si="359"/>
        <v>42481.69222222222</v>
      </c>
    </row>
    <row r="3838" spans="1:20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s="9" t="str">
        <f t="shared" si="356"/>
        <v>Theater</v>
      </c>
      <c r="R3838" s="9" t="str">
        <f t="shared" si="357"/>
        <v>Plays</v>
      </c>
      <c r="S3838" s="15">
        <f t="shared" si="358"/>
        <v>42553.676527777774</v>
      </c>
      <c r="T3838" s="16">
        <f t="shared" si="359"/>
        <v>42584.922916666663</v>
      </c>
    </row>
    <row r="3839" spans="1:20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s="9" t="str">
        <f t="shared" si="356"/>
        <v>Theater</v>
      </c>
      <c r="R3839" s="9" t="str">
        <f t="shared" si="357"/>
        <v>Plays</v>
      </c>
      <c r="S3839" s="15">
        <f t="shared" si="358"/>
        <v>42152.515717592592</v>
      </c>
      <c r="T3839" s="16">
        <f t="shared" si="359"/>
        <v>42188.515717592592</v>
      </c>
    </row>
    <row r="3840" spans="1:20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15">
        <f t="shared" si="358"/>
        <v>42116.460752314815</v>
      </c>
      <c r="T3840" s="16">
        <f t="shared" si="359"/>
        <v>42146.460752314815</v>
      </c>
    </row>
    <row r="3841" spans="1:20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s="9" t="str">
        <f t="shared" si="356"/>
        <v>Theater</v>
      </c>
      <c r="R3841" s="9" t="str">
        <f t="shared" si="357"/>
        <v>Plays</v>
      </c>
      <c r="S3841" s="15">
        <f t="shared" si="358"/>
        <v>42154.892638888894</v>
      </c>
      <c r="T3841" s="16">
        <f t="shared" si="359"/>
        <v>42214.892638888894</v>
      </c>
    </row>
    <row r="3842" spans="1:20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s="9" t="str">
        <f t="shared" si="356"/>
        <v>Theater</v>
      </c>
      <c r="R3842" s="9" t="str">
        <f t="shared" si="357"/>
        <v>Plays</v>
      </c>
      <c r="S3842" s="15">
        <f t="shared" si="358"/>
        <v>42432.451724537037</v>
      </c>
      <c r="T3842" s="16">
        <f t="shared" si="359"/>
        <v>42457.410057870366</v>
      </c>
    </row>
    <row r="3843" spans="1:20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8">
        <f t="shared" ref="P3843:P3906" si="361">IF(L3843&gt;0,E3843/L3843, 0)</f>
        <v>25.647058823529413</v>
      </c>
      <c r="Q3843" s="9" t="str">
        <f t="shared" ref="Q3843:Q3906" si="362">PROPER(LEFT($N3843,FIND("/",$N3843)-1))</f>
        <v>Theater</v>
      </c>
      <c r="R3843" s="9" t="str">
        <f t="shared" ref="R3843:R3906" si="363">PROPER(RIGHT($N3843,LEN(N3843)-FIND("/",N3843)))</f>
        <v>Plays</v>
      </c>
      <c r="S3843" s="15">
        <f t="shared" ref="S3843:S3906" si="364">(J3843/86400)+25569+(-6/24)</f>
        <v>41780.535729166666</v>
      </c>
      <c r="T3843" s="16">
        <f t="shared" ref="T3843:T3906" si="365">(I3843/86400)+25569+(-6/24)</f>
        <v>41840.535729166666</v>
      </c>
    </row>
    <row r="3844" spans="1:20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s="9" t="str">
        <f t="shared" si="362"/>
        <v>Theater</v>
      </c>
      <c r="R3844" s="9" t="str">
        <f t="shared" si="363"/>
        <v>Plays</v>
      </c>
      <c r="S3844" s="15">
        <f t="shared" si="364"/>
        <v>41740.243657407409</v>
      </c>
      <c r="T3844" s="16">
        <f t="shared" si="365"/>
        <v>41770.243657407409</v>
      </c>
    </row>
    <row r="3845" spans="1:20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s="9" t="str">
        <f t="shared" si="362"/>
        <v>Theater</v>
      </c>
      <c r="R3845" s="9" t="str">
        <f t="shared" si="363"/>
        <v>Plays</v>
      </c>
      <c r="S3845" s="15">
        <f t="shared" si="364"/>
        <v>41765.822500000002</v>
      </c>
      <c r="T3845" s="16">
        <f t="shared" si="365"/>
        <v>41790.822500000002</v>
      </c>
    </row>
    <row r="3846" spans="1:20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15">
        <f t="shared" si="364"/>
        <v>41766.367291666669</v>
      </c>
      <c r="T3846" s="16">
        <f t="shared" si="365"/>
        <v>41793.040972222225</v>
      </c>
    </row>
    <row r="3847" spans="1:20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s="9" t="str">
        <f t="shared" si="362"/>
        <v>Theater</v>
      </c>
      <c r="R3847" s="9" t="str">
        <f t="shared" si="363"/>
        <v>Plays</v>
      </c>
      <c r="S3847" s="15">
        <f t="shared" si="364"/>
        <v>42248.377013888894</v>
      </c>
      <c r="T3847" s="16">
        <f t="shared" si="365"/>
        <v>42278.377013888894</v>
      </c>
    </row>
    <row r="3848" spans="1:20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s="9" t="str">
        <f t="shared" si="362"/>
        <v>Theater</v>
      </c>
      <c r="R3848" s="9" t="str">
        <f t="shared" si="363"/>
        <v>Plays</v>
      </c>
      <c r="S3848" s="15">
        <f t="shared" si="364"/>
        <v>41884.971550925926</v>
      </c>
      <c r="T3848" s="16">
        <f t="shared" si="365"/>
        <v>41916.040972222225</v>
      </c>
    </row>
    <row r="3849" spans="1:20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s="9" t="str">
        <f t="shared" si="362"/>
        <v>Theater</v>
      </c>
      <c r="R3849" s="9" t="str">
        <f t="shared" si="363"/>
        <v>Plays</v>
      </c>
      <c r="S3849" s="15">
        <f t="shared" si="364"/>
        <v>42158.974432870367</v>
      </c>
      <c r="T3849" s="16">
        <f t="shared" si="365"/>
        <v>42203.974432870367</v>
      </c>
    </row>
    <row r="3850" spans="1:20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s="9" t="str">
        <f t="shared" si="362"/>
        <v>Theater</v>
      </c>
      <c r="R3850" s="9" t="str">
        <f t="shared" si="363"/>
        <v>Plays</v>
      </c>
      <c r="S3850" s="15">
        <f t="shared" si="364"/>
        <v>42265.567002314812</v>
      </c>
      <c r="T3850" s="16">
        <f t="shared" si="365"/>
        <v>42295.567002314812</v>
      </c>
    </row>
    <row r="3851" spans="1:20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s="9" t="str">
        <f t="shared" si="362"/>
        <v>Theater</v>
      </c>
      <c r="R3851" s="9" t="str">
        <f t="shared" si="363"/>
        <v>Plays</v>
      </c>
      <c r="S3851" s="15">
        <f t="shared" si="364"/>
        <v>42136.517175925925</v>
      </c>
      <c r="T3851" s="16">
        <f t="shared" si="365"/>
        <v>42166.517175925925</v>
      </c>
    </row>
    <row r="3852" spans="1:20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15">
        <f t="shared" si="364"/>
        <v>41974.874340277776</v>
      </c>
      <c r="T3852" s="16">
        <f t="shared" si="365"/>
        <v>42004.874340277776</v>
      </c>
    </row>
    <row r="3853" spans="1:20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15">
        <f t="shared" si="364"/>
        <v>42172.189571759256</v>
      </c>
      <c r="T3853" s="16">
        <f t="shared" si="365"/>
        <v>42202.189571759256</v>
      </c>
    </row>
    <row r="3854" spans="1:20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15">
        <f t="shared" si="364"/>
        <v>42064.940694444449</v>
      </c>
      <c r="T3854" s="16">
        <f t="shared" si="365"/>
        <v>42089.899027777778</v>
      </c>
    </row>
    <row r="3855" spans="1:20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15">
        <f t="shared" si="364"/>
        <v>41848.59002314815</v>
      </c>
      <c r="T3855" s="16">
        <f t="shared" si="365"/>
        <v>41883.59002314815</v>
      </c>
    </row>
    <row r="3856" spans="1:20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15">
        <f t="shared" si="364"/>
        <v>42103.634930555556</v>
      </c>
      <c r="T3856" s="16">
        <f t="shared" si="365"/>
        <v>42133.634930555556</v>
      </c>
    </row>
    <row r="3857" spans="1:20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15">
        <f t="shared" si="364"/>
        <v>42059.720729166671</v>
      </c>
      <c r="T3857" s="16">
        <f t="shared" si="365"/>
        <v>42089.679062499999</v>
      </c>
    </row>
    <row r="3858" spans="1:20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15">
        <f t="shared" si="364"/>
        <v>42041.493090277778</v>
      </c>
      <c r="T3858" s="16">
        <f t="shared" si="365"/>
        <v>42071.451423611114</v>
      </c>
    </row>
    <row r="3859" spans="1:20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15">
        <f t="shared" si="364"/>
        <v>41829.48715277778</v>
      </c>
      <c r="T3859" s="16">
        <f t="shared" si="365"/>
        <v>41852.466666666667</v>
      </c>
    </row>
    <row r="3860" spans="1:20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15">
        <f t="shared" si="364"/>
        <v>42128.181064814809</v>
      </c>
      <c r="T3860" s="16">
        <f t="shared" si="365"/>
        <v>42146.625</v>
      </c>
    </row>
    <row r="3861" spans="1:20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15">
        <f t="shared" si="364"/>
        <v>41789.643599537041</v>
      </c>
      <c r="T3861" s="16">
        <f t="shared" si="365"/>
        <v>41815.625</v>
      </c>
    </row>
    <row r="3862" spans="1:20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s="9" t="str">
        <f t="shared" si="362"/>
        <v>Theater</v>
      </c>
      <c r="R3862" s="9" t="str">
        <f t="shared" si="363"/>
        <v>Plays</v>
      </c>
      <c r="S3862" s="15">
        <f t="shared" si="364"/>
        <v>41833.410995370374</v>
      </c>
      <c r="T3862" s="16">
        <f t="shared" si="365"/>
        <v>41863.410995370374</v>
      </c>
    </row>
    <row r="3863" spans="1:20" ht="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15">
        <f t="shared" si="364"/>
        <v>41914.340011574073</v>
      </c>
      <c r="T3863" s="16">
        <f t="shared" si="365"/>
        <v>41955.657638888893</v>
      </c>
    </row>
    <row r="3864" spans="1:20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15">
        <f t="shared" si="364"/>
        <v>42611.011064814811</v>
      </c>
      <c r="T3864" s="16">
        <f t="shared" si="365"/>
        <v>42625.457638888889</v>
      </c>
    </row>
    <row r="3865" spans="1:20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s="9" t="str">
        <f t="shared" si="362"/>
        <v>Theater</v>
      </c>
      <c r="R3865" s="9" t="str">
        <f t="shared" si="363"/>
        <v>Plays</v>
      </c>
      <c r="S3865" s="15">
        <f t="shared" si="364"/>
        <v>42253.383159722223</v>
      </c>
      <c r="T3865" s="16">
        <f t="shared" si="365"/>
        <v>42313.424826388888</v>
      </c>
    </row>
    <row r="3866" spans="1:20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15">
        <f t="shared" si="364"/>
        <v>42295.641828703709</v>
      </c>
      <c r="T3866" s="16">
        <f t="shared" si="365"/>
        <v>42325.683495370366</v>
      </c>
    </row>
    <row r="3867" spans="1:20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s="9" t="str">
        <f t="shared" si="362"/>
        <v>Theater</v>
      </c>
      <c r="R3867" s="9" t="str">
        <f t="shared" si="363"/>
        <v>Plays</v>
      </c>
      <c r="S3867" s="15">
        <f t="shared" si="364"/>
        <v>41841.401597222226</v>
      </c>
      <c r="T3867" s="16">
        <f t="shared" si="365"/>
        <v>41880.979166666664</v>
      </c>
    </row>
    <row r="3868" spans="1:20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15">
        <f t="shared" si="364"/>
        <v>42402.697002314817</v>
      </c>
      <c r="T3868" s="16">
        <f t="shared" si="365"/>
        <v>42451.895138888889</v>
      </c>
    </row>
    <row r="3869" spans="1:20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15">
        <f t="shared" si="364"/>
        <v>42509.564108796301</v>
      </c>
      <c r="T3869" s="16">
        <f t="shared" si="365"/>
        <v>42539.564108796301</v>
      </c>
    </row>
    <row r="3870" spans="1:20" ht="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15">
        <f t="shared" si="364"/>
        <v>41865.409780092596</v>
      </c>
      <c r="T3870" s="16">
        <f t="shared" si="365"/>
        <v>41890.409780092596</v>
      </c>
    </row>
    <row r="3871" spans="1:20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s="9" t="str">
        <f t="shared" si="362"/>
        <v>Theater</v>
      </c>
      <c r="R3871" s="9" t="str">
        <f t="shared" si="363"/>
        <v>Musical</v>
      </c>
      <c r="S3871" s="15">
        <f t="shared" si="364"/>
        <v>42047.474444444444</v>
      </c>
      <c r="T3871" s="16">
        <f t="shared" si="365"/>
        <v>42076.882638888885</v>
      </c>
    </row>
    <row r="3872" spans="1:20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15">
        <f t="shared" si="364"/>
        <v>41792.922199074077</v>
      </c>
      <c r="T3872" s="16">
        <f t="shared" si="365"/>
        <v>41822.922199074077</v>
      </c>
    </row>
    <row r="3873" spans="1:20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s="9" t="str">
        <f t="shared" si="362"/>
        <v>Theater</v>
      </c>
      <c r="R3873" s="9" t="str">
        <f t="shared" si="363"/>
        <v>Musical</v>
      </c>
      <c r="S3873" s="15">
        <f t="shared" si="364"/>
        <v>42763.530671296292</v>
      </c>
      <c r="T3873" s="16">
        <f t="shared" si="365"/>
        <v>42823.489004629635</v>
      </c>
    </row>
    <row r="3874" spans="1:20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s="9" t="str">
        <f t="shared" si="362"/>
        <v>Theater</v>
      </c>
      <c r="R3874" s="9" t="str">
        <f t="shared" si="363"/>
        <v>Musical</v>
      </c>
      <c r="S3874" s="15">
        <f t="shared" si="364"/>
        <v>42179.895787037036</v>
      </c>
      <c r="T3874" s="16">
        <f t="shared" si="365"/>
        <v>42229.895787037036</v>
      </c>
    </row>
    <row r="3875" spans="1:20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s="9" t="str">
        <f t="shared" si="362"/>
        <v>Theater</v>
      </c>
      <c r="R3875" s="9" t="str">
        <f t="shared" si="363"/>
        <v>Musical</v>
      </c>
      <c r="S3875" s="15">
        <f t="shared" si="364"/>
        <v>42255.446006944447</v>
      </c>
      <c r="T3875" s="16">
        <f t="shared" si="365"/>
        <v>42285.446006944447</v>
      </c>
    </row>
    <row r="3876" spans="1:20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s="9" t="str">
        <f t="shared" si="362"/>
        <v>Theater</v>
      </c>
      <c r="R3876" s="9" t="str">
        <f t="shared" si="363"/>
        <v>Musical</v>
      </c>
      <c r="S3876" s="15">
        <f t="shared" si="364"/>
        <v>42006.766458333332</v>
      </c>
      <c r="T3876" s="16">
        <f t="shared" si="365"/>
        <v>42027.791666666672</v>
      </c>
    </row>
    <row r="3877" spans="1:20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s="9" t="str">
        <f t="shared" si="362"/>
        <v>Theater</v>
      </c>
      <c r="R3877" s="9" t="str">
        <f t="shared" si="363"/>
        <v>Musical</v>
      </c>
      <c r="S3877" s="15">
        <f t="shared" si="364"/>
        <v>42615.096817129626</v>
      </c>
      <c r="T3877" s="16">
        <f t="shared" si="365"/>
        <v>42616.166666666672</v>
      </c>
    </row>
    <row r="3878" spans="1:20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s="9" t="str">
        <f t="shared" si="362"/>
        <v>Theater</v>
      </c>
      <c r="R3878" s="9" t="str">
        <f t="shared" si="363"/>
        <v>Musical</v>
      </c>
      <c r="S3878" s="15">
        <f t="shared" si="364"/>
        <v>42372.374166666668</v>
      </c>
      <c r="T3878" s="16">
        <f t="shared" si="365"/>
        <v>42402.374166666668</v>
      </c>
    </row>
    <row r="3879" spans="1:20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s="9" t="str">
        <f t="shared" si="362"/>
        <v>Theater</v>
      </c>
      <c r="R3879" s="9" t="str">
        <f t="shared" si="363"/>
        <v>Musical</v>
      </c>
      <c r="S3879" s="15">
        <f t="shared" si="364"/>
        <v>42682.42768518519</v>
      </c>
      <c r="T3879" s="16">
        <f t="shared" si="365"/>
        <v>42712.42768518519</v>
      </c>
    </row>
    <row r="3880" spans="1:20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15">
        <f t="shared" si="364"/>
        <v>42154.568819444445</v>
      </c>
      <c r="T3880" s="16">
        <f t="shared" si="365"/>
        <v>42184.915972222225</v>
      </c>
    </row>
    <row r="3881" spans="1:20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s="9" t="str">
        <f t="shared" si="362"/>
        <v>Theater</v>
      </c>
      <c r="R3881" s="9" t="str">
        <f t="shared" si="363"/>
        <v>Musical</v>
      </c>
      <c r="S3881" s="15">
        <f t="shared" si="364"/>
        <v>41999.611064814817</v>
      </c>
      <c r="T3881" s="16">
        <f t="shared" si="365"/>
        <v>42029.611064814817</v>
      </c>
    </row>
    <row r="3882" spans="1:20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s="9" t="str">
        <f t="shared" si="362"/>
        <v>Theater</v>
      </c>
      <c r="R3882" s="9" t="str">
        <f t="shared" si="363"/>
        <v>Musical</v>
      </c>
      <c r="S3882" s="15">
        <f t="shared" si="364"/>
        <v>41815.565046296295</v>
      </c>
      <c r="T3882" s="16">
        <f t="shared" si="365"/>
        <v>41850.708333333336</v>
      </c>
    </row>
    <row r="3883" spans="1:20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15">
        <f t="shared" si="364"/>
        <v>42755.768506944441</v>
      </c>
      <c r="T3883" s="16">
        <f t="shared" si="365"/>
        <v>42785.768506944441</v>
      </c>
    </row>
    <row r="3884" spans="1:20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s="9" t="str">
        <f t="shared" si="362"/>
        <v>Theater</v>
      </c>
      <c r="R3884" s="9" t="str">
        <f t="shared" si="363"/>
        <v>Musical</v>
      </c>
      <c r="S3884" s="15">
        <f t="shared" si="364"/>
        <v>42373.733449074076</v>
      </c>
      <c r="T3884" s="16">
        <f t="shared" si="365"/>
        <v>42400.710416666669</v>
      </c>
    </row>
    <row r="3885" spans="1:20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s="9" t="str">
        <f t="shared" si="362"/>
        <v>Theater</v>
      </c>
      <c r="R3885" s="9" t="str">
        <f t="shared" si="363"/>
        <v>Musical</v>
      </c>
      <c r="S3885" s="15">
        <f t="shared" si="364"/>
        <v>41854.352650462963</v>
      </c>
      <c r="T3885" s="16">
        <f t="shared" si="365"/>
        <v>41884.352650462963</v>
      </c>
    </row>
    <row r="3886" spans="1:20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s="9" t="str">
        <f t="shared" si="362"/>
        <v>Theater</v>
      </c>
      <c r="R3886" s="9" t="str">
        <f t="shared" si="363"/>
        <v>Musical</v>
      </c>
      <c r="S3886" s="15">
        <f t="shared" si="364"/>
        <v>42065.541574074072</v>
      </c>
      <c r="T3886" s="16">
        <f t="shared" si="365"/>
        <v>42090.499907407408</v>
      </c>
    </row>
    <row r="3887" spans="1:20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s="9" t="str">
        <f t="shared" si="362"/>
        <v>Theater</v>
      </c>
      <c r="R3887" s="9" t="str">
        <f t="shared" si="363"/>
        <v>Musical</v>
      </c>
      <c r="S3887" s="15">
        <f t="shared" si="364"/>
        <v>42469.701284722221</v>
      </c>
      <c r="T3887" s="16">
        <f t="shared" si="365"/>
        <v>42499.701284722221</v>
      </c>
    </row>
    <row r="3888" spans="1:20" ht="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s="9" t="str">
        <f t="shared" si="362"/>
        <v>Theater</v>
      </c>
      <c r="R3888" s="9" t="str">
        <f t="shared" si="363"/>
        <v>Musical</v>
      </c>
      <c r="S3888" s="15">
        <f t="shared" si="364"/>
        <v>41953.978032407409</v>
      </c>
      <c r="T3888" s="16">
        <f t="shared" si="365"/>
        <v>41983.978032407409</v>
      </c>
    </row>
    <row r="3889" spans="1:20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15">
        <f t="shared" si="364"/>
        <v>42079.607974537037</v>
      </c>
      <c r="T3889" s="16">
        <f t="shared" si="365"/>
        <v>42125.666666666672</v>
      </c>
    </row>
    <row r="3890" spans="1:20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s="9" t="str">
        <f t="shared" si="362"/>
        <v>Theater</v>
      </c>
      <c r="R3890" s="9" t="str">
        <f t="shared" si="363"/>
        <v>Plays</v>
      </c>
      <c r="S3890" s="15">
        <f t="shared" si="364"/>
        <v>42762.295810185184</v>
      </c>
      <c r="T3890" s="16">
        <f t="shared" si="365"/>
        <v>42792.295810185184</v>
      </c>
    </row>
    <row r="3891" spans="1:20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s="9" t="str">
        <f t="shared" si="362"/>
        <v>Theater</v>
      </c>
      <c r="R3891" s="9" t="str">
        <f t="shared" si="363"/>
        <v>Plays</v>
      </c>
      <c r="S3891" s="15">
        <f t="shared" si="364"/>
        <v>41976.754976851851</v>
      </c>
      <c r="T3891" s="16">
        <f t="shared" si="365"/>
        <v>42008.726388888885</v>
      </c>
    </row>
    <row r="3892" spans="1:20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15">
        <f t="shared" si="364"/>
        <v>42171.508611111116</v>
      </c>
      <c r="T3892" s="16">
        <f t="shared" si="365"/>
        <v>42231.508611111116</v>
      </c>
    </row>
    <row r="3893" spans="1:20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s="9" t="str">
        <f t="shared" si="362"/>
        <v>Theater</v>
      </c>
      <c r="R3893" s="9" t="str">
        <f t="shared" si="363"/>
        <v>Plays</v>
      </c>
      <c r="S3893" s="15">
        <f t="shared" si="364"/>
        <v>42055.8824537037</v>
      </c>
      <c r="T3893" s="16">
        <f t="shared" si="365"/>
        <v>42085.957638888889</v>
      </c>
    </row>
    <row r="3894" spans="1:20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s="9" t="str">
        <f t="shared" si="362"/>
        <v>Theater</v>
      </c>
      <c r="R3894" s="9" t="str">
        <f t="shared" si="363"/>
        <v>Plays</v>
      </c>
      <c r="S3894" s="15">
        <f t="shared" si="364"/>
        <v>41867.402280092589</v>
      </c>
      <c r="T3894" s="16">
        <f t="shared" si="365"/>
        <v>41875.041666666664</v>
      </c>
    </row>
    <row r="3895" spans="1:20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s="9" t="str">
        <f t="shared" si="362"/>
        <v>Theater</v>
      </c>
      <c r="R3895" s="9" t="str">
        <f t="shared" si="363"/>
        <v>Plays</v>
      </c>
      <c r="S3895" s="15">
        <f t="shared" si="364"/>
        <v>41779.407870370371</v>
      </c>
      <c r="T3895" s="16">
        <f t="shared" si="365"/>
        <v>41821</v>
      </c>
    </row>
    <row r="3896" spans="1:20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s="9" t="str">
        <f t="shared" si="362"/>
        <v>Theater</v>
      </c>
      <c r="R3896" s="9" t="str">
        <f t="shared" si="363"/>
        <v>Plays</v>
      </c>
      <c r="S3896" s="15">
        <f t="shared" si="364"/>
        <v>42679.708472222221</v>
      </c>
      <c r="T3896" s="16">
        <f t="shared" si="365"/>
        <v>42709.957638888889</v>
      </c>
    </row>
    <row r="3897" spans="1:20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15">
        <f t="shared" si="364"/>
        <v>42032.000208333338</v>
      </c>
      <c r="T3897" s="16">
        <f t="shared" si="365"/>
        <v>42063.000208333338</v>
      </c>
    </row>
    <row r="3898" spans="1:20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15">
        <f t="shared" si="364"/>
        <v>41792.941875000004</v>
      </c>
      <c r="T3898" s="16">
        <f t="shared" si="365"/>
        <v>41806.941875000004</v>
      </c>
    </row>
    <row r="3899" spans="1:20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15">
        <f t="shared" si="364"/>
        <v>41982.62364583333</v>
      </c>
      <c r="T3899" s="16">
        <f t="shared" si="365"/>
        <v>42012.62364583333</v>
      </c>
    </row>
    <row r="3900" spans="1:20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s="9" t="str">
        <f t="shared" si="362"/>
        <v>Theater</v>
      </c>
      <c r="R3900" s="9" t="str">
        <f t="shared" si="363"/>
        <v>Plays</v>
      </c>
      <c r="S3900" s="15">
        <f t="shared" si="364"/>
        <v>42193.232291666667</v>
      </c>
      <c r="T3900" s="16">
        <f t="shared" si="365"/>
        <v>42233.416666666672</v>
      </c>
    </row>
    <row r="3901" spans="1:20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15">
        <f t="shared" si="364"/>
        <v>41843.525011574078</v>
      </c>
      <c r="T3901" s="16">
        <f t="shared" si="365"/>
        <v>41863.525011574078</v>
      </c>
    </row>
    <row r="3902" spans="1:20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15">
        <f t="shared" si="364"/>
        <v>42135.842488425929</v>
      </c>
      <c r="T3902" s="16">
        <f t="shared" si="365"/>
        <v>42165.842488425929</v>
      </c>
    </row>
    <row r="3903" spans="1:20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15">
        <f t="shared" si="364"/>
        <v>42317.576377314814</v>
      </c>
      <c r="T3903" s="16">
        <f t="shared" si="365"/>
        <v>42357.576377314814</v>
      </c>
    </row>
    <row r="3904" spans="1:20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s="9" t="str">
        <f t="shared" si="362"/>
        <v>Theater</v>
      </c>
      <c r="R3904" s="9" t="str">
        <f t="shared" si="363"/>
        <v>Plays</v>
      </c>
      <c r="S3904" s="15">
        <f t="shared" si="364"/>
        <v>42663.218078703707</v>
      </c>
      <c r="T3904" s="16">
        <f t="shared" si="365"/>
        <v>42688.259745370371</v>
      </c>
    </row>
    <row r="3905" spans="1:20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s="9" t="str">
        <f t="shared" si="362"/>
        <v>Theater</v>
      </c>
      <c r="R3905" s="9" t="str">
        <f t="shared" si="363"/>
        <v>Plays</v>
      </c>
      <c r="S3905" s="15">
        <f t="shared" si="364"/>
        <v>42185.76116898148</v>
      </c>
      <c r="T3905" s="16">
        <f t="shared" si="365"/>
        <v>42230.568055555559</v>
      </c>
    </row>
    <row r="3906" spans="1:20" ht="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15">
        <f t="shared" si="364"/>
        <v>42094.979166666672</v>
      </c>
      <c r="T3906" s="16">
        <f t="shared" si="365"/>
        <v>42108.961111111115</v>
      </c>
    </row>
    <row r="3907" spans="1:20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8">
        <f t="shared" ref="P3907:P3970" si="367">IF(L3907&gt;0,E3907/L3907, 0)</f>
        <v>24.714285714285715</v>
      </c>
      <c r="Q3907" s="9" t="str">
        <f t="shared" ref="Q3907:Q3970" si="368">PROPER(LEFT($N3907,FIND("/",$N3907)-1))</f>
        <v>Theater</v>
      </c>
      <c r="R3907" s="9" t="str">
        <f t="shared" ref="R3907:R3970" si="369">PROPER(RIGHT($N3907,LEN(N3907)-FIND("/",N3907)))</f>
        <v>Plays</v>
      </c>
      <c r="S3907" s="15">
        <f t="shared" ref="S3907:S3970" si="370">(J3907/86400)+25569+(-6/24)</f>
        <v>42124.373877314814</v>
      </c>
      <c r="T3907" s="16">
        <f t="shared" ref="T3907:T3970" si="371">(I3907/86400)+25569+(-6/24)</f>
        <v>42166.708333333328</v>
      </c>
    </row>
    <row r="3908" spans="1:20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s="9" t="str">
        <f t="shared" si="368"/>
        <v>Theater</v>
      </c>
      <c r="R3908" s="9" t="str">
        <f t="shared" si="369"/>
        <v>Plays</v>
      </c>
      <c r="S3908" s="15">
        <f t="shared" si="370"/>
        <v>42143.667743055557</v>
      </c>
      <c r="T3908" s="16">
        <f t="shared" si="371"/>
        <v>42181.309027777781</v>
      </c>
    </row>
    <row r="3909" spans="1:20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15">
        <f t="shared" si="370"/>
        <v>41906.569513888891</v>
      </c>
      <c r="T3909" s="16">
        <f t="shared" si="371"/>
        <v>41938.588888888888</v>
      </c>
    </row>
    <row r="3910" spans="1:20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15">
        <f t="shared" si="370"/>
        <v>41833.885370370372</v>
      </c>
      <c r="T3910" s="16">
        <f t="shared" si="371"/>
        <v>41848.885370370372</v>
      </c>
    </row>
    <row r="3911" spans="1:20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15">
        <f t="shared" si="370"/>
        <v>41863.109282407408</v>
      </c>
      <c r="T3911" s="16">
        <f t="shared" si="371"/>
        <v>41893.109282407408</v>
      </c>
    </row>
    <row r="3912" spans="1:20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s="9" t="str">
        <f t="shared" si="368"/>
        <v>Theater</v>
      </c>
      <c r="R3912" s="9" t="str">
        <f t="shared" si="369"/>
        <v>Plays</v>
      </c>
      <c r="S3912" s="15">
        <f t="shared" si="370"/>
        <v>42224.506909722222</v>
      </c>
      <c r="T3912" s="16">
        <f t="shared" si="371"/>
        <v>42254.506909722222</v>
      </c>
    </row>
    <row r="3913" spans="1:20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s="9" t="str">
        <f t="shared" si="368"/>
        <v>Theater</v>
      </c>
      <c r="R3913" s="9" t="str">
        <f t="shared" si="369"/>
        <v>Plays</v>
      </c>
      <c r="S3913" s="15">
        <f t="shared" si="370"/>
        <v>41939.5622337963</v>
      </c>
      <c r="T3913" s="16">
        <f t="shared" si="371"/>
        <v>41969.603900462964</v>
      </c>
    </row>
    <row r="3914" spans="1:20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15">
        <f t="shared" si="370"/>
        <v>42059.020023148143</v>
      </c>
      <c r="T3914" s="16">
        <f t="shared" si="371"/>
        <v>42118.940972222219</v>
      </c>
    </row>
    <row r="3915" spans="1:20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s="9" t="str">
        <f t="shared" si="368"/>
        <v>Theater</v>
      </c>
      <c r="R3915" s="9" t="str">
        <f t="shared" si="369"/>
        <v>Plays</v>
      </c>
      <c r="S3915" s="15">
        <f t="shared" si="370"/>
        <v>42307.961215277777</v>
      </c>
      <c r="T3915" s="16">
        <f t="shared" si="371"/>
        <v>42338.002881944441</v>
      </c>
    </row>
    <row r="3916" spans="1:20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s="9" t="str">
        <f t="shared" si="368"/>
        <v>Theater</v>
      </c>
      <c r="R3916" s="9" t="str">
        <f t="shared" si="369"/>
        <v>Plays</v>
      </c>
      <c r="S3916" s="15">
        <f t="shared" si="370"/>
        <v>42114.568935185191</v>
      </c>
      <c r="T3916" s="16">
        <f t="shared" si="371"/>
        <v>42134.707638888889</v>
      </c>
    </row>
    <row r="3917" spans="1:20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15">
        <f t="shared" si="370"/>
        <v>42492.73505787037</v>
      </c>
      <c r="T3917" s="16">
        <f t="shared" si="371"/>
        <v>42522.73505787037</v>
      </c>
    </row>
    <row r="3918" spans="1:20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s="9" t="str">
        <f t="shared" si="368"/>
        <v>Theater</v>
      </c>
      <c r="R3918" s="9" t="str">
        <f t="shared" si="369"/>
        <v>Plays</v>
      </c>
      <c r="S3918" s="15">
        <f t="shared" si="370"/>
        <v>42494.221666666665</v>
      </c>
      <c r="T3918" s="16">
        <f t="shared" si="371"/>
        <v>42524.221666666665</v>
      </c>
    </row>
    <row r="3919" spans="1:20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15">
        <f t="shared" si="370"/>
        <v>41863.277326388888</v>
      </c>
      <c r="T3919" s="16">
        <f t="shared" si="371"/>
        <v>41893.277326388888</v>
      </c>
    </row>
    <row r="3920" spans="1:20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15">
        <f t="shared" si="370"/>
        <v>41843.414618055554</v>
      </c>
      <c r="T3920" s="16">
        <f t="shared" si="371"/>
        <v>41855.416666666664</v>
      </c>
    </row>
    <row r="3921" spans="1:20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15">
        <f t="shared" si="370"/>
        <v>42358.434872685189</v>
      </c>
      <c r="T3921" s="16">
        <f t="shared" si="371"/>
        <v>42386.75</v>
      </c>
    </row>
    <row r="3922" spans="1:20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15">
        <f t="shared" si="370"/>
        <v>42657.13726851852</v>
      </c>
      <c r="T3922" s="16">
        <f t="shared" si="371"/>
        <v>42687.178935185184</v>
      </c>
    </row>
    <row r="3923" spans="1:20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s="9" t="str">
        <f t="shared" si="368"/>
        <v>Theater</v>
      </c>
      <c r="R3923" s="9" t="str">
        <f t="shared" si="369"/>
        <v>Plays</v>
      </c>
      <c r="S3923" s="15">
        <f t="shared" si="370"/>
        <v>41926.292303240742</v>
      </c>
      <c r="T3923" s="16">
        <f t="shared" si="371"/>
        <v>41938.5</v>
      </c>
    </row>
    <row r="3924" spans="1:20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s="9" t="str">
        <f t="shared" si="368"/>
        <v>Theater</v>
      </c>
      <c r="R3924" s="9" t="str">
        <f t="shared" si="369"/>
        <v>Plays</v>
      </c>
      <c r="S3924" s="15">
        <f t="shared" si="370"/>
        <v>42020.518634259264</v>
      </c>
      <c r="T3924" s="16">
        <f t="shared" si="371"/>
        <v>42065.708333333328</v>
      </c>
    </row>
    <row r="3925" spans="1:20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s="9" t="str">
        <f t="shared" si="368"/>
        <v>Theater</v>
      </c>
      <c r="R3925" s="9" t="str">
        <f t="shared" si="369"/>
        <v>Plays</v>
      </c>
      <c r="S3925" s="15">
        <f t="shared" si="370"/>
        <v>42075.729988425926</v>
      </c>
      <c r="T3925" s="16">
        <f t="shared" si="371"/>
        <v>42103.729988425926</v>
      </c>
    </row>
    <row r="3926" spans="1:20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15">
        <f t="shared" si="370"/>
        <v>41786.709745370368</v>
      </c>
      <c r="T3926" s="16">
        <f t="shared" si="371"/>
        <v>41816.709745370368</v>
      </c>
    </row>
    <row r="3927" spans="1:20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15">
        <f t="shared" si="370"/>
        <v>41820.620821759258</v>
      </c>
      <c r="T3927" s="16">
        <f t="shared" si="371"/>
        <v>41850.620821759258</v>
      </c>
    </row>
    <row r="3928" spans="1:20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15">
        <f t="shared" si="370"/>
        <v>41969.835046296299</v>
      </c>
      <c r="T3928" s="16">
        <f t="shared" si="371"/>
        <v>41999.835046296299</v>
      </c>
    </row>
    <row r="3929" spans="1:20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15">
        <f t="shared" si="370"/>
        <v>41830.017407407409</v>
      </c>
      <c r="T3929" s="16">
        <f t="shared" si="371"/>
        <v>41860.017407407409</v>
      </c>
    </row>
    <row r="3930" spans="1:20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15">
        <f t="shared" si="370"/>
        <v>42265.433182870373</v>
      </c>
      <c r="T3930" s="16">
        <f t="shared" si="371"/>
        <v>42292.957638888889</v>
      </c>
    </row>
    <row r="3931" spans="1:20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s="9" t="str">
        <f t="shared" si="368"/>
        <v>Theater</v>
      </c>
      <c r="R3931" s="9" t="str">
        <f t="shared" si="369"/>
        <v>Plays</v>
      </c>
      <c r="S3931" s="15">
        <f t="shared" si="370"/>
        <v>42601.577141203699</v>
      </c>
      <c r="T3931" s="16">
        <f t="shared" si="371"/>
        <v>42631.577141203699</v>
      </c>
    </row>
    <row r="3932" spans="1:20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s="9" t="str">
        <f t="shared" si="368"/>
        <v>Theater</v>
      </c>
      <c r="R3932" s="9" t="str">
        <f t="shared" si="369"/>
        <v>Plays</v>
      </c>
      <c r="S3932" s="15">
        <f t="shared" si="370"/>
        <v>42433.088749999995</v>
      </c>
      <c r="T3932" s="16">
        <f t="shared" si="371"/>
        <v>42461</v>
      </c>
    </row>
    <row r="3933" spans="1:20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s="9" t="str">
        <f t="shared" si="368"/>
        <v>Theater</v>
      </c>
      <c r="R3933" s="9" t="str">
        <f t="shared" si="369"/>
        <v>Plays</v>
      </c>
      <c r="S3933" s="15">
        <f t="shared" si="370"/>
        <v>42227.901701388888</v>
      </c>
      <c r="T3933" s="16">
        <f t="shared" si="371"/>
        <v>42252.901701388888</v>
      </c>
    </row>
    <row r="3934" spans="1:20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15">
        <f t="shared" si="370"/>
        <v>42414.918564814812</v>
      </c>
      <c r="T3934" s="16">
        <f t="shared" si="371"/>
        <v>42444.876898148148</v>
      </c>
    </row>
    <row r="3935" spans="1:20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s="9" t="str">
        <f t="shared" si="368"/>
        <v>Theater</v>
      </c>
      <c r="R3935" s="9" t="str">
        <f t="shared" si="369"/>
        <v>Plays</v>
      </c>
      <c r="S3935" s="15">
        <f t="shared" si="370"/>
        <v>42538.718310185184</v>
      </c>
      <c r="T3935" s="16">
        <f t="shared" si="371"/>
        <v>42567.779861111107</v>
      </c>
    </row>
    <row r="3936" spans="1:20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s="9" t="str">
        <f t="shared" si="368"/>
        <v>Theater</v>
      </c>
      <c r="R3936" s="9" t="str">
        <f t="shared" si="369"/>
        <v>Plays</v>
      </c>
      <c r="S3936" s="15">
        <f t="shared" si="370"/>
        <v>42233.421747685185</v>
      </c>
      <c r="T3936" s="16">
        <f t="shared" si="371"/>
        <v>42278.291666666672</v>
      </c>
    </row>
    <row r="3937" spans="1:20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s="9" t="str">
        <f t="shared" si="368"/>
        <v>Theater</v>
      </c>
      <c r="R3937" s="9" t="str">
        <f t="shared" si="369"/>
        <v>Plays</v>
      </c>
      <c r="S3937" s="15">
        <f t="shared" si="370"/>
        <v>42221.406782407408</v>
      </c>
      <c r="T3937" s="16">
        <f t="shared" si="371"/>
        <v>42281.406782407408</v>
      </c>
    </row>
    <row r="3938" spans="1:20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s="9" t="str">
        <f t="shared" si="368"/>
        <v>Theater</v>
      </c>
      <c r="R3938" s="9" t="str">
        <f t="shared" si="369"/>
        <v>Plays</v>
      </c>
      <c r="S3938" s="15">
        <f t="shared" si="370"/>
        <v>42675.012962962966</v>
      </c>
      <c r="T3938" s="16">
        <f t="shared" si="371"/>
        <v>42705.054629629631</v>
      </c>
    </row>
    <row r="3939" spans="1:20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15">
        <f t="shared" si="370"/>
        <v>42534.381481481483</v>
      </c>
      <c r="T3939" s="16">
        <f t="shared" si="371"/>
        <v>42562.381481481483</v>
      </c>
    </row>
    <row r="3940" spans="1:20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15">
        <f t="shared" si="370"/>
        <v>42151.655717592592</v>
      </c>
      <c r="T3940" s="16">
        <f t="shared" si="371"/>
        <v>42182.655717592592</v>
      </c>
    </row>
    <row r="3941" spans="1:20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15">
        <f t="shared" si="370"/>
        <v>41915.150219907409</v>
      </c>
      <c r="T3941" s="16">
        <f t="shared" si="371"/>
        <v>41918.9375</v>
      </c>
    </row>
    <row r="3942" spans="1:20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15">
        <f t="shared" si="370"/>
        <v>41961.242488425924</v>
      </c>
      <c r="T3942" s="16">
        <f t="shared" si="371"/>
        <v>42006.242488425924</v>
      </c>
    </row>
    <row r="3943" spans="1:20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15">
        <f t="shared" si="370"/>
        <v>41940.337233796294</v>
      </c>
      <c r="T3943" s="16">
        <f t="shared" si="371"/>
        <v>41967.791666666672</v>
      </c>
    </row>
    <row r="3944" spans="1:20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s="9" t="str">
        <f t="shared" si="368"/>
        <v>Theater</v>
      </c>
      <c r="R3944" s="9" t="str">
        <f t="shared" si="369"/>
        <v>Plays</v>
      </c>
      <c r="S3944" s="15">
        <f t="shared" si="370"/>
        <v>42111.654097222221</v>
      </c>
      <c r="T3944" s="16">
        <f t="shared" si="371"/>
        <v>42171.654097222221</v>
      </c>
    </row>
    <row r="3945" spans="1:20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s="9" t="str">
        <f t="shared" si="368"/>
        <v>Theater</v>
      </c>
      <c r="R3945" s="9" t="str">
        <f t="shared" si="369"/>
        <v>Plays</v>
      </c>
      <c r="S3945" s="15">
        <f t="shared" si="370"/>
        <v>42279.528564814813</v>
      </c>
      <c r="T3945" s="16">
        <f t="shared" si="371"/>
        <v>42310.451388888891</v>
      </c>
    </row>
    <row r="3946" spans="1:20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s="9" t="str">
        <f t="shared" si="368"/>
        <v>Theater</v>
      </c>
      <c r="R3946" s="9" t="str">
        <f t="shared" si="369"/>
        <v>Plays</v>
      </c>
      <c r="S3946" s="15">
        <f t="shared" si="370"/>
        <v>42213.412905092591</v>
      </c>
      <c r="T3946" s="16">
        <f t="shared" si="371"/>
        <v>42243.412905092591</v>
      </c>
    </row>
    <row r="3947" spans="1:20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15">
        <f t="shared" si="370"/>
        <v>42109.551712962959</v>
      </c>
      <c r="T3947" s="16">
        <f t="shared" si="371"/>
        <v>42139.551712962959</v>
      </c>
    </row>
    <row r="3948" spans="1:20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15">
        <f t="shared" si="370"/>
        <v>42031.583587962959</v>
      </c>
      <c r="T3948" s="16">
        <f t="shared" si="371"/>
        <v>42063.083333333328</v>
      </c>
    </row>
    <row r="3949" spans="1:20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15">
        <f t="shared" si="370"/>
        <v>42614.892870370371</v>
      </c>
      <c r="T3949" s="16">
        <f t="shared" si="371"/>
        <v>42644.892870370371</v>
      </c>
    </row>
    <row r="3950" spans="1:20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s="9" t="str">
        <f t="shared" si="368"/>
        <v>Theater</v>
      </c>
      <c r="R3950" s="9" t="str">
        <f t="shared" si="369"/>
        <v>Plays</v>
      </c>
      <c r="S3950" s="15">
        <f t="shared" si="370"/>
        <v>41829.075497685189</v>
      </c>
      <c r="T3950" s="16">
        <f t="shared" si="371"/>
        <v>41889.075497685189</v>
      </c>
    </row>
    <row r="3951" spans="1:20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s="9" t="str">
        <f t="shared" si="368"/>
        <v>Theater</v>
      </c>
      <c r="R3951" s="9" t="str">
        <f t="shared" si="369"/>
        <v>Plays</v>
      </c>
      <c r="S3951" s="15">
        <f t="shared" si="370"/>
        <v>42015.870613425926</v>
      </c>
      <c r="T3951" s="16">
        <f t="shared" si="371"/>
        <v>42045.870613425926</v>
      </c>
    </row>
    <row r="3952" spans="1:20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15">
        <f t="shared" si="370"/>
        <v>42439.452314814815</v>
      </c>
      <c r="T3952" s="16">
        <f t="shared" si="371"/>
        <v>42468.524305555555</v>
      </c>
    </row>
    <row r="3953" spans="1:20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15">
        <f t="shared" si="370"/>
        <v>42433.575717592597</v>
      </c>
      <c r="T3953" s="16">
        <f t="shared" si="371"/>
        <v>42493.534050925926</v>
      </c>
    </row>
    <row r="3954" spans="1:20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15">
        <f t="shared" si="370"/>
        <v>42243.540393518517</v>
      </c>
      <c r="T3954" s="16">
        <f t="shared" si="371"/>
        <v>42303.540393518517</v>
      </c>
    </row>
    <row r="3955" spans="1:20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s="9" t="str">
        <f t="shared" si="368"/>
        <v>Theater</v>
      </c>
      <c r="R3955" s="9" t="str">
        <f t="shared" si="369"/>
        <v>Plays</v>
      </c>
      <c r="S3955" s="15">
        <f t="shared" si="370"/>
        <v>42549.798449074078</v>
      </c>
      <c r="T3955" s="16">
        <f t="shared" si="371"/>
        <v>42580.728472222225</v>
      </c>
    </row>
    <row r="3956" spans="1:20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s="9" t="str">
        <f t="shared" si="368"/>
        <v>Theater</v>
      </c>
      <c r="R3956" s="9" t="str">
        <f t="shared" si="369"/>
        <v>Plays</v>
      </c>
      <c r="S3956" s="15">
        <f t="shared" si="370"/>
        <v>41774.401203703703</v>
      </c>
      <c r="T3956" s="16">
        <f t="shared" si="371"/>
        <v>41834.401203703703</v>
      </c>
    </row>
    <row r="3957" spans="1:20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s="9" t="str">
        <f t="shared" si="368"/>
        <v>Theater</v>
      </c>
      <c r="R3957" s="9" t="str">
        <f t="shared" si="369"/>
        <v>Plays</v>
      </c>
      <c r="S3957" s="15">
        <f t="shared" si="370"/>
        <v>42306.598854166667</v>
      </c>
      <c r="T3957" s="16">
        <f t="shared" si="371"/>
        <v>42336.640520833331</v>
      </c>
    </row>
    <row r="3958" spans="1:20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s="9" t="str">
        <f t="shared" si="368"/>
        <v>Theater</v>
      </c>
      <c r="R3958" s="9" t="str">
        <f t="shared" si="369"/>
        <v>Plays</v>
      </c>
      <c r="S3958" s="15">
        <f t="shared" si="370"/>
        <v>42457.682025462964</v>
      </c>
      <c r="T3958" s="16">
        <f t="shared" si="371"/>
        <v>42484.763888888891</v>
      </c>
    </row>
    <row r="3959" spans="1:20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15">
        <f t="shared" si="370"/>
        <v>42513.726319444446</v>
      </c>
      <c r="T3959" s="16">
        <f t="shared" si="371"/>
        <v>42559.726319444446</v>
      </c>
    </row>
    <row r="3960" spans="1:20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s="9" t="str">
        <f t="shared" si="368"/>
        <v>Theater</v>
      </c>
      <c r="R3960" s="9" t="str">
        <f t="shared" si="369"/>
        <v>Plays</v>
      </c>
      <c r="S3960" s="15">
        <f t="shared" si="370"/>
        <v>41816.700370370367</v>
      </c>
      <c r="T3960" s="16">
        <f t="shared" si="371"/>
        <v>41853.333333333336</v>
      </c>
    </row>
    <row r="3961" spans="1:20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s="9" t="str">
        <f t="shared" si="368"/>
        <v>Theater</v>
      </c>
      <c r="R3961" s="9" t="str">
        <f t="shared" si="369"/>
        <v>Plays</v>
      </c>
      <c r="S3961" s="15">
        <f t="shared" si="370"/>
        <v>41880.538842592592</v>
      </c>
      <c r="T3961" s="16">
        <f t="shared" si="371"/>
        <v>41910.538842592592</v>
      </c>
    </row>
    <row r="3962" spans="1:20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15">
        <f t="shared" si="370"/>
        <v>42342.595555555556</v>
      </c>
      <c r="T3962" s="16">
        <f t="shared" si="371"/>
        <v>42372.595555555556</v>
      </c>
    </row>
    <row r="3963" spans="1:20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15">
        <f t="shared" si="370"/>
        <v>41745.641319444447</v>
      </c>
      <c r="T3963" s="16">
        <f t="shared" si="371"/>
        <v>41767.641319444447</v>
      </c>
    </row>
    <row r="3964" spans="1:20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15">
        <f t="shared" si="370"/>
        <v>42311.371458333335</v>
      </c>
      <c r="T3964" s="16">
        <f t="shared" si="371"/>
        <v>42336.371458333335</v>
      </c>
    </row>
    <row r="3965" spans="1:20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s="9" t="str">
        <f t="shared" si="368"/>
        <v>Theater</v>
      </c>
      <c r="R3965" s="9" t="str">
        <f t="shared" si="369"/>
        <v>Plays</v>
      </c>
      <c r="S3965" s="15">
        <f t="shared" si="370"/>
        <v>42295.904131944444</v>
      </c>
      <c r="T3965" s="16">
        <f t="shared" si="371"/>
        <v>42325.945798611108</v>
      </c>
    </row>
    <row r="3966" spans="1:20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15">
        <f t="shared" si="370"/>
        <v>42053.472060185188</v>
      </c>
      <c r="T3966" s="16">
        <f t="shared" si="371"/>
        <v>42113.430393518516</v>
      </c>
    </row>
    <row r="3967" spans="1:20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15">
        <f t="shared" si="370"/>
        <v>42413.985879629632</v>
      </c>
      <c r="T3967" s="16">
        <f t="shared" si="371"/>
        <v>42473.944212962961</v>
      </c>
    </row>
    <row r="3968" spans="1:20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15">
        <f t="shared" si="370"/>
        <v>41801.461550925924</v>
      </c>
      <c r="T3968" s="16">
        <f t="shared" si="371"/>
        <v>41843.874305555553</v>
      </c>
    </row>
    <row r="3969" spans="1:20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15">
        <f t="shared" si="370"/>
        <v>42770.040590277778</v>
      </c>
      <c r="T3969" s="16">
        <f t="shared" si="371"/>
        <v>42800.040590277778</v>
      </c>
    </row>
    <row r="3970" spans="1:20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s="9" t="str">
        <f t="shared" si="368"/>
        <v>Theater</v>
      </c>
      <c r="R3970" s="9" t="str">
        <f t="shared" si="369"/>
        <v>Plays</v>
      </c>
      <c r="S3970" s="15">
        <f t="shared" si="370"/>
        <v>42452.565659722226</v>
      </c>
      <c r="T3970" s="16">
        <f t="shared" si="371"/>
        <v>42512.565659722226</v>
      </c>
    </row>
    <row r="3971" spans="1:20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8">
        <f t="shared" ref="P3971:P4034" si="373">IF(L3971&gt;0,E3971/L3971, 0)</f>
        <v>35.166666666666664</v>
      </c>
      <c r="Q3971" s="9" t="str">
        <f t="shared" ref="Q3971:Q4034" si="374">PROPER(LEFT($N3971,FIND("/",$N3971)-1))</f>
        <v>Theater</v>
      </c>
      <c r="R3971" s="9" t="str">
        <f t="shared" ref="R3971:R4034" si="375">PROPER(RIGHT($N3971,LEN(N3971)-FIND("/",N3971)))</f>
        <v>Plays</v>
      </c>
      <c r="S3971" s="15">
        <f t="shared" ref="S3971:S4034" si="376">(J3971/86400)+25569+(-6/24)</f>
        <v>42601.604699074072</v>
      </c>
      <c r="T3971" s="16">
        <f t="shared" ref="T3971:T4034" si="377">(I3971/86400)+25569+(-6/24)</f>
        <v>42610.913194444445</v>
      </c>
    </row>
    <row r="3972" spans="1:20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15">
        <f t="shared" si="376"/>
        <v>42447.613553240742</v>
      </c>
      <c r="T3972" s="16">
        <f t="shared" si="377"/>
        <v>42477.613553240742</v>
      </c>
    </row>
    <row r="3973" spans="1:20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s="9" t="str">
        <f t="shared" si="374"/>
        <v>Theater</v>
      </c>
      <c r="R3973" s="9" t="str">
        <f t="shared" si="375"/>
        <v>Plays</v>
      </c>
      <c r="S3973" s="15">
        <f t="shared" si="376"/>
        <v>41811.286180555559</v>
      </c>
      <c r="T3973" s="16">
        <f t="shared" si="377"/>
        <v>41841.286180555559</v>
      </c>
    </row>
    <row r="3974" spans="1:20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s="9" t="str">
        <f t="shared" si="374"/>
        <v>Theater</v>
      </c>
      <c r="R3974" s="9" t="str">
        <f t="shared" si="375"/>
        <v>Plays</v>
      </c>
      <c r="S3974" s="15">
        <f t="shared" si="376"/>
        <v>41980.817523148144</v>
      </c>
      <c r="T3974" s="16">
        <f t="shared" si="377"/>
        <v>42040.817523148144</v>
      </c>
    </row>
    <row r="3975" spans="1:20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s="9" t="str">
        <f t="shared" si="374"/>
        <v>Theater</v>
      </c>
      <c r="R3975" s="9" t="str">
        <f t="shared" si="375"/>
        <v>Plays</v>
      </c>
      <c r="S3975" s="15">
        <f t="shared" si="376"/>
        <v>42469.43414351852</v>
      </c>
      <c r="T3975" s="16">
        <f t="shared" si="377"/>
        <v>42498.916666666672</v>
      </c>
    </row>
    <row r="3976" spans="1:20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s="9" t="str">
        <f t="shared" si="374"/>
        <v>Theater</v>
      </c>
      <c r="R3976" s="9" t="str">
        <f t="shared" si="375"/>
        <v>Plays</v>
      </c>
      <c r="S3976" s="15">
        <f t="shared" si="376"/>
        <v>42493.296851851846</v>
      </c>
      <c r="T3976" s="16">
        <f t="shared" si="377"/>
        <v>42523.296851851846</v>
      </c>
    </row>
    <row r="3977" spans="1:20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s="9" t="str">
        <f t="shared" si="374"/>
        <v>Theater</v>
      </c>
      <c r="R3977" s="9" t="str">
        <f t="shared" si="375"/>
        <v>Plays</v>
      </c>
      <c r="S3977" s="15">
        <f t="shared" si="376"/>
        <v>42534.616875</v>
      </c>
      <c r="T3977" s="16">
        <f t="shared" si="377"/>
        <v>42564.616875</v>
      </c>
    </row>
    <row r="3978" spans="1:20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15">
        <f t="shared" si="376"/>
        <v>41830.608344907407</v>
      </c>
      <c r="T3978" s="16">
        <f t="shared" si="377"/>
        <v>41852.041666666664</v>
      </c>
    </row>
    <row r="3979" spans="1:20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15">
        <f t="shared" si="376"/>
        <v>42543.538564814815</v>
      </c>
      <c r="T3979" s="16">
        <f t="shared" si="377"/>
        <v>42573.538564814815</v>
      </c>
    </row>
    <row r="3980" spans="1:20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15">
        <f t="shared" si="376"/>
        <v>41975.392974537041</v>
      </c>
      <c r="T3980" s="16">
        <f t="shared" si="377"/>
        <v>42035.392974537041</v>
      </c>
    </row>
    <row r="3981" spans="1:20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s="9" t="str">
        <f t="shared" si="374"/>
        <v>Theater</v>
      </c>
      <c r="R3981" s="9" t="str">
        <f t="shared" si="375"/>
        <v>Plays</v>
      </c>
      <c r="S3981" s="15">
        <f t="shared" si="376"/>
        <v>42069.653437500005</v>
      </c>
      <c r="T3981" s="16">
        <f t="shared" si="377"/>
        <v>42092.583333333328</v>
      </c>
    </row>
    <row r="3982" spans="1:20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s="9" t="str">
        <f t="shared" si="374"/>
        <v>Theater</v>
      </c>
      <c r="R3982" s="9" t="str">
        <f t="shared" si="375"/>
        <v>Plays</v>
      </c>
      <c r="S3982" s="15">
        <f t="shared" si="376"/>
        <v>41795.348923611113</v>
      </c>
      <c r="T3982" s="16">
        <f t="shared" si="377"/>
        <v>41825.348923611113</v>
      </c>
    </row>
    <row r="3983" spans="1:20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15">
        <f t="shared" si="376"/>
        <v>42507.929965277777</v>
      </c>
      <c r="T3983" s="16">
        <f t="shared" si="377"/>
        <v>42567.929965277777</v>
      </c>
    </row>
    <row r="3984" spans="1:20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15">
        <f t="shared" si="376"/>
        <v>42132.559953703705</v>
      </c>
      <c r="T3984" s="16">
        <f t="shared" si="377"/>
        <v>42192.559953703705</v>
      </c>
    </row>
    <row r="3985" spans="1:20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s="9" t="str">
        <f t="shared" si="374"/>
        <v>Theater</v>
      </c>
      <c r="R3985" s="9" t="str">
        <f t="shared" si="375"/>
        <v>Plays</v>
      </c>
      <c r="S3985" s="15">
        <f t="shared" si="376"/>
        <v>41747.61986111111</v>
      </c>
      <c r="T3985" s="16">
        <f t="shared" si="377"/>
        <v>41779.040972222225</v>
      </c>
    </row>
    <row r="3986" spans="1:20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15">
        <f t="shared" si="376"/>
        <v>41920.713472222225</v>
      </c>
      <c r="T3986" s="16">
        <f t="shared" si="377"/>
        <v>41950.75</v>
      </c>
    </row>
    <row r="3987" spans="1:20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s="9" t="str">
        <f t="shared" si="374"/>
        <v>Theater</v>
      </c>
      <c r="R3987" s="9" t="str">
        <f t="shared" si="375"/>
        <v>Plays</v>
      </c>
      <c r="S3987" s="15">
        <f t="shared" si="376"/>
        <v>42399.457407407404</v>
      </c>
      <c r="T3987" s="16">
        <f t="shared" si="377"/>
        <v>42420.628472222219</v>
      </c>
    </row>
    <row r="3988" spans="1:20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s="9" t="str">
        <f t="shared" si="374"/>
        <v>Theater</v>
      </c>
      <c r="R3988" s="9" t="str">
        <f t="shared" si="375"/>
        <v>Plays</v>
      </c>
      <c r="S3988" s="15">
        <f t="shared" si="376"/>
        <v>42467.298541666663</v>
      </c>
      <c r="T3988" s="16">
        <f t="shared" si="377"/>
        <v>42496.294444444444</v>
      </c>
    </row>
    <row r="3989" spans="1:20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s="9" t="str">
        <f t="shared" si="374"/>
        <v>Theater</v>
      </c>
      <c r="R3989" s="9" t="str">
        <f t="shared" si="375"/>
        <v>Plays</v>
      </c>
      <c r="S3989" s="15">
        <f t="shared" si="376"/>
        <v>41765.67465277778</v>
      </c>
      <c r="T3989" s="16">
        <f t="shared" si="377"/>
        <v>41775.67465277778</v>
      </c>
    </row>
    <row r="3990" spans="1:20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15">
        <f t="shared" si="376"/>
        <v>42229.83116898148</v>
      </c>
      <c r="T3990" s="16">
        <f t="shared" si="377"/>
        <v>42244.83116898148</v>
      </c>
    </row>
    <row r="3991" spans="1:20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s="9" t="str">
        <f t="shared" si="374"/>
        <v>Theater</v>
      </c>
      <c r="R3991" s="9" t="str">
        <f t="shared" si="375"/>
        <v>Plays</v>
      </c>
      <c r="S3991" s="15">
        <f t="shared" si="376"/>
        <v>42286.499780092592</v>
      </c>
      <c r="T3991" s="16">
        <f t="shared" si="377"/>
        <v>42316.541446759264</v>
      </c>
    </row>
    <row r="3992" spans="1:20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15">
        <f t="shared" si="376"/>
        <v>42401.422372685185</v>
      </c>
      <c r="T3992" s="16">
        <f t="shared" si="377"/>
        <v>42431.422372685185</v>
      </c>
    </row>
    <row r="3993" spans="1:20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15">
        <f t="shared" si="376"/>
        <v>42125.394467592589</v>
      </c>
      <c r="T3993" s="16">
        <f t="shared" si="377"/>
        <v>42155.394467592589</v>
      </c>
    </row>
    <row r="3994" spans="1:20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s="9" t="str">
        <f t="shared" si="374"/>
        <v>Theater</v>
      </c>
      <c r="R3994" s="9" t="str">
        <f t="shared" si="375"/>
        <v>Plays</v>
      </c>
      <c r="S3994" s="15">
        <f t="shared" si="376"/>
        <v>42289.69049768518</v>
      </c>
      <c r="T3994" s="16">
        <f t="shared" si="377"/>
        <v>42349.732164351852</v>
      </c>
    </row>
    <row r="3995" spans="1:20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15">
        <f t="shared" si="376"/>
        <v>42107.614722222221</v>
      </c>
      <c r="T3995" s="16">
        <f t="shared" si="377"/>
        <v>42137.614722222221</v>
      </c>
    </row>
    <row r="3996" spans="1:20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15">
        <f t="shared" si="376"/>
        <v>41809.139930555553</v>
      </c>
      <c r="T3996" s="16">
        <f t="shared" si="377"/>
        <v>41839.139930555553</v>
      </c>
    </row>
    <row r="3997" spans="1:20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15">
        <f t="shared" si="376"/>
        <v>42019.433761574073</v>
      </c>
      <c r="T3997" s="16">
        <f t="shared" si="377"/>
        <v>42049.227083333331</v>
      </c>
    </row>
    <row r="3998" spans="1:20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s="9" t="str">
        <f t="shared" si="374"/>
        <v>Theater</v>
      </c>
      <c r="R3998" s="9" t="str">
        <f t="shared" si="375"/>
        <v>Plays</v>
      </c>
      <c r="S3998" s="15">
        <f t="shared" si="376"/>
        <v>41950.016944444447</v>
      </c>
      <c r="T3998" s="16">
        <f t="shared" si="377"/>
        <v>41963.419444444444</v>
      </c>
    </row>
    <row r="3999" spans="1:20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s="9" t="str">
        <f t="shared" si="374"/>
        <v>Theater</v>
      </c>
      <c r="R3999" s="9" t="str">
        <f t="shared" si="375"/>
        <v>Plays</v>
      </c>
      <c r="S3999" s="15">
        <f t="shared" si="376"/>
        <v>42069.141446759255</v>
      </c>
      <c r="T3999" s="16">
        <f t="shared" si="377"/>
        <v>42099.099780092598</v>
      </c>
    </row>
    <row r="4000" spans="1:20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s="9" t="str">
        <f t="shared" si="374"/>
        <v>Theater</v>
      </c>
      <c r="R4000" s="9" t="str">
        <f t="shared" si="375"/>
        <v>Plays</v>
      </c>
      <c r="S4000" s="15">
        <f t="shared" si="376"/>
        <v>42061.713263888887</v>
      </c>
      <c r="T4000" s="16">
        <f t="shared" si="377"/>
        <v>42091.671597222223</v>
      </c>
    </row>
    <row r="4001" spans="1:20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s="9" t="str">
        <f t="shared" si="374"/>
        <v>Theater</v>
      </c>
      <c r="R4001" s="9" t="str">
        <f t="shared" si="375"/>
        <v>Plays</v>
      </c>
      <c r="S4001" s="15">
        <f t="shared" si="376"/>
        <v>41842.578680555554</v>
      </c>
      <c r="T4001" s="16">
        <f t="shared" si="377"/>
        <v>41882.577650462961</v>
      </c>
    </row>
    <row r="4002" spans="1:20" ht="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15">
        <f t="shared" si="376"/>
        <v>42437.39534722222</v>
      </c>
      <c r="T4002" s="16">
        <f t="shared" si="377"/>
        <v>42497.353680555556</v>
      </c>
    </row>
    <row r="4003" spans="1:20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s="9" t="str">
        <f t="shared" si="374"/>
        <v>Theater</v>
      </c>
      <c r="R4003" s="9" t="str">
        <f t="shared" si="375"/>
        <v>Plays</v>
      </c>
      <c r="S4003" s="15">
        <f t="shared" si="376"/>
        <v>42775.714212962965</v>
      </c>
      <c r="T4003" s="16">
        <f t="shared" si="377"/>
        <v>42795.541666666672</v>
      </c>
    </row>
    <row r="4004" spans="1:20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15">
        <f t="shared" si="376"/>
        <v>41878.793530092589</v>
      </c>
      <c r="T4004" s="16">
        <f t="shared" si="377"/>
        <v>41908.793530092589</v>
      </c>
    </row>
    <row r="4005" spans="1:20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15">
        <f t="shared" si="376"/>
        <v>42020.337349537032</v>
      </c>
      <c r="T4005" s="16">
        <f t="shared" si="377"/>
        <v>42050.337349537032</v>
      </c>
    </row>
    <row r="4006" spans="1:20" ht="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15">
        <f t="shared" si="376"/>
        <v>41889.91269675926</v>
      </c>
      <c r="T4006" s="16">
        <f t="shared" si="377"/>
        <v>41919.91269675926</v>
      </c>
    </row>
    <row r="4007" spans="1:20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15">
        <f t="shared" si="376"/>
        <v>41872.557696759257</v>
      </c>
      <c r="T4007" s="16">
        <f t="shared" si="377"/>
        <v>41932.557696759257</v>
      </c>
    </row>
    <row r="4008" spans="1:20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15">
        <f t="shared" si="376"/>
        <v>42391.522997685184</v>
      </c>
      <c r="T4008" s="16">
        <f t="shared" si="377"/>
        <v>42416.522997685184</v>
      </c>
    </row>
    <row r="4009" spans="1:20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15">
        <f t="shared" si="376"/>
        <v>41848.522928240738</v>
      </c>
      <c r="T4009" s="16">
        <f t="shared" si="377"/>
        <v>41877.436111111107</v>
      </c>
    </row>
    <row r="4010" spans="1:20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15">
        <f t="shared" si="376"/>
        <v>42177.714201388888</v>
      </c>
      <c r="T4010" s="16">
        <f t="shared" si="377"/>
        <v>42207.714201388888</v>
      </c>
    </row>
    <row r="4011" spans="1:20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15">
        <f t="shared" si="376"/>
        <v>41851.450925925928</v>
      </c>
      <c r="T4011" s="16">
        <f t="shared" si="377"/>
        <v>41891.450925925928</v>
      </c>
    </row>
    <row r="4012" spans="1:20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s="9" t="str">
        <f t="shared" si="374"/>
        <v>Theater</v>
      </c>
      <c r="R4012" s="9" t="str">
        <f t="shared" si="375"/>
        <v>Plays</v>
      </c>
      <c r="S4012" s="15">
        <f t="shared" si="376"/>
        <v>41921.520439814813</v>
      </c>
      <c r="T4012" s="16">
        <f t="shared" si="377"/>
        <v>41938.520439814813</v>
      </c>
    </row>
    <row r="4013" spans="1:20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15">
        <f t="shared" si="376"/>
        <v>42002.29488425926</v>
      </c>
      <c r="T4013" s="16">
        <f t="shared" si="377"/>
        <v>42032.29488425926</v>
      </c>
    </row>
    <row r="4014" spans="1:20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s="9" t="str">
        <f t="shared" si="374"/>
        <v>Theater</v>
      </c>
      <c r="R4014" s="9" t="str">
        <f t="shared" si="375"/>
        <v>Plays</v>
      </c>
      <c r="S4014" s="15">
        <f t="shared" si="376"/>
        <v>42096.294548611113</v>
      </c>
      <c r="T4014" s="16">
        <f t="shared" si="377"/>
        <v>42126.294548611113</v>
      </c>
    </row>
    <row r="4015" spans="1:20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15">
        <f t="shared" si="376"/>
        <v>42021.051192129627</v>
      </c>
      <c r="T4015" s="16">
        <f t="shared" si="377"/>
        <v>42051.051192129627</v>
      </c>
    </row>
    <row r="4016" spans="1:20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s="9" t="str">
        <f t="shared" si="374"/>
        <v>Theater</v>
      </c>
      <c r="R4016" s="9" t="str">
        <f t="shared" si="375"/>
        <v>Plays</v>
      </c>
      <c r="S4016" s="15">
        <f t="shared" si="376"/>
        <v>42418.996168981481</v>
      </c>
      <c r="T4016" s="16">
        <f t="shared" si="377"/>
        <v>42433.996168981481</v>
      </c>
    </row>
    <row r="4017" spans="1:20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15">
        <f t="shared" si="376"/>
        <v>42174.530821759261</v>
      </c>
      <c r="T4017" s="16">
        <f t="shared" si="377"/>
        <v>42204.530821759261</v>
      </c>
    </row>
    <row r="4018" spans="1:20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15">
        <f t="shared" si="376"/>
        <v>41869.622685185182</v>
      </c>
      <c r="T4018" s="16">
        <f t="shared" si="377"/>
        <v>41899.622685185182</v>
      </c>
    </row>
    <row r="4019" spans="1:20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15">
        <f t="shared" si="376"/>
        <v>41856.422152777777</v>
      </c>
      <c r="T4019" s="16">
        <f t="shared" si="377"/>
        <v>41886.422152777777</v>
      </c>
    </row>
    <row r="4020" spans="1:20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15">
        <f t="shared" si="376"/>
        <v>42620.66097222222</v>
      </c>
      <c r="T4020" s="16">
        <f t="shared" si="377"/>
        <v>42650.66097222222</v>
      </c>
    </row>
    <row r="4021" spans="1:20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15">
        <f t="shared" si="376"/>
        <v>42417.425879629634</v>
      </c>
      <c r="T4021" s="16">
        <f t="shared" si="377"/>
        <v>42475.436111111107</v>
      </c>
    </row>
    <row r="4022" spans="1:20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s="9" t="str">
        <f t="shared" si="374"/>
        <v>Theater</v>
      </c>
      <c r="R4022" s="9" t="str">
        <f t="shared" si="375"/>
        <v>Plays</v>
      </c>
      <c r="S4022" s="15">
        <f t="shared" si="376"/>
        <v>42056.940960648149</v>
      </c>
      <c r="T4022" s="16">
        <f t="shared" si="377"/>
        <v>42086.899293981478</v>
      </c>
    </row>
    <row r="4023" spans="1:20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15">
        <f t="shared" si="376"/>
        <v>41878.661550925928</v>
      </c>
      <c r="T4023" s="16">
        <f t="shared" si="377"/>
        <v>41938.661550925928</v>
      </c>
    </row>
    <row r="4024" spans="1:20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s="9" t="str">
        <f t="shared" si="374"/>
        <v>Theater</v>
      </c>
      <c r="R4024" s="9" t="str">
        <f t="shared" si="375"/>
        <v>Plays</v>
      </c>
      <c r="S4024" s="15">
        <f t="shared" si="376"/>
        <v>41990.334108796298</v>
      </c>
      <c r="T4024" s="16">
        <f t="shared" si="377"/>
        <v>42035.870833333334</v>
      </c>
    </row>
    <row r="4025" spans="1:20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s="9" t="str">
        <f t="shared" si="374"/>
        <v>Theater</v>
      </c>
      <c r="R4025" s="9" t="str">
        <f t="shared" si="375"/>
        <v>Plays</v>
      </c>
      <c r="S4025" s="15">
        <f t="shared" si="376"/>
        <v>42408.749571759261</v>
      </c>
      <c r="T4025" s="16">
        <f t="shared" si="377"/>
        <v>42453.707905092597</v>
      </c>
    </row>
    <row r="4026" spans="1:20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15">
        <f t="shared" si="376"/>
        <v>42217.420104166667</v>
      </c>
      <c r="T4026" s="16">
        <f t="shared" si="377"/>
        <v>42247.420104166667</v>
      </c>
    </row>
    <row r="4027" spans="1:20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15">
        <f t="shared" si="376"/>
        <v>42150.987685185188</v>
      </c>
      <c r="T4027" s="16">
        <f t="shared" si="377"/>
        <v>42210.987685185188</v>
      </c>
    </row>
    <row r="4028" spans="1:20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s="9" t="str">
        <f t="shared" si="374"/>
        <v>Theater</v>
      </c>
      <c r="R4028" s="9" t="str">
        <f t="shared" si="375"/>
        <v>Plays</v>
      </c>
      <c r="S4028" s="15">
        <f t="shared" si="376"/>
        <v>42282.405543981484</v>
      </c>
      <c r="T4028" s="16">
        <f t="shared" si="377"/>
        <v>42342.447210648148</v>
      </c>
    </row>
    <row r="4029" spans="1:20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s="9" t="str">
        <f t="shared" si="374"/>
        <v>Theater</v>
      </c>
      <c r="R4029" s="9" t="str">
        <f t="shared" si="375"/>
        <v>Plays</v>
      </c>
      <c r="S4029" s="15">
        <f t="shared" si="376"/>
        <v>42768.72084490741</v>
      </c>
      <c r="T4029" s="16">
        <f t="shared" si="377"/>
        <v>42788.791666666672</v>
      </c>
    </row>
    <row r="4030" spans="1:20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15">
        <f t="shared" si="376"/>
        <v>41765.688657407409</v>
      </c>
      <c r="T4030" s="16">
        <f t="shared" si="377"/>
        <v>41795.688657407409</v>
      </c>
    </row>
    <row r="4031" spans="1:20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s="9" t="str">
        <f t="shared" si="374"/>
        <v>Theater</v>
      </c>
      <c r="R4031" s="9" t="str">
        <f t="shared" si="375"/>
        <v>Plays</v>
      </c>
      <c r="S4031" s="15">
        <f t="shared" si="376"/>
        <v>42321.77511574074</v>
      </c>
      <c r="T4031" s="16">
        <f t="shared" si="377"/>
        <v>42351.77511574074</v>
      </c>
    </row>
    <row r="4032" spans="1:20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s="9" t="str">
        <f t="shared" si="374"/>
        <v>Theater</v>
      </c>
      <c r="R4032" s="9" t="str">
        <f t="shared" si="375"/>
        <v>Plays</v>
      </c>
      <c r="S4032" s="15">
        <f t="shared" si="376"/>
        <v>42374.405081018514</v>
      </c>
      <c r="T4032" s="16">
        <f t="shared" si="377"/>
        <v>42403.53402777778</v>
      </c>
    </row>
    <row r="4033" spans="1:20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s="9" t="str">
        <f t="shared" si="374"/>
        <v>Theater</v>
      </c>
      <c r="R4033" s="9" t="str">
        <f t="shared" si="375"/>
        <v>Plays</v>
      </c>
      <c r="S4033" s="15">
        <f t="shared" si="376"/>
        <v>41941.335231481484</v>
      </c>
      <c r="T4033" s="16">
        <f t="shared" si="377"/>
        <v>41991.376898148148</v>
      </c>
    </row>
    <row r="4034" spans="1:20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15">
        <f t="shared" si="376"/>
        <v>42293.559212962966</v>
      </c>
      <c r="T4034" s="16">
        <f t="shared" si="377"/>
        <v>42353.60087962963</v>
      </c>
    </row>
    <row r="4035" spans="1:20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8">
        <f t="shared" ref="P4035:P4098" si="379">IF(L4035&gt;0,E4035/L4035, 0)</f>
        <v>65.340319148936175</v>
      </c>
      <c r="Q4035" s="9" t="str">
        <f t="shared" ref="Q4035:Q4098" si="380">PROPER(LEFT($N4035,FIND("/",$N4035)-1))</f>
        <v>Theater</v>
      </c>
      <c r="R4035" s="9" t="str">
        <f t="shared" ref="R4035:R4098" si="381">PROPER(RIGHT($N4035,LEN(N4035)-FIND("/",N4035)))</f>
        <v>Plays</v>
      </c>
      <c r="S4035" s="15">
        <f t="shared" ref="S4035:S4098" si="382">(J4035/86400)+25569+(-6/24)</f>
        <v>42614.018796296295</v>
      </c>
      <c r="T4035" s="16">
        <f t="shared" ref="T4035:T4098" si="383">(I4035/86400)+25569+(-6/24)</f>
        <v>42645.125</v>
      </c>
    </row>
    <row r="4036" spans="1:20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15">
        <f t="shared" si="382"/>
        <v>42067.697337962964</v>
      </c>
      <c r="T4036" s="16">
        <f t="shared" si="383"/>
        <v>42097.655671296292</v>
      </c>
    </row>
    <row r="4037" spans="1:20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15">
        <f t="shared" si="382"/>
        <v>41903.632951388892</v>
      </c>
      <c r="T4037" s="16">
        <f t="shared" si="383"/>
        <v>41933.632951388892</v>
      </c>
    </row>
    <row r="4038" spans="1:20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s="9" t="str">
        <f t="shared" si="380"/>
        <v>Theater</v>
      </c>
      <c r="R4038" s="9" t="str">
        <f t="shared" si="381"/>
        <v>Plays</v>
      </c>
      <c r="S4038" s="15">
        <f t="shared" si="382"/>
        <v>41804.687083333338</v>
      </c>
      <c r="T4038" s="16">
        <f t="shared" si="383"/>
        <v>41821.6875</v>
      </c>
    </row>
    <row r="4039" spans="1:20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15">
        <f t="shared" si="382"/>
        <v>42496.820775462962</v>
      </c>
      <c r="T4039" s="16">
        <f t="shared" si="383"/>
        <v>42514.350694444445</v>
      </c>
    </row>
    <row r="4040" spans="1:20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15">
        <f t="shared" si="382"/>
        <v>41869.548726851848</v>
      </c>
      <c r="T4040" s="16">
        <f t="shared" si="383"/>
        <v>41929.548726851848</v>
      </c>
    </row>
    <row r="4041" spans="1:20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15">
        <f t="shared" si="382"/>
        <v>42305.420914351853</v>
      </c>
      <c r="T4041" s="16">
        <f t="shared" si="383"/>
        <v>42338.999305555553</v>
      </c>
    </row>
    <row r="4042" spans="1:20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15">
        <f t="shared" si="382"/>
        <v>42143.981527777782</v>
      </c>
      <c r="T4042" s="16">
        <f t="shared" si="383"/>
        <v>42202.875</v>
      </c>
    </row>
    <row r="4043" spans="1:20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15">
        <f t="shared" si="382"/>
        <v>42559.224004629628</v>
      </c>
      <c r="T4043" s="16">
        <f t="shared" si="383"/>
        <v>42619.224004629628</v>
      </c>
    </row>
    <row r="4044" spans="1:20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15">
        <f t="shared" si="382"/>
        <v>41994.834074074075</v>
      </c>
      <c r="T4044" s="16">
        <f t="shared" si="383"/>
        <v>42024.552777777775</v>
      </c>
    </row>
    <row r="4045" spans="1:20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s="9" t="str">
        <f t="shared" si="380"/>
        <v>Theater</v>
      </c>
      <c r="R4045" s="9" t="str">
        <f t="shared" si="381"/>
        <v>Plays</v>
      </c>
      <c r="S4045" s="15">
        <f t="shared" si="382"/>
        <v>41948.707465277781</v>
      </c>
      <c r="T4045" s="16">
        <f t="shared" si="383"/>
        <v>41963.707465277781</v>
      </c>
    </row>
    <row r="4046" spans="1:20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15">
        <f t="shared" si="382"/>
        <v>42073.969699074078</v>
      </c>
      <c r="T4046" s="16">
        <f t="shared" si="383"/>
        <v>42103.958333333328</v>
      </c>
    </row>
    <row r="4047" spans="1:20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15">
        <f t="shared" si="382"/>
        <v>41841.951261574075</v>
      </c>
      <c r="T4047" s="16">
        <f t="shared" si="383"/>
        <v>41871.951261574075</v>
      </c>
    </row>
    <row r="4048" spans="1:20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s="9" t="str">
        <f t="shared" si="380"/>
        <v>Theater</v>
      </c>
      <c r="R4048" s="9" t="str">
        <f t="shared" si="381"/>
        <v>Plays</v>
      </c>
      <c r="S4048" s="15">
        <f t="shared" si="382"/>
        <v>41904.400578703702</v>
      </c>
      <c r="T4048" s="16">
        <f t="shared" si="383"/>
        <v>41934.400578703702</v>
      </c>
    </row>
    <row r="4049" spans="1:20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15">
        <f t="shared" si="382"/>
        <v>41990.772488425922</v>
      </c>
      <c r="T4049" s="16">
        <f t="shared" si="383"/>
        <v>42014.791666666672</v>
      </c>
    </row>
    <row r="4050" spans="1:20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s="9" t="str">
        <f t="shared" si="380"/>
        <v>Theater</v>
      </c>
      <c r="R4050" s="9" t="str">
        <f t="shared" si="381"/>
        <v>Plays</v>
      </c>
      <c r="S4050" s="15">
        <f t="shared" si="382"/>
        <v>42436.259108796294</v>
      </c>
      <c r="T4050" s="16">
        <f t="shared" si="383"/>
        <v>42471.217442129629</v>
      </c>
    </row>
    <row r="4051" spans="1:20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15">
        <f t="shared" si="382"/>
        <v>42169.708506944444</v>
      </c>
      <c r="T4051" s="16">
        <f t="shared" si="383"/>
        <v>42199.708506944444</v>
      </c>
    </row>
    <row r="4052" spans="1:20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15">
        <f t="shared" si="382"/>
        <v>41905.386469907404</v>
      </c>
      <c r="T4052" s="16">
        <f t="shared" si="383"/>
        <v>41935.386469907404</v>
      </c>
    </row>
    <row r="4053" spans="1:20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s="9" t="str">
        <f t="shared" si="380"/>
        <v>Theater</v>
      </c>
      <c r="R4053" s="9" t="str">
        <f t="shared" si="381"/>
        <v>Plays</v>
      </c>
      <c r="S4053" s="15">
        <f t="shared" si="382"/>
        <v>41761.560150462959</v>
      </c>
      <c r="T4053" s="16">
        <f t="shared" si="383"/>
        <v>41768.036805555559</v>
      </c>
    </row>
    <row r="4054" spans="1:20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s="9" t="str">
        <f t="shared" si="380"/>
        <v>Theater</v>
      </c>
      <c r="R4054" s="9" t="str">
        <f t="shared" si="381"/>
        <v>Plays</v>
      </c>
      <c r="S4054" s="15">
        <f t="shared" si="382"/>
        <v>41865.628657407404</v>
      </c>
      <c r="T4054" s="16">
        <f t="shared" si="383"/>
        <v>41925.628657407404</v>
      </c>
    </row>
    <row r="4055" spans="1:20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15">
        <f t="shared" si="382"/>
        <v>41928.440138888887</v>
      </c>
      <c r="T4055" s="16">
        <f t="shared" si="383"/>
        <v>41958.583333333328</v>
      </c>
    </row>
    <row r="4056" spans="1:20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s="9" t="str">
        <f t="shared" si="380"/>
        <v>Theater</v>
      </c>
      <c r="R4056" s="9" t="str">
        <f t="shared" si="381"/>
        <v>Plays</v>
      </c>
      <c r="S4056" s="15">
        <f t="shared" si="382"/>
        <v>42613.591261574074</v>
      </c>
      <c r="T4056" s="16">
        <f t="shared" si="383"/>
        <v>42643.916666666672</v>
      </c>
    </row>
    <row r="4057" spans="1:20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s="9" t="str">
        <f t="shared" si="380"/>
        <v>Theater</v>
      </c>
      <c r="R4057" s="9" t="str">
        <f t="shared" si="381"/>
        <v>Plays</v>
      </c>
      <c r="S4057" s="15">
        <f t="shared" si="382"/>
        <v>41779.398506944446</v>
      </c>
      <c r="T4057" s="16">
        <f t="shared" si="383"/>
        <v>41809.398506944446</v>
      </c>
    </row>
    <row r="4058" spans="1:20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s="9" t="str">
        <f t="shared" si="380"/>
        <v>Theater</v>
      </c>
      <c r="R4058" s="9" t="str">
        <f t="shared" si="381"/>
        <v>Plays</v>
      </c>
      <c r="S4058" s="15">
        <f t="shared" si="382"/>
        <v>42534.683321759258</v>
      </c>
      <c r="T4058" s="16">
        <f t="shared" si="383"/>
        <v>42554.582638888889</v>
      </c>
    </row>
    <row r="4059" spans="1:20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s="9" t="str">
        <f t="shared" si="380"/>
        <v>Theater</v>
      </c>
      <c r="R4059" s="9" t="str">
        <f t="shared" si="381"/>
        <v>Plays</v>
      </c>
      <c r="S4059" s="15">
        <f t="shared" si="382"/>
        <v>42310.718518518523</v>
      </c>
      <c r="T4059" s="16">
        <f t="shared" si="383"/>
        <v>42333.708333333328</v>
      </c>
    </row>
    <row r="4060" spans="1:20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15">
        <f t="shared" si="382"/>
        <v>42445.810694444444</v>
      </c>
      <c r="T4060" s="16">
        <f t="shared" si="383"/>
        <v>42460.915972222225</v>
      </c>
    </row>
    <row r="4061" spans="1:20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s="9" t="str">
        <f t="shared" si="380"/>
        <v>Theater</v>
      </c>
      <c r="R4061" s="9" t="str">
        <f t="shared" si="381"/>
        <v>Plays</v>
      </c>
      <c r="S4061" s="15">
        <f t="shared" si="382"/>
        <v>41866.390648148146</v>
      </c>
      <c r="T4061" s="16">
        <f t="shared" si="383"/>
        <v>41897.875</v>
      </c>
    </row>
    <row r="4062" spans="1:20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15">
        <f t="shared" si="382"/>
        <v>41779.445092592592</v>
      </c>
      <c r="T4062" s="16">
        <f t="shared" si="383"/>
        <v>41813.416666666664</v>
      </c>
    </row>
    <row r="4063" spans="1:20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s="9" t="str">
        <f t="shared" si="380"/>
        <v>Theater</v>
      </c>
      <c r="R4063" s="9" t="str">
        <f t="shared" si="381"/>
        <v>Plays</v>
      </c>
      <c r="S4063" s="15">
        <f t="shared" si="382"/>
        <v>42420.891469907408</v>
      </c>
      <c r="T4063" s="16">
        <f t="shared" si="383"/>
        <v>42480.849803240737</v>
      </c>
    </row>
    <row r="4064" spans="1:20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s="9" t="str">
        <f t="shared" si="380"/>
        <v>Theater</v>
      </c>
      <c r="R4064" s="9" t="str">
        <f t="shared" si="381"/>
        <v>Plays</v>
      </c>
      <c r="S4064" s="15">
        <f t="shared" si="382"/>
        <v>42523.489212962959</v>
      </c>
      <c r="T4064" s="16">
        <f t="shared" si="383"/>
        <v>42553.489212962959</v>
      </c>
    </row>
    <row r="4065" spans="1:20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15">
        <f t="shared" si="382"/>
        <v>41787.431527777779</v>
      </c>
      <c r="T4065" s="16">
        <f t="shared" si="383"/>
        <v>41817.431527777779</v>
      </c>
    </row>
    <row r="4066" spans="1:20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s="9" t="str">
        <f t="shared" si="380"/>
        <v>Theater</v>
      </c>
      <c r="R4066" s="9" t="str">
        <f t="shared" si="381"/>
        <v>Plays</v>
      </c>
      <c r="S4066" s="15">
        <f t="shared" si="382"/>
        <v>42093.338263888887</v>
      </c>
      <c r="T4066" s="16">
        <f t="shared" si="383"/>
        <v>42123.338263888887</v>
      </c>
    </row>
    <row r="4067" spans="1:20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15">
        <f t="shared" si="382"/>
        <v>41833.701516203706</v>
      </c>
      <c r="T4067" s="16">
        <f t="shared" si="383"/>
        <v>41863.701516203706</v>
      </c>
    </row>
    <row r="4068" spans="1:20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15">
        <f t="shared" si="382"/>
        <v>42478.789212962962</v>
      </c>
      <c r="T4068" s="16">
        <f t="shared" si="383"/>
        <v>42508.789212962962</v>
      </c>
    </row>
    <row r="4069" spans="1:20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s="9" t="str">
        <f t="shared" si="380"/>
        <v>Theater</v>
      </c>
      <c r="R4069" s="9" t="str">
        <f t="shared" si="381"/>
        <v>Plays</v>
      </c>
      <c r="S4069" s="15">
        <f t="shared" si="382"/>
        <v>42234.867476851854</v>
      </c>
      <c r="T4069" s="16">
        <f t="shared" si="383"/>
        <v>42274.867476851854</v>
      </c>
    </row>
    <row r="4070" spans="1:20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15">
        <f t="shared" si="382"/>
        <v>42718.713599537034</v>
      </c>
      <c r="T4070" s="16">
        <f t="shared" si="383"/>
        <v>42748.711805555555</v>
      </c>
    </row>
    <row r="4071" spans="1:20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s="9" t="str">
        <f t="shared" si="380"/>
        <v>Theater</v>
      </c>
      <c r="R4071" s="9" t="str">
        <f t="shared" si="381"/>
        <v>Plays</v>
      </c>
      <c r="S4071" s="15">
        <f t="shared" si="382"/>
        <v>42022.411527777775</v>
      </c>
      <c r="T4071" s="16">
        <f t="shared" si="383"/>
        <v>42063.25</v>
      </c>
    </row>
    <row r="4072" spans="1:20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15">
        <f t="shared" si="382"/>
        <v>42031.416898148149</v>
      </c>
      <c r="T4072" s="16">
        <f t="shared" si="383"/>
        <v>42063.875</v>
      </c>
    </row>
    <row r="4073" spans="1:20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s="9" t="str">
        <f t="shared" si="380"/>
        <v>Theater</v>
      </c>
      <c r="R4073" s="9" t="str">
        <f t="shared" si="381"/>
        <v>Plays</v>
      </c>
      <c r="S4073" s="15">
        <f t="shared" si="382"/>
        <v>42700.554756944446</v>
      </c>
      <c r="T4073" s="16">
        <f t="shared" si="383"/>
        <v>42730.554756944446</v>
      </c>
    </row>
    <row r="4074" spans="1:20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15">
        <f t="shared" si="382"/>
        <v>41812.52443287037</v>
      </c>
      <c r="T4074" s="16">
        <f t="shared" si="383"/>
        <v>41872.52443287037</v>
      </c>
    </row>
    <row r="4075" spans="1:20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15">
        <f t="shared" si="382"/>
        <v>42078.095208333332</v>
      </c>
      <c r="T4075" s="16">
        <f t="shared" si="383"/>
        <v>42132.916666666672</v>
      </c>
    </row>
    <row r="4076" spans="1:20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15">
        <f t="shared" si="382"/>
        <v>42283.302951388891</v>
      </c>
      <c r="T4076" s="16">
        <f t="shared" si="383"/>
        <v>42313.344618055555</v>
      </c>
    </row>
    <row r="4077" spans="1:20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s="9" t="str">
        <f t="shared" si="380"/>
        <v>Theater</v>
      </c>
      <c r="R4077" s="9" t="str">
        <f t="shared" si="381"/>
        <v>Plays</v>
      </c>
      <c r="S4077" s="15">
        <f t="shared" si="382"/>
        <v>41778.795937499999</v>
      </c>
      <c r="T4077" s="16">
        <f t="shared" si="383"/>
        <v>41820.477777777778</v>
      </c>
    </row>
    <row r="4078" spans="1:20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s="9" t="str">
        <f t="shared" si="380"/>
        <v>Theater</v>
      </c>
      <c r="R4078" s="9" t="str">
        <f t="shared" si="381"/>
        <v>Plays</v>
      </c>
      <c r="S4078" s="15">
        <f t="shared" si="382"/>
        <v>41905.545706018514</v>
      </c>
      <c r="T4078" s="16">
        <f t="shared" si="383"/>
        <v>41933.577083333337</v>
      </c>
    </row>
    <row r="4079" spans="1:20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15">
        <f t="shared" si="382"/>
        <v>42695.4605787037</v>
      </c>
      <c r="T4079" s="16">
        <f t="shared" si="383"/>
        <v>42725.4605787037</v>
      </c>
    </row>
    <row r="4080" spans="1:20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s="9" t="str">
        <f t="shared" si="380"/>
        <v>Theater</v>
      </c>
      <c r="R4080" s="9" t="str">
        <f t="shared" si="381"/>
        <v>Plays</v>
      </c>
      <c r="S4080" s="15">
        <f t="shared" si="382"/>
        <v>42732.537523148145</v>
      </c>
      <c r="T4080" s="16">
        <f t="shared" si="383"/>
        <v>42762.537523148145</v>
      </c>
    </row>
    <row r="4081" spans="1:20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15">
        <f t="shared" si="382"/>
        <v>42510.688900462963</v>
      </c>
      <c r="T4081" s="16">
        <f t="shared" si="383"/>
        <v>42540.688900462963</v>
      </c>
    </row>
    <row r="4082" spans="1:20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s="9" t="str">
        <f t="shared" si="380"/>
        <v>Theater</v>
      </c>
      <c r="R4082" s="9" t="str">
        <f t="shared" si="381"/>
        <v>Plays</v>
      </c>
      <c r="S4082" s="15">
        <f t="shared" si="382"/>
        <v>42511.448101851856</v>
      </c>
      <c r="T4082" s="16">
        <f t="shared" si="383"/>
        <v>42535.537499999999</v>
      </c>
    </row>
    <row r="4083" spans="1:20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s="9" t="str">
        <f t="shared" si="380"/>
        <v>Theater</v>
      </c>
      <c r="R4083" s="9" t="str">
        <f t="shared" si="381"/>
        <v>Plays</v>
      </c>
      <c r="S4083" s="15">
        <f t="shared" si="382"/>
        <v>42041.331307870365</v>
      </c>
      <c r="T4083" s="16">
        <f t="shared" si="383"/>
        <v>42071.289641203708</v>
      </c>
    </row>
    <row r="4084" spans="1:20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15">
        <f t="shared" si="382"/>
        <v>42306.939270833333</v>
      </c>
      <c r="T4084" s="16">
        <f t="shared" si="383"/>
        <v>42322.708333333328</v>
      </c>
    </row>
    <row r="4085" spans="1:20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15">
        <f t="shared" si="382"/>
        <v>42353.511759259258</v>
      </c>
      <c r="T4085" s="16">
        <f t="shared" si="383"/>
        <v>42383.511759259258</v>
      </c>
    </row>
    <row r="4086" spans="1:20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15">
        <f t="shared" si="382"/>
        <v>42622.186412037037</v>
      </c>
      <c r="T4086" s="16">
        <f t="shared" si="383"/>
        <v>42652.186412037037</v>
      </c>
    </row>
    <row r="4087" spans="1:20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15">
        <f t="shared" si="382"/>
        <v>42058.353877314818</v>
      </c>
      <c r="T4087" s="16">
        <f t="shared" si="383"/>
        <v>42086.915972222225</v>
      </c>
    </row>
    <row r="4088" spans="1:20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15">
        <f t="shared" si="382"/>
        <v>42304.690960648149</v>
      </c>
      <c r="T4088" s="16">
        <f t="shared" si="383"/>
        <v>42328.916666666672</v>
      </c>
    </row>
    <row r="4089" spans="1:20" ht="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s="9" t="str">
        <f t="shared" si="380"/>
        <v>Theater</v>
      </c>
      <c r="R4089" s="9" t="str">
        <f t="shared" si="381"/>
        <v>Plays</v>
      </c>
      <c r="S4089" s="15">
        <f t="shared" si="382"/>
        <v>42538.492893518516</v>
      </c>
      <c r="T4089" s="16">
        <f t="shared" si="383"/>
        <v>42568.492893518516</v>
      </c>
    </row>
    <row r="4090" spans="1:20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15">
        <f t="shared" si="382"/>
        <v>41990.362546296295</v>
      </c>
      <c r="T4090" s="16">
        <f t="shared" si="383"/>
        <v>42020.18472222222</v>
      </c>
    </row>
    <row r="4091" spans="1:20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15">
        <f t="shared" si="382"/>
        <v>42122.482499999998</v>
      </c>
      <c r="T4091" s="16">
        <f t="shared" si="383"/>
        <v>42155.482638888891</v>
      </c>
    </row>
    <row r="4092" spans="1:20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s="9" t="str">
        <f t="shared" si="380"/>
        <v>Theater</v>
      </c>
      <c r="R4092" s="9" t="str">
        <f t="shared" si="381"/>
        <v>Plays</v>
      </c>
      <c r="S4092" s="15">
        <f t="shared" si="382"/>
        <v>42209.42288194444</v>
      </c>
      <c r="T4092" s="16">
        <f t="shared" si="383"/>
        <v>42223.375</v>
      </c>
    </row>
    <row r="4093" spans="1:20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15">
        <f t="shared" si="382"/>
        <v>41990.256377314814</v>
      </c>
      <c r="T4093" s="16">
        <f t="shared" si="383"/>
        <v>42020.256377314814</v>
      </c>
    </row>
    <row r="4094" spans="1:20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15">
        <f t="shared" si="382"/>
        <v>42038.944988425923</v>
      </c>
      <c r="T4094" s="16">
        <f t="shared" si="383"/>
        <v>42098.903321759259</v>
      </c>
    </row>
    <row r="4095" spans="1:20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15">
        <f t="shared" si="382"/>
        <v>42178.565891203703</v>
      </c>
      <c r="T4095" s="16">
        <f t="shared" si="383"/>
        <v>42238.565891203703</v>
      </c>
    </row>
    <row r="4096" spans="1:20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15">
        <f t="shared" si="382"/>
        <v>41889.836805555555</v>
      </c>
      <c r="T4096" s="16">
        <f t="shared" si="383"/>
        <v>41933.957638888889</v>
      </c>
    </row>
    <row r="4097" spans="1:20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15">
        <f t="shared" si="382"/>
        <v>42692.781828703708</v>
      </c>
      <c r="T4097" s="16">
        <f t="shared" si="383"/>
        <v>42722.781828703708</v>
      </c>
    </row>
    <row r="4098" spans="1:20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15">
        <f t="shared" si="382"/>
        <v>42750.280312499999</v>
      </c>
      <c r="T4098" s="16">
        <f t="shared" si="383"/>
        <v>42794.118750000001</v>
      </c>
    </row>
    <row r="4099" spans="1:20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8">
        <f t="shared" ref="P4099:P4115" si="385">IF(L4099&gt;0,E4099/L4099, 0)</f>
        <v>0</v>
      </c>
      <c r="Q4099" s="9" t="str">
        <f t="shared" ref="Q4099:Q4115" si="386">PROPER(LEFT($N4099,FIND("/",$N4099)-1))</f>
        <v>Theater</v>
      </c>
      <c r="R4099" s="9" t="str">
        <f t="shared" ref="R4099:R4115" si="387">PROPER(RIGHT($N4099,LEN(N4099)-FIND("/",N4099)))</f>
        <v>Plays</v>
      </c>
      <c r="S4099" s="15">
        <f t="shared" ref="S4099:S4115" si="388">(J4099/86400)+25569+(-6/24)</f>
        <v>42344.574502314819</v>
      </c>
      <c r="T4099" s="16">
        <f t="shared" ref="T4099:T4115" si="389">(I4099/86400)+25569+(-6/24)</f>
        <v>42400.746527777781</v>
      </c>
    </row>
    <row r="4100" spans="1:20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s="9" t="str">
        <f t="shared" si="386"/>
        <v>Theater</v>
      </c>
      <c r="R4100" s="9" t="str">
        <f t="shared" si="387"/>
        <v>Plays</v>
      </c>
      <c r="S4100" s="15">
        <f t="shared" si="388"/>
        <v>42495.472187499996</v>
      </c>
      <c r="T4100" s="16">
        <f t="shared" si="389"/>
        <v>42525.472187499996</v>
      </c>
    </row>
    <row r="4101" spans="1:20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15">
        <f t="shared" si="388"/>
        <v>42570.600381944445</v>
      </c>
      <c r="T4101" s="16">
        <f t="shared" si="389"/>
        <v>42615.600381944445</v>
      </c>
    </row>
    <row r="4102" spans="1:20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s="9" t="str">
        <f t="shared" si="386"/>
        <v>Theater</v>
      </c>
      <c r="R4102" s="9" t="str">
        <f t="shared" si="387"/>
        <v>Plays</v>
      </c>
      <c r="S4102" s="15">
        <f t="shared" si="388"/>
        <v>41926.874884259261</v>
      </c>
      <c r="T4102" s="16">
        <f t="shared" si="389"/>
        <v>41936.874884259261</v>
      </c>
    </row>
    <row r="4103" spans="1:20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s="9" t="str">
        <f t="shared" si="386"/>
        <v>Theater</v>
      </c>
      <c r="R4103" s="9" t="str">
        <f t="shared" si="387"/>
        <v>Plays</v>
      </c>
      <c r="S4103" s="15">
        <f t="shared" si="388"/>
        <v>42730.653726851851</v>
      </c>
      <c r="T4103" s="16">
        <f t="shared" si="389"/>
        <v>42760.653726851851</v>
      </c>
    </row>
    <row r="4104" spans="1:20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s="9" t="str">
        <f t="shared" si="386"/>
        <v>Theater</v>
      </c>
      <c r="R4104" s="9" t="str">
        <f t="shared" si="387"/>
        <v>Plays</v>
      </c>
      <c r="S4104" s="15">
        <f t="shared" si="388"/>
        <v>42475.598067129627</v>
      </c>
      <c r="T4104" s="16">
        <f t="shared" si="389"/>
        <v>42505.598067129627</v>
      </c>
    </row>
    <row r="4105" spans="1:20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s="9" t="str">
        <f t="shared" si="386"/>
        <v>Theater</v>
      </c>
      <c r="R4105" s="9" t="str">
        <f t="shared" si="387"/>
        <v>Plays</v>
      </c>
      <c r="S4105" s="15">
        <f t="shared" si="388"/>
        <v>42188.58293981482</v>
      </c>
      <c r="T4105" s="16">
        <f t="shared" si="389"/>
        <v>42242.522222222222</v>
      </c>
    </row>
    <row r="4106" spans="1:20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s="9" t="str">
        <f t="shared" si="386"/>
        <v>Theater</v>
      </c>
      <c r="R4106" s="9" t="str">
        <f t="shared" si="387"/>
        <v>Plays</v>
      </c>
      <c r="S4106" s="15">
        <f t="shared" si="388"/>
        <v>42640.028171296297</v>
      </c>
      <c r="T4106" s="16">
        <f t="shared" si="389"/>
        <v>42670.028171296297</v>
      </c>
    </row>
    <row r="4107" spans="1:20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s="9" t="str">
        <f t="shared" si="386"/>
        <v>Theater</v>
      </c>
      <c r="R4107" s="9" t="str">
        <f t="shared" si="387"/>
        <v>Plays</v>
      </c>
      <c r="S4107" s="15">
        <f t="shared" si="388"/>
        <v>42696.760520833333</v>
      </c>
      <c r="T4107" s="16">
        <f t="shared" si="389"/>
        <v>42729.760520833333</v>
      </c>
    </row>
    <row r="4108" spans="1:20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s="9" t="str">
        <f t="shared" si="386"/>
        <v>Theater</v>
      </c>
      <c r="R4108" s="9" t="str">
        <f t="shared" si="387"/>
        <v>Plays</v>
      </c>
      <c r="S4108" s="15">
        <f t="shared" si="388"/>
        <v>42052.799375000002</v>
      </c>
      <c r="T4108" s="16">
        <f t="shared" si="389"/>
        <v>42095.791666666672</v>
      </c>
    </row>
    <row r="4109" spans="1:20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15">
        <f t="shared" si="388"/>
        <v>41883.666678240741</v>
      </c>
      <c r="T4109" s="16">
        <f t="shared" si="389"/>
        <v>41906.666678240741</v>
      </c>
    </row>
    <row r="4110" spans="1:20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15">
        <f t="shared" si="388"/>
        <v>42766.781678240739</v>
      </c>
      <c r="T4110" s="16">
        <f t="shared" si="389"/>
        <v>42796.958333333328</v>
      </c>
    </row>
    <row r="4111" spans="1:20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s="9" t="str">
        <f t="shared" si="386"/>
        <v>Theater</v>
      </c>
      <c r="R4111" s="9" t="str">
        <f t="shared" si="387"/>
        <v>Plays</v>
      </c>
      <c r="S4111" s="15">
        <f t="shared" si="388"/>
        <v>42307.289398148147</v>
      </c>
      <c r="T4111" s="16">
        <f t="shared" si="389"/>
        <v>42337.331064814818</v>
      </c>
    </row>
    <row r="4112" spans="1:20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s="9" t="str">
        <f t="shared" si="386"/>
        <v>Theater</v>
      </c>
      <c r="R4112" s="9" t="str">
        <f t="shared" si="387"/>
        <v>Plays</v>
      </c>
      <c r="S4112" s="15">
        <f t="shared" si="388"/>
        <v>42512.376747685186</v>
      </c>
      <c r="T4112" s="16">
        <f t="shared" si="389"/>
        <v>42572.376747685186</v>
      </c>
    </row>
    <row r="4113" spans="1:20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s="9" t="str">
        <f t="shared" si="386"/>
        <v>Theater</v>
      </c>
      <c r="R4113" s="9" t="str">
        <f t="shared" si="387"/>
        <v>Plays</v>
      </c>
      <c r="S4113" s="15">
        <f t="shared" si="388"/>
        <v>42028.885879629626</v>
      </c>
      <c r="T4113" s="16">
        <f t="shared" si="389"/>
        <v>42058.885879629626</v>
      </c>
    </row>
    <row r="4114" spans="1:20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15">
        <f t="shared" si="388"/>
        <v>42400.696597222224</v>
      </c>
      <c r="T4114" s="16">
        <f t="shared" si="389"/>
        <v>42427.75</v>
      </c>
    </row>
    <row r="4115" spans="1:20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15">
        <f t="shared" si="388"/>
        <v>42358.323182870372</v>
      </c>
      <c r="T4115" s="16">
        <f t="shared" si="389"/>
        <v>42377.023611111115</v>
      </c>
    </row>
  </sheetData>
  <autoFilter ref="A1:T4115" xr:uid="{43707985-5208-5449-89A7-3D27D96445F1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E622F-4449-B943-9646-F5F1BD7E8719}">
  <dimension ref="A1:F14"/>
  <sheetViews>
    <sheetView workbookViewId="0">
      <selection activeCell="A13" sqref="A1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>
      <c r="A1" s="10" t="s">
        <v>8223</v>
      </c>
      <c r="B1" t="s">
        <v>8323</v>
      </c>
    </row>
    <row r="3" spans="1:6">
      <c r="A3" s="10" t="s">
        <v>8321</v>
      </c>
      <c r="B3" s="10" t="s">
        <v>8322</v>
      </c>
    </row>
    <row r="4" spans="1:6">
      <c r="A4" s="10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>
      <c r="A5" s="11" t="s">
        <v>8319</v>
      </c>
      <c r="B5" s="12">
        <v>839</v>
      </c>
      <c r="C5" s="12">
        <v>24</v>
      </c>
      <c r="D5" s="12">
        <v>493</v>
      </c>
      <c r="E5" s="12">
        <v>37</v>
      </c>
      <c r="F5" s="12">
        <v>1393</v>
      </c>
    </row>
    <row r="6" spans="1:6">
      <c r="A6" s="11" t="s">
        <v>8315</v>
      </c>
      <c r="B6" s="12">
        <v>540</v>
      </c>
      <c r="C6" s="12">
        <v>20</v>
      </c>
      <c r="D6" s="12">
        <v>120</v>
      </c>
      <c r="E6" s="12">
        <v>20</v>
      </c>
      <c r="F6" s="12">
        <v>700</v>
      </c>
    </row>
    <row r="7" spans="1:6">
      <c r="A7" s="11" t="s">
        <v>8318</v>
      </c>
      <c r="B7" s="12">
        <v>209</v>
      </c>
      <c r="C7" s="12"/>
      <c r="D7" s="12">
        <v>213</v>
      </c>
      <c r="E7" s="12">
        <v>178</v>
      </c>
      <c r="F7" s="12">
        <v>600</v>
      </c>
    </row>
    <row r="8" spans="1:6">
      <c r="A8" s="11" t="s">
        <v>8311</v>
      </c>
      <c r="B8" s="12">
        <v>300</v>
      </c>
      <c r="C8" s="12"/>
      <c r="D8" s="12">
        <v>180</v>
      </c>
      <c r="E8" s="12">
        <v>40</v>
      </c>
      <c r="F8" s="12">
        <v>520</v>
      </c>
    </row>
    <row r="9" spans="1:6">
      <c r="A9" s="11" t="s">
        <v>8317</v>
      </c>
      <c r="B9" s="12">
        <v>80</v>
      </c>
      <c r="C9" s="12"/>
      <c r="D9" s="12">
        <v>127</v>
      </c>
      <c r="E9" s="12">
        <v>30</v>
      </c>
      <c r="F9" s="12">
        <v>237</v>
      </c>
    </row>
    <row r="10" spans="1:6">
      <c r="A10" s="11" t="s">
        <v>8316</v>
      </c>
      <c r="B10" s="12">
        <v>103</v>
      </c>
      <c r="C10" s="12"/>
      <c r="D10" s="12">
        <v>117</v>
      </c>
      <c r="E10" s="12"/>
      <c r="F10" s="12">
        <v>220</v>
      </c>
    </row>
    <row r="11" spans="1:6">
      <c r="A11" s="11" t="s">
        <v>8313</v>
      </c>
      <c r="B11" s="12">
        <v>80</v>
      </c>
      <c r="C11" s="12"/>
      <c r="D11" s="12">
        <v>140</v>
      </c>
      <c r="E11" s="12"/>
      <c r="F11" s="12">
        <v>220</v>
      </c>
    </row>
    <row r="12" spans="1:6">
      <c r="A12" s="11" t="s">
        <v>8312</v>
      </c>
      <c r="B12" s="12">
        <v>34</v>
      </c>
      <c r="C12" s="12">
        <v>6</v>
      </c>
      <c r="D12" s="12">
        <v>140</v>
      </c>
      <c r="E12" s="12">
        <v>20</v>
      </c>
      <c r="F12" s="12">
        <v>200</v>
      </c>
    </row>
    <row r="13" spans="1:6">
      <c r="A13" s="11" t="s">
        <v>8314</v>
      </c>
      <c r="B13" s="12"/>
      <c r="C13" s="12"/>
      <c r="D13" s="12"/>
      <c r="E13" s="12">
        <v>24</v>
      </c>
      <c r="F13" s="12">
        <v>24</v>
      </c>
    </row>
    <row r="14" spans="1:6">
      <c r="A14" s="11" t="s">
        <v>8320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6B587-3B54-E64A-8960-4064770E43F3}">
  <dimension ref="A1:F47"/>
  <sheetViews>
    <sheetView topLeftCell="F1" workbookViewId="0">
      <selection activeCell="J40" sqref="J40"/>
    </sheetView>
  </sheetViews>
  <sheetFormatPr baseColWidth="10" defaultRowHeight="15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8223</v>
      </c>
      <c r="B1" t="s">
        <v>8224</v>
      </c>
    </row>
    <row r="2" spans="1:6">
      <c r="A2" s="10" t="s">
        <v>8365</v>
      </c>
      <c r="B2" t="s">
        <v>8323</v>
      </c>
    </row>
    <row r="4" spans="1:6">
      <c r="A4" s="10" t="s">
        <v>8321</v>
      </c>
      <c r="B4" s="10" t="s">
        <v>8322</v>
      </c>
    </row>
    <row r="5" spans="1:6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1" t="s">
        <v>8348</v>
      </c>
      <c r="B6" s="12"/>
      <c r="C6" s="12">
        <v>250</v>
      </c>
      <c r="D6" s="12">
        <v>9</v>
      </c>
      <c r="E6" s="12">
        <v>412</v>
      </c>
      <c r="F6" s="12">
        <v>671</v>
      </c>
    </row>
    <row r="7" spans="1:6">
      <c r="A7" s="11" t="s">
        <v>8352</v>
      </c>
      <c r="B7" s="12"/>
      <c r="C7" s="12"/>
      <c r="D7" s="12"/>
      <c r="E7" s="12">
        <v>240</v>
      </c>
      <c r="F7" s="12">
        <v>240</v>
      </c>
    </row>
    <row r="8" spans="1:6">
      <c r="A8" s="11" t="s">
        <v>8329</v>
      </c>
      <c r="B8" s="12"/>
      <c r="C8" s="12"/>
      <c r="D8" s="12"/>
      <c r="E8" s="12">
        <v>164</v>
      </c>
      <c r="F8" s="12">
        <v>164</v>
      </c>
    </row>
    <row r="9" spans="1:6">
      <c r="A9" s="11" t="s">
        <v>8337</v>
      </c>
      <c r="B9" s="12"/>
      <c r="C9" s="12">
        <v>20</v>
      </c>
      <c r="D9" s="12"/>
      <c r="E9" s="12">
        <v>138</v>
      </c>
      <c r="F9" s="12">
        <v>158</v>
      </c>
    </row>
    <row r="10" spans="1:6">
      <c r="A10" s="11" t="s">
        <v>8362</v>
      </c>
      <c r="B10" s="12">
        <v>47</v>
      </c>
      <c r="C10" s="12">
        <v>81</v>
      </c>
      <c r="D10" s="12"/>
      <c r="E10" s="12">
        <v>17</v>
      </c>
      <c r="F10" s="12">
        <v>145</v>
      </c>
    </row>
    <row r="11" spans="1:6">
      <c r="A11" s="11" t="s">
        <v>8357</v>
      </c>
      <c r="B11" s="12">
        <v>15</v>
      </c>
      <c r="C11" s="12">
        <v>59</v>
      </c>
      <c r="D11" s="12">
        <v>3</v>
      </c>
      <c r="E11" s="12">
        <v>68</v>
      </c>
      <c r="F11" s="12">
        <v>145</v>
      </c>
    </row>
    <row r="12" spans="1:6">
      <c r="A12" s="11" t="s">
        <v>8334</v>
      </c>
      <c r="B12" s="12">
        <v>15</v>
      </c>
      <c r="C12" s="12">
        <v>101</v>
      </c>
      <c r="D12" s="12"/>
      <c r="E12" s="12"/>
      <c r="F12" s="12">
        <v>116</v>
      </c>
    </row>
    <row r="13" spans="1:6">
      <c r="A13" s="11" t="s">
        <v>8336</v>
      </c>
      <c r="B13" s="12"/>
      <c r="C13" s="12"/>
      <c r="D13" s="12"/>
      <c r="E13" s="12">
        <v>103</v>
      </c>
      <c r="F13" s="12">
        <v>103</v>
      </c>
    </row>
    <row r="14" spans="1:6">
      <c r="A14" s="11" t="s">
        <v>8346</v>
      </c>
      <c r="B14" s="12"/>
      <c r="C14" s="12">
        <v>34</v>
      </c>
      <c r="D14" s="12"/>
      <c r="E14" s="12">
        <v>62</v>
      </c>
      <c r="F14" s="12">
        <v>96</v>
      </c>
    </row>
    <row r="15" spans="1:6">
      <c r="A15" s="11" t="s">
        <v>8342</v>
      </c>
      <c r="B15" s="12">
        <v>11</v>
      </c>
      <c r="C15" s="12">
        <v>40</v>
      </c>
      <c r="D15" s="12"/>
      <c r="E15" s="12">
        <v>45</v>
      </c>
      <c r="F15" s="12">
        <v>96</v>
      </c>
    </row>
    <row r="16" spans="1:6">
      <c r="A16" s="11" t="s">
        <v>8363</v>
      </c>
      <c r="B16" s="12">
        <v>59</v>
      </c>
      <c r="C16" s="12">
        <v>36</v>
      </c>
      <c r="D16" s="12"/>
      <c r="E16" s="12"/>
      <c r="F16" s="12">
        <v>95</v>
      </c>
    </row>
    <row r="17" spans="1:6">
      <c r="A17" s="11" t="s">
        <v>8324</v>
      </c>
      <c r="B17" s="12"/>
      <c r="C17" s="12">
        <v>78</v>
      </c>
      <c r="D17" s="12"/>
      <c r="E17" s="12"/>
      <c r="F17" s="12">
        <v>78</v>
      </c>
    </row>
    <row r="18" spans="1:6">
      <c r="A18" s="11" t="s">
        <v>8361</v>
      </c>
      <c r="B18" s="12"/>
      <c r="C18" s="12">
        <v>73</v>
      </c>
      <c r="D18" s="12"/>
      <c r="E18" s="12"/>
      <c r="F18" s="12">
        <v>73</v>
      </c>
    </row>
    <row r="19" spans="1:6">
      <c r="A19" s="11" t="s">
        <v>8332</v>
      </c>
      <c r="B19" s="12"/>
      <c r="C19" s="12">
        <v>37</v>
      </c>
      <c r="D19" s="12">
        <v>17</v>
      </c>
      <c r="E19" s="12"/>
      <c r="F19" s="12">
        <v>54</v>
      </c>
    </row>
    <row r="20" spans="1:6">
      <c r="A20" s="11" t="s">
        <v>8338</v>
      </c>
      <c r="B20" s="12"/>
      <c r="C20" s="12">
        <v>53</v>
      </c>
      <c r="D20" s="12"/>
      <c r="E20" s="12"/>
      <c r="F20" s="12">
        <v>53</v>
      </c>
    </row>
    <row r="21" spans="1:6">
      <c r="A21" s="11" t="s">
        <v>8330</v>
      </c>
      <c r="B21" s="12"/>
      <c r="C21" s="12">
        <v>52</v>
      </c>
      <c r="D21" s="12"/>
      <c r="E21" s="12"/>
      <c r="F21" s="12">
        <v>52</v>
      </c>
    </row>
    <row r="22" spans="1:6">
      <c r="A22" s="11" t="s">
        <v>8358</v>
      </c>
      <c r="B22" s="12"/>
      <c r="C22" s="12"/>
      <c r="D22" s="12"/>
      <c r="E22" s="12">
        <v>52</v>
      </c>
      <c r="F22" s="12">
        <v>52</v>
      </c>
    </row>
    <row r="23" spans="1:6">
      <c r="A23" s="11" t="s">
        <v>8359</v>
      </c>
      <c r="B23" s="12"/>
      <c r="C23" s="12"/>
      <c r="D23" s="12"/>
      <c r="E23" s="12">
        <v>49</v>
      </c>
      <c r="F23" s="12">
        <v>49</v>
      </c>
    </row>
    <row r="24" spans="1:6">
      <c r="A24" s="11" t="s">
        <v>8344</v>
      </c>
      <c r="B24" s="12"/>
      <c r="C24" s="12"/>
      <c r="D24" s="12"/>
      <c r="E24" s="12">
        <v>49</v>
      </c>
      <c r="F24" s="12">
        <v>49</v>
      </c>
    </row>
    <row r="25" spans="1:6">
      <c r="A25" s="11" t="s">
        <v>8354</v>
      </c>
      <c r="B25" s="12"/>
      <c r="C25" s="12"/>
      <c r="D25" s="12"/>
      <c r="E25" s="12">
        <v>48</v>
      </c>
      <c r="F25" s="12">
        <v>48</v>
      </c>
    </row>
    <row r="26" spans="1:6">
      <c r="A26" s="11" t="s">
        <v>8356</v>
      </c>
      <c r="B26" s="12">
        <v>15</v>
      </c>
      <c r="C26" s="12">
        <v>1</v>
      </c>
      <c r="D26" s="12"/>
      <c r="E26" s="12">
        <v>31</v>
      </c>
      <c r="F26" s="12">
        <v>47</v>
      </c>
    </row>
    <row r="27" spans="1:6">
      <c r="A27" s="11" t="s">
        <v>8355</v>
      </c>
      <c r="B27" s="12"/>
      <c r="C27" s="12"/>
      <c r="D27" s="12">
        <v>4</v>
      </c>
      <c r="E27" s="12">
        <v>34</v>
      </c>
      <c r="F27" s="12">
        <v>38</v>
      </c>
    </row>
    <row r="28" spans="1:6">
      <c r="A28" s="11" t="s">
        <v>8349</v>
      </c>
      <c r="B28" s="12"/>
      <c r="C28" s="12"/>
      <c r="D28" s="12"/>
      <c r="E28" s="12">
        <v>35</v>
      </c>
      <c r="F28" s="12">
        <v>35</v>
      </c>
    </row>
    <row r="29" spans="1:6">
      <c r="A29" s="11" t="s">
        <v>8333</v>
      </c>
      <c r="B29" s="12"/>
      <c r="C29" s="12">
        <v>34</v>
      </c>
      <c r="D29" s="12"/>
      <c r="E29" s="12"/>
      <c r="F29" s="12">
        <v>34</v>
      </c>
    </row>
    <row r="30" spans="1:6">
      <c r="A30" s="11" t="s">
        <v>8328</v>
      </c>
      <c r="B30" s="12"/>
      <c r="C30" s="12"/>
      <c r="D30" s="12"/>
      <c r="E30" s="12">
        <v>33</v>
      </c>
      <c r="F30" s="12">
        <v>33</v>
      </c>
    </row>
    <row r="31" spans="1:6">
      <c r="A31" s="11" t="s">
        <v>8327</v>
      </c>
      <c r="B31" s="12"/>
      <c r="C31" s="12">
        <v>32</v>
      </c>
      <c r="D31" s="12"/>
      <c r="E31" s="12"/>
      <c r="F31" s="12">
        <v>32</v>
      </c>
    </row>
    <row r="32" spans="1:6">
      <c r="A32" s="11" t="s">
        <v>8353</v>
      </c>
      <c r="B32" s="12">
        <v>31</v>
      </c>
      <c r="C32" s="12"/>
      <c r="D32" s="12"/>
      <c r="E32" s="12"/>
      <c r="F32" s="12">
        <v>31</v>
      </c>
    </row>
    <row r="33" spans="1:6">
      <c r="A33" s="11" t="s">
        <v>8331</v>
      </c>
      <c r="B33" s="12"/>
      <c r="C33" s="12"/>
      <c r="D33" s="12"/>
      <c r="E33" s="12">
        <v>30</v>
      </c>
      <c r="F33" s="12">
        <v>30</v>
      </c>
    </row>
    <row r="34" spans="1:6">
      <c r="A34" s="11" t="s">
        <v>8360</v>
      </c>
      <c r="B34" s="12">
        <v>6</v>
      </c>
      <c r="C34" s="12">
        <v>21</v>
      </c>
      <c r="D34" s="12"/>
      <c r="E34" s="12"/>
      <c r="F34" s="12">
        <v>27</v>
      </c>
    </row>
    <row r="35" spans="1:6">
      <c r="A35" s="11" t="s">
        <v>8341</v>
      </c>
      <c r="B35" s="12"/>
      <c r="C35" s="12">
        <v>23</v>
      </c>
      <c r="D35" s="12"/>
      <c r="E35" s="12"/>
      <c r="F35" s="12">
        <v>23</v>
      </c>
    </row>
    <row r="36" spans="1:6">
      <c r="A36" s="11" t="s">
        <v>8326</v>
      </c>
      <c r="B36" s="12">
        <v>23</v>
      </c>
      <c r="C36" s="12"/>
      <c r="D36" s="12"/>
      <c r="E36" s="12"/>
      <c r="F36" s="12">
        <v>23</v>
      </c>
    </row>
    <row r="37" spans="1:6">
      <c r="A37" s="11" t="s">
        <v>8350</v>
      </c>
      <c r="B37" s="12"/>
      <c r="C37" s="12"/>
      <c r="D37" s="12"/>
      <c r="E37" s="12">
        <v>20</v>
      </c>
      <c r="F37" s="12">
        <v>20</v>
      </c>
    </row>
    <row r="38" spans="1:6">
      <c r="A38" s="11" t="s">
        <v>8364</v>
      </c>
      <c r="B38" s="12">
        <v>19</v>
      </c>
      <c r="C38" s="12"/>
      <c r="D38" s="12"/>
      <c r="E38" s="12"/>
      <c r="F38" s="12">
        <v>19</v>
      </c>
    </row>
    <row r="39" spans="1:6">
      <c r="A39" s="11" t="s">
        <v>8325</v>
      </c>
      <c r="B39" s="12">
        <v>16</v>
      </c>
      <c r="C39" s="12"/>
      <c r="D39" s="12"/>
      <c r="E39" s="12"/>
      <c r="F39" s="12">
        <v>16</v>
      </c>
    </row>
    <row r="40" spans="1:6">
      <c r="A40" s="11" t="s">
        <v>8343</v>
      </c>
      <c r="B40" s="12"/>
      <c r="C40" s="12">
        <v>14</v>
      </c>
      <c r="D40" s="12"/>
      <c r="E40" s="12"/>
      <c r="F40" s="12">
        <v>14</v>
      </c>
    </row>
    <row r="41" spans="1:6">
      <c r="A41" s="11" t="s">
        <v>8351</v>
      </c>
      <c r="B41" s="12"/>
      <c r="C41" s="12">
        <v>14</v>
      </c>
      <c r="D41" s="12"/>
      <c r="E41" s="12"/>
      <c r="F41" s="12">
        <v>14</v>
      </c>
    </row>
    <row r="42" spans="1:6">
      <c r="A42" s="11" t="s">
        <v>8340</v>
      </c>
      <c r="B42" s="12"/>
      <c r="C42" s="12"/>
      <c r="D42" s="12"/>
      <c r="E42" s="12">
        <v>14</v>
      </c>
      <c r="F42" s="12">
        <v>14</v>
      </c>
    </row>
    <row r="43" spans="1:6">
      <c r="A43" s="11" t="s">
        <v>8339</v>
      </c>
      <c r="B43" s="12"/>
      <c r="C43" s="12">
        <v>7</v>
      </c>
      <c r="D43" s="12"/>
      <c r="E43" s="12">
        <v>7</v>
      </c>
      <c r="F43" s="12">
        <v>14</v>
      </c>
    </row>
    <row r="44" spans="1:6">
      <c r="A44" s="11" t="s">
        <v>8347</v>
      </c>
      <c r="B44" s="12"/>
      <c r="C44" s="12">
        <v>13</v>
      </c>
      <c r="D44" s="12"/>
      <c r="E44" s="12"/>
      <c r="F44" s="12">
        <v>13</v>
      </c>
    </row>
    <row r="45" spans="1:6">
      <c r="A45" s="11" t="s">
        <v>8335</v>
      </c>
      <c r="B45" s="12"/>
      <c r="C45" s="12">
        <v>13</v>
      </c>
      <c r="D45" s="12"/>
      <c r="E45" s="12"/>
      <c r="F45" s="12">
        <v>13</v>
      </c>
    </row>
    <row r="46" spans="1:6">
      <c r="A46" s="11" t="s">
        <v>8345</v>
      </c>
      <c r="B46" s="12"/>
      <c r="C46" s="12">
        <v>11</v>
      </c>
      <c r="D46" s="12"/>
      <c r="E46" s="12"/>
      <c r="F46" s="12">
        <v>11</v>
      </c>
    </row>
    <row r="47" spans="1:6">
      <c r="A47" s="11" t="s">
        <v>8320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08DE5-CB57-214E-951F-46AD9DD45EBC}">
  <dimension ref="A1:F18"/>
  <sheetViews>
    <sheetView workbookViewId="0">
      <selection activeCell="M31" sqref="M31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10" t="s">
        <v>8308</v>
      </c>
      <c r="B1" t="s">
        <v>8323</v>
      </c>
    </row>
    <row r="2" spans="1:6">
      <c r="A2" s="10" t="s">
        <v>8380</v>
      </c>
      <c r="B2" t="s">
        <v>8323</v>
      </c>
    </row>
    <row r="4" spans="1:6">
      <c r="A4" s="10" t="s">
        <v>8321</v>
      </c>
      <c r="B4" s="10" t="s">
        <v>8322</v>
      </c>
    </row>
    <row r="5" spans="1:6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>
      <c r="A6" s="17" t="s">
        <v>8378</v>
      </c>
      <c r="B6" s="12">
        <v>213</v>
      </c>
      <c r="C6" s="12">
        <v>148</v>
      </c>
      <c r="D6" s="12">
        <v>27</v>
      </c>
      <c r="E6" s="12"/>
      <c r="F6" s="12">
        <v>388</v>
      </c>
    </row>
    <row r="7" spans="1:6">
      <c r="A7" s="17" t="s">
        <v>8368</v>
      </c>
      <c r="B7" s="12">
        <v>233</v>
      </c>
      <c r="C7" s="12">
        <v>126</v>
      </c>
      <c r="D7" s="12">
        <v>26</v>
      </c>
      <c r="E7" s="12"/>
      <c r="F7" s="12">
        <v>385</v>
      </c>
    </row>
    <row r="8" spans="1:6">
      <c r="A8" s="17" t="s">
        <v>8369</v>
      </c>
      <c r="B8" s="12">
        <v>192</v>
      </c>
      <c r="C8" s="12">
        <v>148</v>
      </c>
      <c r="D8" s="12">
        <v>44</v>
      </c>
      <c r="E8" s="12"/>
      <c r="F8" s="12">
        <v>384</v>
      </c>
    </row>
    <row r="9" spans="1:6">
      <c r="A9" s="17" t="s">
        <v>8374</v>
      </c>
      <c r="B9" s="12">
        <v>183</v>
      </c>
      <c r="C9" s="12">
        <v>149</v>
      </c>
      <c r="D9" s="12">
        <v>34</v>
      </c>
      <c r="E9" s="12">
        <v>2</v>
      </c>
      <c r="F9" s="12">
        <v>368</v>
      </c>
    </row>
    <row r="10" spans="1:6">
      <c r="A10" s="17" t="s">
        <v>8372</v>
      </c>
      <c r="B10" s="12">
        <v>184</v>
      </c>
      <c r="C10" s="12">
        <v>150</v>
      </c>
      <c r="D10" s="12">
        <v>20</v>
      </c>
      <c r="E10" s="12"/>
      <c r="F10" s="12">
        <v>354</v>
      </c>
    </row>
    <row r="11" spans="1:6">
      <c r="A11" s="17" t="s">
        <v>8375</v>
      </c>
      <c r="B11" s="12">
        <v>202</v>
      </c>
      <c r="C11" s="12">
        <v>105</v>
      </c>
      <c r="D11" s="12">
        <v>27</v>
      </c>
      <c r="E11" s="12">
        <v>18</v>
      </c>
      <c r="F11" s="12">
        <v>352</v>
      </c>
    </row>
    <row r="12" spans="1:6">
      <c r="A12" s="17" t="s">
        <v>8376</v>
      </c>
      <c r="B12" s="12">
        <v>179</v>
      </c>
      <c r="C12" s="12">
        <v>108</v>
      </c>
      <c r="D12" s="12">
        <v>28</v>
      </c>
      <c r="E12" s="12">
        <v>30</v>
      </c>
      <c r="F12" s="12">
        <v>345</v>
      </c>
    </row>
    <row r="13" spans="1:6">
      <c r="A13" s="17" t="s">
        <v>8370</v>
      </c>
      <c r="B13" s="12">
        <v>167</v>
      </c>
      <c r="C13" s="12">
        <v>134</v>
      </c>
      <c r="D13" s="12">
        <v>32</v>
      </c>
      <c r="E13" s="12"/>
      <c r="F13" s="12">
        <v>333</v>
      </c>
    </row>
    <row r="14" spans="1:6">
      <c r="A14" s="17" t="s">
        <v>8373</v>
      </c>
      <c r="B14" s="12">
        <v>180</v>
      </c>
      <c r="C14" s="12">
        <v>113</v>
      </c>
      <c r="D14" s="12">
        <v>37</v>
      </c>
      <c r="E14" s="12"/>
      <c r="F14" s="12">
        <v>330</v>
      </c>
    </row>
    <row r="15" spans="1:6">
      <c r="A15" s="17" t="s">
        <v>8377</v>
      </c>
      <c r="B15" s="12">
        <v>193</v>
      </c>
      <c r="C15" s="12">
        <v>103</v>
      </c>
      <c r="D15" s="12">
        <v>27</v>
      </c>
      <c r="E15" s="12"/>
      <c r="F15" s="12">
        <v>323</v>
      </c>
    </row>
    <row r="16" spans="1:6">
      <c r="A16" s="17" t="s">
        <v>8371</v>
      </c>
      <c r="B16" s="12">
        <v>148</v>
      </c>
      <c r="C16" s="12">
        <v>127</v>
      </c>
      <c r="D16" s="12">
        <v>24</v>
      </c>
      <c r="E16" s="12"/>
      <c r="F16" s="12">
        <v>299</v>
      </c>
    </row>
    <row r="17" spans="1:6">
      <c r="A17" s="17" t="s">
        <v>8379</v>
      </c>
      <c r="B17" s="12">
        <v>111</v>
      </c>
      <c r="C17" s="12">
        <v>119</v>
      </c>
      <c r="D17" s="12">
        <v>23</v>
      </c>
      <c r="E17" s="12"/>
      <c r="F17" s="12">
        <v>253</v>
      </c>
    </row>
    <row r="18" spans="1:6">
      <c r="A18" s="17" t="s">
        <v>8320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D34C-2B79-494D-861C-6A023F65B771}">
  <dimension ref="A1:H13"/>
  <sheetViews>
    <sheetView workbookViewId="0">
      <selection activeCell="L25" sqref="L25"/>
    </sheetView>
  </sheetViews>
  <sheetFormatPr baseColWidth="10" defaultRowHeight="15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>
      <c r="A2" t="s">
        <v>8389</v>
      </c>
      <c r="B2">
        <f>COUNTIFS(Sheet1!$F$1:$F$4115, "successful", Sheet1!$D$1:$D$4115, "&gt;1000")</f>
        <v>1747</v>
      </c>
      <c r="C2">
        <f>COUNTIFS(Sheet1!$F$1:$F$4115, "failed", Sheet1!$D$1:$D$4115, "&gt;1000")</f>
        <v>1354</v>
      </c>
      <c r="D2">
        <f>COUNTIFS(Sheet1!$F$1:$F$4115, "canceled", Sheet1!$D$1:$D$4115, "&gt;1000")</f>
        <v>323</v>
      </c>
      <c r="E2">
        <f>SUM(B2:D2)</f>
        <v>3424</v>
      </c>
      <c r="F2" s="18">
        <f>(B2/E2)</f>
        <v>0.5102219626168224</v>
      </c>
      <c r="G2" s="18">
        <f>(C2/E2)</f>
        <v>0.39544392523364486</v>
      </c>
      <c r="H2" s="18">
        <f>(D2/E2)</f>
        <v>9.4334112149532703E-2</v>
      </c>
    </row>
    <row r="3" spans="1:8">
      <c r="A3" t="s">
        <v>8390</v>
      </c>
      <c r="B3">
        <f>COUNTIFS(Sheet1!$F$1:$F$4115, "successful", Sheet1!$D$1:$D$4115, "&gt;1000", Sheet1!$D$1:$D$4115, "&lt;4999")</f>
        <v>815</v>
      </c>
      <c r="C3">
        <f>COUNTIFS(Sheet1!$F$1:$F$4115, "failed", Sheet1!$D$1:$D$4115, "&gt;1000", Sheet1!$D$1:$D$4115, "&lt;4999")</f>
        <v>357</v>
      </c>
      <c r="D3">
        <f>COUNTIFS(Sheet1!$F$1:$F$4115, "canceled", Sheet1!$D$1:$D$4115, "&gt;1000", Sheet1!$D$1:$D$4115, "&lt;4999")</f>
        <v>52</v>
      </c>
      <c r="E3">
        <f t="shared" ref="E3:E13" si="0">SUM(B3:D3)</f>
        <v>1224</v>
      </c>
      <c r="F3" s="18">
        <f t="shared" ref="F3:F13" si="1">(B3/E3)</f>
        <v>0.66584967320261434</v>
      </c>
      <c r="G3" s="18">
        <f t="shared" ref="G3:G13" si="2">(C3/E3)</f>
        <v>0.29166666666666669</v>
      </c>
      <c r="H3" s="18">
        <f t="shared" ref="H3:H13" si="3">(D3/E3)</f>
        <v>4.2483660130718956E-2</v>
      </c>
    </row>
    <row r="4" spans="1:8">
      <c r="A4" t="s">
        <v>8391</v>
      </c>
      <c r="B4">
        <f>COUNTIFS(Sheet1!$F$1:$F$4115, "successful", Sheet1!$D$1:$D$4115, "&gt;5000", Sheet1!$D$1:$D$4115, "&lt;9999")</f>
        <v>230</v>
      </c>
      <c r="C4">
        <f>COUNTIFS(Sheet1!$F$1:$F$4115, "failed", Sheet1!$D$1:$D$4115, "&gt;5000", Sheet1!$D$1:$D$4115, "&lt;9999")</f>
        <v>160</v>
      </c>
      <c r="D4">
        <f>COUNTIFS(Sheet1!$F$1:$F$4115, "canceled", Sheet1!$D$1:$D$4115, "&gt;5000", Sheet1!$D$1:$D$4115, "&lt;9999")</f>
        <v>27</v>
      </c>
      <c r="E4">
        <f t="shared" si="0"/>
        <v>417</v>
      </c>
      <c r="F4" s="18">
        <f t="shared" si="1"/>
        <v>0.55155875299760193</v>
      </c>
      <c r="G4" s="18">
        <f t="shared" si="2"/>
        <v>0.38369304556354916</v>
      </c>
      <c r="H4" s="18">
        <f t="shared" si="3"/>
        <v>6.4748201438848921E-2</v>
      </c>
    </row>
    <row r="5" spans="1:8">
      <c r="A5" t="s">
        <v>8392</v>
      </c>
      <c r="B5">
        <f>COUNTIFS(Sheet1!$F$1:$F$4115, "successful", Sheet1!$D$1:$D$4115, "&gt;10000", Sheet1!$D$1:$D$4115, "&lt;14999")</f>
        <v>65</v>
      </c>
      <c r="C5">
        <f>COUNTIFS(Sheet1!$F$1:$F$4115, "failed", Sheet1!$D$1:$D$4115, "&gt;10000", Sheet1!$D$1:$D$4115, "&lt;14999")</f>
        <v>59</v>
      </c>
      <c r="D5">
        <f>COUNTIFS(Sheet1!$F$1:$F$4115, "canceled", Sheet1!$D$1:$D$4115, "&gt;10000", Sheet1!$D$1:$D$4115, "&lt;14999")</f>
        <v>12</v>
      </c>
      <c r="E5">
        <f t="shared" si="0"/>
        <v>136</v>
      </c>
      <c r="F5" s="18">
        <f t="shared" si="1"/>
        <v>0.47794117647058826</v>
      </c>
      <c r="G5" s="18">
        <f t="shared" si="2"/>
        <v>0.43382352941176472</v>
      </c>
      <c r="H5" s="18">
        <f t="shared" si="3"/>
        <v>8.8235294117647065E-2</v>
      </c>
    </row>
    <row r="6" spans="1:8">
      <c r="A6" s="11" t="s">
        <v>8393</v>
      </c>
      <c r="B6">
        <f>COUNTIFS(Sheet1!$F$1:$F$4115, "successful", Sheet1!$D$1:$D$4115, "&gt;15000", Sheet1!$D$1:$D$4115, "&lt;19999")</f>
        <v>38</v>
      </c>
      <c r="C6">
        <f>COUNTIFS(Sheet1!$F$1:$F$4115, "failedl", Sheet1!$D$1:$D$4115, "&gt;15000", Sheet1!$D$1:$D$4115, "&lt;19999")</f>
        <v>0</v>
      </c>
      <c r="D6">
        <f>COUNTIFS(Sheet1!$F$1:$F$4115, "canceled", Sheet1!$D$1:$D$4115, "&gt;15000", Sheet1!$D$1:$D$4115, "&lt;19999")</f>
        <v>4</v>
      </c>
      <c r="E6">
        <f t="shared" si="0"/>
        <v>42</v>
      </c>
      <c r="F6" s="18">
        <f t="shared" si="1"/>
        <v>0.90476190476190477</v>
      </c>
      <c r="G6" s="18">
        <f t="shared" si="2"/>
        <v>0</v>
      </c>
      <c r="H6" s="18">
        <f t="shared" si="3"/>
        <v>9.5238095238095233E-2</v>
      </c>
    </row>
    <row r="7" spans="1:8">
      <c r="A7" t="s">
        <v>8394</v>
      </c>
      <c r="B7">
        <f>COUNTIFS(Sheet1!$F$1:$F$4115, "successful", Sheet1!$D$1:$D$4115, "&gt;20000", Sheet1!$D$1:$D$4115, "&lt;24999")</f>
        <v>18</v>
      </c>
      <c r="C7">
        <f>COUNTIFS(Sheet1!$F$1:$F$4115, "failed", Sheet1!$D$1:$D$4115, "&gt;20000", Sheet1!$D$1:$D$4115, "&lt;24999")</f>
        <v>16</v>
      </c>
      <c r="D7">
        <f>COUNTIFS(Sheet1!$F$1:$F$4115, "canceled", Sheet1!$D$1:$D$4115, "&gt;20000", Sheet1!$D$1:$D$4115, "&lt;24999")</f>
        <v>1</v>
      </c>
      <c r="E7">
        <f t="shared" si="0"/>
        <v>35</v>
      </c>
      <c r="F7" s="18">
        <f t="shared" si="1"/>
        <v>0.51428571428571423</v>
      </c>
      <c r="G7" s="18">
        <f t="shared" si="2"/>
        <v>0.45714285714285713</v>
      </c>
      <c r="H7" s="18">
        <f t="shared" si="3"/>
        <v>2.8571428571428571E-2</v>
      </c>
    </row>
    <row r="8" spans="1:8">
      <c r="A8" t="s">
        <v>8395</v>
      </c>
      <c r="B8">
        <f>COUNTIFS(Sheet1!$F$1:$F$4115, "successful", Sheet1!$D$1:$D$4115, "&gt;25000", Sheet1!$D$1:$D$4115, "&lt;29999")</f>
        <v>8</v>
      </c>
      <c r="C8">
        <f>COUNTIFS(Sheet1!$F$1:$F$4115, "failed", Sheet1!$D$1:$D$4115, "&gt;25000", Sheet1!$D$1:$D$4115, "&lt;29999")</f>
        <v>15</v>
      </c>
      <c r="D8">
        <f>COUNTIFS(Sheet1!$F$1:$F$4115, "canceled", Sheet1!$D$1:$D$4115, "&gt;25000", Sheet1!$D$1:$D$4115, "&lt;29999")</f>
        <v>1</v>
      </c>
      <c r="E8">
        <f t="shared" si="0"/>
        <v>24</v>
      </c>
      <c r="F8" s="18">
        <f t="shared" si="1"/>
        <v>0.33333333333333331</v>
      </c>
      <c r="G8" s="18">
        <f t="shared" si="2"/>
        <v>0.625</v>
      </c>
      <c r="H8" s="18">
        <f t="shared" si="3"/>
        <v>4.1666666666666664E-2</v>
      </c>
    </row>
    <row r="9" spans="1:8">
      <c r="A9" t="s">
        <v>8396</v>
      </c>
      <c r="B9">
        <f>COUNTIFS(Sheet1!$F$1:$F$4115, "successful", Sheet1!$D$1:$D$4115, "&gt;30000", Sheet1!$D$1:$D$4115, "&lt;34999")</f>
        <v>6</v>
      </c>
      <c r="C9">
        <f>COUNTIFS(Sheet1!$F$1:$F$4115, "failed", Sheet1!$D$1:$D$4115, "&gt;30000", Sheet1!$D$1:$D$4115, "&lt;34999")</f>
        <v>6</v>
      </c>
      <c r="D9">
        <f>COUNTIFS(Sheet1!$F$1:$F$4115, "canceled", Sheet1!$D$1:$D$4115, "&gt;30000", Sheet1!$D$1:$D$4115, "&lt;34999")</f>
        <v>1</v>
      </c>
      <c r="E9">
        <f t="shared" si="0"/>
        <v>13</v>
      </c>
      <c r="F9" s="18">
        <f t="shared" si="1"/>
        <v>0.46153846153846156</v>
      </c>
      <c r="G9" s="18">
        <f t="shared" si="2"/>
        <v>0.46153846153846156</v>
      </c>
      <c r="H9" s="18">
        <f t="shared" si="3"/>
        <v>7.6923076923076927E-2</v>
      </c>
    </row>
    <row r="10" spans="1:8">
      <c r="A10" t="s">
        <v>8397</v>
      </c>
      <c r="B10">
        <f>COUNTIFS(Sheet1!$F$1:$F$4115, "successful", Sheet1!$D$1:$D$4115, "&gt;35000", Sheet1!$D$1:$D$4115, "&lt;39999")</f>
        <v>4</v>
      </c>
      <c r="C10">
        <f>COUNTIFS(Sheet1!$F$1:$F$4115, "failed", Sheet1!$D$1:$D$4115, "&gt;35000", Sheet1!$D$1:$D$4115, "&lt;39999")</f>
        <v>8</v>
      </c>
      <c r="D10">
        <f>COUNTIFS(Sheet1!$F$1:$F$4115, "canceled", Sheet1!$D$1:$D$4115, "&gt;35000", Sheet1!$D$1:$D$4115, "&lt;39999")</f>
        <v>2</v>
      </c>
      <c r="E10">
        <f t="shared" si="0"/>
        <v>14</v>
      </c>
      <c r="F10" s="18">
        <f t="shared" si="1"/>
        <v>0.2857142857142857</v>
      </c>
      <c r="G10" s="18">
        <f t="shared" si="2"/>
        <v>0.5714285714285714</v>
      </c>
      <c r="H10" s="18">
        <f t="shared" si="3"/>
        <v>0.14285714285714285</v>
      </c>
    </row>
    <row r="11" spans="1:8">
      <c r="A11" t="s">
        <v>8398</v>
      </c>
      <c r="B11">
        <f>COUNTIFS(Sheet1!$F$1:$F$4115, "successful", Sheet1!$D$1:$D$4115, "&gt;40000", Sheet1!$D$1:$D$4115, "&lt;44999")</f>
        <v>5</v>
      </c>
      <c r="C11">
        <f>COUNTIFS(Sheet1!$F$1:$F$4115, "failed", Sheet1!$D$1:$D$4115, "&gt;40000", Sheet1!$D$1:$D$4115, "&lt;44999")</f>
        <v>3</v>
      </c>
      <c r="D11">
        <f>COUNTIFS(Sheet1!$F$1:$F$4115, "canceled", Sheet1!$D$1:$D$4115, "&gt;40000", Sheet1!$D$1:$D$4115, "&lt;44999")</f>
        <v>0</v>
      </c>
      <c r="E11">
        <f t="shared" si="0"/>
        <v>8</v>
      </c>
      <c r="F11" s="18">
        <f t="shared" si="1"/>
        <v>0.625</v>
      </c>
      <c r="G11" s="18">
        <f t="shared" si="2"/>
        <v>0.375</v>
      </c>
      <c r="H11" s="18">
        <f t="shared" si="3"/>
        <v>0</v>
      </c>
    </row>
    <row r="12" spans="1:8">
      <c r="A12" t="s">
        <v>8399</v>
      </c>
      <c r="B12">
        <f>COUNTIFS(Sheet1!$F$1:$F$4115, "successful", Sheet1!$D$1:$D$4115, "&gt;45000", Sheet1!$D$1:$D$4115, "&lt;49999")</f>
        <v>3</v>
      </c>
      <c r="C12">
        <f>COUNTIFS(Sheet1!$F$1:$F$4115, "failed", Sheet1!$D$1:$D$4115, "&gt;45000", Sheet1!$D$1:$D$4115, "&lt;49999")</f>
        <v>5</v>
      </c>
      <c r="D12">
        <f>COUNTIFS(Sheet1!$F$1:$F$4115, "canceled", Sheet1!$D$1:$D$4115, "&gt;45000", Sheet1!$D$1:$D$4115, "&lt;49999")</f>
        <v>2</v>
      </c>
      <c r="E12">
        <f t="shared" si="0"/>
        <v>10</v>
      </c>
      <c r="F12" s="18">
        <f t="shared" si="1"/>
        <v>0.3</v>
      </c>
      <c r="G12" s="18">
        <f t="shared" si="2"/>
        <v>0.5</v>
      </c>
      <c r="H12" s="18">
        <f t="shared" si="3"/>
        <v>0.2</v>
      </c>
    </row>
    <row r="13" spans="1:8">
      <c r="A13" t="s">
        <v>8400</v>
      </c>
      <c r="B13">
        <f>COUNTIFS(Sheet1!$F$1:$F$4115, "successful", Sheet1!$D$1:$D$4115, "&gt;=50000")</f>
        <v>86</v>
      </c>
      <c r="C13">
        <f>COUNTIFS(Sheet1!$F$1:$F$4115, "failed", Sheet1!$D$1:$D$4115, "&gt;=50000")</f>
        <v>258</v>
      </c>
      <c r="D13">
        <f>COUNTIFS(Sheet1!$F$1:$F$4115, "canceled", Sheet1!$D$1:$D$4115, 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PT-Category</vt:lpstr>
      <vt:lpstr>PT-SubCategory</vt:lpstr>
      <vt:lpstr>PT-DateCreated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2018-11-13T22:53:26Z</dcterms:modified>
</cp:coreProperties>
</file>