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nYell\Documents\cis17A_fall2022\github\lab\lab\lab_decimalConversionBase\"/>
    </mc:Choice>
  </mc:AlternateContent>
  <xr:revisionPtr revIDLastSave="0" documentId="13_ncr:1_{7668F0A8-F3ED-4BAF-802E-AE401DDCD5F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" i="1" l="1"/>
  <c r="G32" i="1"/>
  <c r="V31" i="1"/>
  <c r="U32" i="1" s="1"/>
  <c r="U31" i="1"/>
  <c r="Y31" i="1" s="1"/>
  <c r="AA31" i="1" s="1"/>
  <c r="AB31" i="1" s="1"/>
  <c r="P31" i="1"/>
  <c r="Q31" i="1" s="1"/>
  <c r="J31" i="1"/>
  <c r="K31" i="1" s="1"/>
  <c r="J32" i="1" s="1"/>
  <c r="G31" i="1"/>
  <c r="G33" i="1" s="1"/>
  <c r="D31" i="1"/>
  <c r="C32" i="1" s="1"/>
  <c r="D32" i="1" s="1"/>
  <c r="C31" i="1"/>
  <c r="V32" i="1" l="1"/>
  <c r="U33" i="1" s="1"/>
  <c r="N32" i="1"/>
  <c r="Q32" i="1" s="1"/>
  <c r="K32" i="1"/>
  <c r="R31" i="1"/>
  <c r="R32" i="1"/>
  <c r="V33" i="1" l="1"/>
  <c r="Y33" i="1" s="1"/>
  <c r="AA33" i="1" s="1"/>
  <c r="Y32" i="1"/>
  <c r="AA32" i="1" s="1"/>
  <c r="AB32" i="1" s="1"/>
  <c r="AB33" i="1" l="1"/>
  <c r="J21" i="1"/>
  <c r="L21" i="1" s="1"/>
  <c r="L23" i="1" s="1"/>
  <c r="R22" i="1"/>
  <c r="R21" i="1"/>
  <c r="R23" i="1" s="1"/>
  <c r="P21" i="1"/>
  <c r="P22" i="1" s="1"/>
  <c r="R13" i="1"/>
  <c r="P13" i="1"/>
  <c r="R12" i="1"/>
  <c r="R14" i="1" s="1"/>
  <c r="P12" i="1"/>
  <c r="F22" i="1"/>
  <c r="D22" i="1"/>
  <c r="F21" i="1"/>
  <c r="F23" i="1" s="1"/>
  <c r="X12" i="1"/>
  <c r="X14" i="1" s="1"/>
  <c r="V12" i="1"/>
  <c r="F13" i="1"/>
  <c r="D13" i="1"/>
  <c r="F12" i="1"/>
  <c r="V3" i="1"/>
  <c r="J3" i="1"/>
  <c r="F3" i="1"/>
  <c r="F4" i="1"/>
  <c r="X3" i="1"/>
  <c r="X5" i="1" s="1"/>
  <c r="L3" i="1"/>
  <c r="L5" i="1" s="1"/>
  <c r="D4" i="1"/>
  <c r="F14" i="1" l="1"/>
  <c r="F5" i="1"/>
</calcChain>
</file>

<file path=xl/sharedStrings.xml><?xml version="1.0" encoding="utf-8"?>
<sst xmlns="http://schemas.openxmlformats.org/spreadsheetml/2006/main" count="190" uniqueCount="78">
  <si>
    <t xml:space="preserve">.25*2 = </t>
  </si>
  <si>
    <t xml:space="preserve">.5*2 = </t>
  </si>
  <si>
    <t xml:space="preserve">.25 * 8 = </t>
  </si>
  <si>
    <t>2*8^-1</t>
  </si>
  <si>
    <t xml:space="preserve"> .25*16 =</t>
  </si>
  <si>
    <t xml:space="preserve"> 4 x 16^ -1</t>
  </si>
  <si>
    <t xml:space="preserve"> =</t>
  </si>
  <si>
    <t>.01 base 2</t>
  </si>
  <si>
    <t>0.25 base 10</t>
  </si>
  <si>
    <t xml:space="preserve"> 0 x 2^-1 =</t>
  </si>
  <si>
    <t>1 x 2^-2 =</t>
  </si>
  <si>
    <t>Total</t>
  </si>
  <si>
    <t>Given:</t>
  </si>
  <si>
    <t xml:space="preserve"> ==</t>
  </si>
  <si>
    <t>x</t>
  </si>
  <si>
    <t>Base 2</t>
  </si>
  <si>
    <t>Confirm</t>
  </si>
  <si>
    <t>.2 base 8</t>
  </si>
  <si>
    <t>.4 base 16</t>
  </si>
  <si>
    <t>0.25 base 8</t>
  </si>
  <si>
    <t xml:space="preserve">.25*10= </t>
  </si>
  <si>
    <t xml:space="preserve">.5*10 = </t>
  </si>
  <si>
    <t xml:space="preserve"> 2 x 10^-1 =</t>
  </si>
  <si>
    <t>5 x 10^-2 =</t>
  </si>
  <si>
    <t>.25 base 10</t>
  </si>
  <si>
    <t>0.25 base 16</t>
  </si>
  <si>
    <t>Base 16 to Base 2</t>
  </si>
  <si>
    <t>Base 16 to Base 8</t>
  </si>
  <si>
    <t>Base 16 to Base 10</t>
  </si>
  <si>
    <t>.25 base 16</t>
  </si>
  <si>
    <t>Base 10 to Base 2</t>
  </si>
  <si>
    <t>Base 10 to Base 8</t>
  </si>
  <si>
    <t>Base 10 to Base 10</t>
  </si>
  <si>
    <t>Base 10 to Base 16</t>
  </si>
  <si>
    <t>Base 8 to Base 2</t>
  </si>
  <si>
    <t>Base 8 to Base 8</t>
  </si>
  <si>
    <t>Base 8 to Base 10</t>
  </si>
  <si>
    <t>Base 8 to Base 16</t>
  </si>
  <si>
    <t>Base 16 to Base 16</t>
  </si>
  <si>
    <t>r</t>
  </si>
  <si>
    <t>Given</t>
  </si>
  <si>
    <t>remainder</t>
  </si>
  <si>
    <t>Remainder</t>
  </si>
  <si>
    <t>int(x)</t>
  </si>
  <si>
    <t>8^-n</t>
  </si>
  <si>
    <t xml:space="preserve">x * 8^-n = </t>
  </si>
  <si>
    <t>sum += x</t>
  </si>
  <si>
    <t xml:space="preserve"> x * 16^-n</t>
  </si>
  <si>
    <t>sum+=x</t>
  </si>
  <si>
    <t>.1101 base 2</t>
  </si>
  <si>
    <t>.1101 x 10 =</t>
  </si>
  <si>
    <t xml:space="preserve"> = </t>
  </si>
  <si>
    <t>1*10^-1=</t>
  </si>
  <si>
    <t>.1101 x 8 =</t>
  </si>
  <si>
    <t>0 0 0</t>
  </si>
  <si>
    <t>8^-1</t>
  </si>
  <si>
    <t>.1101*16 =</t>
  </si>
  <si>
    <t xml:space="preserve"> 0 0 0 1</t>
  </si>
  <si>
    <t>16^-1</t>
  </si>
  <si>
    <t>r x 10 =</t>
  </si>
  <si>
    <t>stop</t>
  </si>
  <si>
    <t>1*10^-2=</t>
  </si>
  <si>
    <t>r x 8 =</t>
  </si>
  <si>
    <t>1 1 1</t>
  </si>
  <si>
    <t>8^-2</t>
  </si>
  <si>
    <t>r*16 =</t>
  </si>
  <si>
    <t>1 0 1 0</t>
  </si>
  <si>
    <t>16^-2</t>
  </si>
  <si>
    <t>0 0 1 0</t>
  </si>
  <si>
    <t>16^-3</t>
  </si>
  <si>
    <t>0.11 base 10</t>
  </si>
  <si>
    <t>0.07 base 8</t>
  </si>
  <si>
    <t xml:space="preserve"> 000 111 </t>
  </si>
  <si>
    <t>.1123 base 16</t>
  </si>
  <si>
    <t>000.1 1010 0010 base 2</t>
  </si>
  <si>
    <t>Base 2 to Base 10</t>
  </si>
  <si>
    <t>Base 2 to Base 8</t>
  </si>
  <si>
    <t>Base 2 to Base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</si>
</sst>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00000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 style="medium">
        <color rgb="FF000000"/>
      </top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indexed="64"/>
      </right>
      <top/>
      <bottom style="thick">
        <color rgb="FFFF0000"/>
      </bottom>
      <diagonal/>
    </border>
    <border>
      <left/>
      <right style="thick">
        <color rgb="FF000000"/>
      </right>
      <top/>
      <bottom style="thick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thick">
        <color indexed="64"/>
      </right>
      <top/>
      <bottom style="medium">
        <color rgb="FFFF0000"/>
      </bottom>
      <diagonal/>
    </border>
    <border>
      <left/>
      <right style="thick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3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1" fontId="10" fillId="0" borderId="15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18" xfId="0" applyBorder="1" applyAlignment="1">
      <alignment horizontal="right" vertical="center"/>
    </xf>
    <xf numFmtId="164" fontId="0" fillId="0" borderId="18" xfId="0" applyNumberForma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166" fontId="5" fillId="4" borderId="1" xfId="0" applyNumberFormat="1" applyFont="1" applyFill="1" applyBorder="1" applyAlignment="1">
      <alignment horizontal="center" vertical="center"/>
    </xf>
    <xf numFmtId="166" fontId="5" fillId="4" borderId="20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5"/>
  <sheetViews>
    <sheetView tabSelected="1" workbookViewId="0">
      <selection activeCell="E7" sqref="E7"/>
    </sheetView>
  </sheetViews>
  <sheetFormatPr defaultColWidth="9.1328125" defaultRowHeight="23.25" x14ac:dyDescent="0.45"/>
  <cols>
    <col min="1" max="1" width="10.73046875" style="6" customWidth="1"/>
    <col min="2" max="2" width="10.3984375" style="1" bestFit="1" customWidth="1"/>
    <col min="3" max="3" width="12.59765625" style="1" customWidth="1"/>
    <col min="4" max="4" width="5.265625" style="1" bestFit="1" customWidth="1"/>
    <col min="5" max="5" width="12.1328125" style="1" customWidth="1"/>
    <col min="6" max="6" width="9.1328125" style="1"/>
    <col min="7" max="7" width="11.59765625" style="1" customWidth="1"/>
    <col min="8" max="8" width="9.1328125" style="1"/>
    <col min="9" max="9" width="12.73046875" style="1" customWidth="1"/>
    <col min="10" max="10" width="12.53125" style="1" customWidth="1"/>
    <col min="11" max="11" width="9.1328125" style="1"/>
    <col min="12" max="12" width="11.265625" style="1" customWidth="1"/>
    <col min="13" max="13" width="11.265625" style="6" customWidth="1"/>
    <col min="14" max="18" width="11.265625" style="1" customWidth="1"/>
    <col min="19" max="19" width="11.796875" style="6" customWidth="1"/>
    <col min="20" max="20" width="9.1328125" style="1"/>
    <col min="21" max="21" width="13" style="1" customWidth="1"/>
    <col min="22" max="22" width="13.86328125" style="1" customWidth="1"/>
    <col min="23" max="23" width="14.1328125" style="1" customWidth="1"/>
    <col min="24" max="16384" width="9.1328125" style="1"/>
  </cols>
  <sheetData>
    <row r="1" spans="1:41" s="7" customFormat="1" x14ac:dyDescent="0.45">
      <c r="A1" s="36" t="s">
        <v>30</v>
      </c>
      <c r="B1" s="36"/>
      <c r="C1" s="36"/>
      <c r="D1" s="36"/>
      <c r="E1" s="36"/>
      <c r="F1" s="37"/>
      <c r="G1" s="38" t="s">
        <v>31</v>
      </c>
      <c r="H1" s="36"/>
      <c r="I1" s="36"/>
      <c r="J1" s="36"/>
      <c r="K1" s="36"/>
      <c r="L1" s="37"/>
      <c r="M1" s="39" t="s">
        <v>32</v>
      </c>
      <c r="N1" s="40"/>
      <c r="O1" s="40"/>
      <c r="P1" s="40"/>
      <c r="Q1" s="40"/>
      <c r="R1" s="41"/>
      <c r="S1" s="38" t="s">
        <v>33</v>
      </c>
      <c r="T1" s="36"/>
      <c r="U1" s="36"/>
      <c r="V1" s="36"/>
      <c r="W1" s="36"/>
      <c r="X1" s="37"/>
    </row>
    <row r="2" spans="1:41" s="8" customFormat="1" ht="16.149999999999999" thickBot="1" x14ac:dyDescent="0.5">
      <c r="A2" s="47" t="s">
        <v>12</v>
      </c>
      <c r="B2" s="42"/>
      <c r="C2" s="42"/>
      <c r="D2" s="42"/>
      <c r="E2" s="43" t="s">
        <v>16</v>
      </c>
      <c r="F2" s="44"/>
      <c r="G2" s="45" t="s">
        <v>12</v>
      </c>
      <c r="H2" s="42"/>
      <c r="I2" s="42"/>
      <c r="J2" s="42" t="s">
        <v>14</v>
      </c>
      <c r="K2" s="43" t="s">
        <v>16</v>
      </c>
      <c r="L2" s="44"/>
      <c r="M2" s="48" t="s">
        <v>12</v>
      </c>
      <c r="N2" s="42"/>
      <c r="O2" s="42"/>
      <c r="P2" s="42" t="s">
        <v>14</v>
      </c>
      <c r="Q2" s="43" t="s">
        <v>16</v>
      </c>
      <c r="R2" s="44"/>
      <c r="S2" s="47" t="s">
        <v>12</v>
      </c>
      <c r="T2" s="42"/>
      <c r="U2" s="42"/>
      <c r="V2" s="42" t="s">
        <v>14</v>
      </c>
      <c r="W2" s="43" t="s">
        <v>16</v>
      </c>
      <c r="X2" s="44"/>
    </row>
    <row r="3" spans="1:41" s="2" customFormat="1" ht="18" x14ac:dyDescent="0.45">
      <c r="A3" s="6" t="s">
        <v>8</v>
      </c>
      <c r="B3" s="2" t="s">
        <v>13</v>
      </c>
      <c r="C3" s="3" t="s">
        <v>0</v>
      </c>
      <c r="D3" s="2">
        <v>0.5</v>
      </c>
      <c r="E3" s="4" t="s">
        <v>9</v>
      </c>
      <c r="F3" s="26">
        <f>0*2^-1</f>
        <v>0</v>
      </c>
      <c r="G3" s="29" t="s">
        <v>8</v>
      </c>
      <c r="H3" s="4" t="s">
        <v>13</v>
      </c>
      <c r="I3" s="4" t="s">
        <v>2</v>
      </c>
      <c r="J3" s="30">
        <f>0.25*8</f>
        <v>2</v>
      </c>
      <c r="K3" s="4" t="s">
        <v>3</v>
      </c>
      <c r="L3" s="24">
        <f>J3*8^-1</f>
        <v>0.25</v>
      </c>
      <c r="M3" s="29" t="s">
        <v>8</v>
      </c>
      <c r="N3" s="4"/>
      <c r="O3" s="30"/>
      <c r="P3" s="4"/>
      <c r="Q3" s="31"/>
      <c r="R3" s="23"/>
      <c r="S3" s="6" t="s">
        <v>8</v>
      </c>
      <c r="T3" s="2" t="s">
        <v>13</v>
      </c>
      <c r="U3" s="2" t="s">
        <v>4</v>
      </c>
      <c r="V3" s="3">
        <f>0.25*16</f>
        <v>4</v>
      </c>
      <c r="W3" s="4" t="s">
        <v>5</v>
      </c>
      <c r="X3" s="24">
        <f xml:space="preserve">  4*16^-1</f>
        <v>0.25</v>
      </c>
    </row>
    <row r="4" spans="1:41" s="2" customFormat="1" ht="18" x14ac:dyDescent="0.45">
      <c r="A4" s="6"/>
      <c r="C4" s="2" t="s">
        <v>1</v>
      </c>
      <c r="D4" s="3">
        <f>D3*2</f>
        <v>1</v>
      </c>
      <c r="E4" s="4" t="s">
        <v>10</v>
      </c>
      <c r="F4" s="24">
        <f xml:space="preserve"> 1*2^-2</f>
        <v>0.25</v>
      </c>
      <c r="G4" s="32"/>
      <c r="H4" s="4"/>
      <c r="I4" s="4"/>
      <c r="J4" s="4"/>
      <c r="K4" s="4"/>
      <c r="L4" s="24"/>
      <c r="M4" s="29"/>
      <c r="N4" s="4"/>
      <c r="O4" s="4"/>
      <c r="P4" s="30"/>
      <c r="Q4" s="31"/>
      <c r="R4" s="24"/>
      <c r="S4" s="9"/>
      <c r="T4" s="4"/>
      <c r="W4" s="4"/>
      <c r="X4" s="24"/>
    </row>
    <row r="5" spans="1:41" s="4" customFormat="1" ht="18" x14ac:dyDescent="0.45">
      <c r="A5" s="9"/>
      <c r="E5" s="4" t="s">
        <v>11</v>
      </c>
      <c r="F5" s="23">
        <f>F3+F4</f>
        <v>0.25</v>
      </c>
      <c r="G5" s="34"/>
      <c r="H5" s="5"/>
      <c r="K5" s="4" t="s">
        <v>11</v>
      </c>
      <c r="L5" s="24">
        <f>SUM(L3:L4)</f>
        <v>0.25</v>
      </c>
      <c r="M5" s="29"/>
      <c r="R5" s="23"/>
      <c r="S5" s="9"/>
      <c r="W5" s="4" t="s">
        <v>11</v>
      </c>
      <c r="X5" s="24">
        <f>SUM(X3:X4)</f>
        <v>0.25</v>
      </c>
    </row>
    <row r="6" spans="1:41" s="2" customFormat="1" ht="18" x14ac:dyDescent="0.45">
      <c r="A6" s="9"/>
      <c r="B6" s="4"/>
      <c r="C6" s="4"/>
      <c r="D6" s="4"/>
      <c r="E6" s="4"/>
      <c r="F6" s="24"/>
      <c r="G6" s="32"/>
      <c r="H6" s="4"/>
      <c r="I6" s="4"/>
      <c r="J6" s="4"/>
      <c r="K6" s="4"/>
      <c r="L6" s="24"/>
      <c r="M6" s="29"/>
      <c r="N6" s="4"/>
      <c r="O6" s="4"/>
      <c r="P6" s="4"/>
      <c r="Q6" s="4"/>
      <c r="R6" s="24"/>
      <c r="S6" s="9"/>
      <c r="T6" s="4"/>
      <c r="U6" s="4"/>
      <c r="V6" s="4"/>
      <c r="W6" s="4"/>
      <c r="X6" s="24"/>
    </row>
    <row r="7" spans="1:41" s="10" customFormat="1" ht="18.399999999999999" thickBot="1" x14ac:dyDescent="0.5">
      <c r="A7" s="28" t="s">
        <v>8</v>
      </c>
      <c r="B7" s="20" t="s">
        <v>6</v>
      </c>
      <c r="C7" s="21" t="s">
        <v>7</v>
      </c>
      <c r="D7" s="20"/>
      <c r="E7" s="20"/>
      <c r="F7" s="25"/>
      <c r="G7" s="28" t="s">
        <v>8</v>
      </c>
      <c r="H7" s="20" t="s">
        <v>6</v>
      </c>
      <c r="I7" s="22" t="s">
        <v>17</v>
      </c>
      <c r="J7" s="20"/>
      <c r="K7" s="20"/>
      <c r="L7" s="25" t="s">
        <v>6</v>
      </c>
      <c r="M7" s="28"/>
      <c r="N7" s="20"/>
      <c r="O7" s="21"/>
      <c r="P7" s="21"/>
      <c r="Q7" s="20"/>
      <c r="R7" s="25"/>
      <c r="S7" s="19" t="s">
        <v>8</v>
      </c>
      <c r="T7" s="19"/>
      <c r="U7" s="20" t="s">
        <v>6</v>
      </c>
      <c r="V7" s="22" t="s">
        <v>18</v>
      </c>
      <c r="W7" s="20"/>
      <c r="X7" s="25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</row>
    <row r="8" spans="1:41" s="10" customFormat="1" ht="18" x14ac:dyDescent="0.45">
      <c r="A8" s="13"/>
      <c r="B8" s="12"/>
      <c r="C8" s="11"/>
      <c r="D8" s="12"/>
      <c r="E8" s="12"/>
      <c r="F8" s="12"/>
      <c r="G8" s="13"/>
      <c r="H8" s="13"/>
      <c r="I8" s="12"/>
      <c r="J8" s="14"/>
      <c r="K8" s="12"/>
      <c r="L8" s="12"/>
      <c r="M8" s="13"/>
      <c r="N8" s="12"/>
      <c r="O8" s="12"/>
      <c r="P8" s="12"/>
      <c r="Q8" s="12"/>
      <c r="R8" s="12"/>
      <c r="S8" s="13"/>
      <c r="T8" s="13"/>
      <c r="U8" s="12"/>
      <c r="V8" s="14"/>
      <c r="W8" s="12"/>
      <c r="X8" s="12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41" s="4" customFormat="1" ht="18.399999999999999" thickBot="1" x14ac:dyDescent="0.5">
      <c r="A9" s="16"/>
      <c r="B9" s="15"/>
      <c r="C9" s="17"/>
      <c r="D9" s="15"/>
      <c r="E9" s="15"/>
      <c r="F9" s="15"/>
      <c r="G9" s="16"/>
      <c r="H9" s="16"/>
      <c r="I9" s="15"/>
      <c r="J9" s="18"/>
      <c r="K9" s="15"/>
      <c r="L9" s="15"/>
      <c r="M9" s="16"/>
      <c r="N9" s="15"/>
      <c r="O9" s="15"/>
      <c r="P9" s="15"/>
      <c r="Q9" s="15"/>
      <c r="R9" s="15"/>
      <c r="S9" s="16"/>
      <c r="T9" s="16"/>
      <c r="U9" s="15"/>
      <c r="V9" s="18"/>
      <c r="W9" s="15"/>
      <c r="X9" s="15"/>
    </row>
    <row r="10" spans="1:41" s="4" customFormat="1" x14ac:dyDescent="0.45">
      <c r="A10" s="40" t="s">
        <v>34</v>
      </c>
      <c r="B10" s="40"/>
      <c r="C10" s="40"/>
      <c r="D10" s="40"/>
      <c r="E10" s="40"/>
      <c r="F10" s="41"/>
      <c r="G10" s="39" t="s">
        <v>35</v>
      </c>
      <c r="H10" s="40"/>
      <c r="I10" s="40"/>
      <c r="J10" s="40"/>
      <c r="K10" s="40"/>
      <c r="L10" s="41"/>
      <c r="M10" s="39" t="s">
        <v>36</v>
      </c>
      <c r="N10" s="40"/>
      <c r="O10" s="40"/>
      <c r="P10" s="40"/>
      <c r="Q10" s="40"/>
      <c r="R10" s="41"/>
      <c r="S10" s="39" t="s">
        <v>37</v>
      </c>
      <c r="T10" s="40"/>
      <c r="U10" s="40"/>
      <c r="V10" s="40"/>
      <c r="W10" s="40"/>
      <c r="X10" s="46"/>
    </row>
    <row r="11" spans="1:41" s="7" customFormat="1" ht="23.65" customHeight="1" thickBot="1" x14ac:dyDescent="0.5">
      <c r="A11" s="47" t="s">
        <v>12</v>
      </c>
      <c r="B11" s="42"/>
      <c r="C11" s="42"/>
      <c r="D11" s="42"/>
      <c r="E11" s="43" t="s">
        <v>16</v>
      </c>
      <c r="F11" s="44"/>
      <c r="G11" s="45"/>
      <c r="H11" s="42"/>
      <c r="I11" s="42"/>
      <c r="J11" s="42"/>
      <c r="K11" s="43"/>
      <c r="L11" s="44"/>
      <c r="M11" s="48" t="s">
        <v>12</v>
      </c>
      <c r="N11" s="42"/>
      <c r="O11" s="42"/>
      <c r="P11" s="42" t="s">
        <v>14</v>
      </c>
      <c r="Q11" s="43" t="s">
        <v>16</v>
      </c>
      <c r="R11" s="44"/>
      <c r="S11" s="47" t="s">
        <v>12</v>
      </c>
      <c r="T11" s="42"/>
      <c r="U11" s="42"/>
      <c r="V11" s="42" t="s">
        <v>14</v>
      </c>
      <c r="W11" s="43" t="s">
        <v>16</v>
      </c>
      <c r="X11" s="44"/>
    </row>
    <row r="12" spans="1:41" s="2" customFormat="1" ht="18" x14ac:dyDescent="0.45">
      <c r="A12" s="6" t="s">
        <v>19</v>
      </c>
      <c r="B12" s="2" t="s">
        <v>13</v>
      </c>
      <c r="C12" s="3" t="s">
        <v>0</v>
      </c>
      <c r="D12" s="2">
        <v>0.5</v>
      </c>
      <c r="E12" s="2" t="s">
        <v>9</v>
      </c>
      <c r="F12" s="26">
        <f>0*2^-1</f>
        <v>0</v>
      </c>
      <c r="G12" s="6" t="s">
        <v>19</v>
      </c>
      <c r="H12" s="4"/>
      <c r="I12" s="30"/>
      <c r="J12" s="4"/>
      <c r="K12" s="31"/>
      <c r="L12" s="23"/>
      <c r="M12" s="29" t="s">
        <v>19</v>
      </c>
      <c r="N12" s="4" t="s">
        <v>13</v>
      </c>
      <c r="O12" s="30" t="s">
        <v>20</v>
      </c>
      <c r="P12" s="4">
        <f>0.25*10</f>
        <v>2.5</v>
      </c>
      <c r="Q12" s="31" t="s">
        <v>22</v>
      </c>
      <c r="R12" s="23">
        <f>2*10^-1</f>
        <v>0.2</v>
      </c>
      <c r="S12" s="6" t="s">
        <v>19</v>
      </c>
      <c r="T12" s="2" t="s">
        <v>13</v>
      </c>
      <c r="U12" s="2" t="s">
        <v>4</v>
      </c>
      <c r="V12" s="3">
        <f>0.25*16</f>
        <v>4</v>
      </c>
      <c r="W12" s="4" t="s">
        <v>5</v>
      </c>
      <c r="X12" s="24">
        <f xml:space="preserve">  4*16^-1</f>
        <v>0.25</v>
      </c>
    </row>
    <row r="13" spans="1:41" s="2" customFormat="1" ht="18" x14ac:dyDescent="0.45">
      <c r="A13" s="6"/>
      <c r="C13" s="2" t="s">
        <v>1</v>
      </c>
      <c r="D13" s="3">
        <f>D12*2</f>
        <v>1</v>
      </c>
      <c r="E13" s="2" t="s">
        <v>10</v>
      </c>
      <c r="F13" s="24">
        <f xml:space="preserve"> 1*2^-2</f>
        <v>0.25</v>
      </c>
      <c r="G13" s="32"/>
      <c r="H13" s="4"/>
      <c r="I13" s="4"/>
      <c r="J13" s="30"/>
      <c r="K13" s="31"/>
      <c r="L13" s="24"/>
      <c r="M13" s="29"/>
      <c r="N13" s="4"/>
      <c r="O13" s="4" t="s">
        <v>21</v>
      </c>
      <c r="P13" s="30">
        <f>(P12-2)*10</f>
        <v>5</v>
      </c>
      <c r="Q13" s="31" t="s">
        <v>23</v>
      </c>
      <c r="R13" s="24">
        <f>5*10^-2</f>
        <v>0.05</v>
      </c>
      <c r="S13" s="6"/>
      <c r="T13" s="4"/>
      <c r="W13" s="4"/>
      <c r="X13" s="24"/>
    </row>
    <row r="14" spans="1:41" s="4" customFormat="1" ht="18" x14ac:dyDescent="0.45">
      <c r="A14" s="9"/>
      <c r="E14" s="4" t="s">
        <v>11</v>
      </c>
      <c r="F14" s="23">
        <f>F12+F13</f>
        <v>0.25</v>
      </c>
      <c r="G14" s="32"/>
      <c r="L14" s="23"/>
      <c r="M14" s="29"/>
      <c r="Q14" s="4" t="s">
        <v>11</v>
      </c>
      <c r="R14" s="23">
        <f>R12+R13</f>
        <v>0.25</v>
      </c>
      <c r="S14" s="9"/>
      <c r="W14" s="4" t="s">
        <v>11</v>
      </c>
      <c r="X14" s="24">
        <f>SUM(X12:X13)</f>
        <v>0.25</v>
      </c>
    </row>
    <row r="15" spans="1:41" s="2" customFormat="1" ht="18" x14ac:dyDescent="0.45">
      <c r="A15" s="9"/>
      <c r="B15" s="4"/>
      <c r="C15" s="4"/>
      <c r="D15" s="4"/>
      <c r="E15" s="4"/>
      <c r="F15" s="24"/>
      <c r="G15" s="32"/>
      <c r="H15" s="4"/>
      <c r="I15" s="4"/>
      <c r="J15" s="4"/>
      <c r="K15" s="4"/>
      <c r="L15" s="24"/>
      <c r="M15" s="29"/>
      <c r="N15" s="4"/>
      <c r="O15" s="4"/>
      <c r="P15" s="4"/>
      <c r="Q15" s="4"/>
      <c r="R15" s="24"/>
      <c r="S15" s="9"/>
      <c r="T15" s="4"/>
      <c r="U15" s="4"/>
      <c r="V15" s="4"/>
      <c r="W15" s="4"/>
      <c r="X15" s="24"/>
    </row>
    <row r="16" spans="1:41" s="2" customFormat="1" ht="36.4" thickBot="1" x14ac:dyDescent="0.5">
      <c r="A16" s="19" t="s">
        <v>19</v>
      </c>
      <c r="B16" s="20" t="s">
        <v>13</v>
      </c>
      <c r="C16" s="21" t="s">
        <v>7</v>
      </c>
      <c r="D16" s="20"/>
      <c r="E16" s="20"/>
      <c r="F16" s="25"/>
      <c r="G16" s="33"/>
      <c r="H16" s="20"/>
      <c r="I16" s="21"/>
      <c r="J16" s="21"/>
      <c r="K16" s="20"/>
      <c r="L16" s="25"/>
      <c r="M16" s="28" t="s">
        <v>19</v>
      </c>
      <c r="N16" s="20" t="s">
        <v>13</v>
      </c>
      <c r="O16" s="21" t="s">
        <v>24</v>
      </c>
      <c r="P16" s="21"/>
      <c r="Q16" s="20"/>
      <c r="R16" s="25"/>
      <c r="S16" s="19" t="s">
        <v>19</v>
      </c>
      <c r="T16" s="20" t="s">
        <v>13</v>
      </c>
      <c r="U16" s="22" t="s">
        <v>18</v>
      </c>
      <c r="V16" s="22"/>
      <c r="W16" s="20"/>
      <c r="X16" s="25"/>
    </row>
    <row r="17" spans="1:28" x14ac:dyDescent="0.45">
      <c r="A17" s="13"/>
      <c r="B17" s="12"/>
      <c r="C17" s="11"/>
      <c r="D17" s="12"/>
      <c r="E17" s="12"/>
      <c r="F17" s="12"/>
      <c r="G17" s="13"/>
      <c r="H17" s="13"/>
      <c r="I17" s="12"/>
      <c r="J17" s="14"/>
      <c r="K17" s="12"/>
      <c r="L17" s="12"/>
      <c r="M17" s="13"/>
      <c r="N17" s="12"/>
      <c r="O17" s="12"/>
      <c r="P17" s="12"/>
      <c r="Q17" s="12"/>
      <c r="R17" s="12"/>
      <c r="S17" s="13"/>
      <c r="T17" s="13"/>
      <c r="U17" s="12"/>
      <c r="V17" s="14"/>
      <c r="W17" s="12"/>
      <c r="X17" s="12"/>
    </row>
    <row r="18" spans="1:28" ht="23.65" thickBot="1" x14ac:dyDescent="0.5">
      <c r="A18" s="16"/>
      <c r="B18" s="15"/>
      <c r="C18" s="17"/>
      <c r="D18" s="15"/>
      <c r="E18" s="15"/>
      <c r="F18" s="15"/>
      <c r="G18" s="16"/>
      <c r="H18" s="16"/>
      <c r="I18" s="15"/>
      <c r="J18" s="18"/>
      <c r="K18" s="15"/>
      <c r="L18" s="15"/>
      <c r="M18" s="16"/>
      <c r="N18" s="15"/>
      <c r="O18" s="15"/>
      <c r="P18" s="15"/>
      <c r="Q18" s="15"/>
      <c r="R18" s="15"/>
      <c r="S18" s="16"/>
      <c r="T18" s="16"/>
      <c r="U18" s="15"/>
      <c r="V18" s="18"/>
      <c r="W18" s="15"/>
      <c r="X18" s="15"/>
    </row>
    <row r="19" spans="1:28" x14ac:dyDescent="0.45">
      <c r="A19" s="40" t="s">
        <v>26</v>
      </c>
      <c r="B19" s="40"/>
      <c r="C19" s="40"/>
      <c r="D19" s="40"/>
      <c r="E19" s="40"/>
      <c r="F19" s="41"/>
      <c r="G19" s="39" t="s">
        <v>27</v>
      </c>
      <c r="H19" s="40"/>
      <c r="I19" s="40"/>
      <c r="J19" s="40"/>
      <c r="K19" s="40"/>
      <c r="L19" s="41"/>
      <c r="M19" s="39" t="s">
        <v>28</v>
      </c>
      <c r="N19" s="40"/>
      <c r="O19" s="40"/>
      <c r="P19" s="40"/>
      <c r="Q19" s="40"/>
      <c r="R19" s="41"/>
      <c r="S19" s="39" t="s">
        <v>38</v>
      </c>
      <c r="T19" s="40"/>
      <c r="U19" s="40"/>
      <c r="V19" s="40"/>
      <c r="W19" s="40"/>
      <c r="X19" s="41"/>
    </row>
    <row r="20" spans="1:28" ht="23.65" thickBot="1" x14ac:dyDescent="0.5">
      <c r="A20" s="47" t="s">
        <v>12</v>
      </c>
      <c r="B20" s="42"/>
      <c r="C20" s="42"/>
      <c r="D20" s="42"/>
      <c r="E20" s="43" t="s">
        <v>16</v>
      </c>
      <c r="F20" s="44"/>
      <c r="G20" s="42" t="s">
        <v>12</v>
      </c>
      <c r="H20" s="42"/>
      <c r="I20" s="42"/>
      <c r="J20" s="42" t="s">
        <v>14</v>
      </c>
      <c r="K20" s="43" t="s">
        <v>16</v>
      </c>
      <c r="L20" s="44"/>
      <c r="M20" s="48" t="s">
        <v>12</v>
      </c>
      <c r="N20" s="42"/>
      <c r="O20" s="42"/>
      <c r="P20" s="42" t="s">
        <v>14</v>
      </c>
      <c r="Q20" s="43" t="s">
        <v>16</v>
      </c>
      <c r="R20" s="44"/>
      <c r="S20" s="47" t="s">
        <v>12</v>
      </c>
      <c r="T20" s="42"/>
      <c r="U20" s="42"/>
      <c r="V20" s="42" t="s">
        <v>14</v>
      </c>
      <c r="W20" s="43" t="s">
        <v>16</v>
      </c>
      <c r="X20" s="44"/>
    </row>
    <row r="21" spans="1:28" x14ac:dyDescent="0.45">
      <c r="A21" s="6" t="s">
        <v>25</v>
      </c>
      <c r="B21" s="2" t="s">
        <v>13</v>
      </c>
      <c r="C21" s="3" t="s">
        <v>0</v>
      </c>
      <c r="D21" s="2">
        <v>0.5</v>
      </c>
      <c r="E21" s="2" t="s">
        <v>9</v>
      </c>
      <c r="F21" s="26">
        <f>0*2^-1</f>
        <v>0</v>
      </c>
      <c r="G21" s="6" t="s">
        <v>25</v>
      </c>
      <c r="H21" s="4" t="s">
        <v>13</v>
      </c>
      <c r="I21" s="4" t="s">
        <v>2</v>
      </c>
      <c r="J21" s="30">
        <f>0.25*8</f>
        <v>2</v>
      </c>
      <c r="K21" s="4" t="s">
        <v>3</v>
      </c>
      <c r="L21" s="24">
        <f>J21*8^-1</f>
        <v>0.25</v>
      </c>
      <c r="M21" s="6" t="s">
        <v>25</v>
      </c>
      <c r="N21" s="4" t="s">
        <v>13</v>
      </c>
      <c r="O21" s="30" t="s">
        <v>20</v>
      </c>
      <c r="P21" s="4">
        <f>0.25*10</f>
        <v>2.5</v>
      </c>
      <c r="Q21" s="31" t="s">
        <v>22</v>
      </c>
      <c r="R21" s="23">
        <f>2*10^-1</f>
        <v>0.2</v>
      </c>
      <c r="S21" s="6" t="s">
        <v>25</v>
      </c>
      <c r="T21" s="2"/>
      <c r="U21" s="2"/>
      <c r="V21" s="3"/>
      <c r="W21" s="4"/>
      <c r="X21" s="24"/>
    </row>
    <row r="22" spans="1:28" x14ac:dyDescent="0.45">
      <c r="B22" s="2"/>
      <c r="C22" s="2" t="s">
        <v>1</v>
      </c>
      <c r="D22" s="3">
        <f>D21*2</f>
        <v>1</v>
      </c>
      <c r="E22" s="2" t="s">
        <v>10</v>
      </c>
      <c r="F22" s="24">
        <f xml:space="preserve"> 1*2^-2</f>
        <v>0.25</v>
      </c>
      <c r="G22" s="2"/>
      <c r="H22" s="4"/>
      <c r="I22" s="4"/>
      <c r="J22" s="4"/>
      <c r="K22" s="4"/>
      <c r="L22" s="24"/>
      <c r="M22" s="29"/>
      <c r="N22" s="4"/>
      <c r="O22" s="4" t="s">
        <v>21</v>
      </c>
      <c r="P22" s="30">
        <f>(P21-2)*10</f>
        <v>5</v>
      </c>
      <c r="Q22" s="31" t="s">
        <v>23</v>
      </c>
      <c r="R22" s="24">
        <f>5*10^-2</f>
        <v>0.05</v>
      </c>
      <c r="T22" s="4"/>
      <c r="U22" s="2"/>
      <c r="V22" s="2"/>
      <c r="W22" s="4"/>
      <c r="X22" s="24"/>
    </row>
    <row r="23" spans="1:28" x14ac:dyDescent="0.45">
      <c r="A23" s="9"/>
      <c r="B23" s="4"/>
      <c r="C23" s="4"/>
      <c r="D23" s="4"/>
      <c r="E23" s="4" t="s">
        <v>11</v>
      </c>
      <c r="F23" s="23">
        <f>F21+F22</f>
        <v>0.25</v>
      </c>
      <c r="G23" s="4"/>
      <c r="H23" s="5"/>
      <c r="I23" s="4"/>
      <c r="J23" s="4"/>
      <c r="K23" s="4" t="s">
        <v>11</v>
      </c>
      <c r="L23" s="24">
        <f>SUM(L21:L22)</f>
        <v>0.25</v>
      </c>
      <c r="M23" s="29"/>
      <c r="N23" s="4"/>
      <c r="O23" s="4"/>
      <c r="P23" s="4"/>
      <c r="Q23" s="4" t="s">
        <v>11</v>
      </c>
      <c r="R23" s="23">
        <f>R21+R22</f>
        <v>0.25</v>
      </c>
      <c r="S23" s="9"/>
      <c r="T23" s="4"/>
      <c r="U23" s="4"/>
      <c r="V23" s="4"/>
      <c r="W23" s="4"/>
      <c r="X23" s="24"/>
    </row>
    <row r="24" spans="1:28" x14ac:dyDescent="0.45">
      <c r="A24" s="9"/>
      <c r="B24" s="4"/>
      <c r="C24" s="4"/>
      <c r="D24" s="4"/>
      <c r="E24" s="4"/>
      <c r="F24" s="24"/>
      <c r="G24" s="4"/>
      <c r="H24" s="4"/>
      <c r="I24" s="4"/>
      <c r="J24" s="4"/>
      <c r="K24" s="4"/>
      <c r="L24" s="24"/>
      <c r="M24" s="29"/>
      <c r="N24" s="4"/>
      <c r="O24" s="4"/>
      <c r="P24" s="4"/>
      <c r="Q24" s="4"/>
      <c r="R24" s="24"/>
      <c r="S24" s="9"/>
      <c r="T24" s="4"/>
      <c r="U24" s="4"/>
      <c r="V24" s="4"/>
      <c r="W24" s="4"/>
      <c r="X24" s="24"/>
    </row>
    <row r="25" spans="1:28" ht="36.4" thickBot="1" x14ac:dyDescent="0.5">
      <c r="A25" s="19" t="s">
        <v>29</v>
      </c>
      <c r="B25" s="20" t="s">
        <v>13</v>
      </c>
      <c r="C25" s="21" t="s">
        <v>7</v>
      </c>
      <c r="D25" s="20"/>
      <c r="E25" s="20"/>
      <c r="F25" s="25"/>
      <c r="G25" s="35" t="s">
        <v>25</v>
      </c>
      <c r="H25" s="20" t="s">
        <v>6</v>
      </c>
      <c r="I25" s="22" t="s">
        <v>17</v>
      </c>
      <c r="J25" s="20"/>
      <c r="K25" s="20"/>
      <c r="L25" s="25" t="s">
        <v>6</v>
      </c>
      <c r="M25" s="19" t="s">
        <v>25</v>
      </c>
      <c r="N25" s="20" t="s">
        <v>13</v>
      </c>
      <c r="O25" s="21" t="s">
        <v>24</v>
      </c>
      <c r="P25" s="21"/>
      <c r="Q25" s="20"/>
      <c r="R25" s="25"/>
      <c r="S25" s="19"/>
      <c r="T25" s="20"/>
      <c r="U25" s="22"/>
      <c r="V25" s="22"/>
      <c r="W25" s="20"/>
      <c r="X25" s="25"/>
    </row>
    <row r="26" spans="1:28" x14ac:dyDescent="0.45">
      <c r="A26" s="103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3"/>
      <c r="N26" s="104"/>
      <c r="O26" s="104"/>
      <c r="P26" s="104"/>
      <c r="Q26" s="104"/>
      <c r="R26" s="104"/>
      <c r="S26" s="103"/>
      <c r="T26" s="104"/>
      <c r="U26" s="104"/>
      <c r="V26" s="104"/>
      <c r="W26" s="104"/>
      <c r="X26" s="104"/>
      <c r="Y26" s="104"/>
      <c r="Z26" s="104"/>
      <c r="AA26" s="104"/>
      <c r="AB26" s="104"/>
    </row>
    <row r="27" spans="1:28" ht="23.65" thickBot="1" x14ac:dyDescent="0.5">
      <c r="A27" s="16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6"/>
      <c r="N27" s="105"/>
      <c r="O27" s="105"/>
      <c r="P27" s="105"/>
      <c r="Q27" s="105"/>
      <c r="R27" s="105"/>
      <c r="S27" s="16"/>
      <c r="T27" s="105"/>
      <c r="U27" s="105"/>
      <c r="V27" s="105"/>
      <c r="W27" s="105"/>
      <c r="X27" s="105"/>
      <c r="Y27" s="105"/>
      <c r="Z27" s="105"/>
      <c r="AA27" s="105"/>
      <c r="AB27" s="105"/>
    </row>
    <row r="28" spans="1:28" x14ac:dyDescent="0.45">
      <c r="A28" s="81" t="s">
        <v>75</v>
      </c>
      <c r="B28" s="82"/>
      <c r="C28" s="82"/>
      <c r="D28" s="82"/>
      <c r="E28" s="82"/>
      <c r="F28" s="82"/>
      <c r="G28" s="83"/>
      <c r="H28" s="81" t="s">
        <v>76</v>
      </c>
      <c r="I28" s="82"/>
      <c r="J28" s="82"/>
      <c r="K28" s="82"/>
      <c r="L28" s="82"/>
      <c r="M28" s="82"/>
      <c r="N28" s="82"/>
      <c r="O28" s="82"/>
      <c r="P28" s="82"/>
      <c r="Q28" s="82"/>
      <c r="R28" s="83"/>
      <c r="S28" s="81" t="s">
        <v>77</v>
      </c>
      <c r="T28" s="82"/>
      <c r="U28" s="82"/>
      <c r="V28" s="82"/>
      <c r="W28" s="82"/>
      <c r="X28" s="82"/>
      <c r="Y28" s="82"/>
      <c r="Z28" s="82"/>
      <c r="AA28" s="82"/>
      <c r="AB28" s="92"/>
    </row>
    <row r="29" spans="1:28" x14ac:dyDescent="0.45">
      <c r="A29" s="84"/>
      <c r="B29" s="84"/>
      <c r="C29" s="84"/>
      <c r="D29" s="85" t="s">
        <v>39</v>
      </c>
      <c r="E29" s="84"/>
      <c r="F29" s="84"/>
      <c r="G29" s="86"/>
      <c r="H29" s="84"/>
      <c r="I29" s="84"/>
      <c r="J29" s="84"/>
      <c r="K29" s="85" t="s">
        <v>39</v>
      </c>
      <c r="L29" s="84"/>
      <c r="M29" s="84"/>
      <c r="N29" s="84"/>
      <c r="O29" s="84"/>
      <c r="P29" s="84"/>
      <c r="Q29" s="84"/>
      <c r="R29" s="86"/>
      <c r="S29" s="84"/>
      <c r="T29" s="84"/>
      <c r="U29" s="84"/>
      <c r="V29" s="87" t="s">
        <v>39</v>
      </c>
      <c r="W29" s="84"/>
      <c r="X29" s="84"/>
      <c r="Y29" s="84"/>
      <c r="Z29" s="84"/>
      <c r="AA29" s="84"/>
      <c r="AB29" s="88"/>
    </row>
    <row r="30" spans="1:28" ht="23.65" thickBot="1" x14ac:dyDescent="0.5">
      <c r="A30" s="89" t="s">
        <v>40</v>
      </c>
      <c r="B30" s="89"/>
      <c r="C30" s="89" t="s">
        <v>14</v>
      </c>
      <c r="D30" s="89" t="s">
        <v>41</v>
      </c>
      <c r="E30" s="89"/>
      <c r="F30" s="89" t="s">
        <v>16</v>
      </c>
      <c r="G30" s="90"/>
      <c r="H30" s="89" t="s">
        <v>40</v>
      </c>
      <c r="I30" s="89"/>
      <c r="J30" s="89" t="s">
        <v>14</v>
      </c>
      <c r="K30" s="89" t="s">
        <v>42</v>
      </c>
      <c r="L30" s="89"/>
      <c r="M30" s="89" t="s">
        <v>15</v>
      </c>
      <c r="N30" s="89" t="s">
        <v>43</v>
      </c>
      <c r="O30" s="89" t="s">
        <v>44</v>
      </c>
      <c r="P30" s="89" t="s">
        <v>44</v>
      </c>
      <c r="Q30" s="89" t="s">
        <v>45</v>
      </c>
      <c r="R30" s="90" t="s">
        <v>46</v>
      </c>
      <c r="S30" s="89" t="s">
        <v>40</v>
      </c>
      <c r="T30" s="89"/>
      <c r="U30" s="89" t="s">
        <v>14</v>
      </c>
      <c r="V30" s="89" t="s">
        <v>42</v>
      </c>
      <c r="W30" s="89"/>
      <c r="X30" s="89" t="s">
        <v>15</v>
      </c>
      <c r="Y30" s="89" t="s">
        <v>43</v>
      </c>
      <c r="Z30" s="89"/>
      <c r="AA30" s="89" t="s">
        <v>47</v>
      </c>
      <c r="AB30" s="91" t="s">
        <v>48</v>
      </c>
    </row>
    <row r="31" spans="1:28" ht="28.5" x14ac:dyDescent="0.45">
      <c r="A31" s="52" t="s">
        <v>49</v>
      </c>
      <c r="B31" s="53" t="s">
        <v>50</v>
      </c>
      <c r="C31" s="54">
        <f>0.1101*10</f>
        <v>1.101</v>
      </c>
      <c r="D31" s="54">
        <f>C31-1</f>
        <v>0.10099999999999998</v>
      </c>
      <c r="E31" s="49" t="s">
        <v>51</v>
      </c>
      <c r="F31" s="53" t="s">
        <v>52</v>
      </c>
      <c r="G31" s="55">
        <f>1*10^-1</f>
        <v>0.1</v>
      </c>
      <c r="H31" s="52" t="s">
        <v>49</v>
      </c>
      <c r="I31" s="53" t="s">
        <v>53</v>
      </c>
      <c r="J31" s="54">
        <f>0.1101*8</f>
        <v>0.88080000000000003</v>
      </c>
      <c r="K31" s="54">
        <f>J31</f>
        <v>0.88080000000000003</v>
      </c>
      <c r="L31" s="56"/>
      <c r="M31" s="57" t="s">
        <v>54</v>
      </c>
      <c r="N31" s="57">
        <v>0</v>
      </c>
      <c r="O31" s="49" t="s">
        <v>55</v>
      </c>
      <c r="P31" s="56">
        <f>1/8</f>
        <v>0.125</v>
      </c>
      <c r="Q31" s="58">
        <f>N31*P31</f>
        <v>0</v>
      </c>
      <c r="R31" s="59">
        <f>Q31</f>
        <v>0</v>
      </c>
      <c r="S31" s="52" t="s">
        <v>49</v>
      </c>
      <c r="T31" s="49" t="s">
        <v>56</v>
      </c>
      <c r="U31" s="54">
        <f>0.1101*16</f>
        <v>1.7616000000000001</v>
      </c>
      <c r="V31" s="54">
        <f>U31-1</f>
        <v>0.76160000000000005</v>
      </c>
      <c r="W31" s="49"/>
      <c r="X31" s="49" t="s">
        <v>57</v>
      </c>
      <c r="Y31" s="57">
        <f>U31-V31</f>
        <v>1</v>
      </c>
      <c r="Z31" s="49" t="s">
        <v>58</v>
      </c>
      <c r="AA31" s="49">
        <f>Y31*16^-1</f>
        <v>6.25E-2</v>
      </c>
      <c r="AB31" s="51">
        <f>AA31</f>
        <v>6.25E-2</v>
      </c>
    </row>
    <row r="32" spans="1:28" ht="23.65" thickBot="1" x14ac:dyDescent="0.5">
      <c r="A32" s="60"/>
      <c r="B32" s="61" t="s">
        <v>59</v>
      </c>
      <c r="C32" s="60">
        <f>D31*10</f>
        <v>1.0099999999999998</v>
      </c>
      <c r="D32" s="60">
        <f>C32-1</f>
        <v>9.9999999999997868E-3</v>
      </c>
      <c r="E32" s="62" t="s">
        <v>60</v>
      </c>
      <c r="F32" s="63" t="s">
        <v>61</v>
      </c>
      <c r="G32" s="64">
        <f>1*10^-2</f>
        <v>0.01</v>
      </c>
      <c r="H32" s="60"/>
      <c r="I32" s="61" t="s">
        <v>62</v>
      </c>
      <c r="J32" s="60">
        <f>K31*8</f>
        <v>7.0464000000000002</v>
      </c>
      <c r="K32" s="60">
        <f>J32-7</f>
        <v>4.6400000000000219E-2</v>
      </c>
      <c r="L32" s="62" t="s">
        <v>60</v>
      </c>
      <c r="M32" s="65" t="s">
        <v>63</v>
      </c>
      <c r="N32" s="66">
        <f>J32</f>
        <v>7.0464000000000002</v>
      </c>
      <c r="O32" s="67" t="s">
        <v>64</v>
      </c>
      <c r="P32" s="68">
        <f>1/8^2</f>
        <v>1.5625E-2</v>
      </c>
      <c r="Q32" s="69">
        <f>N32*P32</f>
        <v>0.1101</v>
      </c>
      <c r="R32" s="70">
        <f>SUM(Q31+Q32)</f>
        <v>0.1101</v>
      </c>
      <c r="S32" s="49"/>
      <c r="T32" s="53" t="s">
        <v>65</v>
      </c>
      <c r="U32" s="54">
        <f>V31*16</f>
        <v>12.185600000000001</v>
      </c>
      <c r="V32" s="54">
        <f>U32-12</f>
        <v>0.18560000000000088</v>
      </c>
      <c r="W32" s="49"/>
      <c r="X32" s="49" t="s">
        <v>66</v>
      </c>
      <c r="Y32" s="57">
        <f>U32-V32</f>
        <v>12</v>
      </c>
      <c r="Z32" s="49" t="s">
        <v>67</v>
      </c>
      <c r="AA32" s="49">
        <f>Y32*16^-2</f>
        <v>4.6875E-2</v>
      </c>
      <c r="AB32" s="71">
        <f>AB31+AA32</f>
        <v>0.109375</v>
      </c>
    </row>
    <row r="33" spans="1:28" ht="24" thickTop="1" thickBot="1" x14ac:dyDescent="0.5">
      <c r="A33" s="49"/>
      <c r="B33" s="49"/>
      <c r="C33" s="72"/>
      <c r="D33" s="54"/>
      <c r="E33" s="49"/>
      <c r="F33" s="49" t="s">
        <v>11</v>
      </c>
      <c r="G33" s="51">
        <f>SUM(G31:G32)</f>
        <v>0.11</v>
      </c>
      <c r="H33" s="49"/>
      <c r="I33" s="53"/>
      <c r="J33" s="54"/>
      <c r="K33" s="54"/>
      <c r="L33" s="56"/>
      <c r="M33" s="57"/>
      <c r="N33" s="57"/>
      <c r="O33" s="73"/>
      <c r="P33" s="56"/>
      <c r="Q33" s="58"/>
      <c r="R33" s="59"/>
      <c r="S33" s="60"/>
      <c r="T33" s="74" t="s">
        <v>65</v>
      </c>
      <c r="U33" s="75">
        <f>V32*16</f>
        <v>2.969600000000014</v>
      </c>
      <c r="V33" s="75">
        <f>U33-3</f>
        <v>-3.0399999999985994E-2</v>
      </c>
      <c r="W33" s="76" t="s">
        <v>60</v>
      </c>
      <c r="X33" s="77" t="s">
        <v>68</v>
      </c>
      <c r="Y33" s="78">
        <f>U33-V33</f>
        <v>3</v>
      </c>
      <c r="Z33" s="77" t="s">
        <v>69</v>
      </c>
      <c r="AA33" s="77">
        <f>Y33*16^-3</f>
        <v>7.32421875E-4</v>
      </c>
      <c r="AB33" s="79">
        <f>AB32+AA33</f>
        <v>0.110107421875</v>
      </c>
    </row>
    <row r="34" spans="1:28" ht="23.65" thickTop="1" x14ac:dyDescent="0.45">
      <c r="A34" s="49"/>
      <c r="B34" s="49"/>
      <c r="C34" s="80"/>
      <c r="D34" s="80"/>
      <c r="E34" s="49"/>
      <c r="F34" s="49"/>
      <c r="G34" s="50"/>
      <c r="H34" s="49"/>
      <c r="I34" s="53"/>
      <c r="J34" s="54"/>
      <c r="K34" s="54"/>
      <c r="L34" s="56"/>
      <c r="M34" s="57"/>
      <c r="N34" s="57"/>
      <c r="O34" s="73"/>
      <c r="P34" s="56"/>
      <c r="Q34" s="58"/>
      <c r="R34" s="59"/>
      <c r="S34" s="49"/>
      <c r="T34" s="49"/>
      <c r="U34" s="54"/>
      <c r="V34" s="54"/>
      <c r="W34" s="49"/>
      <c r="X34" s="49"/>
      <c r="Y34" s="57"/>
      <c r="Z34" s="49"/>
      <c r="AA34" s="49"/>
      <c r="AB34" s="71"/>
    </row>
    <row r="35" spans="1:28" ht="23.65" thickBot="1" x14ac:dyDescent="0.5">
      <c r="A35" s="93"/>
      <c r="B35" s="93"/>
      <c r="C35" s="93" t="s">
        <v>70</v>
      </c>
      <c r="D35" s="93"/>
      <c r="E35" s="93"/>
      <c r="F35" s="93"/>
      <c r="G35" s="94"/>
      <c r="H35" s="93"/>
      <c r="I35" s="93"/>
      <c r="J35" s="95" t="s">
        <v>71</v>
      </c>
      <c r="K35" s="96"/>
      <c r="L35" s="97"/>
      <c r="M35" s="98" t="s">
        <v>72</v>
      </c>
      <c r="N35" s="93"/>
      <c r="O35" s="93"/>
      <c r="P35" s="99"/>
      <c r="Q35" s="99"/>
      <c r="R35" s="100"/>
      <c r="S35" s="101" t="s">
        <v>49</v>
      </c>
      <c r="T35" s="93" t="s">
        <v>13</v>
      </c>
      <c r="U35" s="93" t="s">
        <v>73</v>
      </c>
      <c r="V35" s="93"/>
      <c r="W35" s="93" t="s">
        <v>13</v>
      </c>
      <c r="X35" s="96" t="s">
        <v>74</v>
      </c>
      <c r="Y35" s="93"/>
      <c r="Z35" s="93"/>
      <c r="AA35" s="93"/>
      <c r="AB35" s="102"/>
    </row>
  </sheetData>
  <mergeCells count="28">
    <mergeCell ref="A28:G28"/>
    <mergeCell ref="C34:D34"/>
    <mergeCell ref="H28:R28"/>
    <mergeCell ref="S28:AB28"/>
    <mergeCell ref="A19:F19"/>
    <mergeCell ref="A1:F1"/>
    <mergeCell ref="S1:X1"/>
    <mergeCell ref="A10:F10"/>
    <mergeCell ref="S10:W10"/>
    <mergeCell ref="S19:X19"/>
    <mergeCell ref="G19:L19"/>
    <mergeCell ref="E20:F20"/>
    <mergeCell ref="K20:L20"/>
    <mergeCell ref="W20:X20"/>
    <mergeCell ref="M1:R1"/>
    <mergeCell ref="Q2:R2"/>
    <mergeCell ref="M10:R10"/>
    <mergeCell ref="Q11:R11"/>
    <mergeCell ref="M19:R19"/>
    <mergeCell ref="Q20:R20"/>
    <mergeCell ref="K2:L2"/>
    <mergeCell ref="W2:X2"/>
    <mergeCell ref="E2:F2"/>
    <mergeCell ref="G1:L1"/>
    <mergeCell ref="G10:L10"/>
    <mergeCell ref="E11:F11"/>
    <mergeCell ref="K11:L11"/>
    <mergeCell ref="W11:X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DanYell</cp:lastModifiedBy>
  <dcterms:created xsi:type="dcterms:W3CDTF">2015-06-05T18:17:20Z</dcterms:created>
  <dcterms:modified xsi:type="dcterms:W3CDTF">2022-09-23T04:20:04Z</dcterms:modified>
</cp:coreProperties>
</file>