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homework\orderN_table\"/>
    </mc:Choice>
  </mc:AlternateContent>
  <xr:revisionPtr revIDLastSave="0" documentId="13_ncr:1_{BA7A2CEB-92F5-4C94-9CF9-549685C773D8}" xr6:coauthVersionLast="47" xr6:coauthVersionMax="47" xr10:uidLastSave="{00000000-0000-0000-0000-000000000000}"/>
  <bookViews>
    <workbookView xWindow="-98" yWindow="-98" windowWidth="22695" windowHeight="14595" xr2:uid="{A3E25D94-02FD-408A-AEC9-20E39878919C}"/>
  </bookViews>
  <sheets>
    <sheet name="order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9" i="2"/>
  <c r="L29" i="2"/>
  <c r="E6" i="2"/>
  <c r="L27" i="2"/>
  <c r="M22" i="2"/>
  <c r="D36" i="2"/>
  <c r="D35" i="2"/>
  <c r="D34" i="2"/>
  <c r="D37" i="2"/>
  <c r="D3" i="2" l="1"/>
  <c r="D10" i="2" s="1"/>
  <c r="D8" i="2"/>
  <c r="E2" i="2"/>
  <c r="M21" i="2" l="1"/>
  <c r="D6" i="2"/>
  <c r="E3" i="2"/>
  <c r="D12" i="2"/>
  <c r="D11" i="2"/>
  <c r="D7" i="2"/>
  <c r="F2" i="2"/>
  <c r="F3" i="2" s="1"/>
  <c r="E7" i="2" l="1"/>
  <c r="F12" i="2"/>
  <c r="E12" i="2"/>
  <c r="E11" i="2"/>
  <c r="E10" i="2"/>
  <c r="E8" i="2"/>
  <c r="N29" i="2"/>
  <c r="F8" i="2"/>
  <c r="F11" i="2"/>
  <c r="F7" i="2"/>
  <c r="F10" i="2"/>
  <c r="G2" i="2"/>
  <c r="G20" i="2" l="1"/>
  <c r="N28" i="2"/>
  <c r="H26" i="2"/>
  <c r="J27" i="2" s="1"/>
  <c r="N27" i="2" s="1"/>
  <c r="I2" i="2"/>
  <c r="J2" i="2" s="1"/>
  <c r="G3" i="2"/>
  <c r="H2" i="2"/>
  <c r="H3" i="2" s="1"/>
  <c r="H12" i="2" l="1"/>
  <c r="G12" i="2"/>
  <c r="H10" i="2"/>
  <c r="H11" i="2"/>
  <c r="H7" i="2"/>
  <c r="G8" i="2"/>
  <c r="G10" i="2"/>
  <c r="G11" i="2"/>
  <c r="G7" i="2"/>
  <c r="H8" i="2"/>
  <c r="I3" i="2"/>
  <c r="I12" i="2" l="1"/>
  <c r="I8" i="2"/>
  <c r="I11" i="2"/>
  <c r="I7" i="2"/>
  <c r="I10" i="2"/>
  <c r="J3" i="2"/>
  <c r="J12" i="2" l="1"/>
  <c r="J8" i="2"/>
  <c r="J11" i="2"/>
  <c r="J7" i="2"/>
  <c r="J10" i="2"/>
</calcChain>
</file>

<file path=xl/sharedStrings.xml><?xml version="1.0" encoding="utf-8"?>
<sst xmlns="http://schemas.openxmlformats.org/spreadsheetml/2006/main" count="93" uniqueCount="86">
  <si>
    <t>1 second</t>
  </si>
  <si>
    <t>1 minute</t>
  </si>
  <si>
    <t>1 hour</t>
  </si>
  <si>
    <t>n</t>
  </si>
  <si>
    <t>n!</t>
  </si>
  <si>
    <t>1 month</t>
  </si>
  <si>
    <t>1 century</t>
  </si>
  <si>
    <r>
      <rPr>
        <b/>
        <sz val="16"/>
        <color theme="1"/>
        <rFont val="Calibri"/>
        <family val="2"/>
      </rPr>
      <t>√</t>
    </r>
    <r>
      <rPr>
        <b/>
        <sz val="16"/>
        <color theme="1"/>
        <rFont val="Calibri"/>
        <family val="2"/>
        <scheme val="minor"/>
      </rPr>
      <t>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</si>
  <si>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</si>
  <si>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</si>
  <si>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</si>
  <si>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1    year</t>
  </si>
  <si>
    <t>f(n)</t>
  </si>
  <si>
    <t xml:space="preserve"> [13,14)</t>
  </si>
  <si>
    <t>[3,4)</t>
  </si>
  <si>
    <t>binary search</t>
  </si>
  <si>
    <t>mark,bubble sort</t>
  </si>
  <si>
    <t>linear search</t>
  </si>
  <si>
    <t xml:space="preserve"> =</t>
  </si>
  <si>
    <t>[5,6)</t>
  </si>
  <si>
    <t>[9,10)</t>
  </si>
  <si>
    <t xml:space="preserve">9! = </t>
  </si>
  <si>
    <t>10! =</t>
  </si>
  <si>
    <t xml:space="preserve">8! = </t>
  </si>
  <si>
    <t xml:space="preserve">7! = </t>
  </si>
  <si>
    <t xml:space="preserve">4! = </t>
  </si>
  <si>
    <t xml:space="preserve">3! = </t>
  </si>
  <si>
    <t xml:space="preserve">5! = </t>
  </si>
  <si>
    <t xml:space="preserve">6! = </t>
  </si>
  <si>
    <t xml:space="preserve">11! = </t>
  </si>
  <si>
    <t xml:space="preserve">12! = </t>
  </si>
  <si>
    <t>[7,8)</t>
  </si>
  <si>
    <t>[10,11)</t>
  </si>
  <si>
    <t>[11,12)</t>
  </si>
  <si>
    <t xml:space="preserve">13! = </t>
  </si>
  <si>
    <t xml:space="preserve">14! = </t>
  </si>
  <si>
    <t>1 day</t>
  </si>
  <si>
    <t xml:space="preserve">n! = </t>
  </si>
  <si>
    <t xml:space="preserve">n = </t>
  </si>
  <si>
    <t xml:space="preserve">nt (s) = </t>
  </si>
  <si>
    <t xml:space="preserve">t (s) = </t>
  </si>
  <si>
    <t xml:space="preserve">ex1.  10*LOG(10,2) = </t>
  </si>
  <si>
    <t>inverse of logn</t>
  </si>
  <si>
    <r>
      <t xml:space="preserve">inverse of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</si>
  <si>
    <r>
      <t>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</si>
  <si>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f</t>
    </r>
    <r>
      <rPr>
        <vertAlign val="superscript"/>
        <sz val="16"/>
        <color theme="1"/>
        <rFont val="Calibri"/>
        <family val="2"/>
        <scheme val="minor"/>
      </rPr>
      <t>-1</t>
    </r>
    <r>
      <rPr>
        <sz val="16"/>
        <color theme="1"/>
        <rFont val="Calibri"/>
        <family val="2"/>
        <scheme val="minor"/>
      </rPr>
      <t>(n)</t>
    </r>
  </si>
  <si>
    <t>log base 2</t>
  </si>
  <si>
    <t xml:space="preserve"> = </t>
  </si>
  <si>
    <t xml:space="preserve"> =  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</si>
  <si>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</si>
  <si>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M </t>
    </r>
  </si>
  <si>
    <t xml:space="preserve"> +</t>
  </si>
  <si>
    <t>Log Addition</t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</si>
  <si>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MN</t>
    </r>
  </si>
  <si>
    <t>Log Power Rule</t>
  </si>
  <si>
    <r>
      <t>Log</t>
    </r>
    <r>
      <rPr>
        <vertAlign val="sub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>M</t>
    </r>
    <r>
      <rPr>
        <vertAlign val="superscript"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 xml:space="preserve"> = 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M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</si>
  <si>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 x</t>
    </r>
  </si>
  <si>
    <t>log calculator</t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</si>
  <si>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>(log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n) =  </t>
    </r>
  </si>
  <si>
    <r>
      <t>f</t>
    </r>
    <r>
      <rPr>
        <b/>
        <vertAlign val="superscript"/>
        <sz val="16"/>
        <color theme="1"/>
        <rFont val="Calibri"/>
        <family val="2"/>
        <scheme val="minor"/>
      </rPr>
      <t>-1</t>
    </r>
    <r>
      <rPr>
        <b/>
        <sz val="16"/>
        <color theme="1"/>
        <rFont val="Calibri"/>
        <family val="2"/>
        <scheme val="minor"/>
      </rPr>
      <t xml:space="preserve">(nlogn) = </t>
    </r>
  </si>
  <si>
    <t>2^n</t>
  </si>
  <si>
    <t>Testing formulas</t>
  </si>
  <si>
    <t>Helper Sites</t>
  </si>
  <si>
    <r>
      <t>x = 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</si>
  <si>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t>n! calculator</t>
  </si>
  <si>
    <t>intro 2 logs</t>
  </si>
  <si>
    <t xml:space="preserve"> --&gt;</t>
  </si>
  <si>
    <t>M</t>
  </si>
  <si>
    <t>N</t>
  </si>
  <si>
    <t>MN</t>
  </si>
  <si>
    <r>
      <t>nlog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</si>
  <si>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(MN) = </t>
    </r>
  </si>
  <si>
    <t>=</t>
  </si>
  <si>
    <t xml:space="preserve"> LOG(C18^,2)*c18</t>
  </si>
  <si>
    <t xml:space="preserve">most </t>
  </si>
  <si>
    <t># of computations</t>
  </si>
  <si>
    <t>least</t>
  </si>
  <si>
    <r>
      <t>P 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</si>
  <si>
    <r>
      <t>log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n</t>
    </r>
    <r>
      <rPr>
        <vertAlign val="superscript"/>
        <sz val="16"/>
        <color theme="1"/>
        <rFont val="Calibri"/>
        <family val="2"/>
        <scheme val="minor"/>
      </rPr>
      <t>p</t>
    </r>
  </si>
  <si>
    <t>2^3.2e10</t>
  </si>
  <si>
    <t>2^3.2e8</t>
  </si>
  <si>
    <t>2^8.6e5</t>
  </si>
  <si>
    <t>2^3.6e4</t>
  </si>
  <si>
    <t>2^2.6E07</t>
  </si>
  <si>
    <t xml:space="preserve">ex2.   LOG(10^10,2) = </t>
  </si>
  <si>
    <t>*use desmos y=xlog2(x)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</si>
</sst>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"/>
    <numFmt numFmtId="170" formatCode="0.000E+00"/>
  </numFmts>
  <fonts count="1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</font>
    <font>
      <vertAlign val="superscript"/>
      <sz val="16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7" fillId="0" borderId="5" xfId="0" applyNumberFormat="1" applyFont="1" applyBorder="1" applyAlignment="1">
      <alignment horizontal="left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1" fillId="5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0" fontId="1" fillId="5" borderId="8" xfId="0" applyNumberFormat="1" applyFont="1" applyFill="1" applyBorder="1" applyAlignment="1">
      <alignment horizontal="left" vertical="center"/>
    </xf>
    <xf numFmtId="11" fontId="1" fillId="4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0" fontId="8" fillId="7" borderId="2" xfId="0" applyFont="1" applyFill="1" applyBorder="1" applyAlignment="1">
      <alignment horizontal="right" vertical="center"/>
    </xf>
    <xf numFmtId="166" fontId="7" fillId="5" borderId="8" xfId="0" applyNumberFormat="1" applyFont="1" applyFill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discretemathematics/factorials.php" TargetMode="External"/><Relationship Id="rId2" Type="http://schemas.openxmlformats.org/officeDocument/2006/relationships/hyperlink" Target="https://coolconversion.com/math/log-calculator/Log-base_2_of_3600_" TargetMode="External"/><Relationship Id="rId1" Type="http://schemas.openxmlformats.org/officeDocument/2006/relationships/hyperlink" Target="https://byjus.com/maths/log-base-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xpii.com/t/intro-to-adding-and-subtracting-logs-same-base-4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C68-F639-4D59-9A8B-E668B0D8CC80}">
  <dimension ref="A1:N46"/>
  <sheetViews>
    <sheetView tabSelected="1" topLeftCell="A3" zoomScale="109" zoomScaleNormal="130" workbookViewId="0">
      <selection activeCell="D17" sqref="D17"/>
    </sheetView>
  </sheetViews>
  <sheetFormatPr defaultRowHeight="21" x14ac:dyDescent="0.5"/>
  <cols>
    <col min="1" max="1" width="20" style="2" bestFit="1" customWidth="1"/>
    <col min="2" max="2" width="16.4375" style="2" bestFit="1" customWidth="1"/>
    <col min="3" max="3" width="11.625" style="1" bestFit="1" customWidth="1"/>
    <col min="4" max="4" width="16.8125" style="2" bestFit="1" customWidth="1"/>
    <col min="5" max="5" width="12.5" style="2" bestFit="1" customWidth="1"/>
    <col min="6" max="6" width="16" style="2" bestFit="1" customWidth="1"/>
    <col min="7" max="7" width="15.875" style="2" customWidth="1"/>
    <col min="8" max="9" width="14.0625" style="2" bestFit="1" customWidth="1"/>
    <col min="10" max="10" width="16.8125" style="2" bestFit="1" customWidth="1"/>
    <col min="11" max="11" width="16.125" style="2" bestFit="1" customWidth="1"/>
    <col min="12" max="12" width="6.3125" style="2" customWidth="1"/>
    <col min="13" max="13" width="12.5" style="2" bestFit="1" customWidth="1"/>
    <col min="14" max="14" width="12.875" style="16" bestFit="1" customWidth="1"/>
    <col min="15" max="16384" width="9" style="2"/>
  </cols>
  <sheetData>
    <row r="1" spans="1:14" x14ac:dyDescent="0.5">
      <c r="B1" s="61" t="s">
        <v>38</v>
      </c>
      <c r="C1" s="62"/>
      <c r="D1" s="26">
        <v>10</v>
      </c>
      <c r="E1" s="53"/>
    </row>
    <row r="2" spans="1:14" s="33" customFormat="1" ht="18" x14ac:dyDescent="0.5">
      <c r="B2" s="76" t="s">
        <v>40</v>
      </c>
      <c r="C2" s="43"/>
      <c r="D2" s="44">
        <v>1</v>
      </c>
      <c r="E2" s="44">
        <f>60*D2</f>
        <v>60</v>
      </c>
      <c r="F2" s="44">
        <f>E2*60</f>
        <v>3600</v>
      </c>
      <c r="G2" s="44">
        <f>F2*24</f>
        <v>86400</v>
      </c>
      <c r="H2" s="44">
        <f>G2*30</f>
        <v>2592000</v>
      </c>
      <c r="I2" s="45">
        <f>G2*365</f>
        <v>31536000</v>
      </c>
      <c r="J2" s="45">
        <f>I2*100</f>
        <v>3153600000</v>
      </c>
      <c r="L2" s="46"/>
      <c r="N2" s="47"/>
    </row>
    <row r="3" spans="1:14" ht="23.25" x14ac:dyDescent="0.5">
      <c r="B3" s="32" t="s">
        <v>39</v>
      </c>
      <c r="C3" s="31"/>
      <c r="D3" s="20">
        <f>$D$1*D2</f>
        <v>10</v>
      </c>
      <c r="E3" s="20">
        <f t="shared" ref="E3:J3" si="0">$D$1*E2</f>
        <v>600</v>
      </c>
      <c r="F3" s="21">
        <f t="shared" si="0"/>
        <v>36000</v>
      </c>
      <c r="G3" s="21">
        <f t="shared" si="0"/>
        <v>864000</v>
      </c>
      <c r="H3" s="21">
        <f t="shared" si="0"/>
        <v>25920000</v>
      </c>
      <c r="I3" s="21">
        <f t="shared" si="0"/>
        <v>315360000</v>
      </c>
      <c r="J3" s="21">
        <f t="shared" si="0"/>
        <v>31536000000</v>
      </c>
    </row>
    <row r="4" spans="1:14" x14ac:dyDescent="0.5">
      <c r="B4" s="29"/>
      <c r="C4" s="30"/>
      <c r="D4" s="23" t="s">
        <v>0</v>
      </c>
      <c r="E4" s="23" t="s">
        <v>1</v>
      </c>
      <c r="F4" s="23" t="s">
        <v>2</v>
      </c>
      <c r="G4" s="23" t="s">
        <v>36</v>
      </c>
      <c r="H4" s="23" t="s">
        <v>5</v>
      </c>
      <c r="I4" s="23" t="s">
        <v>11</v>
      </c>
      <c r="J4" s="23" t="s">
        <v>6</v>
      </c>
    </row>
    <row r="5" spans="1:14" s="3" customFormat="1" ht="42" x14ac:dyDescent="0.5">
      <c r="B5" s="3" t="s">
        <v>75</v>
      </c>
      <c r="C5" s="22" t="s">
        <v>12</v>
      </c>
      <c r="D5" s="28"/>
      <c r="E5" s="28"/>
      <c r="F5" s="28"/>
      <c r="G5" s="28"/>
      <c r="H5" s="25"/>
      <c r="I5" s="28"/>
      <c r="J5" s="28"/>
      <c r="N5" s="17"/>
    </row>
    <row r="6" spans="1:14" x14ac:dyDescent="0.5">
      <c r="A6" s="12" t="s">
        <v>15</v>
      </c>
      <c r="B6" s="2" t="s">
        <v>74</v>
      </c>
      <c r="C6" s="27" t="s">
        <v>44</v>
      </c>
      <c r="D6" s="24">
        <f>2^D3</f>
        <v>1024</v>
      </c>
      <c r="E6" s="70">
        <f>(2^600)</f>
        <v>4.149515568880993E+180</v>
      </c>
      <c r="F6" s="70" t="s">
        <v>82</v>
      </c>
      <c r="G6" s="70" t="s">
        <v>81</v>
      </c>
      <c r="H6" s="70" t="s">
        <v>83</v>
      </c>
      <c r="I6" s="70" t="s">
        <v>80</v>
      </c>
      <c r="J6" s="70" t="s">
        <v>79</v>
      </c>
    </row>
    <row r="7" spans="1:14" x14ac:dyDescent="0.5">
      <c r="A7" s="12"/>
      <c r="B7" s="12"/>
      <c r="C7" s="13" t="s">
        <v>7</v>
      </c>
      <c r="D7" s="10">
        <f>D3^2</f>
        <v>100</v>
      </c>
      <c r="E7" s="35">
        <f>E3^2</f>
        <v>360000</v>
      </c>
      <c r="F7" s="14">
        <f t="shared" ref="F7:J7" si="1">F3^2</f>
        <v>1296000000</v>
      </c>
      <c r="G7" s="14">
        <f t="shared" si="1"/>
        <v>746496000000</v>
      </c>
      <c r="H7" s="14">
        <f t="shared" si="1"/>
        <v>671846400000000</v>
      </c>
      <c r="I7" s="14">
        <f t="shared" si="1"/>
        <v>9.94519296E+16</v>
      </c>
      <c r="J7" s="14">
        <f t="shared" si="1"/>
        <v>9.94519296E+20</v>
      </c>
    </row>
    <row r="8" spans="1:14" x14ac:dyDescent="0.5">
      <c r="A8" s="12" t="s">
        <v>17</v>
      </c>
      <c r="B8" s="12"/>
      <c r="C8" s="4" t="s">
        <v>3</v>
      </c>
      <c r="D8" s="5">
        <f>D2*$D$1</f>
        <v>10</v>
      </c>
      <c r="E8" s="5">
        <f>E3</f>
        <v>600</v>
      </c>
      <c r="F8" s="15">
        <f>F3</f>
        <v>36000</v>
      </c>
      <c r="G8" s="15">
        <f>G3</f>
        <v>864000</v>
      </c>
      <c r="H8" s="15">
        <f t="shared" ref="H8" si="2">H2*$D$1</f>
        <v>25920000</v>
      </c>
      <c r="I8" s="15">
        <f>I3</f>
        <v>315360000</v>
      </c>
      <c r="J8" s="15">
        <f>J3</f>
        <v>31536000000</v>
      </c>
    </row>
    <row r="9" spans="1:14" ht="24" x14ac:dyDescent="0.5">
      <c r="A9" s="12"/>
      <c r="B9" s="12"/>
      <c r="C9" s="13" t="s">
        <v>70</v>
      </c>
      <c r="D9" s="9">
        <v>4.5</v>
      </c>
      <c r="E9" s="9">
        <v>91.5</v>
      </c>
      <c r="F9" s="9">
        <v>3103.5</v>
      </c>
      <c r="G9" s="9">
        <v>54877.5</v>
      </c>
      <c r="H9" s="9">
        <v>1278099.5</v>
      </c>
      <c r="I9" s="9">
        <v>13320099.5</v>
      </c>
      <c r="J9" s="9">
        <v>1052000099.5</v>
      </c>
    </row>
    <row r="10" spans="1:14" ht="24" x14ac:dyDescent="0.5">
      <c r="A10" s="12" t="s">
        <v>16</v>
      </c>
      <c r="B10" s="12"/>
      <c r="C10" s="4" t="s">
        <v>8</v>
      </c>
      <c r="D10" s="8">
        <f>D3^(1/2)</f>
        <v>3.1622776601683795</v>
      </c>
      <c r="E10" s="8">
        <f t="shared" ref="E10:J10" si="3">E3^(1/2)</f>
        <v>24.494897427831781</v>
      </c>
      <c r="F10" s="8">
        <f t="shared" si="3"/>
        <v>189.73665961010275</v>
      </c>
      <c r="G10" s="8">
        <f t="shared" si="3"/>
        <v>929.51600308978004</v>
      </c>
      <c r="H10" s="8">
        <f t="shared" si="3"/>
        <v>5091.1688245431424</v>
      </c>
      <c r="I10" s="8">
        <f t="shared" si="3"/>
        <v>17758.37830433849</v>
      </c>
      <c r="J10" s="8">
        <f t="shared" si="3"/>
        <v>177583.7830433849</v>
      </c>
    </row>
    <row r="11" spans="1:14" ht="24" x14ac:dyDescent="0.5">
      <c r="A11" s="12" t="s">
        <v>43</v>
      </c>
      <c r="B11" s="12"/>
      <c r="C11" s="13" t="s">
        <v>9</v>
      </c>
      <c r="D11" s="9">
        <f>D3^(1/3)</f>
        <v>2.1544346900318838</v>
      </c>
      <c r="E11" s="9">
        <f t="shared" ref="E11:J11" si="4">E3^(1/3)</f>
        <v>8.434326653017493</v>
      </c>
      <c r="F11" s="9">
        <f t="shared" si="4"/>
        <v>33.019272488946264</v>
      </c>
      <c r="G11" s="9">
        <f t="shared" si="4"/>
        <v>95.244063118091972</v>
      </c>
      <c r="H11" s="9">
        <f t="shared" si="4"/>
        <v>295.94544891965649</v>
      </c>
      <c r="I11" s="9">
        <f t="shared" si="4"/>
        <v>680.66831642296881</v>
      </c>
      <c r="J11" s="9">
        <f t="shared" si="4"/>
        <v>3159.382456902862</v>
      </c>
    </row>
    <row r="12" spans="1:14" ht="24" x14ac:dyDescent="0.5">
      <c r="A12" s="12" t="s">
        <v>42</v>
      </c>
      <c r="B12" s="12"/>
      <c r="C12" s="4" t="s">
        <v>10</v>
      </c>
      <c r="D12" s="8">
        <f>LOG(D3,2)</f>
        <v>3.3219280948873626</v>
      </c>
      <c r="E12" s="8">
        <f t="shared" ref="E12" si="5">LOG(E3,2)</f>
        <v>9.2288186904958813</v>
      </c>
      <c r="F12" s="8">
        <f>LOG((F3/2),2)+LOG(2,2)</f>
        <v>15.135709286104401</v>
      </c>
      <c r="G12" s="8">
        <f t="shared" ref="G12:J12" si="6">LOG((G3/2),2)+LOG(2,2)</f>
        <v>19.720671786825555</v>
      </c>
      <c r="H12" s="8">
        <f t="shared" si="6"/>
        <v>24.627562382434075</v>
      </c>
      <c r="I12" s="8">
        <f t="shared" si="6"/>
        <v>28.232424440592936</v>
      </c>
      <c r="J12" s="8">
        <f t="shared" si="6"/>
        <v>34.87628063036766</v>
      </c>
    </row>
    <row r="13" spans="1:14" x14ac:dyDescent="0.5">
      <c r="A13" s="12"/>
      <c r="B13" s="12" t="s">
        <v>76</v>
      </c>
      <c r="C13" s="13" t="s">
        <v>4</v>
      </c>
      <c r="D13" s="7" t="s">
        <v>14</v>
      </c>
      <c r="E13" s="6" t="s">
        <v>19</v>
      </c>
      <c r="F13" s="6" t="s">
        <v>31</v>
      </c>
      <c r="G13" s="6" t="s">
        <v>20</v>
      </c>
      <c r="H13" s="6" t="s">
        <v>32</v>
      </c>
      <c r="I13" s="6" t="s">
        <v>33</v>
      </c>
      <c r="J13" s="11" t="s">
        <v>13</v>
      </c>
    </row>
    <row r="16" spans="1:14" x14ac:dyDescent="0.5">
      <c r="H16" s="48"/>
    </row>
    <row r="17" spans="2:14" x14ac:dyDescent="0.5">
      <c r="C17" s="1" t="s">
        <v>61</v>
      </c>
      <c r="D17" s="1"/>
      <c r="E17" s="1"/>
      <c r="F17" s="1"/>
      <c r="G17" s="1"/>
      <c r="H17" s="1"/>
      <c r="I17" s="1"/>
      <c r="J17" s="1"/>
      <c r="K17" s="1"/>
      <c r="N17" s="1"/>
    </row>
    <row r="18" spans="2:14" x14ac:dyDescent="0.5">
      <c r="I18" s="82" t="s">
        <v>85</v>
      </c>
      <c r="J18" s="82"/>
    </row>
    <row r="19" spans="2:14" ht="24" x14ac:dyDescent="0.5">
      <c r="C19" s="36" t="s">
        <v>38</v>
      </c>
      <c r="D19" s="9">
        <v>1052000099.5</v>
      </c>
      <c r="E19" s="2" t="s">
        <v>66</v>
      </c>
      <c r="F19" s="51" t="s">
        <v>58</v>
      </c>
      <c r="G19" s="52" t="s">
        <v>60</v>
      </c>
      <c r="H19" s="2" t="s">
        <v>66</v>
      </c>
      <c r="I19" s="50" t="s">
        <v>59</v>
      </c>
      <c r="J19" s="75" t="s">
        <v>73</v>
      </c>
    </row>
    <row r="20" spans="2:14" x14ac:dyDescent="0.5">
      <c r="F20" s="50" t="s">
        <v>18</v>
      </c>
      <c r="G20" s="69" t="e">
        <f>2^D19</f>
        <v>#NUM!</v>
      </c>
      <c r="H20" s="2" t="s">
        <v>66</v>
      </c>
      <c r="I20" s="50" t="s">
        <v>72</v>
      </c>
      <c r="J20" s="77">
        <f>LOG(D19,2)*D19</f>
        <v>31528956037.276211</v>
      </c>
    </row>
    <row r="21" spans="2:14" x14ac:dyDescent="0.5">
      <c r="D21" s="71"/>
      <c r="F21" s="1"/>
      <c r="G21" s="71"/>
      <c r="K21" s="78" t="s">
        <v>41</v>
      </c>
      <c r="L21" s="79"/>
      <c r="M21" s="49">
        <f>D3*LOG(D3,2)</f>
        <v>33.219280948873624</v>
      </c>
    </row>
    <row r="22" spans="2:14" x14ac:dyDescent="0.5">
      <c r="F22" s="1"/>
      <c r="K22" s="80" t="s">
        <v>84</v>
      </c>
      <c r="L22" s="81"/>
      <c r="M22" s="34">
        <f>LOG(10^10,2)</f>
        <v>33.219280948873624</v>
      </c>
    </row>
    <row r="25" spans="2:14" ht="24.4" thickBot="1" x14ac:dyDescent="0.55000000000000004">
      <c r="B25" s="57" t="s">
        <v>62</v>
      </c>
      <c r="D25" s="55" t="s">
        <v>12</v>
      </c>
      <c r="E25" s="55" t="s">
        <v>45</v>
      </c>
      <c r="G25" s="60" t="s">
        <v>69</v>
      </c>
      <c r="H25" s="60" t="s">
        <v>67</v>
      </c>
      <c r="I25" s="60" t="s">
        <v>68</v>
      </c>
      <c r="J25" s="63" t="s">
        <v>52</v>
      </c>
      <c r="K25" s="64"/>
      <c r="L25" s="64"/>
      <c r="M25" s="64"/>
      <c r="N25" s="65"/>
    </row>
    <row r="26" spans="2:14" ht="24.4" thickTop="1" x14ac:dyDescent="0.5">
      <c r="B26" s="59" t="s">
        <v>65</v>
      </c>
      <c r="D26" s="56" t="s">
        <v>63</v>
      </c>
      <c r="E26" s="56" t="s">
        <v>56</v>
      </c>
      <c r="G26" s="71">
        <v>10</v>
      </c>
      <c r="H26" s="2">
        <f>G26/2</f>
        <v>5</v>
      </c>
      <c r="I26" s="2">
        <v>2</v>
      </c>
      <c r="J26" s="37" t="s">
        <v>50</v>
      </c>
      <c r="K26" s="38" t="s">
        <v>51</v>
      </c>
      <c r="L26" s="39" t="s">
        <v>49</v>
      </c>
      <c r="M26" s="38" t="s">
        <v>47</v>
      </c>
      <c r="N26" s="40" t="s">
        <v>53</v>
      </c>
    </row>
    <row r="27" spans="2:14" ht="24" x14ac:dyDescent="0.5">
      <c r="B27" s="58" t="s">
        <v>46</v>
      </c>
      <c r="D27" s="56" t="s">
        <v>77</v>
      </c>
      <c r="E27" s="56" t="s">
        <v>78</v>
      </c>
      <c r="J27" s="41">
        <f>LOG(H26,2)</f>
        <v>2.3219280948873622</v>
      </c>
      <c r="K27" s="38" t="s">
        <v>51</v>
      </c>
      <c r="L27" s="42">
        <f>LOG(2,2)</f>
        <v>1</v>
      </c>
      <c r="M27" s="38" t="s">
        <v>48</v>
      </c>
      <c r="N27" s="72">
        <f>J27+L27</f>
        <v>3.3219280948873622</v>
      </c>
    </row>
    <row r="28" spans="2:14" ht="24" x14ac:dyDescent="0.5">
      <c r="B28" s="58" t="s">
        <v>57</v>
      </c>
      <c r="D28" s="54"/>
      <c r="E28" s="56"/>
      <c r="M28" s="2" t="s">
        <v>71</v>
      </c>
      <c r="N28" s="73">
        <f>LOG(G26,2)</f>
        <v>3.3219280948873626</v>
      </c>
    </row>
    <row r="29" spans="2:14" x14ac:dyDescent="0.5">
      <c r="B29" s="58" t="s">
        <v>64</v>
      </c>
      <c r="J29" s="41">
        <f>LOG((G26/2),2)</f>
        <v>2.3219280948873622</v>
      </c>
      <c r="K29" s="38" t="s">
        <v>51</v>
      </c>
      <c r="L29" s="42">
        <f>LOG(2,2)</f>
        <v>1</v>
      </c>
      <c r="M29" s="38" t="s">
        <v>48</v>
      </c>
      <c r="N29" s="72">
        <f>J29+L29</f>
        <v>3.3219280948873622</v>
      </c>
    </row>
    <row r="30" spans="2:14" x14ac:dyDescent="0.5">
      <c r="N30" s="2"/>
    </row>
    <row r="31" spans="2:14" x14ac:dyDescent="0.5">
      <c r="J31" s="63" t="s">
        <v>54</v>
      </c>
      <c r="K31" s="64"/>
      <c r="L31" s="64"/>
      <c r="M31" s="64"/>
      <c r="N31" s="65"/>
    </row>
    <row r="32" spans="2:14" ht="25.5" x14ac:dyDescent="0.85">
      <c r="J32" s="66" t="s">
        <v>55</v>
      </c>
      <c r="K32" s="67"/>
      <c r="L32" s="67"/>
      <c r="M32" s="67"/>
      <c r="N32" s="68"/>
    </row>
    <row r="33" spans="3:10" x14ac:dyDescent="0.5">
      <c r="C33" s="2" t="s">
        <v>37</v>
      </c>
      <c r="D33" s="16"/>
      <c r="J33" s="74"/>
    </row>
    <row r="34" spans="3:10" x14ac:dyDescent="0.5">
      <c r="C34" s="2" t="s">
        <v>26</v>
      </c>
      <c r="D34" s="18">
        <f>FACT(3)</f>
        <v>6</v>
      </c>
    </row>
    <row r="35" spans="3:10" x14ac:dyDescent="0.5">
      <c r="C35" s="2" t="s">
        <v>25</v>
      </c>
      <c r="D35" s="18">
        <f>FACT(4)</f>
        <v>24</v>
      </c>
    </row>
    <row r="36" spans="3:10" x14ac:dyDescent="0.5">
      <c r="C36" s="2" t="s">
        <v>27</v>
      </c>
      <c r="D36" s="18">
        <f>FACT(5)</f>
        <v>120</v>
      </c>
    </row>
    <row r="37" spans="3:10" x14ac:dyDescent="0.5">
      <c r="C37" s="2" t="s">
        <v>28</v>
      </c>
      <c r="D37" s="18">
        <f>FACT(6)</f>
        <v>720</v>
      </c>
    </row>
    <row r="38" spans="3:10" x14ac:dyDescent="0.5">
      <c r="C38" s="2" t="s">
        <v>24</v>
      </c>
      <c r="D38" s="19">
        <v>5040</v>
      </c>
    </row>
    <row r="39" spans="3:10" x14ac:dyDescent="0.5">
      <c r="C39" s="2" t="s">
        <v>23</v>
      </c>
      <c r="D39" s="16">
        <v>40320</v>
      </c>
    </row>
    <row r="40" spans="3:10" x14ac:dyDescent="0.5">
      <c r="C40" s="2" t="s">
        <v>21</v>
      </c>
      <c r="D40" s="16">
        <v>362880</v>
      </c>
    </row>
    <row r="41" spans="3:10" x14ac:dyDescent="0.5">
      <c r="C41" s="2" t="s">
        <v>22</v>
      </c>
      <c r="D41" s="16">
        <v>3628800</v>
      </c>
    </row>
    <row r="42" spans="3:10" x14ac:dyDescent="0.5">
      <c r="C42" s="2"/>
      <c r="D42" s="16"/>
    </row>
    <row r="43" spans="3:10" x14ac:dyDescent="0.5">
      <c r="C43" s="2" t="s">
        <v>29</v>
      </c>
      <c r="D43" s="16">
        <v>39916800</v>
      </c>
    </row>
    <row r="44" spans="3:10" x14ac:dyDescent="0.5">
      <c r="C44" s="2" t="s">
        <v>30</v>
      </c>
      <c r="D44" s="16">
        <v>479001600</v>
      </c>
    </row>
    <row r="45" spans="3:10" x14ac:dyDescent="0.5">
      <c r="C45" s="2" t="s">
        <v>34</v>
      </c>
      <c r="D45" s="16">
        <v>6227020800</v>
      </c>
    </row>
    <row r="46" spans="3:10" x14ac:dyDescent="0.5">
      <c r="C46" s="2" t="s">
        <v>35</v>
      </c>
      <c r="D46" s="16">
        <v>87178291200</v>
      </c>
    </row>
  </sheetData>
  <mergeCells count="7">
    <mergeCell ref="B1:C1"/>
    <mergeCell ref="K21:L21"/>
    <mergeCell ref="J25:N25"/>
    <mergeCell ref="J31:N31"/>
    <mergeCell ref="J32:N32"/>
    <mergeCell ref="K22:L22"/>
    <mergeCell ref="I18:J18"/>
  </mergeCells>
  <phoneticPr fontId="16" type="noConversion"/>
  <hyperlinks>
    <hyperlink ref="B27" r:id="rId1" xr:uid="{E03C90AF-4BB0-4AB4-B396-0C3084FD704F}"/>
    <hyperlink ref="B28" r:id="rId2" xr:uid="{728509B2-A3F0-403B-A24F-E5403105E70A}"/>
    <hyperlink ref="B29" r:id="rId3" xr:uid="{A05A863F-FF94-4D68-8001-EB1B6C9AD126}"/>
    <hyperlink ref="B26" r:id="rId4" xr:uid="{B648EC6A-5DB6-43B0-A4E1-15C56D5879F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2023-10-08T21:38:37Z</dcterms:created>
  <dcterms:modified xsi:type="dcterms:W3CDTF">2023-10-16T01:51:04Z</dcterms:modified>
</cp:coreProperties>
</file>