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fall2023\git_cis17c\homework\orderN_table\"/>
    </mc:Choice>
  </mc:AlternateContent>
  <xr:revisionPtr revIDLastSave="0" documentId="13_ncr:1_{805D2264-6439-4786-BD23-3D414CDD6E06}" xr6:coauthVersionLast="47" xr6:coauthVersionMax="47" xr10:uidLastSave="{00000000-0000-0000-0000-000000000000}"/>
  <bookViews>
    <workbookView xWindow="-98" yWindow="-98" windowWidth="22695" windowHeight="14595" xr2:uid="{A3E25D94-02FD-408A-AEC9-20E39878919C}"/>
  </bookViews>
  <sheets>
    <sheet name="order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H19" i="2"/>
  <c r="E20" i="2"/>
  <c r="H20" i="2"/>
  <c r="H21" i="2"/>
  <c r="K22" i="2"/>
  <c r="K21" i="2"/>
  <c r="K20" i="2"/>
  <c r="K23" i="2"/>
  <c r="C3" i="2" l="1"/>
  <c r="C8" i="2"/>
  <c r="D2" i="2"/>
  <c r="D3" i="2" s="1"/>
  <c r="D6" i="2" s="1"/>
  <c r="E1" i="1"/>
  <c r="D10" i="1"/>
  <c r="D7" i="1"/>
  <c r="C7" i="1"/>
  <c r="C4" i="1"/>
  <c r="C11" i="1"/>
  <c r="D11" i="1"/>
  <c r="D9" i="1"/>
  <c r="D6" i="1"/>
  <c r="C8" i="1"/>
  <c r="C9" i="1"/>
  <c r="C10" i="1"/>
  <c r="C6" i="1"/>
  <c r="C5" i="1"/>
  <c r="E2" i="1"/>
  <c r="E11" i="1" s="1"/>
  <c r="D2" i="1"/>
  <c r="D4" i="1" s="1"/>
  <c r="D8" i="2" l="1"/>
  <c r="D11" i="2"/>
  <c r="D7" i="2"/>
  <c r="D12" i="2"/>
  <c r="D10" i="2"/>
  <c r="C12" i="2"/>
  <c r="C6" i="2"/>
  <c r="C11" i="2"/>
  <c r="C10" i="2"/>
  <c r="C7" i="2"/>
  <c r="E2" i="2"/>
  <c r="E3" i="2" s="1"/>
  <c r="E6" i="1"/>
  <c r="E9" i="1"/>
  <c r="E7" i="1"/>
  <c r="F2" i="1"/>
  <c r="E5" i="1"/>
  <c r="E8" i="1"/>
  <c r="E10" i="1"/>
  <c r="E4" i="1"/>
  <c r="D5" i="1"/>
  <c r="D8" i="1"/>
  <c r="E8" i="2" l="1"/>
  <c r="E6" i="2"/>
  <c r="E11" i="2"/>
  <c r="E7" i="2"/>
  <c r="E12" i="2"/>
  <c r="E10" i="2"/>
  <c r="F2" i="2"/>
  <c r="F7" i="1"/>
  <c r="F9" i="1"/>
  <c r="F6" i="1"/>
  <c r="F11" i="1"/>
  <c r="G2" i="1"/>
  <c r="F4" i="1"/>
  <c r="F10" i="1"/>
  <c r="F8" i="1"/>
  <c r="F5" i="1"/>
  <c r="H2" i="2" l="1"/>
  <c r="I2" i="2" s="1"/>
  <c r="F3" i="2"/>
  <c r="G2" i="2"/>
  <c r="G3" i="2" s="1"/>
  <c r="H2" i="1"/>
  <c r="G7" i="1"/>
  <c r="G9" i="1"/>
  <c r="G6" i="1"/>
  <c r="G11" i="1"/>
  <c r="G4" i="1"/>
  <c r="G10" i="1"/>
  <c r="G8" i="1"/>
  <c r="G5" i="1"/>
  <c r="G6" i="2" l="1"/>
  <c r="G12" i="2"/>
  <c r="G10" i="2"/>
  <c r="G11" i="2"/>
  <c r="G7" i="2"/>
  <c r="F8" i="2"/>
  <c r="F12" i="2"/>
  <c r="F10" i="2"/>
  <c r="F11" i="2"/>
  <c r="F7" i="2"/>
  <c r="F6" i="2"/>
  <c r="G8" i="2"/>
  <c r="H3" i="2"/>
  <c r="H4" i="1"/>
  <c r="H10" i="1"/>
  <c r="H8" i="1"/>
  <c r="H5" i="1"/>
  <c r="H7" i="1"/>
  <c r="H9" i="1"/>
  <c r="H6" i="1"/>
  <c r="H11" i="1"/>
  <c r="I2" i="1"/>
  <c r="H8" i="2" l="1"/>
  <c r="H11" i="2"/>
  <c r="H7" i="2"/>
  <c r="H6" i="2"/>
  <c r="H12" i="2"/>
  <c r="H10" i="2"/>
  <c r="I3" i="2"/>
  <c r="I11" i="1"/>
  <c r="I4" i="1"/>
  <c r="I10" i="1"/>
  <c r="I8" i="1"/>
  <c r="I5" i="1"/>
  <c r="I7" i="1"/>
  <c r="I9" i="1"/>
  <c r="I6" i="1"/>
  <c r="I8" i="2" l="1"/>
  <c r="I11" i="2"/>
  <c r="I7" i="2"/>
  <c r="I6" i="2"/>
  <c r="I12" i="2"/>
  <c r="I10" i="2"/>
</calcChain>
</file>

<file path=xl/sharedStrings.xml><?xml version="1.0" encoding="utf-8"?>
<sst xmlns="http://schemas.openxmlformats.org/spreadsheetml/2006/main" count="76" uniqueCount="60">
  <si>
    <t>1 second</t>
  </si>
  <si>
    <t>1 minute</t>
  </si>
  <si>
    <t>1 hour</t>
  </si>
  <si>
    <t>lg n</t>
  </si>
  <si>
    <t>n</t>
  </si>
  <si>
    <t>n lg n</t>
  </si>
  <si>
    <t>n!</t>
  </si>
  <si>
    <t>1 month</t>
  </si>
  <si>
    <t>1 century</t>
  </si>
  <si>
    <r>
      <rPr>
        <b/>
        <sz val="16"/>
        <color theme="1"/>
        <rFont val="Calibri"/>
        <family val="2"/>
      </rPr>
      <t>√</t>
    </r>
    <r>
      <rPr>
        <b/>
        <sz val="16"/>
        <color theme="1"/>
        <rFont val="Calibri"/>
        <family val="2"/>
        <scheme val="minor"/>
      </rPr>
      <t>n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</si>
  <si>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</si>
  <si>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6"/>
        <color theme="1"/>
        <rFont val="Calibri"/>
        <family val="2"/>
        <scheme val="minor"/>
      </rPr>
      <t>3</t>
    </r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</si>
  <si>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</t>
    </r>
  </si>
  <si>
    <t>n (s)</t>
  </si>
  <si>
    <t>1     day</t>
  </si>
  <si>
    <t>1    year</t>
  </si>
  <si>
    <t>f(n)</t>
  </si>
  <si>
    <t xml:space="preserve"> [13,14)</t>
  </si>
  <si>
    <t>[3,4)</t>
  </si>
  <si>
    <t>binary search</t>
  </si>
  <si>
    <t>mark,bubble sort</t>
  </si>
  <si>
    <t>linear search</t>
  </si>
  <si>
    <t xml:space="preserve"> =</t>
  </si>
  <si>
    <t>[5,6)</t>
  </si>
  <si>
    <t>[9,10)</t>
  </si>
  <si>
    <t xml:space="preserve">9! = </t>
  </si>
  <si>
    <t>10! =</t>
  </si>
  <si>
    <t xml:space="preserve">8! = </t>
  </si>
  <si>
    <t xml:space="preserve">7! = </t>
  </si>
  <si>
    <t xml:space="preserve">4! = </t>
  </si>
  <si>
    <t xml:space="preserve">3! = </t>
  </si>
  <si>
    <t xml:space="preserve">5! = </t>
  </si>
  <si>
    <t xml:space="preserve">6! = </t>
  </si>
  <si>
    <t xml:space="preserve">11! = </t>
  </si>
  <si>
    <t xml:space="preserve">12! = </t>
  </si>
  <si>
    <t>[7,8)</t>
  </si>
  <si>
    <t>[10,11)</t>
  </si>
  <si>
    <t>[11,12)</t>
  </si>
  <si>
    <t xml:space="preserve">13! = </t>
  </si>
  <si>
    <t xml:space="preserve">14! = </t>
  </si>
  <si>
    <t>1 day</t>
  </si>
  <si>
    <t xml:space="preserve">n! = </t>
  </si>
  <si>
    <t xml:space="preserve">n = </t>
  </si>
  <si>
    <t>These values are wrong because they're backwaards</t>
  </si>
  <si>
    <t xml:space="preserve">nt (s) = </t>
  </si>
  <si>
    <t xml:space="preserve">t (s) = </t>
  </si>
  <si>
    <t xml:space="preserve">ex1.  10*LOG(10,2) = </t>
  </si>
  <si>
    <t xml:space="preserve"> ex2.   LOG(10^10,2) = </t>
  </si>
  <si>
    <t>inverse of logn</t>
  </si>
  <si>
    <r>
      <t xml:space="preserve">inverse of </t>
    </r>
    <r>
      <rPr>
        <vertAlign val="super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</rPr>
      <t>√</t>
    </r>
  </si>
  <si>
    <t xml:space="preserve"> =LOG(C15^C15,2)</t>
  </si>
  <si>
    <t xml:space="preserve">  =2^n</t>
  </si>
  <si>
    <t>Testing numbers</t>
  </si>
  <si>
    <t xml:space="preserve">nlgn = </t>
  </si>
  <si>
    <r>
      <t>x=log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n =  </t>
    </r>
  </si>
  <si>
    <r>
      <t>log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n</t>
    </r>
  </si>
  <si>
    <t>nlogn</t>
  </si>
  <si>
    <r>
      <t>x =  log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n </t>
    </r>
  </si>
  <si>
    <r>
      <t xml:space="preserve">  2</t>
    </r>
    <r>
      <rPr>
        <vertAlign val="superscript"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= n</t>
    </r>
  </si>
  <si>
    <r>
      <t>f</t>
    </r>
    <r>
      <rPr>
        <vertAlign val="superscript"/>
        <sz val="16"/>
        <color theme="1"/>
        <rFont val="Calibri"/>
        <family val="2"/>
        <scheme val="minor"/>
      </rPr>
      <t>-1</t>
    </r>
    <r>
      <rPr>
        <sz val="16"/>
        <color theme="1"/>
        <rFont val="Calibri"/>
        <family val="2"/>
        <scheme val="minor"/>
      </rPr>
      <t>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</si>
</sst>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</font>
    <font>
      <vertAlign val="superscript"/>
      <sz val="16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1" fontId="7" fillId="2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6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left" vertical="center"/>
    </xf>
    <xf numFmtId="2" fontId="0" fillId="5" borderId="2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6C68-F639-4D59-9A8B-E668B0D8CC80}">
  <dimension ref="A1:K31"/>
  <sheetViews>
    <sheetView tabSelected="1" topLeftCell="A8" zoomScale="109" zoomScaleNormal="130" workbookViewId="0">
      <selection activeCell="C24" sqref="C24"/>
    </sheetView>
  </sheetViews>
  <sheetFormatPr defaultRowHeight="21" x14ac:dyDescent="0.5"/>
  <cols>
    <col min="1" max="1" width="20" style="2" bestFit="1" customWidth="1"/>
    <col min="2" max="2" width="9" style="1"/>
    <col min="3" max="4" width="16" style="2" bestFit="1" customWidth="1"/>
    <col min="5" max="5" width="15.875" style="2" customWidth="1"/>
    <col min="6" max="6" width="13" style="2" customWidth="1"/>
    <col min="7" max="7" width="16" style="2" bestFit="1" customWidth="1"/>
    <col min="8" max="9" width="16.125" style="2" bestFit="1" customWidth="1"/>
    <col min="10" max="10" width="9" style="2"/>
    <col min="11" max="11" width="12.875" style="23" bestFit="1" customWidth="1"/>
    <col min="12" max="16384" width="9" style="2"/>
  </cols>
  <sheetData>
    <row r="1" spans="1:11" x14ac:dyDescent="0.5">
      <c r="A1" s="46" t="s">
        <v>42</v>
      </c>
      <c r="B1" s="47"/>
      <c r="C1" s="36">
        <v>10</v>
      </c>
    </row>
    <row r="2" spans="1:11" x14ac:dyDescent="0.5">
      <c r="A2" s="50" t="s">
        <v>45</v>
      </c>
      <c r="B2" s="48"/>
      <c r="C2" s="27">
        <v>1</v>
      </c>
      <c r="D2" s="27">
        <f>60*C2</f>
        <v>60</v>
      </c>
      <c r="E2" s="27">
        <f>D2*60</f>
        <v>3600</v>
      </c>
      <c r="F2" s="27">
        <f>E2*24</f>
        <v>86400</v>
      </c>
      <c r="G2" s="27">
        <f>F2*30</f>
        <v>2592000</v>
      </c>
      <c r="H2" s="28">
        <f>F2*365</f>
        <v>31536000</v>
      </c>
      <c r="I2" s="28">
        <f>H2*100</f>
        <v>3153600000</v>
      </c>
    </row>
    <row r="3" spans="1:11" ht="23.25" x14ac:dyDescent="0.5">
      <c r="A3" s="51" t="s">
        <v>44</v>
      </c>
      <c r="B3" s="49"/>
      <c r="C3" s="29">
        <f>$C$1*C2</f>
        <v>10</v>
      </c>
      <c r="D3" s="29">
        <f t="shared" ref="D3:I3" si="0">$C$1*D2</f>
        <v>600</v>
      </c>
      <c r="E3" s="30">
        <f t="shared" si="0"/>
        <v>36000</v>
      </c>
      <c r="F3" s="31">
        <f t="shared" si="0"/>
        <v>864000</v>
      </c>
      <c r="G3" s="30">
        <f t="shared" si="0"/>
        <v>25920000</v>
      </c>
      <c r="H3" s="30">
        <f t="shared" si="0"/>
        <v>315360000</v>
      </c>
      <c r="I3" s="30">
        <f t="shared" si="0"/>
        <v>31536000000</v>
      </c>
    </row>
    <row r="4" spans="1:11" x14ac:dyDescent="0.5">
      <c r="A4" s="44"/>
      <c r="B4" s="45"/>
      <c r="C4" s="33" t="s">
        <v>0</v>
      </c>
      <c r="D4" s="33" t="s">
        <v>1</v>
      </c>
      <c r="E4" s="33" t="s">
        <v>2</v>
      </c>
      <c r="F4" s="33" t="s">
        <v>40</v>
      </c>
      <c r="G4" s="33" t="s">
        <v>7</v>
      </c>
      <c r="H4" s="33" t="s">
        <v>15</v>
      </c>
      <c r="I4" s="33" t="s">
        <v>8</v>
      </c>
    </row>
    <row r="5" spans="1:11" s="3" customFormat="1" x14ac:dyDescent="0.5">
      <c r="B5" s="32" t="s">
        <v>16</v>
      </c>
      <c r="C5" s="38"/>
      <c r="D5" s="38"/>
      <c r="E5" s="38"/>
      <c r="F5" s="38"/>
      <c r="G5" s="35"/>
      <c r="H5" s="38"/>
      <c r="I5" s="38"/>
      <c r="K5" s="24"/>
    </row>
    <row r="6" spans="1:11" x14ac:dyDescent="0.5">
      <c r="A6" s="19" t="s">
        <v>19</v>
      </c>
      <c r="B6" s="37" t="s">
        <v>55</v>
      </c>
      <c r="C6" s="34">
        <f>2^C3</f>
        <v>1024</v>
      </c>
      <c r="D6" s="55">
        <f>2^D3</f>
        <v>4.149515568880993E+180</v>
      </c>
      <c r="E6" s="34" t="e">
        <f>2^E3</f>
        <v>#NUM!</v>
      </c>
      <c r="F6" s="34" t="e">
        <f>2^F3</f>
        <v>#NUM!</v>
      </c>
      <c r="G6" s="39" t="e">
        <f>2^G3</f>
        <v>#NUM!</v>
      </c>
      <c r="H6" s="34" t="e">
        <f>2^H3</f>
        <v>#NUM!</v>
      </c>
      <c r="I6" s="34" t="e">
        <f>2^I3</f>
        <v>#NUM!</v>
      </c>
    </row>
    <row r="7" spans="1:11" x14ac:dyDescent="0.5">
      <c r="A7" s="19"/>
      <c r="B7" s="20" t="s">
        <v>9</v>
      </c>
      <c r="C7" s="17">
        <f>C3^2</f>
        <v>100</v>
      </c>
      <c r="D7" s="56">
        <f t="shared" ref="D7:I7" si="1">D3^2</f>
        <v>360000</v>
      </c>
      <c r="E7" s="21">
        <f t="shared" si="1"/>
        <v>1296000000</v>
      </c>
      <c r="F7" s="21">
        <f t="shared" si="1"/>
        <v>746496000000</v>
      </c>
      <c r="G7" s="21">
        <f t="shared" si="1"/>
        <v>671846400000000</v>
      </c>
      <c r="H7" s="21">
        <f t="shared" si="1"/>
        <v>9.94519296E+16</v>
      </c>
      <c r="I7" s="21">
        <f t="shared" si="1"/>
        <v>9.94519296E+20</v>
      </c>
    </row>
    <row r="8" spans="1:11" x14ac:dyDescent="0.5">
      <c r="A8" s="19" t="s">
        <v>21</v>
      </c>
      <c r="B8" s="7" t="s">
        <v>4</v>
      </c>
      <c r="C8" s="10">
        <f>C2*$C$1</f>
        <v>10</v>
      </c>
      <c r="D8" s="10">
        <f>D3</f>
        <v>600</v>
      </c>
      <c r="E8" s="22">
        <f>E3</f>
        <v>36000</v>
      </c>
      <c r="F8" s="22">
        <f>F3</f>
        <v>864000</v>
      </c>
      <c r="G8" s="22">
        <f t="shared" ref="G8" si="2">G2*$C$1</f>
        <v>25920000</v>
      </c>
      <c r="H8" s="22">
        <f>H3</f>
        <v>315360000</v>
      </c>
      <c r="I8" s="22">
        <f>I3</f>
        <v>31536000000</v>
      </c>
    </row>
    <row r="9" spans="1:11" x14ac:dyDescent="0.5">
      <c r="A9" s="19"/>
      <c r="B9" s="20" t="s">
        <v>56</v>
      </c>
      <c r="C9" s="13">
        <v>4.5</v>
      </c>
      <c r="D9" s="13">
        <v>91.5</v>
      </c>
      <c r="E9" s="13"/>
      <c r="F9" s="13"/>
      <c r="G9" s="12"/>
      <c r="H9" s="12"/>
      <c r="I9" s="12"/>
    </row>
    <row r="10" spans="1:11" ht="24" x14ac:dyDescent="0.5">
      <c r="A10" s="19" t="s">
        <v>20</v>
      </c>
      <c r="B10" s="7" t="s">
        <v>10</v>
      </c>
      <c r="C10" s="15">
        <f>C3^(1/2)</f>
        <v>3.1622776601683795</v>
      </c>
      <c r="D10" s="15">
        <f t="shared" ref="D10:I10" si="3">D3^(1/2)</f>
        <v>24.494897427831781</v>
      </c>
      <c r="E10" s="15">
        <f t="shared" si="3"/>
        <v>189.73665961010275</v>
      </c>
      <c r="F10" s="15">
        <f t="shared" si="3"/>
        <v>929.51600308978004</v>
      </c>
      <c r="G10" s="15">
        <f t="shared" si="3"/>
        <v>5091.1688245431424</v>
      </c>
      <c r="H10" s="15">
        <f t="shared" si="3"/>
        <v>17758.37830433849</v>
      </c>
      <c r="I10" s="15">
        <f t="shared" si="3"/>
        <v>177583.7830433849</v>
      </c>
    </row>
    <row r="11" spans="1:11" ht="24" x14ac:dyDescent="0.5">
      <c r="A11" s="19" t="s">
        <v>49</v>
      </c>
      <c r="B11" s="20" t="s">
        <v>11</v>
      </c>
      <c r="C11" s="16">
        <f>C3^(1/3)</f>
        <v>2.1544346900318838</v>
      </c>
      <c r="D11" s="16">
        <f t="shared" ref="D11:I11" si="4">D3^(1/3)</f>
        <v>8.434326653017493</v>
      </c>
      <c r="E11" s="16">
        <f t="shared" si="4"/>
        <v>33.019272488946264</v>
      </c>
      <c r="F11" s="16">
        <f t="shared" si="4"/>
        <v>95.244063118091972</v>
      </c>
      <c r="G11" s="16">
        <f t="shared" si="4"/>
        <v>295.94544891965649</v>
      </c>
      <c r="H11" s="16">
        <f t="shared" si="4"/>
        <v>680.66831642296881</v>
      </c>
      <c r="I11" s="16">
        <f t="shared" si="4"/>
        <v>3159.382456902862</v>
      </c>
    </row>
    <row r="12" spans="1:11" ht="24" x14ac:dyDescent="0.5">
      <c r="A12" s="19" t="s">
        <v>48</v>
      </c>
      <c r="B12" s="7" t="s">
        <v>12</v>
      </c>
      <c r="C12" s="15">
        <f>LOG(C3,2)</f>
        <v>3.3219280948873626</v>
      </c>
      <c r="D12" s="15">
        <f t="shared" ref="D12:I12" si="5">LOG(D3,2)</f>
        <v>9.2288186904958813</v>
      </c>
      <c r="E12" s="15">
        <f t="shared" si="5"/>
        <v>15.135709286104401</v>
      </c>
      <c r="F12" s="15">
        <f t="shared" si="5"/>
        <v>19.720671786825555</v>
      </c>
      <c r="G12" s="15">
        <f t="shared" si="5"/>
        <v>24.627562382434075</v>
      </c>
      <c r="H12" s="15">
        <f t="shared" si="5"/>
        <v>28.232424440592936</v>
      </c>
      <c r="I12" s="15">
        <f t="shared" si="5"/>
        <v>34.87628063036766</v>
      </c>
    </row>
    <row r="13" spans="1:11" x14ac:dyDescent="0.5">
      <c r="A13" s="19"/>
      <c r="B13" s="20" t="s">
        <v>6</v>
      </c>
      <c r="C13" s="14" t="s">
        <v>18</v>
      </c>
      <c r="D13" s="12" t="s">
        <v>23</v>
      </c>
      <c r="E13" s="12" t="s">
        <v>35</v>
      </c>
      <c r="F13" s="12" t="s">
        <v>24</v>
      </c>
      <c r="G13" s="12" t="s">
        <v>36</v>
      </c>
      <c r="H13" s="12" t="s">
        <v>37</v>
      </c>
      <c r="I13" s="18" t="s">
        <v>17</v>
      </c>
    </row>
    <row r="16" spans="1:11" x14ac:dyDescent="0.5">
      <c r="B16" s="59" t="s">
        <v>52</v>
      </c>
      <c r="C16" s="59"/>
      <c r="D16" s="59"/>
      <c r="E16" s="59"/>
      <c r="F16" s="59"/>
      <c r="G16" s="59"/>
      <c r="H16" s="59"/>
      <c r="I16" s="59"/>
      <c r="J16" s="59"/>
      <c r="K16" s="59"/>
    </row>
    <row r="18" spans="2:11" x14ac:dyDescent="0.5">
      <c r="B18" s="60" t="s">
        <v>42</v>
      </c>
      <c r="C18" s="61">
        <v>10</v>
      </c>
      <c r="D18" s="2" t="s">
        <v>51</v>
      </c>
      <c r="F18" s="1"/>
      <c r="G18" s="58" t="s">
        <v>50</v>
      </c>
    </row>
    <row r="19" spans="2:11" x14ac:dyDescent="0.5">
      <c r="D19" s="43" t="s">
        <v>54</v>
      </c>
      <c r="E19" s="57">
        <f>2^C18</f>
        <v>1024</v>
      </c>
      <c r="F19" s="19" t="s">
        <v>22</v>
      </c>
      <c r="G19" s="42" t="s">
        <v>53</v>
      </c>
      <c r="H19" s="54">
        <f>LOG(C18^C18,2)</f>
        <v>33.219280948873624</v>
      </c>
      <c r="J19" s="2" t="s">
        <v>41</v>
      </c>
    </row>
    <row r="20" spans="2:11" x14ac:dyDescent="0.5">
      <c r="D20" s="1"/>
      <c r="E20" s="2">
        <f>LOG(100,2)+LOG(20,2)</f>
        <v>10.965784284662089</v>
      </c>
      <c r="F20" s="52" t="s">
        <v>46</v>
      </c>
      <c r="G20" s="52"/>
      <c r="H20" s="53">
        <f>10*LOG(10,2)</f>
        <v>33.219280948873624</v>
      </c>
      <c r="J20" s="2" t="s">
        <v>30</v>
      </c>
      <c r="K20" s="25">
        <f>FACT(3)</f>
        <v>6</v>
      </c>
    </row>
    <row r="21" spans="2:11" x14ac:dyDescent="0.5">
      <c r="D21" s="1"/>
      <c r="F21" s="52" t="s">
        <v>47</v>
      </c>
      <c r="G21" s="52"/>
      <c r="H21" s="53">
        <f>LOG(10^10,2)</f>
        <v>33.219280948873624</v>
      </c>
      <c r="J21" s="2" t="s">
        <v>29</v>
      </c>
      <c r="K21" s="25">
        <f>FACT(4)</f>
        <v>24</v>
      </c>
    </row>
    <row r="22" spans="2:11" x14ac:dyDescent="0.5">
      <c r="J22" s="2" t="s">
        <v>31</v>
      </c>
      <c r="K22" s="25">
        <f>FACT(5)</f>
        <v>120</v>
      </c>
    </row>
    <row r="23" spans="2:11" ht="24.4" thickBot="1" x14ac:dyDescent="0.55000000000000004">
      <c r="C23" s="62" t="s">
        <v>16</v>
      </c>
      <c r="D23" s="62" t="s">
        <v>59</v>
      </c>
      <c r="J23" s="2" t="s">
        <v>32</v>
      </c>
      <c r="K23" s="25">
        <f>FACT(6)</f>
        <v>720</v>
      </c>
    </row>
    <row r="24" spans="2:11" ht="24.4" thickTop="1" x14ac:dyDescent="0.5">
      <c r="B24" s="41"/>
      <c r="C24" s="1" t="s">
        <v>57</v>
      </c>
      <c r="D24" s="2" t="s">
        <v>58</v>
      </c>
      <c r="J24" s="2" t="s">
        <v>28</v>
      </c>
      <c r="K24" s="26">
        <v>5040</v>
      </c>
    </row>
    <row r="25" spans="2:11" x14ac:dyDescent="0.5">
      <c r="J25" s="2" t="s">
        <v>27</v>
      </c>
      <c r="K25" s="23">
        <v>40320</v>
      </c>
    </row>
    <row r="26" spans="2:11" x14ac:dyDescent="0.5">
      <c r="J26" s="2" t="s">
        <v>25</v>
      </c>
      <c r="K26" s="23">
        <v>362880</v>
      </c>
    </row>
    <row r="27" spans="2:11" x14ac:dyDescent="0.5">
      <c r="J27" s="2" t="s">
        <v>26</v>
      </c>
      <c r="K27" s="23">
        <v>3628800</v>
      </c>
    </row>
    <row r="28" spans="2:11" x14ac:dyDescent="0.5">
      <c r="J28" s="2" t="s">
        <v>33</v>
      </c>
      <c r="K28" s="23">
        <v>39916800</v>
      </c>
    </row>
    <row r="29" spans="2:11" x14ac:dyDescent="0.5">
      <c r="J29" s="2" t="s">
        <v>34</v>
      </c>
      <c r="K29" s="23">
        <v>479001600</v>
      </c>
    </row>
    <row r="30" spans="2:11" x14ac:dyDescent="0.5">
      <c r="J30" s="2" t="s">
        <v>38</v>
      </c>
      <c r="K30" s="23">
        <v>6227020800</v>
      </c>
    </row>
    <row r="31" spans="2:11" x14ac:dyDescent="0.5">
      <c r="J31" s="2" t="s">
        <v>39</v>
      </c>
      <c r="K31" s="23">
        <v>87178291200</v>
      </c>
    </row>
  </sheetData>
  <mergeCells count="5">
    <mergeCell ref="F21:G21"/>
    <mergeCell ref="B16:K16"/>
    <mergeCell ref="A4:B4"/>
    <mergeCell ref="A1:B1"/>
    <mergeCell ref="F20: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FC0-5718-45B7-AD90-5B4FA825C050}">
  <dimension ref="A1:I13"/>
  <sheetViews>
    <sheetView zoomScale="130" zoomScaleNormal="130" workbookViewId="0">
      <selection activeCell="C15" sqref="C15"/>
    </sheetView>
  </sheetViews>
  <sheetFormatPr defaultRowHeight="21" x14ac:dyDescent="0.5"/>
  <cols>
    <col min="1" max="1" width="9" style="2"/>
    <col min="2" max="2" width="9" style="1"/>
    <col min="3" max="3" width="11.125" style="2" bestFit="1" customWidth="1"/>
    <col min="4" max="4" width="16" style="2" bestFit="1" customWidth="1"/>
    <col min="5" max="5" width="14.75" style="2" bestFit="1" customWidth="1"/>
    <col min="6" max="6" width="16.125" style="2" bestFit="1" customWidth="1"/>
    <col min="7" max="7" width="16" style="2" bestFit="1" customWidth="1"/>
    <col min="8" max="9" width="16.125" style="2" bestFit="1" customWidth="1"/>
    <col min="10" max="16384" width="9" style="2"/>
  </cols>
  <sheetData>
    <row r="1" spans="1:9" x14ac:dyDescent="0.5">
      <c r="B1" s="1" t="s">
        <v>4</v>
      </c>
      <c r="C1" s="2">
        <v>10</v>
      </c>
      <c r="E1" s="2">
        <f>60*10</f>
        <v>600</v>
      </c>
    </row>
    <row r="2" spans="1:9" x14ac:dyDescent="0.5">
      <c r="B2" s="4" t="s">
        <v>13</v>
      </c>
      <c r="C2" s="5">
        <v>1</v>
      </c>
      <c r="D2" s="5">
        <f>60*C2</f>
        <v>60</v>
      </c>
      <c r="E2" s="5">
        <f>D2*60</f>
        <v>3600</v>
      </c>
      <c r="F2" s="5">
        <f>E2*24</f>
        <v>86400</v>
      </c>
      <c r="G2" s="5">
        <f>F2*365</f>
        <v>31536000</v>
      </c>
      <c r="H2" s="9">
        <f>G2*12</f>
        <v>378432000</v>
      </c>
      <c r="I2" s="5">
        <f>H2*100</f>
        <v>37843200000</v>
      </c>
    </row>
    <row r="3" spans="1:9" s="3" customFormat="1" ht="42" x14ac:dyDescent="0.5">
      <c r="B3" s="6" t="s">
        <v>16</v>
      </c>
      <c r="C3" s="8" t="s">
        <v>0</v>
      </c>
      <c r="D3" s="8" t="s">
        <v>1</v>
      </c>
      <c r="E3" s="8" t="s">
        <v>2</v>
      </c>
      <c r="F3" s="8" t="s">
        <v>14</v>
      </c>
      <c r="G3" s="8" t="s">
        <v>7</v>
      </c>
      <c r="H3" s="8" t="s">
        <v>15</v>
      </c>
      <c r="I3" s="8" t="s">
        <v>8</v>
      </c>
    </row>
    <row r="4" spans="1:9" x14ac:dyDescent="0.5">
      <c r="B4" s="7" t="s">
        <v>3</v>
      </c>
      <c r="C4" s="11">
        <f>LOG(C2*$C$1,2)</f>
        <v>3.3219280948873626</v>
      </c>
      <c r="D4" s="11">
        <f>LOG((D2),2)*$C$1</f>
        <v>59.068905956085189</v>
      </c>
      <c r="E4" s="11">
        <f>LOG(E2*$C$1,2)</f>
        <v>15.135709286104401</v>
      </c>
      <c r="F4" s="11">
        <f t="shared" ref="F4:I4" si="0">LOG(F2*$C$1,2)</f>
        <v>19.720671786825555</v>
      </c>
      <c r="G4" s="11">
        <f t="shared" si="0"/>
        <v>28.232424440592936</v>
      </c>
      <c r="H4" s="11">
        <f t="shared" si="0"/>
        <v>31.817386941314094</v>
      </c>
      <c r="I4" s="11">
        <f t="shared" si="0"/>
        <v>38.461243131088814</v>
      </c>
    </row>
    <row r="5" spans="1:9" x14ac:dyDescent="0.5">
      <c r="B5" s="7" t="s">
        <v>9</v>
      </c>
      <c r="C5" s="13">
        <f>SQRT(C2*$C$1)</f>
        <v>3.1622776601683795</v>
      </c>
      <c r="D5" s="13">
        <f t="shared" ref="D5:I5" si="1">SQRT(D2*$C$1)</f>
        <v>24.494897427831781</v>
      </c>
      <c r="E5" s="13">
        <f t="shared" si="1"/>
        <v>189.73665961010275</v>
      </c>
      <c r="F5" s="13">
        <f t="shared" si="1"/>
        <v>929.51600308978004</v>
      </c>
      <c r="G5" s="13">
        <f t="shared" si="1"/>
        <v>17758.37830433849</v>
      </c>
      <c r="H5" s="13">
        <f t="shared" si="1"/>
        <v>61516.826966286222</v>
      </c>
      <c r="I5" s="13">
        <f t="shared" si="1"/>
        <v>615168.26966286229</v>
      </c>
    </row>
    <row r="6" spans="1:9" x14ac:dyDescent="0.5">
      <c r="B6" s="7" t="s">
        <v>4</v>
      </c>
      <c r="C6" s="10">
        <f>C2*$C$1</f>
        <v>10</v>
      </c>
      <c r="D6" s="10">
        <f t="shared" ref="D6:I6" si="2">D2*$C$1</f>
        <v>600</v>
      </c>
      <c r="E6" s="10">
        <f t="shared" si="2"/>
        <v>36000</v>
      </c>
      <c r="F6" s="10">
        <f t="shared" si="2"/>
        <v>864000</v>
      </c>
      <c r="G6" s="10">
        <f t="shared" si="2"/>
        <v>315360000</v>
      </c>
      <c r="H6" s="10">
        <f t="shared" si="2"/>
        <v>3784320000</v>
      </c>
      <c r="I6" s="10">
        <f t="shared" si="2"/>
        <v>378432000000</v>
      </c>
    </row>
    <row r="7" spans="1:9" x14ac:dyDescent="0.5">
      <c r="B7" s="7" t="s">
        <v>5</v>
      </c>
      <c r="C7" s="13">
        <f>(C2*$C$1)*LOG((C2*$C$1),2)</f>
        <v>33.219280948873624</v>
      </c>
      <c r="D7" s="13">
        <f t="shared" ref="D7:I7" si="3">(D2*$C$1)*LOG((D2*$C$1),2)</f>
        <v>5537.2912142975292</v>
      </c>
      <c r="E7" s="13">
        <f t="shared" si="3"/>
        <v>544885.53429975838</v>
      </c>
      <c r="F7" s="12">
        <f t="shared" si="3"/>
        <v>17038660.423817281</v>
      </c>
      <c r="G7" s="12">
        <f t="shared" si="3"/>
        <v>8903377371.5853882</v>
      </c>
      <c r="H7" s="12">
        <f t="shared" si="3"/>
        <v>120407173749.75375</v>
      </c>
      <c r="I7" s="12">
        <f t="shared" si="3"/>
        <v>14554965160584.201</v>
      </c>
    </row>
    <row r="8" spans="1:9" ht="24" x14ac:dyDescent="0.5">
      <c r="B8" s="7" t="s">
        <v>10</v>
      </c>
      <c r="C8" s="10">
        <f>((C2*$C$1)^2)</f>
        <v>100</v>
      </c>
      <c r="D8" s="10">
        <f t="shared" ref="D8:I8" si="4">((D2*$C$1)^2)</f>
        <v>360000</v>
      </c>
      <c r="E8" s="10">
        <f t="shared" si="4"/>
        <v>1296000000</v>
      </c>
      <c r="F8" s="10">
        <f t="shared" si="4"/>
        <v>746496000000</v>
      </c>
      <c r="G8" s="10">
        <f t="shared" si="4"/>
        <v>9.94519296E+16</v>
      </c>
      <c r="H8" s="10">
        <f t="shared" si="4"/>
        <v>1.43210778624E+19</v>
      </c>
      <c r="I8" s="10">
        <f t="shared" si="4"/>
        <v>1.43210778624E+23</v>
      </c>
    </row>
    <row r="9" spans="1:9" ht="24" x14ac:dyDescent="0.5">
      <c r="B9" s="7" t="s">
        <v>11</v>
      </c>
      <c r="C9" s="12">
        <f>((C2*$C$1)^3)</f>
        <v>1000</v>
      </c>
      <c r="D9" s="12">
        <f t="shared" ref="D9:I9" si="5">((D2*$C$1)^3)</f>
        <v>216000000</v>
      </c>
      <c r="E9" s="12">
        <f t="shared" si="5"/>
        <v>46656000000000</v>
      </c>
      <c r="F9" s="12">
        <f t="shared" si="5"/>
        <v>6.44972544E+17</v>
      </c>
      <c r="G9" s="12">
        <f t="shared" si="5"/>
        <v>3.1363160518656E+25</v>
      </c>
      <c r="H9" s="12">
        <f t="shared" si="5"/>
        <v>5.4195541376237564E+28</v>
      </c>
      <c r="I9" s="12">
        <f t="shared" si="5"/>
        <v>5.4195541376237572E+34</v>
      </c>
    </row>
    <row r="10" spans="1:9" ht="24" x14ac:dyDescent="0.5">
      <c r="B10" s="7" t="s">
        <v>12</v>
      </c>
      <c r="C10" s="10">
        <f>2^(C2*$C$1)</f>
        <v>1024</v>
      </c>
      <c r="D10" s="22">
        <f>2^(D2*$C$1)</f>
        <v>4.149515568880993E+180</v>
      </c>
      <c r="E10" s="10" t="e">
        <f t="shared" ref="E10:I10" si="6">2^(E2*$C$1)</f>
        <v>#NUM!</v>
      </c>
      <c r="F10" s="10" t="e">
        <f t="shared" si="6"/>
        <v>#NUM!</v>
      </c>
      <c r="G10" s="10" t="e">
        <f t="shared" si="6"/>
        <v>#NUM!</v>
      </c>
      <c r="H10" s="10" t="e">
        <f t="shared" si="6"/>
        <v>#NUM!</v>
      </c>
      <c r="I10" s="10" t="e">
        <f t="shared" si="6"/>
        <v>#NUM!</v>
      </c>
    </row>
    <row r="11" spans="1:9" x14ac:dyDescent="0.5">
      <c r="B11" s="7" t="s">
        <v>6</v>
      </c>
      <c r="C11" s="21">
        <f>FACT(C2*$C$1)</f>
        <v>3628800</v>
      </c>
      <c r="D11" s="12" t="e">
        <f t="shared" ref="D11:I11" si="7">FACT(D2*$C$1)</f>
        <v>#NUM!</v>
      </c>
      <c r="E11" s="12" t="e">
        <f t="shared" si="7"/>
        <v>#NUM!</v>
      </c>
      <c r="F11" s="12" t="e">
        <f t="shared" si="7"/>
        <v>#NUM!</v>
      </c>
      <c r="G11" s="12" t="e">
        <f t="shared" si="7"/>
        <v>#NUM!</v>
      </c>
      <c r="H11" s="12" t="e">
        <f t="shared" si="7"/>
        <v>#NUM!</v>
      </c>
      <c r="I11" s="12" t="e">
        <f t="shared" si="7"/>
        <v>#NUM!</v>
      </c>
    </row>
    <row r="13" spans="1:9" x14ac:dyDescent="0.5">
      <c r="A13" s="40"/>
      <c r="B13" s="4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Fernandez, Danielle</cp:lastModifiedBy>
  <dcterms:created xsi:type="dcterms:W3CDTF">2023-10-08T21:38:37Z</dcterms:created>
  <dcterms:modified xsi:type="dcterms:W3CDTF">2023-10-12T06:55:22Z</dcterms:modified>
</cp:coreProperties>
</file>