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ohlera/Documents/Projekte/2020/Foodwaste/"/>
    </mc:Choice>
  </mc:AlternateContent>
  <xr:revisionPtr revIDLastSave="0" documentId="13_ncr:1_{72E09D93-B6F9-A248-9E06-E9C709DD0C1D}" xr6:coauthVersionLast="46" xr6:coauthVersionMax="46" xr10:uidLastSave="{00000000-0000-0000-0000-000000000000}"/>
  <bookViews>
    <workbookView xWindow="-36080" yWindow="-4940" windowWidth="33920" windowHeight="19920" activeTab="1" xr2:uid="{00000000-000D-0000-FFFF-FFFF00000000}"/>
  </bookViews>
  <sheets>
    <sheet name="Mengen&amp;Umwelteffekte" sheetId="1" r:id="rId1"/>
    <sheet name="Tabelle1" sheetId="2" r:id="rId2"/>
  </sheets>
  <externalReferences>
    <externalReference r:id="rId3"/>
    <externalReference r:id="rId4"/>
  </externalReferences>
  <definedNames>
    <definedName name="SwissPopulation">[1]DOCU!$C$47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2" l="1"/>
  <c r="C32" i="2"/>
  <c r="G8" i="2"/>
  <c r="H6" i="2"/>
  <c r="G6" i="2"/>
  <c r="DH9" i="1"/>
  <c r="DG9" i="1"/>
  <c r="DG17" i="1" s="1"/>
  <c r="DG7" i="1"/>
  <c r="DH7" i="1"/>
  <c r="DH17" i="1" l="1"/>
  <c r="DE61" i="1"/>
  <c r="DD61" i="1"/>
  <c r="DE60" i="1"/>
  <c r="DD60" i="1"/>
  <c r="DE59" i="1"/>
  <c r="DD59" i="1"/>
  <c r="DE58" i="1"/>
  <c r="DD58" i="1"/>
  <c r="DE57" i="1"/>
  <c r="DD57" i="1"/>
  <c r="DE56" i="1"/>
  <c r="DD56" i="1"/>
  <c r="DE55" i="1"/>
  <c r="DD55" i="1"/>
  <c r="DE54" i="1"/>
  <c r="DD54" i="1"/>
  <c r="DE52" i="1"/>
  <c r="DD52" i="1"/>
  <c r="DE51" i="1"/>
  <c r="DD51" i="1"/>
  <c r="DE50" i="1"/>
  <c r="DD50" i="1"/>
  <c r="DE49" i="1"/>
  <c r="DD49" i="1"/>
  <c r="DE48" i="1"/>
  <c r="DD48" i="1"/>
  <c r="DE47" i="1"/>
  <c r="DD47" i="1"/>
  <c r="DE46" i="1"/>
  <c r="DD46" i="1"/>
  <c r="DE45" i="1"/>
  <c r="DD45" i="1"/>
  <c r="DE43" i="1"/>
  <c r="DD43" i="1"/>
  <c r="DE42" i="1"/>
  <c r="DD42" i="1"/>
  <c r="DE41" i="1"/>
  <c r="DD41" i="1"/>
  <c r="DE40" i="1"/>
  <c r="DD40" i="1"/>
  <c r="DE39" i="1"/>
  <c r="DD39" i="1"/>
  <c r="DE38" i="1"/>
  <c r="DD38" i="1"/>
  <c r="DE37" i="1"/>
  <c r="DD37" i="1"/>
  <c r="DE36" i="1"/>
  <c r="DD36" i="1"/>
  <c r="DE30" i="1"/>
  <c r="DD30" i="1"/>
  <c r="DE29" i="1"/>
  <c r="DD29" i="1"/>
  <c r="DE28" i="1"/>
  <c r="DD28" i="1"/>
  <c r="DE27" i="1"/>
  <c r="DD27" i="1"/>
  <c r="DE26" i="1"/>
  <c r="DD26" i="1"/>
  <c r="DE25" i="1"/>
  <c r="DD25" i="1"/>
  <c r="DE24" i="1"/>
  <c r="DD24" i="1"/>
  <c r="DE23" i="1"/>
  <c r="DD23" i="1"/>
  <c r="DE21" i="1"/>
  <c r="DD21" i="1"/>
  <c r="DE20" i="1"/>
  <c r="DD20" i="1"/>
  <c r="DE19" i="1"/>
  <c r="DD19" i="1"/>
  <c r="DE18" i="1"/>
  <c r="DD18" i="1"/>
  <c r="DE17" i="1"/>
  <c r="DD17" i="1"/>
  <c r="DE16" i="1"/>
  <c r="DD16" i="1"/>
  <c r="DE15" i="1"/>
  <c r="DD15" i="1"/>
  <c r="DE14" i="1"/>
  <c r="DD14" i="1"/>
  <c r="DE13" i="1"/>
  <c r="DD13" i="1"/>
  <c r="DE12" i="1"/>
  <c r="DD12" i="1"/>
  <c r="DE11" i="1"/>
  <c r="DD11" i="1"/>
  <c r="DE10" i="1"/>
  <c r="DD10" i="1"/>
  <c r="DE9" i="1"/>
  <c r="DD9" i="1"/>
  <c r="DE8" i="1"/>
  <c r="DD8" i="1"/>
  <c r="DD7" i="1"/>
  <c r="DE7" i="1"/>
</calcChain>
</file>

<file path=xl/sharedStrings.xml><?xml version="1.0" encoding="utf-8"?>
<sst xmlns="http://schemas.openxmlformats.org/spreadsheetml/2006/main" count="431" uniqueCount="80">
  <si>
    <t>Ökologische Knappheit 2013</t>
  </si>
  <si>
    <t>Klimaeffekte</t>
  </si>
  <si>
    <t>Konsumierte Lebensmittel</t>
  </si>
  <si>
    <t>Vermeidbare Lebensmittelverluste</t>
  </si>
  <si>
    <t xml:space="preserve">    Landwirtschaftliche Produktion</t>
  </si>
  <si>
    <t xml:space="preserve">    Handel</t>
  </si>
  <si>
    <t xml:space="preserve">    Verarbeitung</t>
  </si>
  <si>
    <t xml:space="preserve">    Detailhandel</t>
  </si>
  <si>
    <t xml:space="preserve">    Haushalte</t>
  </si>
  <si>
    <t xml:space="preserve">    Gastronomie</t>
  </si>
  <si>
    <t xml:space="preserve">    Kehrichtverbrennung</t>
  </si>
  <si>
    <t xml:space="preserve">    Kompostierung im Feld</t>
  </si>
  <si>
    <t xml:space="preserve">    Kompostierungsanlage</t>
  </si>
  <si>
    <t xml:space="preserve">    Gartenkompostierung</t>
  </si>
  <si>
    <t xml:space="preserve">    Vergärung</t>
  </si>
  <si>
    <t xml:space="preserve">    Verfütterung</t>
  </si>
  <si>
    <t xml:space="preserve">    Abwasser</t>
  </si>
  <si>
    <t>Tafeläpfel</t>
  </si>
  <si>
    <t>Apfelsaft</t>
  </si>
  <si>
    <t>Übriges Frischobst</t>
  </si>
  <si>
    <t>Übrige Fruchtsäfte</t>
  </si>
  <si>
    <t>Beeren</t>
  </si>
  <si>
    <t>Exotische Tafelfrüchte</t>
  </si>
  <si>
    <t>Exotische Fruchtsäfte</t>
  </si>
  <si>
    <t>Verabreitete Früchte</t>
  </si>
  <si>
    <t>Kartoffeln</t>
  </si>
  <si>
    <t>Frischgemüse</t>
  </si>
  <si>
    <t>Hülsenfrüchte</t>
  </si>
  <si>
    <t>Übrige Lagergemüse</t>
  </si>
  <si>
    <t>Verarbeitungs-gemüse</t>
  </si>
  <si>
    <t>Brote und Backwaren</t>
  </si>
  <si>
    <t>Reis</t>
  </si>
  <si>
    <t>Mais</t>
  </si>
  <si>
    <t>Zucker</t>
  </si>
  <si>
    <t>Pflanzliche Öle und Fette</t>
  </si>
  <si>
    <t>Nüsse, Samen, Ölfrüchte</t>
  </si>
  <si>
    <t>Milch(produkte)</t>
  </si>
  <si>
    <t>Fleisch von Milchkühen</t>
  </si>
  <si>
    <t>Käse, Molke</t>
  </si>
  <si>
    <t>Fleisch von Milchkühen für Käseproduktion</t>
  </si>
  <si>
    <t>Fleisch von Milchkühen für Butterproduktion</t>
  </si>
  <si>
    <t>Butter, Buttermilch, Magermilch</t>
  </si>
  <si>
    <t>Eier</t>
  </si>
  <si>
    <t>Legehennenfleisch (Suppenhühner)</t>
  </si>
  <si>
    <t>Schweinefleisch</t>
  </si>
  <si>
    <t>Geflügel</t>
  </si>
  <si>
    <t>Rind, Kalbfleisch</t>
  </si>
  <si>
    <t>Fisch, Meeresgetiere</t>
  </si>
  <si>
    <t>Kakao, Kaffee, Tee</t>
  </si>
  <si>
    <t>Alle Lebensmittel-kategorien</t>
  </si>
  <si>
    <t>[1'000 UBP/P/a]</t>
  </si>
  <si>
    <t>Biodiversitätsverluste wegen Land- und Wasserverbrauch</t>
  </si>
  <si>
    <t>[gPDF-eq/p/a]</t>
  </si>
  <si>
    <t>[kcal/p/d]</t>
  </si>
  <si>
    <t>Massenflussanalyse</t>
  </si>
  <si>
    <t>Energieflussanalyse</t>
  </si>
  <si>
    <t>Pasta</t>
  </si>
  <si>
    <t>[t/a]</t>
  </si>
  <si>
    <t>Gemüse</t>
  </si>
  <si>
    <t>Rindfleisch</t>
  </si>
  <si>
    <t>kg</t>
  </si>
  <si>
    <t>Heute verzehrte Menge pro Tier:</t>
  </si>
  <si>
    <t>Verluste:</t>
  </si>
  <si>
    <t>t</t>
  </si>
  <si>
    <t># Tiere:</t>
  </si>
  <si>
    <t>Tiere</t>
  </si>
  <si>
    <t>Kontrollierte Rindvieh-Schlachtungen</t>
  </si>
  <si>
    <t>629 338</t>
  </si>
  <si>
    <t>2 670 592</t>
  </si>
  <si>
    <t>Kontrollierte Schweine-Schlachtungen</t>
  </si>
  <si>
    <t>im 2016 (SBV, 2017)</t>
  </si>
  <si>
    <t>Inlandproduktionsanteil (kcal):</t>
  </si>
  <si>
    <t>im 2015 (SBV, 2017)</t>
  </si>
  <si>
    <t>43803*</t>
  </si>
  <si>
    <t>Früchte (ohne Säfte)</t>
  </si>
  <si>
    <r>
      <t xml:space="preserve">Food Waste Mengen in der Schweiz </t>
    </r>
    <r>
      <rPr>
        <sz val="11"/>
        <color theme="1"/>
        <rFont val="Times New Roman"/>
        <family val="1"/>
        <charset val="204"/>
      </rPr>
      <t xml:space="preserve">in </t>
    </r>
    <r>
      <rPr>
        <b/>
        <sz val="11"/>
        <color theme="1"/>
        <rFont val="Times New Roman"/>
        <family val="1"/>
      </rPr>
      <t xml:space="preserve">Tonnen Frischsubstanz pro Jahr </t>
    </r>
    <r>
      <rPr>
        <sz val="11"/>
        <color theme="1"/>
        <rFont val="Times New Roman"/>
        <family val="1"/>
        <charset val="204"/>
      </rPr>
      <t>und in</t>
    </r>
    <r>
      <rPr>
        <b/>
        <sz val="11"/>
        <color theme="1"/>
        <rFont val="Times New Roman"/>
        <family val="1"/>
      </rPr>
      <t xml:space="preserve"> Prozent der landwirtschaftlichen Produktion </t>
    </r>
    <r>
      <rPr>
        <sz val="11"/>
        <color theme="1"/>
        <rFont val="Times New Roman"/>
        <family val="1"/>
        <charset val="204"/>
      </rPr>
      <t>sowie in</t>
    </r>
    <r>
      <rPr>
        <b/>
        <sz val="11"/>
        <color theme="1"/>
        <rFont val="Times New Roman"/>
        <family val="1"/>
      </rPr>
      <t xml:space="preserve"> Kilokalorien pro Person und Tag</t>
    </r>
  </si>
  <si>
    <r>
      <t>[%</t>
    </r>
    <r>
      <rPr>
        <vertAlign val="superscript"/>
        <sz val="11"/>
        <color theme="1"/>
        <rFont val="Calibri"/>
        <family val="2"/>
        <charset val="204"/>
        <scheme val="minor"/>
      </rPr>
      <t>Landw</t>
    </r>
    <r>
      <rPr>
        <sz val="11"/>
        <color theme="1"/>
        <rFont val="Calibri"/>
        <family val="2"/>
        <scheme val="minor"/>
      </rPr>
      <t>]</t>
    </r>
  </si>
  <si>
    <r>
      <t>[%</t>
    </r>
    <r>
      <rPr>
        <vertAlign val="superscript"/>
        <sz val="11"/>
        <color theme="1"/>
        <rFont val="Calibri"/>
        <family val="2"/>
        <scheme val="minor"/>
      </rPr>
      <t xml:space="preserve"> of agr</t>
    </r>
    <r>
      <rPr>
        <sz val="11"/>
        <color theme="1"/>
        <rFont val="Calibri"/>
        <family val="2"/>
        <scheme val="minor"/>
      </rPr>
      <t>]</t>
    </r>
  </si>
  <si>
    <r>
      <t xml:space="preserve">Treibhausgasemissionen, Umweltbelastung </t>
    </r>
    <r>
      <rPr>
        <sz val="11"/>
        <color theme="1"/>
        <rFont val="Times New Roman"/>
        <family val="1"/>
        <charset val="204"/>
      </rPr>
      <t>und</t>
    </r>
    <r>
      <rPr>
        <b/>
        <sz val="11"/>
        <color theme="1"/>
        <rFont val="Times New Roman"/>
        <family val="1"/>
      </rPr>
      <t xml:space="preserve"> Biodiversitätseffekte </t>
    </r>
    <r>
      <rPr>
        <sz val="11"/>
        <color theme="1"/>
        <rFont val="Times New Roman"/>
        <family val="1"/>
        <charset val="204"/>
      </rPr>
      <t>der Lebensmittelverluste</t>
    </r>
    <r>
      <rPr>
        <b/>
        <sz val="11"/>
        <color theme="1"/>
        <rFont val="Times New Roman"/>
        <family val="1"/>
      </rPr>
      <t xml:space="preserve"> pro Person und Jahr </t>
    </r>
  </si>
  <si>
    <r>
      <t>[kg CO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-eq/P/a]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</si>
</sst>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 ;_ * \-#,##0.00_ ;_ * &quot;-&quot;??_ ;_ @_ "/>
    <numFmt numFmtId="165" formatCode="_(* #,##0.00_);_(* \(#,##0.00\);_(* &quot;-&quot;??_);_(@_)"/>
    <numFmt numFmtId="166" formatCode="_ * #,##0_ ;_ * \-#,##0_ ;_ * &quot;-&quot;??_ ;_ @_ "/>
    <numFmt numFmtId="167" formatCode="#,##0.00_ ;\-#,##0.00\ "/>
    <numFmt numFmtId="168" formatCode="#,##0.0_ ;\-#,##0.0\ "/>
    <numFmt numFmtId="169" formatCode="0.0E+00"/>
    <numFmt numFmtId="170" formatCode="_ * #,##0.0_ ;_ * \-#,##0.0_ ;_ * &quot;-&quot;??_ ;_ @_ "/>
    <numFmt numFmtId="171" formatCode="0.0"/>
    <numFmt numFmtId="172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medium">
        <color theme="4"/>
      </right>
      <top/>
      <bottom style="thin">
        <color theme="4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thin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12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Border="1"/>
    <xf numFmtId="0" fontId="0" fillId="5" borderId="0" xfId="0" applyFill="1"/>
    <xf numFmtId="0" fontId="2" fillId="5" borderId="0" xfId="0" applyFont="1" applyFill="1"/>
    <xf numFmtId="0" fontId="2" fillId="5" borderId="0" xfId="0" applyFont="1" applyFill="1" applyAlignment="1">
      <alignment vertical="top" wrapText="1"/>
    </xf>
    <xf numFmtId="0" fontId="2" fillId="5" borderId="0" xfId="0" applyFont="1" applyFill="1" applyAlignment="1">
      <alignment vertical="top"/>
    </xf>
    <xf numFmtId="0" fontId="2" fillId="5" borderId="0" xfId="0" applyFont="1" applyFill="1" applyBorder="1"/>
    <xf numFmtId="0" fontId="0" fillId="0" borderId="0" xfId="0" applyAlignment="1">
      <alignment vertical="top"/>
    </xf>
    <xf numFmtId="9" fontId="0" fillId="3" borderId="6" xfId="2" applyFont="1" applyFill="1" applyBorder="1"/>
    <xf numFmtId="9" fontId="0" fillId="4" borderId="9" xfId="2" applyFont="1" applyFill="1" applyBorder="1"/>
    <xf numFmtId="9" fontId="0" fillId="4" borderId="6" xfId="2" applyFont="1" applyFill="1" applyBorder="1"/>
    <xf numFmtId="171" fontId="0" fillId="4" borderId="5" xfId="1" applyNumberFormat="1" applyFont="1" applyFill="1" applyBorder="1"/>
    <xf numFmtId="171" fontId="0" fillId="4" borderId="10" xfId="1" applyNumberFormat="1" applyFont="1" applyFill="1" applyBorder="1"/>
    <xf numFmtId="9" fontId="0" fillId="4" borderId="11" xfId="2" applyFont="1" applyFill="1" applyBorder="1"/>
    <xf numFmtId="171" fontId="0" fillId="4" borderId="15" xfId="1" applyNumberFormat="1" applyFont="1" applyFill="1" applyBorder="1"/>
    <xf numFmtId="171" fontId="0" fillId="4" borderId="17" xfId="1" applyNumberFormat="1" applyFont="1" applyFill="1" applyBorder="1"/>
    <xf numFmtId="164" fontId="0" fillId="0" borderId="0" xfId="0" applyNumberFormat="1"/>
    <xf numFmtId="172" fontId="0" fillId="0" borderId="0" xfId="1" applyNumberFormat="1" applyFont="1"/>
    <xf numFmtId="0" fontId="4" fillId="2" borderId="0" xfId="0" applyFont="1" applyFill="1" applyAlignment="1">
      <alignment vertical="top" wrapText="1"/>
    </xf>
    <xf numFmtId="9" fontId="0" fillId="0" borderId="0" xfId="2" applyFont="1"/>
    <xf numFmtId="0" fontId="0" fillId="5" borderId="0" xfId="0" applyFont="1" applyFill="1"/>
    <xf numFmtId="0" fontId="0" fillId="0" borderId="0" xfId="0" applyFont="1"/>
    <xf numFmtId="0" fontId="4" fillId="2" borderId="2" xfId="0" applyFont="1" applyFill="1" applyBorder="1" applyAlignment="1">
      <alignment vertical="top"/>
    </xf>
    <xf numFmtId="0" fontId="0" fillId="2" borderId="3" xfId="0" applyFont="1" applyFill="1" applyBorder="1" applyAlignment="1">
      <alignment vertical="top" wrapText="1"/>
    </xf>
    <xf numFmtId="0" fontId="0" fillId="5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0" fontId="4" fillId="2" borderId="12" xfId="0" applyFont="1" applyFill="1" applyBorder="1" applyAlignment="1">
      <alignment vertical="top" wrapText="1"/>
    </xf>
    <xf numFmtId="0" fontId="4" fillId="2" borderId="13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/>
    </xf>
    <xf numFmtId="0" fontId="0" fillId="2" borderId="0" xfId="0" applyFont="1" applyFill="1" applyBorder="1" applyAlignment="1">
      <alignment vertical="top"/>
    </xf>
    <xf numFmtId="0" fontId="4" fillId="2" borderId="5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0" fillId="2" borderId="5" xfId="0" applyFont="1" applyFill="1" applyBorder="1" applyAlignment="1">
      <alignment vertical="top"/>
    </xf>
    <xf numFmtId="0" fontId="0" fillId="2" borderId="6" xfId="0" applyFont="1" applyFill="1" applyBorder="1" applyAlignment="1">
      <alignment vertical="top"/>
    </xf>
    <xf numFmtId="0" fontId="0" fillId="2" borderId="3" xfId="0" applyFont="1" applyFill="1" applyBorder="1"/>
    <xf numFmtId="0" fontId="0" fillId="2" borderId="2" xfId="0" applyFont="1" applyFill="1" applyBorder="1" applyAlignment="1">
      <alignment horizontal="right"/>
    </xf>
    <xf numFmtId="0" fontId="0" fillId="2" borderId="3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right"/>
    </xf>
    <xf numFmtId="0" fontId="0" fillId="2" borderId="14" xfId="0" applyFont="1" applyFill="1" applyBorder="1" applyAlignment="1">
      <alignment horizontal="right"/>
    </xf>
    <xf numFmtId="0" fontId="0" fillId="2" borderId="0" xfId="0" applyFont="1" applyFill="1"/>
    <xf numFmtId="0" fontId="4" fillId="3" borderId="5" xfId="0" applyFont="1" applyFill="1" applyBorder="1"/>
    <xf numFmtId="0" fontId="0" fillId="3" borderId="0" xfId="0" applyFont="1" applyFill="1" applyBorder="1"/>
    <xf numFmtId="166" fontId="0" fillId="3" borderId="5" xfId="0" applyNumberFormat="1" applyFont="1" applyFill="1" applyBorder="1"/>
    <xf numFmtId="166" fontId="0" fillId="3" borderId="0" xfId="0" applyNumberFormat="1" applyFont="1" applyFill="1" applyBorder="1"/>
    <xf numFmtId="166" fontId="0" fillId="3" borderId="15" xfId="0" applyNumberFormat="1" applyFont="1" applyFill="1" applyBorder="1"/>
    <xf numFmtId="1" fontId="0" fillId="0" borderId="0" xfId="0" applyNumberFormat="1" applyFont="1"/>
    <xf numFmtId="0" fontId="4" fillId="4" borderId="7" xfId="0" applyFont="1" applyFill="1" applyBorder="1"/>
    <xf numFmtId="0" fontId="0" fillId="4" borderId="8" xfId="0" applyFont="1" applyFill="1" applyBorder="1"/>
    <xf numFmtId="166" fontId="0" fillId="4" borderId="7" xfId="0" applyNumberFormat="1" applyFont="1" applyFill="1" applyBorder="1"/>
    <xf numFmtId="166" fontId="0" fillId="4" borderId="8" xfId="0" applyNumberFormat="1" applyFont="1" applyFill="1" applyBorder="1"/>
    <xf numFmtId="166" fontId="0" fillId="4" borderId="7" xfId="0" applyNumberFormat="1" applyFont="1" applyFill="1" applyBorder="1" applyAlignment="1">
      <alignment horizontal="right"/>
    </xf>
    <xf numFmtId="166" fontId="0" fillId="4" borderId="16" xfId="0" applyNumberFormat="1" applyFont="1" applyFill="1" applyBorder="1"/>
    <xf numFmtId="0" fontId="4" fillId="4" borderId="5" xfId="0" applyFont="1" applyFill="1" applyBorder="1"/>
    <xf numFmtId="0" fontId="0" fillId="4" borderId="0" xfId="0" applyFont="1" applyFill="1" applyBorder="1"/>
    <xf numFmtId="3" fontId="0" fillId="4" borderId="5" xfId="1" applyNumberFormat="1" applyFont="1" applyFill="1" applyBorder="1"/>
    <xf numFmtId="3" fontId="0" fillId="4" borderId="0" xfId="1" applyNumberFormat="1" applyFont="1" applyFill="1" applyBorder="1"/>
    <xf numFmtId="3" fontId="0" fillId="4" borderId="15" xfId="1" applyNumberFormat="1" applyFont="1" applyFill="1" applyBorder="1"/>
    <xf numFmtId="164" fontId="0" fillId="0" borderId="0" xfId="0" applyNumberFormat="1" applyFont="1"/>
    <xf numFmtId="3" fontId="0" fillId="4" borderId="0" xfId="1" applyNumberFormat="1" applyFont="1" applyFill="1" applyBorder="1" applyAlignment="1">
      <alignment horizontal="right"/>
    </xf>
    <xf numFmtId="49" fontId="4" fillId="4" borderId="5" xfId="0" applyNumberFormat="1" applyFont="1" applyFill="1" applyBorder="1"/>
    <xf numFmtId="49" fontId="4" fillId="4" borderId="10" xfId="0" applyNumberFormat="1" applyFont="1" applyFill="1" applyBorder="1"/>
    <xf numFmtId="0" fontId="0" fillId="4" borderId="1" xfId="0" applyFont="1" applyFill="1" applyBorder="1"/>
    <xf numFmtId="3" fontId="0" fillId="4" borderId="10" xfId="1" applyNumberFormat="1" applyFont="1" applyFill="1" applyBorder="1"/>
    <xf numFmtId="3" fontId="0" fillId="4" borderId="1" xfId="1" applyNumberFormat="1" applyFont="1" applyFill="1" applyBorder="1"/>
    <xf numFmtId="3" fontId="0" fillId="4" borderId="17" xfId="1" applyNumberFormat="1" applyFont="1" applyFill="1" applyBorder="1"/>
    <xf numFmtId="166" fontId="0" fillId="0" borderId="0" xfId="0" applyNumberFormat="1" applyFont="1"/>
    <xf numFmtId="0" fontId="0" fillId="2" borderId="2" xfId="0" applyFont="1" applyFill="1" applyBorder="1" applyAlignment="1">
      <alignment horizontal="left"/>
    </xf>
    <xf numFmtId="0" fontId="0" fillId="2" borderId="14" xfId="0" applyFont="1" applyFill="1" applyBorder="1" applyAlignment="1">
      <alignment horizontal="left"/>
    </xf>
    <xf numFmtId="170" fontId="0" fillId="3" borderId="5" xfId="0" applyNumberFormat="1" applyFont="1" applyFill="1" applyBorder="1"/>
    <xf numFmtId="170" fontId="0" fillId="3" borderId="15" xfId="0" applyNumberFormat="1" applyFont="1" applyFill="1" applyBorder="1"/>
    <xf numFmtId="9" fontId="0" fillId="0" borderId="0" xfId="0" applyNumberFormat="1" applyFont="1"/>
    <xf numFmtId="170" fontId="0" fillId="4" borderId="7" xfId="0" applyNumberFormat="1" applyFont="1" applyFill="1" applyBorder="1"/>
    <xf numFmtId="170" fontId="0" fillId="4" borderId="16" xfId="0" applyNumberFormat="1" applyFont="1" applyFill="1" applyBorder="1"/>
    <xf numFmtId="171" fontId="0" fillId="4" borderId="5" xfId="0" applyNumberFormat="1" applyFont="1" applyFill="1" applyBorder="1"/>
    <xf numFmtId="166" fontId="0" fillId="4" borderId="0" xfId="0" applyNumberFormat="1" applyFont="1" applyFill="1" applyBorder="1"/>
    <xf numFmtId="171" fontId="0" fillId="4" borderId="15" xfId="0" applyNumberFormat="1" applyFont="1" applyFill="1" applyBorder="1"/>
    <xf numFmtId="0" fontId="0" fillId="5" borderId="0" xfId="0" applyFont="1" applyFill="1" applyBorder="1"/>
    <xf numFmtId="0" fontId="0" fillId="0" borderId="0" xfId="0" applyFont="1" applyBorder="1"/>
    <xf numFmtId="0" fontId="0" fillId="2" borderId="4" xfId="0" applyFont="1" applyFill="1" applyBorder="1"/>
    <xf numFmtId="0" fontId="0" fillId="3" borderId="6" xfId="0" applyFont="1" applyFill="1" applyBorder="1"/>
    <xf numFmtId="167" fontId="4" fillId="3" borderId="5" xfId="1" applyNumberFormat="1" applyFont="1" applyFill="1" applyBorder="1"/>
    <xf numFmtId="167" fontId="4" fillId="3" borderId="15" xfId="1" applyNumberFormat="1" applyFont="1" applyFill="1" applyBorder="1"/>
    <xf numFmtId="0" fontId="0" fillId="4" borderId="9" xfId="0" applyFont="1" applyFill="1" applyBorder="1"/>
    <xf numFmtId="167" fontId="4" fillId="4" borderId="7" xfId="1" applyNumberFormat="1" applyFont="1" applyFill="1" applyBorder="1"/>
    <xf numFmtId="167" fontId="4" fillId="4" borderId="16" xfId="1" applyNumberFormat="1" applyFont="1" applyFill="1" applyBorder="1"/>
    <xf numFmtId="0" fontId="0" fillId="4" borderId="6" xfId="0" applyFont="1" applyFill="1" applyBorder="1"/>
    <xf numFmtId="167" fontId="0" fillId="4" borderId="5" xfId="1" applyNumberFormat="1" applyFont="1" applyFill="1" applyBorder="1" applyAlignment="1">
      <alignment vertical="center"/>
    </xf>
    <xf numFmtId="167" fontId="0" fillId="4" borderId="15" xfId="1" applyNumberFormat="1" applyFont="1" applyFill="1" applyBorder="1" applyAlignment="1">
      <alignment vertical="center"/>
    </xf>
    <xf numFmtId="0" fontId="0" fillId="4" borderId="11" xfId="0" applyFont="1" applyFill="1" applyBorder="1"/>
    <xf numFmtId="167" fontId="0" fillId="4" borderId="10" xfId="1" applyNumberFormat="1" applyFont="1" applyFill="1" applyBorder="1" applyAlignment="1">
      <alignment vertical="center"/>
    </xf>
    <xf numFmtId="167" fontId="0" fillId="4" borderId="17" xfId="1" applyNumberFormat="1" applyFont="1" applyFill="1" applyBorder="1" applyAlignment="1">
      <alignment vertical="center"/>
    </xf>
    <xf numFmtId="168" fontId="4" fillId="3" borderId="5" xfId="1" applyNumberFormat="1" applyFont="1" applyFill="1" applyBorder="1"/>
    <xf numFmtId="168" fontId="4" fillId="3" borderId="15" xfId="1" applyNumberFormat="1" applyFont="1" applyFill="1" applyBorder="1"/>
    <xf numFmtId="168" fontId="4" fillId="4" borderId="7" xfId="1" applyNumberFormat="1" applyFont="1" applyFill="1" applyBorder="1"/>
    <xf numFmtId="168" fontId="4" fillId="4" borderId="16" xfId="1" applyNumberFormat="1" applyFont="1" applyFill="1" applyBorder="1"/>
    <xf numFmtId="168" fontId="0" fillId="4" borderId="5" xfId="1" applyNumberFormat="1" applyFont="1" applyFill="1" applyBorder="1" applyAlignment="1">
      <alignment vertical="center"/>
    </xf>
    <xf numFmtId="168" fontId="0" fillId="4" borderId="15" xfId="1" applyNumberFormat="1" applyFont="1" applyFill="1" applyBorder="1" applyAlignment="1">
      <alignment vertical="center"/>
    </xf>
    <xf numFmtId="168" fontId="0" fillId="4" borderId="10" xfId="1" applyNumberFormat="1" applyFont="1" applyFill="1" applyBorder="1" applyAlignment="1">
      <alignment vertical="center"/>
    </xf>
    <xf numFmtId="168" fontId="0" fillId="4" borderId="17" xfId="1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right" vertical="top"/>
    </xf>
    <xf numFmtId="0" fontId="0" fillId="2" borderId="4" xfId="0" applyFont="1" applyFill="1" applyBorder="1" applyAlignment="1">
      <alignment horizontal="right" vertical="top"/>
    </xf>
    <xf numFmtId="0" fontId="0" fillId="5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2" borderId="14" xfId="0" applyFont="1" applyFill="1" applyBorder="1" applyAlignment="1">
      <alignment horizontal="left" vertical="top"/>
    </xf>
    <xf numFmtId="169" fontId="4" fillId="3" borderId="5" xfId="1" applyNumberFormat="1" applyFont="1" applyFill="1" applyBorder="1"/>
    <xf numFmtId="169" fontId="4" fillId="3" borderId="15" xfId="1" applyNumberFormat="1" applyFont="1" applyFill="1" applyBorder="1"/>
    <xf numFmtId="169" fontId="4" fillId="4" borderId="7" xfId="1" applyNumberFormat="1" applyFont="1" applyFill="1" applyBorder="1"/>
    <xf numFmtId="169" fontId="4" fillId="4" borderId="16" xfId="1" applyNumberFormat="1" applyFont="1" applyFill="1" applyBorder="1"/>
    <xf numFmtId="169" fontId="0" fillId="4" borderId="5" xfId="1" applyNumberFormat="1" applyFont="1" applyFill="1" applyBorder="1" applyAlignment="1">
      <alignment vertical="center"/>
    </xf>
    <xf numFmtId="169" fontId="0" fillId="4" borderId="15" xfId="1" applyNumberFormat="1" applyFont="1" applyFill="1" applyBorder="1" applyAlignment="1">
      <alignment vertical="center"/>
    </xf>
    <xf numFmtId="169" fontId="0" fillId="4" borderId="10" xfId="1" applyNumberFormat="1" applyFont="1" applyFill="1" applyBorder="1" applyAlignment="1">
      <alignment vertical="center"/>
    </xf>
    <xf numFmtId="169" fontId="0" fillId="4" borderId="17" xfId="1" applyNumberFormat="1" applyFont="1" applyFill="1" applyBorder="1" applyAlignment="1">
      <alignment vertical="center"/>
    </xf>
    <xf numFmtId="167" fontId="0" fillId="5" borderId="0" xfId="0" applyNumberFormat="1" applyFont="1" applyFill="1"/>
    <xf numFmtId="0" fontId="4" fillId="2" borderId="2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5" fillId="5" borderId="0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9" fontId="0" fillId="0" borderId="0" xfId="0" applyNumberFormat="1"/>
    <xf numFmtId="9" fontId="0" fillId="6" borderId="0" xfId="0" applyNumberFormat="1" applyFill="1"/>
    <xf numFmtId="166" fontId="0" fillId="0" borderId="0" xfId="0" applyNumberFormat="1"/>
  </cellXfs>
  <cellStyles count="7">
    <cellStyle name="Comma 2" xfId="3" xr:uid="{00000000-0005-0000-0000-000001000000}"/>
    <cellStyle name="Comma 3" xfId="4" xr:uid="{00000000-0005-0000-0000-000002000000}"/>
    <cellStyle name="Comma 4" xfId="5" xr:uid="{00000000-0005-0000-0000-000003000000}"/>
    <cellStyle name="Komma" xfId="1" builtinId="3"/>
    <cellStyle name="Normal 2" xfId="6" xr:uid="{00000000-0005-0000-0000-000005000000}"/>
    <cellStyle name="Prozent" xfId="2" builtinId="5"/>
    <cellStyle name="Standard" xfId="0" builtinId="0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110</xdr:col>
      <xdr:colOff>631371</xdr:colOff>
      <xdr:row>9</xdr:row>
      <xdr:rowOff>32658</xdr:rowOff>
    </xdr:from>
    <xdr:to>
      <xdr:col>113</xdr:col>
      <xdr:colOff>228599</xdr:colOff>
      <xdr:row>12</xdr:row>
      <xdr:rowOff>163285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2B049E-40BB-4949-ACF5-52D28A3905BE}"/>
            </a:ext>
          </a:extLst>
        </xdr:cNvPr>
        <xdr:cNvSpPr txBox="1"/>
      </xdr:nvSpPr>
      <xdr:spPr>
        <a:xfrm>
          <a:off x="52763057" y="1850572"/>
          <a:ext cx="1621971" cy="685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700"/>
            <a:t>*Beachte: Verluste in der Verarbeitung haben geringeren Nährwert. Hier grob abgeschätzt in "Fleisch-Energiegehalt-Äquivalenten" (Schätzung: halber Nährwert)</a:t>
          </a:r>
        </a:p>
      </xdr:txBody>
    </xdr:sp>
    <xdr:clientData/>
  </xdr:twoCellAnchor>
  <xdr:twoCellAnchor>
    <xdr:from>
      <xdr:col>110</xdr:col>
      <xdr:colOff>21772</xdr:colOff>
      <xdr:row>14</xdr:row>
      <xdr:rowOff>10888</xdr:rowOff>
    </xdr:from>
    <xdr:to>
      <xdr:col>113</xdr:col>
      <xdr:colOff>76200</xdr:colOff>
      <xdr:row>15</xdr:row>
      <xdr:rowOff>141515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837C922-3A2E-4E91-9738-418656A625CD}"/>
            </a:ext>
          </a:extLst>
        </xdr:cNvPr>
        <xdr:cNvSpPr txBox="1"/>
      </xdr:nvSpPr>
      <xdr:spPr>
        <a:xfrm>
          <a:off x="52153458" y="2764974"/>
          <a:ext cx="2079171" cy="3156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700"/>
            <a:t>Schätzung Anzahl Tiere, die nicht leben müssten für gleichen Fleischkalorienkonsum ohne Verluste: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zhaw-my.sharepoint.com/Users/beretta/Documents/FOODWASTE/PhD/Analysis/GlobalAnalyse_Foodwaste/Food-Chain_LCA-Model_Synthese2019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beet/OneDrive%20-%20ZHAW/FOODWASTE/PhD/Analysis/GlobalAnalyse_Foodwaste/ConsumptionAtRetailLevel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eNew"/>
      <sheetName val="DOCU"/>
      <sheetName val="DOCU2"/>
      <sheetName val="TA"/>
      <sheetName val="TB"/>
      <sheetName val="TC"/>
      <sheetName val="TCombA"/>
      <sheetName val="TCombB"/>
      <sheetName val="1aA"/>
      <sheetName val="1aB"/>
      <sheetName val="1aC"/>
      <sheetName val="1bA"/>
      <sheetName val="1bB"/>
      <sheetName val="1bC"/>
      <sheetName val="2aA"/>
      <sheetName val="2aB"/>
      <sheetName val="2aC"/>
      <sheetName val="2bA"/>
      <sheetName val="2bB"/>
      <sheetName val="2bC"/>
      <sheetName val="3aA"/>
      <sheetName val="3aB"/>
      <sheetName val="3aC"/>
      <sheetName val="3bA"/>
      <sheetName val="3bB"/>
      <sheetName val="3bC"/>
      <sheetName val="3cA"/>
      <sheetName val="3cB"/>
      <sheetName val="3cC"/>
      <sheetName val="4A"/>
      <sheetName val="4B"/>
      <sheetName val="4C"/>
      <sheetName val="5A"/>
      <sheetName val="5B"/>
      <sheetName val="5C"/>
      <sheetName val="6A"/>
      <sheetName val="6B"/>
      <sheetName val="6C"/>
      <sheetName val="7aA"/>
      <sheetName val="7aB"/>
      <sheetName val="7aC"/>
      <sheetName val="7bA"/>
      <sheetName val="7bB"/>
      <sheetName val="7bC"/>
      <sheetName val="8A"/>
      <sheetName val="8B"/>
      <sheetName val="8C"/>
      <sheetName val="9A"/>
      <sheetName val="9B"/>
      <sheetName val="9C"/>
      <sheetName val="10A"/>
      <sheetName val="10B"/>
      <sheetName val="10C"/>
      <sheetName val="11A"/>
      <sheetName val="11B"/>
      <sheetName val="11C"/>
      <sheetName val="12A"/>
      <sheetName val="12B"/>
      <sheetName val="12C"/>
      <sheetName val="13A"/>
      <sheetName val="13B"/>
      <sheetName val="13C"/>
      <sheetName val="14aA"/>
      <sheetName val="14aB"/>
      <sheetName val="14aC"/>
      <sheetName val="14bA"/>
      <sheetName val="14bB"/>
      <sheetName val="14bC"/>
      <sheetName val="15aA"/>
      <sheetName val="15aB"/>
      <sheetName val="15aC"/>
      <sheetName val="15bA"/>
      <sheetName val="15bB"/>
      <sheetName val="15bC"/>
      <sheetName val="16aA"/>
      <sheetName val="16aB"/>
      <sheetName val="16aC"/>
      <sheetName val="16bA"/>
      <sheetName val="16bB"/>
      <sheetName val="16bC"/>
      <sheetName val="17aA"/>
      <sheetName val="17aB"/>
      <sheetName val="17aC"/>
      <sheetName val="17bA"/>
      <sheetName val="17bB"/>
      <sheetName val="17bC"/>
      <sheetName val="18aA"/>
      <sheetName val="18aB"/>
      <sheetName val="18aC"/>
      <sheetName val="18bA"/>
      <sheetName val="18bB"/>
      <sheetName val="18bC"/>
      <sheetName val="19A"/>
      <sheetName val="19B"/>
      <sheetName val="19C"/>
      <sheetName val="20A"/>
      <sheetName val="20B"/>
      <sheetName val="20C"/>
      <sheetName val="21A"/>
      <sheetName val="21B"/>
      <sheetName val="21C"/>
      <sheetName val="22A"/>
      <sheetName val="22B"/>
      <sheetName val="22C"/>
      <sheetName val="23A"/>
      <sheetName val="23B"/>
      <sheetName val="23C"/>
      <sheetName val="1A"/>
      <sheetName val="1B"/>
      <sheetName val="2A"/>
      <sheetName val="2B"/>
      <sheetName val="3A"/>
      <sheetName val="3B"/>
      <sheetName val="7A"/>
      <sheetName val="7B"/>
      <sheetName val="14A"/>
      <sheetName val="14B"/>
      <sheetName val="15A"/>
      <sheetName val="15B"/>
      <sheetName val="16A"/>
      <sheetName val="16B"/>
      <sheetName val="17A"/>
      <sheetName val="17B"/>
      <sheetName val="18A"/>
      <sheetName val="18B"/>
      <sheetName val="1_14A"/>
      <sheetName val="1_14B"/>
      <sheetName val="15_18A"/>
      <sheetName val="15_18B"/>
      <sheetName val="19_22A"/>
      <sheetName val="19_22B"/>
      <sheetName val="1_23A"/>
      <sheetName val="1_23B"/>
      <sheetName val="End"/>
      <sheetName val="MFA-Inv"/>
      <sheetName val="MFA-Inv_biodiv"/>
      <sheetName val="Scenario"/>
      <sheetName val="ZH"/>
    </sheetNames>
    <sheetDataSet>
      <sheetData sheetId="0"/>
      <sheetData sheetId="1">
        <row r="47">
          <cell r="C47">
            <v>8482152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4">
          <cell r="E4" t="str">
            <v>Pasta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>
        <row r="290">
          <cell r="J290">
            <v>556067.29439956136</v>
          </cell>
        </row>
      </sheetData>
      <sheetData sheetId="132"/>
      <sheetData sheetId="133"/>
      <sheetData sheetId="134">
        <row r="85">
          <cell r="E85">
            <v>14.071292520299828</v>
          </cell>
        </row>
      </sheetData>
      <sheetData sheetId="135">
        <row r="66">
          <cell r="E66" t="str">
            <v>[t/a]</v>
          </cell>
        </row>
      </sheetData>
      <sheetData sheetId="136"/>
      <sheetData sheetId="1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anz_Synthese"/>
      <sheetName val="Consumption_PhD"/>
      <sheetName val="Consumption_SBV"/>
      <sheetName val="SBV17"/>
      <sheetName val="MassEnBalance_Copy"/>
      <sheetName val="Price"/>
      <sheetName val="FAO"/>
      <sheetName val="Spain"/>
      <sheetName val="Fruits"/>
      <sheetName val="Fruits kg"/>
      <sheetName val="Vegetables"/>
      <sheetName val="MFA sugar"/>
      <sheetName val="SugarBeets"/>
      <sheetName val="Milk"/>
      <sheetName val="MilkCaseS"/>
      <sheetName val="Dairy"/>
      <sheetName val="Meat"/>
      <sheetName val="RedlH"/>
      <sheetName val="Buttermilch"/>
      <sheetName val="Buttermilch_mail"/>
      <sheetName val="Buttermilk"/>
      <sheetName val="Eggs"/>
      <sheetName val="EnergyCont"/>
      <sheetName val="Gastro_HH_Konsum"/>
      <sheetName val="HH-budget-surv_kg"/>
      <sheetName val="HH-budget-surv_Fr"/>
      <sheetName val="CH Bev"/>
      <sheetName val="Categorisation"/>
      <sheetName val="Veg_Doc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38">
          <cell r="E38">
            <v>320.5</v>
          </cell>
        </row>
        <row r="39">
          <cell r="E39">
            <v>0.67799999999999994</v>
          </cell>
        </row>
        <row r="40">
          <cell r="E40">
            <v>0.32200000000000001</v>
          </cell>
        </row>
        <row r="41">
          <cell r="E41">
            <v>0.2</v>
          </cell>
        </row>
        <row r="43">
          <cell r="E43">
            <v>85.872528000000003</v>
          </cell>
        </row>
        <row r="50">
          <cell r="E50">
            <v>86.9</v>
          </cell>
        </row>
        <row r="51">
          <cell r="E51">
            <v>0.76100000000000001</v>
          </cell>
        </row>
        <row r="52">
          <cell r="E52">
            <v>0.23899999999999999</v>
          </cell>
        </row>
        <row r="53">
          <cell r="E53">
            <v>0.2</v>
          </cell>
        </row>
        <row r="56">
          <cell r="E56">
            <v>11.494559999999998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6"/>
  <dimension ref="A1:DT65"/>
  <sheetViews>
    <sheetView topLeftCell="AA29" zoomScale="150" zoomScaleNormal="70" workbookViewId="0">
      <selection activeCell="AR35" sqref="AR35:AT43"/>
    </sheetView>
  </sheetViews>
  <sheetFormatPr baseColWidth="10" defaultColWidth="9.1640625" defaultRowHeight="15" x14ac:dyDescent="0.2"/>
  <cols>
    <col min="1" max="1" width="3.33203125" customWidth="1"/>
    <col min="2" max="2" width="0.6640625" customWidth="1"/>
    <col min="3" max="3" width="22.1640625" style="22" customWidth="1"/>
    <col min="4" max="4" width="20.5" style="22" customWidth="1"/>
    <col min="5" max="5" width="8.33203125" style="22" customWidth="1"/>
    <col min="6" max="6" width="5" style="22" customWidth="1"/>
    <col min="7" max="7" width="6.1640625" style="22" customWidth="1"/>
    <col min="8" max="8" width="8" style="22" customWidth="1"/>
    <col min="9" max="9" width="5.83203125" style="22" customWidth="1"/>
    <col min="10" max="10" width="6.1640625" style="22" customWidth="1"/>
    <col min="11" max="11" width="8" style="22" customWidth="1"/>
    <col min="12" max="12" width="5" style="22" customWidth="1"/>
    <col min="13" max="13" width="6.1640625" style="22" customWidth="1"/>
    <col min="14" max="14" width="8" style="22" customWidth="1"/>
    <col min="15" max="15" width="5.83203125" style="22" customWidth="1"/>
    <col min="16" max="16" width="6.1640625" style="22" customWidth="1"/>
    <col min="17" max="17" width="8" style="22" customWidth="1"/>
    <col min="18" max="18" width="5" style="22" customWidth="1"/>
    <col min="19" max="19" width="6.1640625" style="22" customWidth="1"/>
    <col min="20" max="20" width="9" style="22" customWidth="1"/>
    <col min="21" max="21" width="5" style="22" customWidth="1"/>
    <col min="22" max="22" width="6.1640625" style="22" customWidth="1"/>
    <col min="23" max="23" width="8" style="22" customWidth="1"/>
    <col min="24" max="24" width="5" style="22" customWidth="1"/>
    <col min="25" max="25" width="6.33203125" style="22" customWidth="1"/>
    <col min="26" max="26" width="8" style="22" customWidth="1"/>
    <col min="27" max="27" width="5" style="22" customWidth="1"/>
    <col min="28" max="28" width="6.6640625" style="22" customWidth="1"/>
    <col min="29" max="29" width="8.5" style="22" customWidth="1"/>
    <col min="30" max="30" width="5" style="22" customWidth="1"/>
    <col min="31" max="31" width="6.5" style="22" customWidth="1"/>
    <col min="32" max="32" width="8.5" style="22" customWidth="1"/>
    <col min="33" max="33" width="5" style="22" customWidth="1"/>
    <col min="34" max="34" width="6.1640625" style="22" customWidth="1"/>
    <col min="35" max="35" width="8" style="22" customWidth="1"/>
    <col min="36" max="36" width="5" style="22" customWidth="1"/>
    <col min="37" max="37" width="6.1640625" style="22" customWidth="1"/>
    <col min="38" max="38" width="8" style="22" customWidth="1"/>
    <col min="39" max="39" width="5" style="22" customWidth="1"/>
    <col min="40" max="40" width="6.1640625" style="22" customWidth="1"/>
    <col min="41" max="41" width="8" style="22" customWidth="1"/>
    <col min="42" max="42" width="5" style="22" customWidth="1"/>
    <col min="43" max="43" width="6.1640625" style="22" customWidth="1"/>
    <col min="44" max="44" width="14.1640625" style="22" customWidth="1"/>
    <col min="45" max="45" width="5" style="22" customWidth="1"/>
    <col min="46" max="46" width="6.1640625" style="22" customWidth="1"/>
    <col min="47" max="47" width="8" style="22" customWidth="1"/>
    <col min="48" max="48" width="5" style="22" customWidth="1"/>
    <col min="49" max="49" width="6.1640625" style="22" customWidth="1"/>
    <col min="50" max="50" width="8" style="22" customWidth="1"/>
    <col min="51" max="51" width="5" style="22" customWidth="1"/>
    <col min="52" max="52" width="6.1640625" style="22" customWidth="1"/>
    <col min="53" max="53" width="8" style="22" customWidth="1"/>
    <col min="54" max="54" width="5" style="22" customWidth="1"/>
    <col min="55" max="55" width="6.1640625" style="22" customWidth="1"/>
    <col min="56" max="56" width="8.5" style="22" customWidth="1"/>
    <col min="57" max="57" width="5" style="22" customWidth="1"/>
    <col min="58" max="58" width="6.1640625" style="22" customWidth="1"/>
    <col min="59" max="59" width="8" style="22" customWidth="1"/>
    <col min="60" max="60" width="5" style="22" customWidth="1"/>
    <col min="61" max="61" width="6.1640625" style="22" customWidth="1"/>
    <col min="62" max="62" width="8" style="22" customWidth="1"/>
    <col min="63" max="63" width="5" style="22" customWidth="1"/>
    <col min="64" max="64" width="6.1640625" style="22" customWidth="1"/>
    <col min="65" max="65" width="9.83203125" style="22" customWidth="1"/>
    <col min="66" max="66" width="5" style="22" customWidth="1"/>
    <col min="67" max="67" width="6.1640625" style="22" customWidth="1"/>
    <col min="68" max="68" width="8" style="22" customWidth="1"/>
    <col min="69" max="69" width="5" style="22" customWidth="1"/>
    <col min="70" max="70" width="6.1640625" style="22" customWidth="1"/>
    <col min="71" max="71" width="8.33203125" style="22" customWidth="1"/>
    <col min="72" max="72" width="5" style="22" customWidth="1"/>
    <col min="73" max="73" width="6.1640625" style="22" customWidth="1"/>
    <col min="74" max="74" width="8" style="22" customWidth="1"/>
    <col min="75" max="75" width="5" style="22" customWidth="1"/>
    <col min="76" max="76" width="6.1640625" style="22" customWidth="1"/>
    <col min="77" max="77" width="8.33203125" style="22" customWidth="1"/>
    <col min="78" max="78" width="5" style="22" customWidth="1"/>
    <col min="79" max="79" width="6.1640625" style="22" customWidth="1"/>
    <col min="80" max="80" width="8" style="22" customWidth="1"/>
    <col min="81" max="81" width="5" style="22" customWidth="1"/>
    <col min="82" max="82" width="6.1640625" style="22" customWidth="1"/>
    <col min="83" max="83" width="8" style="22" customWidth="1"/>
    <col min="84" max="84" width="5" style="22" customWidth="1"/>
    <col min="85" max="85" width="6.1640625" style="22" customWidth="1"/>
    <col min="86" max="86" width="8" style="22" customWidth="1"/>
    <col min="87" max="87" width="5" style="22" customWidth="1"/>
    <col min="88" max="88" width="6.1640625" style="22" customWidth="1"/>
    <col min="89" max="89" width="8" style="22" customWidth="1"/>
    <col min="90" max="90" width="5" style="22" customWidth="1"/>
    <col min="91" max="91" width="6.1640625" style="22" customWidth="1"/>
    <col min="92" max="92" width="8" style="22" customWidth="1"/>
    <col min="93" max="93" width="5" style="22" customWidth="1"/>
    <col min="94" max="94" width="6.1640625" style="22" customWidth="1"/>
    <col min="95" max="95" width="8.1640625" style="22" customWidth="1"/>
    <col min="96" max="96" width="5" style="22" customWidth="1"/>
    <col min="97" max="97" width="6.1640625" style="22" customWidth="1"/>
    <col min="98" max="98" width="8" style="22" customWidth="1"/>
    <col min="99" max="99" width="5" style="22" customWidth="1"/>
    <col min="100" max="100" width="6.1640625" style="22" customWidth="1"/>
    <col min="101" max="101" width="8" style="22" customWidth="1"/>
    <col min="102" max="102" width="5" style="22" customWidth="1"/>
    <col min="103" max="103" width="6.1640625" style="22" customWidth="1"/>
    <col min="104" max="104" width="10.5" style="22" customWidth="1"/>
    <col min="105" max="105" width="8.5" style="22" customWidth="1"/>
    <col min="106" max="107" width="9.1640625" style="22"/>
    <col min="108" max="108" width="12.83203125" style="22" customWidth="1"/>
    <col min="109" max="109" width="12.1640625" style="22" customWidth="1"/>
    <col min="110" max="110" width="9.1640625" style="22"/>
    <col min="111" max="111" width="15" style="22" customWidth="1"/>
    <col min="112" max="112" width="11" style="22" customWidth="1"/>
    <col min="113" max="113" width="3.5" style="22" customWidth="1"/>
  </cols>
  <sheetData>
    <row r="1" spans="1:124" x14ac:dyDescent="0.2">
      <c r="A1" s="4"/>
      <c r="B1" s="4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</row>
    <row r="2" spans="1:124" ht="33" customHeight="1" thickBot="1" x14ac:dyDescent="0.25">
      <c r="A2" s="4"/>
      <c r="B2" s="4"/>
      <c r="C2" s="121" t="s">
        <v>75</v>
      </c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  <c r="CA2" s="121"/>
      <c r="CB2" s="121"/>
      <c r="CC2" s="121"/>
      <c r="CD2" s="121"/>
      <c r="CE2" s="121"/>
      <c r="CF2" s="121"/>
      <c r="CG2" s="121"/>
      <c r="CH2" s="121"/>
      <c r="CI2" s="121"/>
      <c r="CJ2" s="121"/>
      <c r="CK2" s="121"/>
      <c r="CL2" s="121"/>
      <c r="CM2" s="121"/>
      <c r="CN2" s="121"/>
      <c r="CO2" s="121"/>
      <c r="CP2" s="121"/>
      <c r="CQ2" s="121"/>
      <c r="CR2" s="121"/>
      <c r="CS2" s="121"/>
      <c r="CT2" s="121"/>
      <c r="CU2" s="121"/>
      <c r="CV2" s="121"/>
      <c r="CW2" s="121"/>
      <c r="CX2" s="121"/>
      <c r="CY2" s="121"/>
      <c r="CZ2" s="121"/>
      <c r="DA2" s="121"/>
      <c r="DB2" s="21"/>
    </row>
    <row r="3" spans="1:124" s="1" customFormat="1" ht="37.5" customHeight="1" thickBot="1" x14ac:dyDescent="0.25">
      <c r="A3" s="5"/>
      <c r="B3" s="5"/>
      <c r="C3" s="23"/>
      <c r="D3" s="24"/>
      <c r="E3" s="116" t="s">
        <v>17</v>
      </c>
      <c r="F3" s="117"/>
      <c r="G3" s="118"/>
      <c r="H3" s="116" t="s">
        <v>18</v>
      </c>
      <c r="I3" s="117"/>
      <c r="J3" s="118"/>
      <c r="K3" s="116" t="s">
        <v>19</v>
      </c>
      <c r="L3" s="117"/>
      <c r="M3" s="118"/>
      <c r="N3" s="116" t="s">
        <v>20</v>
      </c>
      <c r="O3" s="117"/>
      <c r="P3" s="118"/>
      <c r="Q3" s="116" t="s">
        <v>21</v>
      </c>
      <c r="R3" s="117"/>
      <c r="S3" s="118"/>
      <c r="T3" s="116" t="s">
        <v>22</v>
      </c>
      <c r="U3" s="117"/>
      <c r="V3" s="118"/>
      <c r="W3" s="116" t="s">
        <v>23</v>
      </c>
      <c r="X3" s="117"/>
      <c r="Y3" s="118"/>
      <c r="Z3" s="116" t="s">
        <v>24</v>
      </c>
      <c r="AA3" s="117"/>
      <c r="AB3" s="118"/>
      <c r="AC3" s="116" t="s">
        <v>25</v>
      </c>
      <c r="AD3" s="117"/>
      <c r="AE3" s="118"/>
      <c r="AF3" s="116" t="s">
        <v>26</v>
      </c>
      <c r="AG3" s="117"/>
      <c r="AH3" s="118"/>
      <c r="AI3" s="116" t="s">
        <v>27</v>
      </c>
      <c r="AJ3" s="117"/>
      <c r="AK3" s="118"/>
      <c r="AL3" s="116" t="s">
        <v>28</v>
      </c>
      <c r="AM3" s="117"/>
      <c r="AN3" s="118"/>
      <c r="AO3" s="116" t="s">
        <v>29</v>
      </c>
      <c r="AP3" s="117"/>
      <c r="AQ3" s="118"/>
      <c r="AR3" s="116" t="s">
        <v>30</v>
      </c>
      <c r="AS3" s="117"/>
      <c r="AT3" s="118"/>
      <c r="AU3" s="116" t="s">
        <v>56</v>
      </c>
      <c r="AV3" s="117"/>
      <c r="AW3" s="118"/>
      <c r="AX3" s="116" t="s">
        <v>31</v>
      </c>
      <c r="AY3" s="117"/>
      <c r="AZ3" s="118"/>
      <c r="BA3" s="116" t="s">
        <v>32</v>
      </c>
      <c r="BB3" s="117"/>
      <c r="BC3" s="118"/>
      <c r="BD3" s="116" t="s">
        <v>33</v>
      </c>
      <c r="BE3" s="117"/>
      <c r="BF3" s="118"/>
      <c r="BG3" s="116" t="s">
        <v>34</v>
      </c>
      <c r="BH3" s="117"/>
      <c r="BI3" s="118"/>
      <c r="BJ3" s="116" t="s">
        <v>35</v>
      </c>
      <c r="BK3" s="117"/>
      <c r="BL3" s="118"/>
      <c r="BM3" s="116" t="s">
        <v>36</v>
      </c>
      <c r="BN3" s="117"/>
      <c r="BO3" s="118"/>
      <c r="BP3" s="116" t="s">
        <v>37</v>
      </c>
      <c r="BQ3" s="117"/>
      <c r="BR3" s="118"/>
      <c r="BS3" s="116" t="s">
        <v>38</v>
      </c>
      <c r="BT3" s="117"/>
      <c r="BU3" s="118"/>
      <c r="BV3" s="116" t="s">
        <v>39</v>
      </c>
      <c r="BW3" s="117"/>
      <c r="BX3" s="118"/>
      <c r="BY3" s="116" t="s">
        <v>41</v>
      </c>
      <c r="BZ3" s="117"/>
      <c r="CA3" s="118"/>
      <c r="CB3" s="116" t="s">
        <v>40</v>
      </c>
      <c r="CC3" s="117"/>
      <c r="CD3" s="118"/>
      <c r="CE3" s="116" t="s">
        <v>42</v>
      </c>
      <c r="CF3" s="117"/>
      <c r="CG3" s="118"/>
      <c r="CH3" s="116" t="s">
        <v>43</v>
      </c>
      <c r="CI3" s="117"/>
      <c r="CJ3" s="118"/>
      <c r="CK3" s="116" t="s">
        <v>44</v>
      </c>
      <c r="CL3" s="117"/>
      <c r="CM3" s="118"/>
      <c r="CN3" s="116" t="s">
        <v>45</v>
      </c>
      <c r="CO3" s="117"/>
      <c r="CP3" s="118"/>
      <c r="CQ3" s="116" t="s">
        <v>46</v>
      </c>
      <c r="CR3" s="117"/>
      <c r="CS3" s="118"/>
      <c r="CT3" s="116" t="s">
        <v>47</v>
      </c>
      <c r="CU3" s="117"/>
      <c r="CV3" s="118"/>
      <c r="CW3" s="116" t="s">
        <v>48</v>
      </c>
      <c r="CX3" s="117"/>
      <c r="CY3" s="118"/>
      <c r="CZ3" s="116" t="s">
        <v>49</v>
      </c>
      <c r="DA3" s="118"/>
      <c r="DB3" s="25"/>
      <c r="DC3" s="26"/>
      <c r="DD3" s="27" t="s">
        <v>74</v>
      </c>
      <c r="DE3" s="28" t="s">
        <v>58</v>
      </c>
      <c r="DF3" s="26"/>
      <c r="DG3" s="19" t="s">
        <v>44</v>
      </c>
      <c r="DH3" s="19" t="s">
        <v>59</v>
      </c>
      <c r="DI3" s="19"/>
    </row>
    <row r="4" spans="1:124" ht="2.25" hidden="1" customHeight="1" thickBot="1" x14ac:dyDescent="0.25">
      <c r="A4" s="4"/>
      <c r="B4" s="6"/>
      <c r="C4" s="29"/>
      <c r="D4" s="30"/>
      <c r="E4" s="31"/>
      <c r="F4" s="32"/>
      <c r="G4" s="33"/>
      <c r="H4" s="31"/>
      <c r="I4" s="32"/>
      <c r="J4" s="33"/>
      <c r="K4" s="31"/>
      <c r="L4" s="32"/>
      <c r="M4" s="33"/>
      <c r="N4" s="31"/>
      <c r="O4" s="32"/>
      <c r="P4" s="33"/>
      <c r="Q4" s="31"/>
      <c r="R4" s="32"/>
      <c r="S4" s="33"/>
      <c r="T4" s="31"/>
      <c r="U4" s="32"/>
      <c r="V4" s="33"/>
      <c r="W4" s="31"/>
      <c r="X4" s="32"/>
      <c r="Y4" s="33"/>
      <c r="Z4" s="31"/>
      <c r="AA4" s="32"/>
      <c r="AB4" s="33"/>
      <c r="AC4" s="31"/>
      <c r="AD4" s="32"/>
      <c r="AE4" s="33"/>
      <c r="AF4" s="31"/>
      <c r="AG4" s="32"/>
      <c r="AH4" s="33"/>
      <c r="AI4" s="31"/>
      <c r="AJ4" s="32"/>
      <c r="AK4" s="33"/>
      <c r="AL4" s="31"/>
      <c r="AM4" s="32"/>
      <c r="AN4" s="33"/>
      <c r="AO4" s="31"/>
      <c r="AP4" s="32"/>
      <c r="AQ4" s="33"/>
      <c r="AR4" s="31"/>
      <c r="AS4" s="32"/>
      <c r="AT4" s="33"/>
      <c r="AU4" s="31"/>
      <c r="AV4" s="32"/>
      <c r="AW4" s="33"/>
      <c r="AX4" s="31"/>
      <c r="AY4" s="32"/>
      <c r="AZ4" s="33"/>
      <c r="BA4" s="31"/>
      <c r="BB4" s="32"/>
      <c r="BC4" s="33"/>
      <c r="BD4" s="31"/>
      <c r="BE4" s="32"/>
      <c r="BF4" s="33"/>
      <c r="BG4" s="31"/>
      <c r="BH4" s="32"/>
      <c r="BI4" s="33"/>
      <c r="BJ4" s="31"/>
      <c r="BK4" s="32"/>
      <c r="BL4" s="33"/>
      <c r="BM4" s="31"/>
      <c r="BN4" s="32"/>
      <c r="BO4" s="33"/>
      <c r="BP4" s="31"/>
      <c r="BQ4" s="32"/>
      <c r="BR4" s="33"/>
      <c r="BS4" s="31"/>
      <c r="BT4" s="32"/>
      <c r="BU4" s="33"/>
      <c r="BV4" s="31"/>
      <c r="BW4" s="32"/>
      <c r="BX4" s="33"/>
      <c r="BY4" s="31"/>
      <c r="BZ4" s="32"/>
      <c r="CA4" s="33"/>
      <c r="CB4" s="31"/>
      <c r="CC4" s="32"/>
      <c r="CD4" s="33"/>
      <c r="CE4" s="31"/>
      <c r="CF4" s="32"/>
      <c r="CG4" s="33"/>
      <c r="CH4" s="31"/>
      <c r="CI4" s="32"/>
      <c r="CJ4" s="33"/>
      <c r="CK4" s="31"/>
      <c r="CL4" s="32"/>
      <c r="CM4" s="33"/>
      <c r="CN4" s="31"/>
      <c r="CO4" s="32"/>
      <c r="CP4" s="33"/>
      <c r="CQ4" s="31"/>
      <c r="CR4" s="32"/>
      <c r="CS4" s="33"/>
      <c r="CT4" s="31"/>
      <c r="CU4" s="32"/>
      <c r="CV4" s="33"/>
      <c r="CW4" s="31"/>
      <c r="CX4" s="32"/>
      <c r="CY4" s="33"/>
      <c r="CZ4" s="31"/>
      <c r="DA4" s="33"/>
      <c r="DB4" s="21"/>
    </row>
    <row r="5" spans="1:124" ht="4.5" hidden="1" customHeight="1" thickBot="1" x14ac:dyDescent="0.25">
      <c r="A5" s="4"/>
      <c r="B5" s="6"/>
      <c r="C5" s="29"/>
      <c r="D5" s="30"/>
      <c r="E5" s="34"/>
      <c r="F5" s="30"/>
      <c r="G5" s="35"/>
      <c r="H5" s="34"/>
      <c r="I5" s="30"/>
      <c r="J5" s="35"/>
      <c r="K5" s="34"/>
      <c r="L5" s="30"/>
      <c r="M5" s="35"/>
      <c r="N5" s="34"/>
      <c r="O5" s="30"/>
      <c r="P5" s="35"/>
      <c r="Q5" s="34"/>
      <c r="R5" s="30"/>
      <c r="S5" s="35"/>
      <c r="T5" s="34"/>
      <c r="U5" s="30"/>
      <c r="V5" s="35"/>
      <c r="W5" s="34"/>
      <c r="X5" s="30"/>
      <c r="Y5" s="35"/>
      <c r="Z5" s="34"/>
      <c r="AA5" s="30"/>
      <c r="AB5" s="35"/>
      <c r="AC5" s="34"/>
      <c r="AD5" s="30"/>
      <c r="AE5" s="35"/>
      <c r="AF5" s="34"/>
      <c r="AG5" s="30"/>
      <c r="AH5" s="35"/>
      <c r="AI5" s="34"/>
      <c r="AJ5" s="30"/>
      <c r="AK5" s="35"/>
      <c r="AL5" s="34"/>
      <c r="AM5" s="30"/>
      <c r="AN5" s="35"/>
      <c r="AO5" s="34"/>
      <c r="AP5" s="30"/>
      <c r="AQ5" s="35"/>
      <c r="AR5" s="34"/>
      <c r="AS5" s="30"/>
      <c r="AT5" s="35"/>
      <c r="AU5" s="34"/>
      <c r="AV5" s="30"/>
      <c r="AW5" s="35"/>
      <c r="AX5" s="34"/>
      <c r="AY5" s="30"/>
      <c r="AZ5" s="35"/>
      <c r="BA5" s="34"/>
      <c r="BB5" s="30"/>
      <c r="BC5" s="35"/>
      <c r="BD5" s="34"/>
      <c r="BE5" s="30"/>
      <c r="BF5" s="35"/>
      <c r="BG5" s="34"/>
      <c r="BH5" s="30"/>
      <c r="BI5" s="35"/>
      <c r="BJ5" s="34"/>
      <c r="BK5" s="30"/>
      <c r="BL5" s="35"/>
      <c r="BM5" s="34"/>
      <c r="BN5" s="30"/>
      <c r="BO5" s="35"/>
      <c r="BP5" s="34"/>
      <c r="BQ5" s="30"/>
      <c r="BR5" s="35"/>
      <c r="BS5" s="34"/>
      <c r="BT5" s="30"/>
      <c r="BU5" s="35"/>
      <c r="BV5" s="34"/>
      <c r="BW5" s="30"/>
      <c r="BX5" s="35"/>
      <c r="BY5" s="34"/>
      <c r="BZ5" s="30"/>
      <c r="CA5" s="35"/>
      <c r="CB5" s="34"/>
      <c r="CC5" s="30"/>
      <c r="CD5" s="35"/>
      <c r="CE5" s="34"/>
      <c r="CF5" s="30"/>
      <c r="CG5" s="35"/>
      <c r="CH5" s="34"/>
      <c r="CI5" s="30"/>
      <c r="CJ5" s="35"/>
      <c r="CK5" s="34"/>
      <c r="CL5" s="30"/>
      <c r="CM5" s="35"/>
      <c r="CN5" s="34"/>
      <c r="CO5" s="30"/>
      <c r="CP5" s="35"/>
      <c r="CQ5" s="34"/>
      <c r="CR5" s="30"/>
      <c r="CS5" s="35"/>
      <c r="CT5" s="34"/>
      <c r="CU5" s="30"/>
      <c r="CV5" s="35"/>
      <c r="CW5" s="34"/>
      <c r="CX5" s="30"/>
      <c r="CY5" s="35"/>
      <c r="CZ5" s="34"/>
      <c r="DA5" s="35"/>
      <c r="DB5" s="21"/>
    </row>
    <row r="6" spans="1:124" ht="17" x14ac:dyDescent="0.2">
      <c r="A6" s="4"/>
      <c r="B6" s="4"/>
      <c r="C6" s="23" t="s">
        <v>54</v>
      </c>
      <c r="D6" s="36"/>
      <c r="E6" s="37" t="s">
        <v>57</v>
      </c>
      <c r="F6" s="38"/>
      <c r="G6" s="39" t="s">
        <v>76</v>
      </c>
      <c r="H6" s="37" t="s">
        <v>57</v>
      </c>
      <c r="I6" s="38"/>
      <c r="J6" s="39" t="s">
        <v>76</v>
      </c>
      <c r="K6" s="37" t="s">
        <v>57</v>
      </c>
      <c r="L6" s="38"/>
      <c r="M6" s="39" t="s">
        <v>76</v>
      </c>
      <c r="N6" s="37" t="s">
        <v>57</v>
      </c>
      <c r="O6" s="38"/>
      <c r="P6" s="39" t="s">
        <v>76</v>
      </c>
      <c r="Q6" s="37" t="s">
        <v>57</v>
      </c>
      <c r="R6" s="38"/>
      <c r="S6" s="39" t="s">
        <v>76</v>
      </c>
      <c r="T6" s="37" t="s">
        <v>57</v>
      </c>
      <c r="U6" s="38"/>
      <c r="V6" s="39" t="s">
        <v>76</v>
      </c>
      <c r="W6" s="37" t="s">
        <v>57</v>
      </c>
      <c r="X6" s="38"/>
      <c r="Y6" s="39" t="s">
        <v>76</v>
      </c>
      <c r="Z6" s="37" t="s">
        <v>57</v>
      </c>
      <c r="AA6" s="38"/>
      <c r="AB6" s="39" t="s">
        <v>76</v>
      </c>
      <c r="AC6" s="37" t="s">
        <v>57</v>
      </c>
      <c r="AD6" s="38"/>
      <c r="AE6" s="39" t="s">
        <v>76</v>
      </c>
      <c r="AF6" s="37" t="s">
        <v>57</v>
      </c>
      <c r="AG6" s="38"/>
      <c r="AH6" s="39" t="s">
        <v>76</v>
      </c>
      <c r="AI6" s="37" t="s">
        <v>57</v>
      </c>
      <c r="AJ6" s="38"/>
      <c r="AK6" s="39" t="s">
        <v>76</v>
      </c>
      <c r="AL6" s="37" t="s">
        <v>57</v>
      </c>
      <c r="AM6" s="38"/>
      <c r="AN6" s="39" t="s">
        <v>76</v>
      </c>
      <c r="AO6" s="37" t="s">
        <v>57</v>
      </c>
      <c r="AP6" s="38"/>
      <c r="AQ6" s="39" t="s">
        <v>76</v>
      </c>
      <c r="AR6" s="37" t="s">
        <v>57</v>
      </c>
      <c r="AS6" s="38"/>
      <c r="AT6" s="39" t="s">
        <v>76</v>
      </c>
      <c r="AU6" s="37" t="s">
        <v>57</v>
      </c>
      <c r="AV6" s="38"/>
      <c r="AW6" s="39" t="s">
        <v>76</v>
      </c>
      <c r="AX6" s="37" t="s">
        <v>57</v>
      </c>
      <c r="AY6" s="38"/>
      <c r="AZ6" s="39" t="s">
        <v>76</v>
      </c>
      <c r="BA6" s="37" t="s">
        <v>57</v>
      </c>
      <c r="BB6" s="38"/>
      <c r="BC6" s="39" t="s">
        <v>76</v>
      </c>
      <c r="BD6" s="37" t="s">
        <v>57</v>
      </c>
      <c r="BE6" s="38"/>
      <c r="BF6" s="39" t="s">
        <v>76</v>
      </c>
      <c r="BG6" s="37" t="s">
        <v>57</v>
      </c>
      <c r="BH6" s="38"/>
      <c r="BI6" s="39" t="s">
        <v>76</v>
      </c>
      <c r="BJ6" s="37" t="s">
        <v>57</v>
      </c>
      <c r="BK6" s="38"/>
      <c r="BL6" s="39" t="s">
        <v>76</v>
      </c>
      <c r="BM6" s="37" t="s">
        <v>57</v>
      </c>
      <c r="BN6" s="38"/>
      <c r="BO6" s="39" t="s">
        <v>76</v>
      </c>
      <c r="BP6" s="37" t="s">
        <v>57</v>
      </c>
      <c r="BQ6" s="38"/>
      <c r="BR6" s="39" t="s">
        <v>76</v>
      </c>
      <c r="BS6" s="37" t="s">
        <v>57</v>
      </c>
      <c r="BT6" s="38"/>
      <c r="BU6" s="39" t="s">
        <v>76</v>
      </c>
      <c r="BV6" s="37" t="s">
        <v>57</v>
      </c>
      <c r="BW6" s="38"/>
      <c r="BX6" s="39" t="s">
        <v>76</v>
      </c>
      <c r="BY6" s="37" t="s">
        <v>57</v>
      </c>
      <c r="BZ6" s="38"/>
      <c r="CA6" s="39" t="s">
        <v>76</v>
      </c>
      <c r="CB6" s="37" t="s">
        <v>57</v>
      </c>
      <c r="CC6" s="38"/>
      <c r="CD6" s="39" t="s">
        <v>76</v>
      </c>
      <c r="CE6" s="37" t="s">
        <v>57</v>
      </c>
      <c r="CF6" s="38"/>
      <c r="CG6" s="39" t="s">
        <v>76</v>
      </c>
      <c r="CH6" s="37" t="s">
        <v>57</v>
      </c>
      <c r="CI6" s="38"/>
      <c r="CJ6" s="39" t="s">
        <v>76</v>
      </c>
      <c r="CK6" s="37" t="s">
        <v>57</v>
      </c>
      <c r="CL6" s="38"/>
      <c r="CM6" s="39" t="s">
        <v>76</v>
      </c>
      <c r="CN6" s="37" t="s">
        <v>57</v>
      </c>
      <c r="CO6" s="38"/>
      <c r="CP6" s="39" t="s">
        <v>76</v>
      </c>
      <c r="CQ6" s="37" t="s">
        <v>57</v>
      </c>
      <c r="CR6" s="38"/>
      <c r="CS6" s="39" t="s">
        <v>76</v>
      </c>
      <c r="CT6" s="37" t="s">
        <v>57</v>
      </c>
      <c r="CU6" s="38"/>
      <c r="CV6" s="39" t="s">
        <v>76</v>
      </c>
      <c r="CW6" s="37" t="s">
        <v>57</v>
      </c>
      <c r="CX6" s="38"/>
      <c r="CY6" s="39" t="s">
        <v>76</v>
      </c>
      <c r="CZ6" s="37" t="s">
        <v>57</v>
      </c>
      <c r="DA6" s="39" t="s">
        <v>76</v>
      </c>
      <c r="DB6" s="21"/>
      <c r="DD6" s="40" t="s">
        <v>57</v>
      </c>
      <c r="DE6" s="40" t="s">
        <v>57</v>
      </c>
      <c r="DG6" s="41" t="s">
        <v>61</v>
      </c>
      <c r="DH6" s="41"/>
      <c r="DI6" s="41"/>
    </row>
    <row r="7" spans="1:124" x14ac:dyDescent="0.2">
      <c r="A7" s="4"/>
      <c r="B7" s="4"/>
      <c r="C7" s="42" t="s">
        <v>2</v>
      </c>
      <c r="D7" s="43"/>
      <c r="E7" s="44">
        <v>85942.520270934736</v>
      </c>
      <c r="F7" s="45"/>
      <c r="G7" s="9">
        <v>0.61884229668290947</v>
      </c>
      <c r="H7" s="44">
        <v>39698.546954587939</v>
      </c>
      <c r="I7" s="45"/>
      <c r="J7" s="9">
        <v>0.72538311302430125</v>
      </c>
      <c r="K7" s="44">
        <v>115157.90163580609</v>
      </c>
      <c r="L7" s="45"/>
      <c r="M7" s="9">
        <v>0.48651084928100846</v>
      </c>
      <c r="N7" s="44">
        <v>10058.837915376484</v>
      </c>
      <c r="O7" s="45"/>
      <c r="P7" s="9">
        <v>0.43517186931291607</v>
      </c>
      <c r="Q7" s="44">
        <v>51355.722304315619</v>
      </c>
      <c r="R7" s="45"/>
      <c r="S7" s="9">
        <v>0.68304805581359784</v>
      </c>
      <c r="T7" s="44">
        <v>231451.8660441027</v>
      </c>
      <c r="U7" s="45"/>
      <c r="V7" s="9">
        <v>0.45979960120478092</v>
      </c>
      <c r="W7" s="44">
        <v>117967.07519688368</v>
      </c>
      <c r="X7" s="45"/>
      <c r="Y7" s="9">
        <v>0.4801150422779637</v>
      </c>
      <c r="Z7" s="44">
        <v>15542.357266055309</v>
      </c>
      <c r="AA7" s="45"/>
      <c r="AB7" s="9">
        <v>0.32914635725182068</v>
      </c>
      <c r="AC7" s="44">
        <v>295927.17251611908</v>
      </c>
      <c r="AD7" s="45"/>
      <c r="AE7" s="9">
        <v>0.4674378749663301</v>
      </c>
      <c r="AF7" s="44">
        <v>335299.13531820878</v>
      </c>
      <c r="AG7" s="45"/>
      <c r="AH7" s="9">
        <v>0.40890472295879587</v>
      </c>
      <c r="AI7" s="44">
        <v>16091.385463797034</v>
      </c>
      <c r="AJ7" s="45"/>
      <c r="AK7" s="9">
        <v>0.41824953544878429</v>
      </c>
      <c r="AL7" s="44">
        <v>103240.95223303123</v>
      </c>
      <c r="AM7" s="45"/>
      <c r="AN7" s="9">
        <v>0.39555418427662703</v>
      </c>
      <c r="AO7" s="44">
        <v>50496.953057302591</v>
      </c>
      <c r="AP7" s="45"/>
      <c r="AQ7" s="9">
        <v>0.45717084226894172</v>
      </c>
      <c r="AR7" s="44">
        <v>289274.43410128762</v>
      </c>
      <c r="AS7" s="45"/>
      <c r="AT7" s="9">
        <v>0.40219791484117784</v>
      </c>
      <c r="AU7" s="44">
        <v>75863.794601224916</v>
      </c>
      <c r="AV7" s="45"/>
      <c r="AW7" s="9">
        <v>0.38649870268465653</v>
      </c>
      <c r="AX7" s="44">
        <v>36899.389684716232</v>
      </c>
      <c r="AY7" s="45"/>
      <c r="AZ7" s="9">
        <v>0.50899231467780071</v>
      </c>
      <c r="BA7" s="44">
        <v>13864.320683773278</v>
      </c>
      <c r="BB7" s="45"/>
      <c r="BC7" s="9">
        <v>0.34390745799674827</v>
      </c>
      <c r="BD7" s="44">
        <v>326399.78503584914</v>
      </c>
      <c r="BE7" s="45"/>
      <c r="BF7" s="9">
        <v>0.14467020042812057</v>
      </c>
      <c r="BG7" s="44">
        <v>126525.73333266885</v>
      </c>
      <c r="BH7" s="45"/>
      <c r="BI7" s="9">
        <v>0.3445320739880206</v>
      </c>
      <c r="BJ7" s="44">
        <v>47598.9529251575</v>
      </c>
      <c r="BK7" s="45"/>
      <c r="BL7" s="9">
        <v>0.36351036078565896</v>
      </c>
      <c r="BM7" s="44">
        <v>761789.20948494016</v>
      </c>
      <c r="BN7" s="45"/>
      <c r="BO7" s="9">
        <v>0.9061538717333919</v>
      </c>
      <c r="BP7" s="44">
        <v>8430.0675268008363</v>
      </c>
      <c r="BQ7" s="45"/>
      <c r="BR7" s="9">
        <v>0.26294116638628878</v>
      </c>
      <c r="BS7" s="44">
        <v>360097.76573017956</v>
      </c>
      <c r="BT7" s="45"/>
      <c r="BU7" s="9">
        <v>0.27208631615650541</v>
      </c>
      <c r="BV7" s="44">
        <v>7132.8429039983348</v>
      </c>
      <c r="BW7" s="45"/>
      <c r="BX7" s="9">
        <v>0.26273511823049905</v>
      </c>
      <c r="BY7" s="44">
        <v>771594.91480844188</v>
      </c>
      <c r="BZ7" s="45"/>
      <c r="CA7" s="9">
        <v>0.84820230012936781</v>
      </c>
      <c r="CB7" s="44">
        <v>5911.6829386639547</v>
      </c>
      <c r="CC7" s="45"/>
      <c r="CD7" s="9">
        <v>0.26304350322946329</v>
      </c>
      <c r="CE7" s="44">
        <v>79636.792548587298</v>
      </c>
      <c r="CF7" s="45"/>
      <c r="CG7" s="9">
        <v>0.71617498677303404</v>
      </c>
      <c r="CH7" s="44">
        <v>3862.9629609528884</v>
      </c>
      <c r="CI7" s="45"/>
      <c r="CJ7" s="9">
        <v>0.30094411044052588</v>
      </c>
      <c r="CK7" s="44">
        <v>150619.38363165231</v>
      </c>
      <c r="CL7" s="45"/>
      <c r="CM7" s="9">
        <v>0.46456729777877126</v>
      </c>
      <c r="CN7" s="44">
        <v>62732.179305580139</v>
      </c>
      <c r="CO7" s="45"/>
      <c r="CP7" s="9">
        <v>0.41223077546374032</v>
      </c>
      <c r="CQ7" s="44">
        <v>83433.87373779573</v>
      </c>
      <c r="CR7" s="45"/>
      <c r="CS7" s="9">
        <v>0.26108710879739544</v>
      </c>
      <c r="CT7" s="44">
        <v>49925.064222557194</v>
      </c>
      <c r="CU7" s="45"/>
      <c r="CV7" s="9">
        <v>0.30222549931457915</v>
      </c>
      <c r="CW7" s="44">
        <v>88613.276621332174</v>
      </c>
      <c r="CX7" s="45"/>
      <c r="CY7" s="9">
        <v>0.82562427753335332</v>
      </c>
      <c r="CZ7" s="44">
        <v>4818436.8529626811</v>
      </c>
      <c r="DA7" s="9">
        <v>0.42496672599002155</v>
      </c>
      <c r="DB7" s="21"/>
      <c r="DD7" s="46">
        <f>E7+K7+Q7+T7+Z7</f>
        <v>499450.36752121442</v>
      </c>
      <c r="DE7" s="46">
        <f>AF7+AI7+AL7+AO7</f>
        <v>505128.42607233959</v>
      </c>
      <c r="DG7" s="47">
        <f>[2]RedlH!$E$50*[2]RedlH!$E$51+[2]RedlH!$E$50*[2]RedlH!$E$52*[2]RedlH!$E$53+[2]RedlH!$E$56</f>
        <v>81.77928</v>
      </c>
      <c r="DH7" s="47">
        <f>[2]RedlH!$E$38*[2]RedlH!$E$39+[2]RedlH!$E$38*[2]RedlH!$E$40*[2]RedlH!$E$41+[2]RedlH!$E$43</f>
        <v>323.81172799999996</v>
      </c>
      <c r="DI7" s="22" t="s">
        <v>60</v>
      </c>
    </row>
    <row r="8" spans="1:124" x14ac:dyDescent="0.2">
      <c r="A8" s="4"/>
      <c r="B8" s="4"/>
      <c r="C8" s="48" t="s">
        <v>3</v>
      </c>
      <c r="D8" s="49"/>
      <c r="E8" s="50">
        <v>42669.132705915807</v>
      </c>
      <c r="F8" s="51"/>
      <c r="G8" s="10">
        <v>0.30724563345307154</v>
      </c>
      <c r="H8" s="50">
        <v>13237.888354797735</v>
      </c>
      <c r="I8" s="51"/>
      <c r="J8" s="10">
        <v>0.2418864518052988</v>
      </c>
      <c r="K8" s="50">
        <v>66830.269421008285</v>
      </c>
      <c r="L8" s="51"/>
      <c r="M8" s="10">
        <v>0.28233973241818666</v>
      </c>
      <c r="N8" s="50">
        <v>11597.822414533568</v>
      </c>
      <c r="O8" s="51"/>
      <c r="P8" s="10">
        <v>0.50175239948708417</v>
      </c>
      <c r="Q8" s="50">
        <v>19780.711000164956</v>
      </c>
      <c r="R8" s="51"/>
      <c r="S8" s="10">
        <v>0.26308998462159544</v>
      </c>
      <c r="T8" s="50">
        <v>170455.10912388767</v>
      </c>
      <c r="U8" s="51"/>
      <c r="V8" s="10">
        <v>0.33862414910729954</v>
      </c>
      <c r="W8" s="50">
        <v>104093.92280363909</v>
      </c>
      <c r="X8" s="51"/>
      <c r="Y8" s="10">
        <v>0.42365260022203644</v>
      </c>
      <c r="Z8" s="50">
        <v>28888.482461267096</v>
      </c>
      <c r="AA8" s="51"/>
      <c r="AB8" s="10">
        <v>0.61178228024817938</v>
      </c>
      <c r="AC8" s="50">
        <v>251091.52401319848</v>
      </c>
      <c r="AD8" s="51"/>
      <c r="AE8" s="10">
        <v>0.39661680071097105</v>
      </c>
      <c r="AF8" s="50">
        <v>384622.33369842399</v>
      </c>
      <c r="AG8" s="51"/>
      <c r="AH8" s="10">
        <v>0.46905545597504161</v>
      </c>
      <c r="AI8" s="50">
        <v>18116.755281167669</v>
      </c>
      <c r="AJ8" s="51"/>
      <c r="AK8" s="10">
        <v>0.47089323024642088</v>
      </c>
      <c r="AL8" s="50">
        <v>128679.98621994679</v>
      </c>
      <c r="AM8" s="51"/>
      <c r="AN8" s="10">
        <v>0.49302051057287305</v>
      </c>
      <c r="AO8" s="50">
        <v>21832.77975154142</v>
      </c>
      <c r="AP8" s="51"/>
      <c r="AQ8" s="10">
        <v>0.19766163508435772</v>
      </c>
      <c r="AR8" s="50">
        <v>358168.00045035686</v>
      </c>
      <c r="AS8" s="51"/>
      <c r="AT8" s="10">
        <v>0.47390617453847589</v>
      </c>
      <c r="AU8" s="50">
        <v>93429.432060409687</v>
      </c>
      <c r="AV8" s="51"/>
      <c r="AW8" s="10">
        <v>0.47598929731534351</v>
      </c>
      <c r="AX8" s="50">
        <v>20588.407640093392</v>
      </c>
      <c r="AY8" s="51"/>
      <c r="AZ8" s="10">
        <v>0.28399768532219938</v>
      </c>
      <c r="BA8" s="50">
        <v>8746.4653817301223</v>
      </c>
      <c r="BB8" s="51"/>
      <c r="BC8" s="10">
        <v>0.21695795592840558</v>
      </c>
      <c r="BD8" s="50">
        <v>132922.90773923404</v>
      </c>
      <c r="BE8" s="51"/>
      <c r="BF8" s="10">
        <v>5.8915430051559317E-2</v>
      </c>
      <c r="BG8" s="50">
        <v>82372.703495537586</v>
      </c>
      <c r="BH8" s="51"/>
      <c r="BI8" s="10">
        <v>0.22430250058855128</v>
      </c>
      <c r="BJ8" s="50">
        <v>25055.307600562901</v>
      </c>
      <c r="BK8" s="51"/>
      <c r="BL8" s="10">
        <v>0.19134588779289088</v>
      </c>
      <c r="BM8" s="50">
        <v>66348.665124700012</v>
      </c>
      <c r="BN8" s="51"/>
      <c r="BO8" s="10">
        <v>7.8922225516608269E-2</v>
      </c>
      <c r="BP8" s="50">
        <v>4202.6809403444031</v>
      </c>
      <c r="BQ8" s="51"/>
      <c r="BR8" s="10">
        <v>0.13108528785687504</v>
      </c>
      <c r="BS8" s="50">
        <v>370887.71660858899</v>
      </c>
      <c r="BT8" s="51"/>
      <c r="BU8" s="10">
        <v>0.2802390964995411</v>
      </c>
      <c r="BV8" s="50">
        <v>9908.0565983308206</v>
      </c>
      <c r="BW8" s="51"/>
      <c r="BX8" s="10">
        <v>0.36495888901993012</v>
      </c>
      <c r="BY8" s="50">
        <v>124511.71826897215</v>
      </c>
      <c r="BZ8" s="51"/>
      <c r="CA8" s="10">
        <v>0.136873797120632</v>
      </c>
      <c r="CB8" s="50">
        <v>5194.41993127572</v>
      </c>
      <c r="CC8" s="51"/>
      <c r="CD8" s="10">
        <v>0.23112850099442434</v>
      </c>
      <c r="CE8" s="50">
        <v>14580.40177253438</v>
      </c>
      <c r="CF8" s="51"/>
      <c r="CG8" s="10">
        <v>0.13112179323670625</v>
      </c>
      <c r="CH8" s="50">
        <v>3599.8848682572757</v>
      </c>
      <c r="CI8" s="51"/>
      <c r="CJ8" s="10">
        <v>0.28044901292523888</v>
      </c>
      <c r="CK8" s="50">
        <v>52913.755506030735</v>
      </c>
      <c r="CL8" s="51"/>
      <c r="CM8" s="10">
        <v>0.16320608820760987</v>
      </c>
      <c r="CN8" s="50">
        <v>19590.059063048193</v>
      </c>
      <c r="CO8" s="51"/>
      <c r="CP8" s="10">
        <v>0.12873178213055464</v>
      </c>
      <c r="CQ8" s="52" t="s">
        <v>73</v>
      </c>
      <c r="CR8" s="51"/>
      <c r="CS8" s="10">
        <v>0.13707117734692115</v>
      </c>
      <c r="CT8" s="50">
        <v>72928.347564890428</v>
      </c>
      <c r="CU8" s="51"/>
      <c r="CV8" s="10">
        <v>0.44147777474520866</v>
      </c>
      <c r="CW8" s="50">
        <v>15183.197992975138</v>
      </c>
      <c r="CX8" s="51"/>
      <c r="CY8" s="10">
        <v>0.14146431947397617</v>
      </c>
      <c r="CZ8" s="50">
        <v>2786831.7718483554</v>
      </c>
      <c r="DA8" s="10">
        <v>0.24578733936072583</v>
      </c>
      <c r="DB8" s="21"/>
      <c r="DD8" s="53">
        <f t="shared" ref="DD8:DD30" si="0">E8+K8+Q8+T8+Z8</f>
        <v>328623.70471224381</v>
      </c>
      <c r="DE8" s="53">
        <f t="shared" ref="DE8:DE30" si="1">AF8+AI8+AL8+AO8</f>
        <v>553251.85495107993</v>
      </c>
      <c r="DG8" s="41" t="s">
        <v>62</v>
      </c>
      <c r="DH8" s="41"/>
      <c r="DI8" s="41"/>
    </row>
    <row r="9" spans="1:124" x14ac:dyDescent="0.2">
      <c r="A9" s="4"/>
      <c r="B9" s="4"/>
      <c r="C9" s="54" t="s">
        <v>4</v>
      </c>
      <c r="D9" s="55"/>
      <c r="E9" s="56">
        <v>1207.6131532395691</v>
      </c>
      <c r="F9" s="55"/>
      <c r="G9" s="11">
        <v>8.6956037000000021E-3</v>
      </c>
      <c r="H9" s="57">
        <v>475.89036136187798</v>
      </c>
      <c r="I9" s="55"/>
      <c r="J9" s="11">
        <v>8.6956037000000038E-3</v>
      </c>
      <c r="K9" s="57">
        <v>23720.682659309085</v>
      </c>
      <c r="L9" s="55"/>
      <c r="M9" s="11">
        <v>0.10021343999999997</v>
      </c>
      <c r="N9" s="57">
        <v>2316.3968560143035</v>
      </c>
      <c r="O9" s="55"/>
      <c r="P9" s="11">
        <v>0.10021343999999997</v>
      </c>
      <c r="Q9" s="57">
        <v>7369.0526359043033</v>
      </c>
      <c r="R9" s="55"/>
      <c r="S9" s="11">
        <v>9.80108321E-2</v>
      </c>
      <c r="T9" s="57">
        <v>85388.660123675305</v>
      </c>
      <c r="U9" s="55"/>
      <c r="V9" s="11">
        <v>0.16963212499999997</v>
      </c>
      <c r="W9" s="57">
        <v>41679.605685207323</v>
      </c>
      <c r="X9" s="55"/>
      <c r="Y9" s="11">
        <v>0.16963212499999999</v>
      </c>
      <c r="Z9" s="57">
        <v>0</v>
      </c>
      <c r="AA9" s="55"/>
      <c r="AB9" s="11">
        <v>0</v>
      </c>
      <c r="AC9" s="57">
        <v>115768.59172322945</v>
      </c>
      <c r="AD9" s="55"/>
      <c r="AE9" s="11">
        <v>0.18286466917803379</v>
      </c>
      <c r="AF9" s="57">
        <v>99099.917486861159</v>
      </c>
      <c r="AG9" s="55"/>
      <c r="AH9" s="11">
        <v>0.12085454460461854</v>
      </c>
      <c r="AI9" s="57">
        <v>8793.0151632957604</v>
      </c>
      <c r="AJ9" s="55"/>
      <c r="AK9" s="11">
        <v>0.22854927660000002</v>
      </c>
      <c r="AL9" s="57">
        <v>43825.001858898708</v>
      </c>
      <c r="AM9" s="55"/>
      <c r="AN9" s="11">
        <v>0.16790975370016081</v>
      </c>
      <c r="AO9" s="57">
        <v>8071.2245001802712</v>
      </c>
      <c r="AP9" s="55"/>
      <c r="AQ9" s="11">
        <v>7.3072300000000007E-2</v>
      </c>
      <c r="AR9" s="57">
        <v>0</v>
      </c>
      <c r="AS9" s="55"/>
      <c r="AT9" s="11">
        <v>0</v>
      </c>
      <c r="AU9" s="57">
        <v>0</v>
      </c>
      <c r="AV9" s="55"/>
      <c r="AW9" s="11">
        <v>0</v>
      </c>
      <c r="AX9" s="57">
        <v>0</v>
      </c>
      <c r="AY9" s="55"/>
      <c r="AZ9" s="11">
        <v>0</v>
      </c>
      <c r="BA9" s="57">
        <v>4978.4767462783157</v>
      </c>
      <c r="BB9" s="55"/>
      <c r="BC9" s="11">
        <v>0.12349218700000003</v>
      </c>
      <c r="BD9" s="57">
        <v>0</v>
      </c>
      <c r="BE9" s="55"/>
      <c r="BF9" s="11">
        <v>0</v>
      </c>
      <c r="BG9" s="57">
        <v>26315.746506871441</v>
      </c>
      <c r="BH9" s="55"/>
      <c r="BI9" s="11">
        <v>7.1658298148068747E-2</v>
      </c>
      <c r="BJ9" s="57">
        <v>13668.955916868857</v>
      </c>
      <c r="BK9" s="55"/>
      <c r="BL9" s="11">
        <v>0.104389</v>
      </c>
      <c r="BM9" s="57">
        <v>4387.9089561690053</v>
      </c>
      <c r="BN9" s="55"/>
      <c r="BO9" s="11">
        <v>5.2194499999999996E-3</v>
      </c>
      <c r="BP9" s="57">
        <v>0</v>
      </c>
      <c r="BQ9" s="55"/>
      <c r="BR9" s="11">
        <v>0</v>
      </c>
      <c r="BS9" s="57">
        <v>6907.779523389484</v>
      </c>
      <c r="BT9" s="55"/>
      <c r="BU9" s="11">
        <v>5.2194499999999996E-3</v>
      </c>
      <c r="BV9" s="57">
        <v>0</v>
      </c>
      <c r="BW9" s="55"/>
      <c r="BX9" s="11">
        <v>0</v>
      </c>
      <c r="BY9" s="57">
        <v>4748.0430994854387</v>
      </c>
      <c r="BZ9" s="55"/>
      <c r="CA9" s="11">
        <v>5.2194499999999996E-3</v>
      </c>
      <c r="CB9" s="57">
        <v>0</v>
      </c>
      <c r="CC9" s="55"/>
      <c r="CD9" s="11">
        <v>0</v>
      </c>
      <c r="CE9" s="57">
        <v>947.72420336487198</v>
      </c>
      <c r="CF9" s="55"/>
      <c r="CG9" s="11">
        <v>8.5228993670886082E-3</v>
      </c>
      <c r="CH9" s="57">
        <v>0</v>
      </c>
      <c r="CI9" s="55"/>
      <c r="CJ9" s="11">
        <v>0</v>
      </c>
      <c r="CK9" s="57">
        <v>0</v>
      </c>
      <c r="CL9" s="55"/>
      <c r="CM9" s="11">
        <v>0</v>
      </c>
      <c r="CN9" s="57">
        <v>0</v>
      </c>
      <c r="CO9" s="55"/>
      <c r="CP9" s="11">
        <v>0</v>
      </c>
      <c r="CQ9" s="57">
        <v>0</v>
      </c>
      <c r="CR9" s="55"/>
      <c r="CS9" s="11">
        <v>0</v>
      </c>
      <c r="CT9" s="57">
        <v>51215.181368268619</v>
      </c>
      <c r="CU9" s="55"/>
      <c r="CV9" s="11">
        <v>0.31003533</v>
      </c>
      <c r="CW9" s="56">
        <v>5181.8258716882065</v>
      </c>
      <c r="CX9" s="55"/>
      <c r="CY9" s="11">
        <v>4.8279912500000015E-2</v>
      </c>
      <c r="CZ9" s="56">
        <v>556067.29439956136</v>
      </c>
      <c r="DA9" s="11">
        <v>4.9042896014256689E-2</v>
      </c>
      <c r="DB9" s="21"/>
      <c r="DD9" s="58">
        <f t="shared" si="0"/>
        <v>117686.00857212827</v>
      </c>
      <c r="DE9" s="58">
        <f t="shared" si="1"/>
        <v>159789.15900923591</v>
      </c>
      <c r="DF9" s="59"/>
      <c r="DG9" s="18">
        <f>CK11+CK12+CK13+CK14+CK10</f>
        <v>52913.755506030735</v>
      </c>
      <c r="DH9" s="18">
        <f>CQ12+CQ13+CQ14+(CQ11/2)+CQ10</f>
        <v>30391.341456021095</v>
      </c>
      <c r="DI9" s="22" t="s">
        <v>63</v>
      </c>
    </row>
    <row r="10" spans="1:124" x14ac:dyDescent="0.2">
      <c r="A10" s="4"/>
      <c r="B10" s="4"/>
      <c r="C10" s="54" t="s">
        <v>5</v>
      </c>
      <c r="D10" s="55"/>
      <c r="E10" s="56">
        <v>405.53645520736649</v>
      </c>
      <c r="F10" s="55"/>
      <c r="G10" s="11">
        <v>2.9201274356163696E-3</v>
      </c>
      <c r="H10" s="57">
        <v>0</v>
      </c>
      <c r="I10" s="55"/>
      <c r="J10" s="11">
        <v>0</v>
      </c>
      <c r="K10" s="57">
        <v>610.71470389895001</v>
      </c>
      <c r="L10" s="55"/>
      <c r="M10" s="11">
        <v>2.5801037101382397E-3</v>
      </c>
      <c r="N10" s="57">
        <v>0</v>
      </c>
      <c r="O10" s="55"/>
      <c r="P10" s="11">
        <v>0</v>
      </c>
      <c r="Q10" s="57">
        <v>198.86898717006281</v>
      </c>
      <c r="R10" s="55"/>
      <c r="S10" s="11">
        <v>2.6450231630120763E-3</v>
      </c>
      <c r="T10" s="57">
        <v>1139.5413940289959</v>
      </c>
      <c r="U10" s="55"/>
      <c r="V10" s="11">
        <v>2.2637997588277497E-3</v>
      </c>
      <c r="W10" s="57">
        <v>0</v>
      </c>
      <c r="X10" s="55"/>
      <c r="Y10" s="11">
        <v>0</v>
      </c>
      <c r="Z10" s="57">
        <v>0</v>
      </c>
      <c r="AA10" s="55"/>
      <c r="AB10" s="11">
        <v>0</v>
      </c>
      <c r="AC10" s="57">
        <v>53779.795556760546</v>
      </c>
      <c r="AD10" s="55"/>
      <c r="AE10" s="11">
        <v>8.4948986392273704E-2</v>
      </c>
      <c r="AF10" s="57">
        <v>33901.02464651216</v>
      </c>
      <c r="AG10" s="55"/>
      <c r="AH10" s="11">
        <v>4.1343050520979259E-2</v>
      </c>
      <c r="AI10" s="57">
        <v>279.59618340414028</v>
      </c>
      <c r="AJ10" s="55"/>
      <c r="AK10" s="11">
        <v>7.2673029979384114E-3</v>
      </c>
      <c r="AL10" s="57">
        <v>27758.963850929755</v>
      </c>
      <c r="AM10" s="55"/>
      <c r="AN10" s="11">
        <v>0.1063548336675053</v>
      </c>
      <c r="AO10" s="57">
        <v>292.71049079201669</v>
      </c>
      <c r="AP10" s="55"/>
      <c r="AQ10" s="11">
        <v>2.6500351707258001E-3</v>
      </c>
      <c r="AR10" s="57">
        <v>0</v>
      </c>
      <c r="AS10" s="55"/>
      <c r="AT10" s="11">
        <v>0</v>
      </c>
      <c r="AU10" s="57">
        <v>0</v>
      </c>
      <c r="AV10" s="55"/>
      <c r="AW10" s="11">
        <v>0</v>
      </c>
      <c r="AX10" s="57">
        <v>0</v>
      </c>
      <c r="AY10" s="55"/>
      <c r="AZ10" s="11">
        <v>0</v>
      </c>
      <c r="BA10" s="57">
        <v>0</v>
      </c>
      <c r="BB10" s="55"/>
      <c r="BC10" s="11">
        <v>0</v>
      </c>
      <c r="BD10" s="57">
        <v>9090.7008544886903</v>
      </c>
      <c r="BE10" s="55"/>
      <c r="BF10" s="11">
        <v>4.0292719999999995E-3</v>
      </c>
      <c r="BG10" s="57">
        <v>3335.022692777296</v>
      </c>
      <c r="BH10" s="55"/>
      <c r="BI10" s="11">
        <v>9.081332744530303E-3</v>
      </c>
      <c r="BJ10" s="57">
        <v>1181.3174497313673</v>
      </c>
      <c r="BK10" s="55"/>
      <c r="BL10" s="11">
        <v>9.0216508129800001E-3</v>
      </c>
      <c r="BM10" s="57">
        <v>0</v>
      </c>
      <c r="BN10" s="55"/>
      <c r="BO10" s="11">
        <v>0</v>
      </c>
      <c r="BP10" s="57">
        <v>0</v>
      </c>
      <c r="BQ10" s="55"/>
      <c r="BR10" s="11">
        <v>0</v>
      </c>
      <c r="BS10" s="57">
        <v>0</v>
      </c>
      <c r="BT10" s="55"/>
      <c r="BU10" s="11">
        <v>0</v>
      </c>
      <c r="BV10" s="57">
        <v>0</v>
      </c>
      <c r="BW10" s="55"/>
      <c r="BX10" s="11">
        <v>0</v>
      </c>
      <c r="BY10" s="57">
        <v>0</v>
      </c>
      <c r="BZ10" s="55"/>
      <c r="CA10" s="11">
        <v>0</v>
      </c>
      <c r="CB10" s="57">
        <v>0</v>
      </c>
      <c r="CC10" s="55"/>
      <c r="CD10" s="11">
        <v>0</v>
      </c>
      <c r="CE10" s="57">
        <v>0</v>
      </c>
      <c r="CF10" s="55"/>
      <c r="CG10" s="11">
        <v>0</v>
      </c>
      <c r="CH10" s="57">
        <v>90.510576290845961</v>
      </c>
      <c r="CI10" s="55"/>
      <c r="CJ10" s="11">
        <v>7.0512260000000007E-3</v>
      </c>
      <c r="CK10" s="57">
        <v>2194.6642957514086</v>
      </c>
      <c r="CL10" s="55"/>
      <c r="CM10" s="11">
        <v>6.7691769599999996E-3</v>
      </c>
      <c r="CN10" s="57">
        <v>1030.115285129345</v>
      </c>
      <c r="CO10" s="55"/>
      <c r="CP10" s="11">
        <v>6.7691769599999996E-3</v>
      </c>
      <c r="CQ10" s="57">
        <v>2208.2472031679285</v>
      </c>
      <c r="CR10" s="55"/>
      <c r="CS10" s="11">
        <v>6.9102014799999993E-3</v>
      </c>
      <c r="CT10" s="57">
        <v>574.05166423172102</v>
      </c>
      <c r="CU10" s="55"/>
      <c r="CV10" s="11">
        <v>3.475069157275299E-3</v>
      </c>
      <c r="CW10" s="56">
        <v>2829.5988147499738</v>
      </c>
      <c r="CX10" s="55"/>
      <c r="CY10" s="11">
        <v>2.6363831315258938E-2</v>
      </c>
      <c r="CZ10" s="56">
        <v>140900.98110502254</v>
      </c>
      <c r="DA10" s="11">
        <v>1.2426899107781473E-2</v>
      </c>
      <c r="DB10" s="21"/>
      <c r="DD10" s="58">
        <f t="shared" si="0"/>
        <v>2354.6615403053752</v>
      </c>
      <c r="DE10" s="58">
        <f t="shared" si="1"/>
        <v>62232.295171638063</v>
      </c>
      <c r="DF10" s="59"/>
      <c r="DH10" s="120"/>
    </row>
    <row r="11" spans="1:124" x14ac:dyDescent="0.2">
      <c r="A11" s="4"/>
      <c r="B11" s="4"/>
      <c r="C11" s="54" t="s">
        <v>6</v>
      </c>
      <c r="D11" s="55"/>
      <c r="E11" s="56">
        <v>0</v>
      </c>
      <c r="F11" s="55"/>
      <c r="G11" s="11">
        <v>0</v>
      </c>
      <c r="H11" s="57">
        <v>10014.179689429067</v>
      </c>
      <c r="I11" s="55"/>
      <c r="J11" s="11">
        <v>0.18298193245743666</v>
      </c>
      <c r="K11" s="57">
        <v>0</v>
      </c>
      <c r="L11" s="55"/>
      <c r="M11" s="11">
        <v>0</v>
      </c>
      <c r="N11" s="57">
        <v>8605.7889993588324</v>
      </c>
      <c r="O11" s="55"/>
      <c r="P11" s="11">
        <v>0.37230913921365677</v>
      </c>
      <c r="Q11" s="57">
        <v>0</v>
      </c>
      <c r="R11" s="55"/>
      <c r="S11" s="11">
        <v>0</v>
      </c>
      <c r="T11" s="57">
        <v>0</v>
      </c>
      <c r="U11" s="55"/>
      <c r="V11" s="11">
        <v>0</v>
      </c>
      <c r="W11" s="57">
        <v>54490.65143748821</v>
      </c>
      <c r="X11" s="55"/>
      <c r="Y11" s="11">
        <v>0.22177189164858221</v>
      </c>
      <c r="Z11" s="57">
        <v>26315.312447573342</v>
      </c>
      <c r="AA11" s="55"/>
      <c r="AB11" s="11">
        <v>0.55728928912085118</v>
      </c>
      <c r="AC11" s="57">
        <v>17771.081364073114</v>
      </c>
      <c r="AD11" s="55"/>
      <c r="AE11" s="11">
        <v>2.8070678464728056E-2</v>
      </c>
      <c r="AF11" s="57">
        <v>0</v>
      </c>
      <c r="AG11" s="55"/>
      <c r="AH11" s="11">
        <v>0</v>
      </c>
      <c r="AI11" s="57">
        <v>0</v>
      </c>
      <c r="AJ11" s="55"/>
      <c r="AK11" s="11">
        <v>0</v>
      </c>
      <c r="AL11" s="57">
        <v>0</v>
      </c>
      <c r="AM11" s="55"/>
      <c r="AN11" s="11">
        <v>0</v>
      </c>
      <c r="AO11" s="57">
        <v>2810.0891418642677</v>
      </c>
      <c r="AP11" s="55"/>
      <c r="AQ11" s="11">
        <v>2.5440957167832724E-2</v>
      </c>
      <c r="AR11" s="57">
        <v>188729.76406218528</v>
      </c>
      <c r="AS11" s="55"/>
      <c r="AT11" s="11">
        <v>0.25538474041640613</v>
      </c>
      <c r="AU11" s="57">
        <v>62341.22012743439</v>
      </c>
      <c r="AV11" s="55"/>
      <c r="AW11" s="11">
        <v>0.31760605740439651</v>
      </c>
      <c r="AX11" s="57">
        <v>5571.5545422831792</v>
      </c>
      <c r="AY11" s="55"/>
      <c r="AZ11" s="11">
        <v>7.6854345479999989E-2</v>
      </c>
      <c r="BA11" s="57">
        <v>0</v>
      </c>
      <c r="BB11" s="55"/>
      <c r="BC11" s="11">
        <v>0</v>
      </c>
      <c r="BD11" s="57">
        <v>74885.132547489236</v>
      </c>
      <c r="BE11" s="55"/>
      <c r="BF11" s="11">
        <v>3.3191342737991576E-2</v>
      </c>
      <c r="BG11" s="57">
        <v>30804.677024807625</v>
      </c>
      <c r="BH11" s="55"/>
      <c r="BI11" s="11">
        <v>8.3881744719734239E-2</v>
      </c>
      <c r="BJ11" s="57">
        <v>5821.9087296455691</v>
      </c>
      <c r="BK11" s="55"/>
      <c r="BL11" s="11">
        <v>4.4461569272379861E-2</v>
      </c>
      <c r="BM11" s="57">
        <v>0</v>
      </c>
      <c r="BN11" s="55"/>
      <c r="BO11" s="11">
        <v>0</v>
      </c>
      <c r="BP11" s="57">
        <v>2710.1246621213236</v>
      </c>
      <c r="BQ11" s="55"/>
      <c r="BR11" s="11">
        <v>8.4531154399999989E-2</v>
      </c>
      <c r="BS11" s="57">
        <v>315161.26128137426</v>
      </c>
      <c r="BT11" s="55"/>
      <c r="BU11" s="11">
        <v>0.23813273710101299</v>
      </c>
      <c r="BV11" s="57">
        <v>8656.8189803477107</v>
      </c>
      <c r="BW11" s="55"/>
      <c r="BX11" s="11">
        <v>0.31887010395626891</v>
      </c>
      <c r="BY11" s="57">
        <v>68608.367083753692</v>
      </c>
      <c r="BZ11" s="55"/>
      <c r="CA11" s="11">
        <v>7.5420111838097353E-2</v>
      </c>
      <c r="CB11" s="57">
        <v>4157.3972212565614</v>
      </c>
      <c r="CC11" s="55"/>
      <c r="CD11" s="11">
        <v>0.18498561927999999</v>
      </c>
      <c r="CE11" s="57">
        <v>4356.6244828700546</v>
      </c>
      <c r="CF11" s="55"/>
      <c r="CG11" s="11">
        <v>3.9179195715233345E-2</v>
      </c>
      <c r="CH11" s="57">
        <v>2874.4274275299831</v>
      </c>
      <c r="CI11" s="55"/>
      <c r="CJ11" s="11">
        <v>0.2239322545796498</v>
      </c>
      <c r="CK11" s="57">
        <v>20923.115552387946</v>
      </c>
      <c r="CL11" s="55"/>
      <c r="CM11" s="11">
        <v>6.4534822935254491E-2</v>
      </c>
      <c r="CN11" s="57">
        <v>8147.5745100712847</v>
      </c>
      <c r="CO11" s="55"/>
      <c r="CP11" s="11">
        <v>5.3540001249988922E-2</v>
      </c>
      <c r="CQ11" s="60">
        <v>26822</v>
      </c>
      <c r="CR11" s="55"/>
      <c r="CS11" s="11">
        <v>8.3935106126284686E-2</v>
      </c>
      <c r="CT11" s="57">
        <v>10805.313443985126</v>
      </c>
      <c r="CU11" s="55"/>
      <c r="CV11" s="11">
        <v>6.5410857286057417E-2</v>
      </c>
      <c r="CW11" s="56">
        <v>1614.0375828415172</v>
      </c>
      <c r="CX11" s="55"/>
      <c r="CY11" s="11">
        <v>1.5038250068775912E-2</v>
      </c>
      <c r="CZ11" s="56">
        <v>962999.00687714107</v>
      </c>
      <c r="DA11" s="11">
        <v>8.4932634290432296E-2</v>
      </c>
      <c r="DB11" s="21"/>
      <c r="DD11" s="58">
        <f t="shared" si="0"/>
        <v>26315.312447573342</v>
      </c>
      <c r="DE11" s="58">
        <f t="shared" si="1"/>
        <v>2810.0891418642677</v>
      </c>
      <c r="DH11" s="1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</row>
    <row r="12" spans="1:124" x14ac:dyDescent="0.2">
      <c r="A12" s="4"/>
      <c r="B12" s="4"/>
      <c r="C12" s="54" t="s">
        <v>9</v>
      </c>
      <c r="D12" s="55"/>
      <c r="E12" s="56">
        <v>6796.2033925370179</v>
      </c>
      <c r="F12" s="55"/>
      <c r="G12" s="11">
        <v>4.893710474050595E-2</v>
      </c>
      <c r="H12" s="57">
        <v>333.34347929007936</v>
      </c>
      <c r="I12" s="55"/>
      <c r="J12" s="11">
        <v>6.0909466281068659E-3</v>
      </c>
      <c r="K12" s="57">
        <v>6865.1627088091282</v>
      </c>
      <c r="L12" s="55"/>
      <c r="M12" s="11">
        <v>2.9003447375047838E-2</v>
      </c>
      <c r="N12" s="57">
        <v>83.319275993769423</v>
      </c>
      <c r="O12" s="55"/>
      <c r="P12" s="11">
        <v>3.604611724439973E-3</v>
      </c>
      <c r="Q12" s="57">
        <v>2289.0724183734783</v>
      </c>
      <c r="R12" s="55"/>
      <c r="S12" s="11">
        <v>3.0445418637508759E-2</v>
      </c>
      <c r="T12" s="57">
        <v>10293.598228489955</v>
      </c>
      <c r="U12" s="55"/>
      <c r="V12" s="11">
        <v>2.0449143233608913E-2</v>
      </c>
      <c r="W12" s="57">
        <v>977.14381911670625</v>
      </c>
      <c r="X12" s="55"/>
      <c r="Y12" s="11">
        <v>3.976884611607813E-3</v>
      </c>
      <c r="Z12" s="57">
        <v>510.17913593039844</v>
      </c>
      <c r="AA12" s="55"/>
      <c r="AB12" s="11">
        <v>1.0804255832165127E-2</v>
      </c>
      <c r="AC12" s="57">
        <v>12708.820554470447</v>
      </c>
      <c r="AD12" s="55"/>
      <c r="AE12" s="11">
        <v>2.0074479889089947E-2</v>
      </c>
      <c r="AF12" s="57">
        <v>34521.830060819062</v>
      </c>
      <c r="AG12" s="55"/>
      <c r="AH12" s="11">
        <v>4.2100136475607716E-2</v>
      </c>
      <c r="AI12" s="57">
        <v>1305.5782572913165</v>
      </c>
      <c r="AJ12" s="55"/>
      <c r="AK12" s="11">
        <v>3.3934772169411133E-2</v>
      </c>
      <c r="AL12" s="57">
        <v>8257.3298520821627</v>
      </c>
      <c r="AM12" s="55"/>
      <c r="AN12" s="11">
        <v>3.163687764687622E-2</v>
      </c>
      <c r="AO12" s="57">
        <v>8261.5273482137181</v>
      </c>
      <c r="AP12" s="55"/>
      <c r="AQ12" s="11">
        <v>7.4795194314492677E-2</v>
      </c>
      <c r="AR12" s="57">
        <v>37483.841865487877</v>
      </c>
      <c r="AS12" s="55"/>
      <c r="AT12" s="11">
        <v>3.9963807245177375E-2</v>
      </c>
      <c r="AU12" s="57">
        <v>10096.814587427354</v>
      </c>
      <c r="AV12" s="55"/>
      <c r="AW12" s="11">
        <v>5.1439632828822121E-2</v>
      </c>
      <c r="AX12" s="57">
        <v>4917.4257858765186</v>
      </c>
      <c r="AY12" s="55"/>
      <c r="AZ12" s="11">
        <v>6.7831255595165285E-2</v>
      </c>
      <c r="BA12" s="57">
        <v>1862.7090432757234</v>
      </c>
      <c r="BB12" s="55"/>
      <c r="BC12" s="11">
        <v>4.620489865112995E-2</v>
      </c>
      <c r="BD12" s="57">
        <v>9377.4140495449574</v>
      </c>
      <c r="BE12" s="55"/>
      <c r="BF12" s="11">
        <v>4.1563519102690008E-3</v>
      </c>
      <c r="BG12" s="57">
        <v>4679.1680352740577</v>
      </c>
      <c r="BH12" s="55"/>
      <c r="BI12" s="11">
        <v>1.2741467093438876E-2</v>
      </c>
      <c r="BJ12" s="57">
        <v>1728.6532351192309</v>
      </c>
      <c r="BK12" s="55"/>
      <c r="BL12" s="11">
        <v>1.3201621518009661E-2</v>
      </c>
      <c r="BM12" s="57">
        <v>10755.653657527409</v>
      </c>
      <c r="BN12" s="55"/>
      <c r="BO12" s="11">
        <v>1.2793929191228003E-2</v>
      </c>
      <c r="BP12" s="57">
        <v>479.99653042982828</v>
      </c>
      <c r="BQ12" s="55"/>
      <c r="BR12" s="11">
        <v>1.4971510865285691E-2</v>
      </c>
      <c r="BS12" s="57">
        <v>7698.1366013423758</v>
      </c>
      <c r="BT12" s="55"/>
      <c r="BU12" s="11">
        <v>5.816636004063006E-3</v>
      </c>
      <c r="BV12" s="57">
        <v>405.61952716543266</v>
      </c>
      <c r="BW12" s="55"/>
      <c r="BX12" s="11">
        <v>1.4940816145925587E-2</v>
      </c>
      <c r="BY12" s="57">
        <v>8761.3827565355423</v>
      </c>
      <c r="BZ12" s="55"/>
      <c r="CA12" s="11">
        <v>9.6312519221982851E-3</v>
      </c>
      <c r="CB12" s="57">
        <v>336.1764825899478</v>
      </c>
      <c r="CC12" s="55"/>
      <c r="CD12" s="11">
        <v>1.4958352909197727E-2</v>
      </c>
      <c r="CE12" s="57">
        <v>1750.6635840592082</v>
      </c>
      <c r="CF12" s="55"/>
      <c r="CG12" s="11">
        <v>1.5743746439721186E-2</v>
      </c>
      <c r="CH12" s="57">
        <v>158.85376840821183</v>
      </c>
      <c r="CI12" s="55"/>
      <c r="CJ12" s="11">
        <v>1.2375502045181959E-2</v>
      </c>
      <c r="CK12" s="57">
        <v>5159.3988847878873</v>
      </c>
      <c r="CL12" s="55"/>
      <c r="CM12" s="11">
        <v>1.5913542734515708E-2</v>
      </c>
      <c r="CN12" s="57">
        <v>2582.8649877145517</v>
      </c>
      <c r="CO12" s="55"/>
      <c r="CP12" s="11">
        <v>1.697273151658233E-2</v>
      </c>
      <c r="CQ12" s="57">
        <v>4750.6108091236483</v>
      </c>
      <c r="CR12" s="55"/>
      <c r="CS12" s="11">
        <v>1.4865943358613104E-2</v>
      </c>
      <c r="CT12" s="57">
        <v>2587.6361572514484</v>
      </c>
      <c r="CU12" s="55"/>
      <c r="CV12" s="11">
        <v>1.5664469176915576E-2</v>
      </c>
      <c r="CW12" s="56">
        <v>1575.6147163664059</v>
      </c>
      <c r="CX12" s="55"/>
      <c r="CY12" s="11">
        <v>1.4680257986959162E-2</v>
      </c>
      <c r="CZ12" s="56">
        <v>210351.74359672482</v>
      </c>
      <c r="DA12" s="11">
        <v>1.8552176672737432E-2</v>
      </c>
      <c r="DB12" s="21"/>
      <c r="DD12" s="58">
        <f t="shared" si="0"/>
        <v>26754.215884139976</v>
      </c>
      <c r="DE12" s="58">
        <f t="shared" si="1"/>
        <v>52346.265518406261</v>
      </c>
      <c r="DH12" s="120"/>
    </row>
    <row r="13" spans="1:124" x14ac:dyDescent="0.2">
      <c r="A13" s="4"/>
      <c r="B13" s="4"/>
      <c r="C13" s="61" t="s">
        <v>7</v>
      </c>
      <c r="D13" s="55"/>
      <c r="E13" s="56">
        <v>3047.8547825272599</v>
      </c>
      <c r="F13" s="55"/>
      <c r="G13" s="11">
        <v>2.194654575673459E-2</v>
      </c>
      <c r="H13" s="57">
        <v>333.47695794170306</v>
      </c>
      <c r="I13" s="55"/>
      <c r="J13" s="11">
        <v>6.0933855878992187E-3</v>
      </c>
      <c r="K13" s="57">
        <v>6681.9824509565469</v>
      </c>
      <c r="L13" s="55"/>
      <c r="M13" s="11">
        <v>2.8229560550492645E-2</v>
      </c>
      <c r="N13" s="57">
        <v>64.872817388085537</v>
      </c>
      <c r="O13" s="55"/>
      <c r="P13" s="11">
        <v>2.8065692526184818E-3</v>
      </c>
      <c r="Q13" s="57">
        <v>3797.8600278198164</v>
      </c>
      <c r="R13" s="55"/>
      <c r="S13" s="11">
        <v>5.0512791795287601E-2</v>
      </c>
      <c r="T13" s="57">
        <v>16074.624118085543</v>
      </c>
      <c r="U13" s="55"/>
      <c r="V13" s="11">
        <v>3.1933662429855389E-2</v>
      </c>
      <c r="W13" s="57">
        <v>760.80920991434016</v>
      </c>
      <c r="X13" s="55"/>
      <c r="Y13" s="11">
        <v>3.0964228397953623E-3</v>
      </c>
      <c r="Z13" s="57">
        <v>54.739768392748516</v>
      </c>
      <c r="AA13" s="55"/>
      <c r="AB13" s="11">
        <v>1.1592447049606643E-3</v>
      </c>
      <c r="AC13" s="57">
        <v>8342.5568885042794</v>
      </c>
      <c r="AD13" s="55"/>
      <c r="AE13" s="11">
        <v>1.3177657971019028E-2</v>
      </c>
      <c r="AF13" s="57">
        <v>44676.784967920146</v>
      </c>
      <c r="AG13" s="55"/>
      <c r="AH13" s="11">
        <v>5.4484328934101461E-2</v>
      </c>
      <c r="AI13" s="57">
        <v>1392.1902194782267</v>
      </c>
      <c r="AJ13" s="55"/>
      <c r="AK13" s="11">
        <v>3.6186002371464528E-2</v>
      </c>
      <c r="AL13" s="57">
        <v>8131.355500646464</v>
      </c>
      <c r="AM13" s="55"/>
      <c r="AN13" s="11">
        <v>3.115422342155048E-2</v>
      </c>
      <c r="AO13" s="57">
        <v>29.083130080128612</v>
      </c>
      <c r="AP13" s="55"/>
      <c r="AQ13" s="11">
        <v>2.6330220477781486E-4</v>
      </c>
      <c r="AR13" s="57">
        <v>13212.822009839951</v>
      </c>
      <c r="AS13" s="55"/>
      <c r="AT13" s="11">
        <v>1.7879284361524049E-2</v>
      </c>
      <c r="AU13" s="57">
        <v>562.50560207129536</v>
      </c>
      <c r="AV13" s="55"/>
      <c r="AW13" s="11">
        <v>2.8657633934105501E-3</v>
      </c>
      <c r="AX13" s="57">
        <v>125.50043117603653</v>
      </c>
      <c r="AY13" s="55"/>
      <c r="AZ13" s="11">
        <v>1.7311602035469842E-3</v>
      </c>
      <c r="BA13" s="57">
        <v>45.699329030705378</v>
      </c>
      <c r="BB13" s="55"/>
      <c r="BC13" s="11">
        <v>1.1335816905548935E-3</v>
      </c>
      <c r="BD13" s="57">
        <v>9018.9583359866301</v>
      </c>
      <c r="BE13" s="55"/>
      <c r="BF13" s="11">
        <v>3.9974735583136137E-3</v>
      </c>
      <c r="BG13" s="57">
        <v>907.01328433120932</v>
      </c>
      <c r="BH13" s="55"/>
      <c r="BI13" s="11">
        <v>2.4698151099720339E-3</v>
      </c>
      <c r="BJ13" s="57">
        <v>631.22439260254998</v>
      </c>
      <c r="BK13" s="55"/>
      <c r="BL13" s="11">
        <v>4.820622988334404E-3</v>
      </c>
      <c r="BM13" s="57">
        <v>5476.0835608902225</v>
      </c>
      <c r="BN13" s="55"/>
      <c r="BO13" s="11">
        <v>6.5138417016844764E-3</v>
      </c>
      <c r="BP13" s="57">
        <v>157.91962884619224</v>
      </c>
      <c r="BQ13" s="55"/>
      <c r="BR13" s="11">
        <v>4.9256511020933143E-3</v>
      </c>
      <c r="BS13" s="57">
        <v>4075.0108471043641</v>
      </c>
      <c r="BT13" s="55"/>
      <c r="BU13" s="11">
        <v>3.0790379591447243E-3</v>
      </c>
      <c r="BV13" s="57">
        <v>122.32868578916263</v>
      </c>
      <c r="BW13" s="55"/>
      <c r="BX13" s="11">
        <v>4.5059231159824123E-3</v>
      </c>
      <c r="BY13" s="57">
        <v>2237.4971678020011</v>
      </c>
      <c r="BZ13" s="55"/>
      <c r="CA13" s="11">
        <v>2.4596458683683372E-3</v>
      </c>
      <c r="CB13" s="57">
        <v>101.38571876910433</v>
      </c>
      <c r="CC13" s="55"/>
      <c r="CD13" s="11">
        <v>4.5112119373048667E-3</v>
      </c>
      <c r="CE13" s="57">
        <v>1244.1236829810478</v>
      </c>
      <c r="CF13" s="55"/>
      <c r="CG13" s="11">
        <v>1.1188424768103953E-2</v>
      </c>
      <c r="CH13" s="57">
        <v>42.608421911279798</v>
      </c>
      <c r="CI13" s="55"/>
      <c r="CJ13" s="11">
        <v>3.3194088990699732E-3</v>
      </c>
      <c r="CK13" s="57">
        <v>2273.8147086682075</v>
      </c>
      <c r="CL13" s="55"/>
      <c r="CM13" s="11">
        <v>7.0133068492628315E-3</v>
      </c>
      <c r="CN13" s="57">
        <v>791.756395037733</v>
      </c>
      <c r="CO13" s="55"/>
      <c r="CP13" s="11">
        <v>5.2028537238422955E-3</v>
      </c>
      <c r="CQ13" s="57">
        <v>1562.9585803416367</v>
      </c>
      <c r="CR13" s="55"/>
      <c r="CS13" s="11">
        <v>4.8909192229753045E-3</v>
      </c>
      <c r="CT13" s="57">
        <v>1815.2669719762114</v>
      </c>
      <c r="CU13" s="55"/>
      <c r="CV13" s="11">
        <v>1.0988868528022775E-2</v>
      </c>
      <c r="CW13" s="56">
        <v>277.89187156672159</v>
      </c>
      <c r="CX13" s="55"/>
      <c r="CY13" s="11">
        <v>2.5891636608258929E-3</v>
      </c>
      <c r="CZ13" s="56">
        <v>138070.56046637756</v>
      </c>
      <c r="DA13" s="11">
        <v>1.2177267405907044E-2</v>
      </c>
      <c r="DB13" s="21"/>
      <c r="DD13" s="58">
        <f t="shared" si="0"/>
        <v>29657.061147781915</v>
      </c>
      <c r="DE13" s="58">
        <f t="shared" si="1"/>
        <v>54229.413818124965</v>
      </c>
    </row>
    <row r="14" spans="1:124" ht="16" thickBot="1" x14ac:dyDescent="0.25">
      <c r="A14" s="4"/>
      <c r="B14" s="4"/>
      <c r="C14" s="62" t="s">
        <v>8</v>
      </c>
      <c r="D14" s="63"/>
      <c r="E14" s="64">
        <v>31211.924922404593</v>
      </c>
      <c r="F14" s="63"/>
      <c r="G14" s="14">
        <v>0.22474625182021463</v>
      </c>
      <c r="H14" s="65">
        <v>2080.9978667750056</v>
      </c>
      <c r="I14" s="63"/>
      <c r="J14" s="14">
        <v>3.8024583431856045E-2</v>
      </c>
      <c r="K14" s="65">
        <v>28951.726898034583</v>
      </c>
      <c r="L14" s="63"/>
      <c r="M14" s="14">
        <v>0.12231318078250798</v>
      </c>
      <c r="N14" s="65">
        <v>527.44446577857616</v>
      </c>
      <c r="O14" s="63"/>
      <c r="P14" s="14">
        <v>2.281863929636891E-2</v>
      </c>
      <c r="Q14" s="65">
        <v>6125.8569308972947</v>
      </c>
      <c r="R14" s="63"/>
      <c r="S14" s="14">
        <v>8.1475918925786997E-2</v>
      </c>
      <c r="T14" s="65">
        <v>57558.685259607882</v>
      </c>
      <c r="U14" s="63"/>
      <c r="V14" s="14">
        <v>0.11434541868500753</v>
      </c>
      <c r="W14" s="65">
        <v>6185.7126519124977</v>
      </c>
      <c r="X14" s="63"/>
      <c r="Y14" s="14">
        <v>2.5175276122051032E-2</v>
      </c>
      <c r="Z14" s="65">
        <v>2008.2511093706084</v>
      </c>
      <c r="AA14" s="63"/>
      <c r="AB14" s="14">
        <v>4.2529490590202418E-2</v>
      </c>
      <c r="AC14" s="65">
        <v>42720.677926160643</v>
      </c>
      <c r="AD14" s="63"/>
      <c r="AE14" s="14">
        <v>6.7480328815826524E-2</v>
      </c>
      <c r="AF14" s="65">
        <v>172422.77653631146</v>
      </c>
      <c r="AG14" s="63"/>
      <c r="AH14" s="14">
        <v>0.21027339543973464</v>
      </c>
      <c r="AI14" s="65">
        <v>6346.3754576982237</v>
      </c>
      <c r="AJ14" s="63"/>
      <c r="AK14" s="14">
        <v>0.16495587610760676</v>
      </c>
      <c r="AL14" s="65">
        <v>40707.335157389687</v>
      </c>
      <c r="AM14" s="63"/>
      <c r="AN14" s="14">
        <v>0.1559648221367802</v>
      </c>
      <c r="AO14" s="65">
        <v>2368.1451404110185</v>
      </c>
      <c r="AP14" s="63"/>
      <c r="AQ14" s="14">
        <v>2.1439846226528714E-2</v>
      </c>
      <c r="AR14" s="65">
        <v>118741.57251284376</v>
      </c>
      <c r="AS14" s="63"/>
      <c r="AT14" s="14">
        <v>0.16067834251536836</v>
      </c>
      <c r="AU14" s="65">
        <v>20428.891743476648</v>
      </c>
      <c r="AV14" s="63"/>
      <c r="AW14" s="14">
        <v>0.10407784368871431</v>
      </c>
      <c r="AX14" s="65">
        <v>9973.9268807576591</v>
      </c>
      <c r="AY14" s="63"/>
      <c r="AZ14" s="14">
        <v>0.13758092404348712</v>
      </c>
      <c r="BA14" s="65">
        <v>1859.5802631453789</v>
      </c>
      <c r="BB14" s="63"/>
      <c r="BC14" s="14">
        <v>4.6127288586720751E-2</v>
      </c>
      <c r="BD14" s="65">
        <v>30550.701951724535</v>
      </c>
      <c r="BE14" s="63"/>
      <c r="BF14" s="14">
        <v>1.354098984498513E-2</v>
      </c>
      <c r="BG14" s="65">
        <v>16331.075951475952</v>
      </c>
      <c r="BH14" s="63"/>
      <c r="BI14" s="14">
        <v>4.446984277280705E-2</v>
      </c>
      <c r="BJ14" s="65">
        <v>2023.2478765953274</v>
      </c>
      <c r="BK14" s="63"/>
      <c r="BL14" s="14">
        <v>1.5451423201186988E-2</v>
      </c>
      <c r="BM14" s="65">
        <v>45729.018950113379</v>
      </c>
      <c r="BN14" s="63"/>
      <c r="BO14" s="14">
        <v>5.43950046236958E-2</v>
      </c>
      <c r="BP14" s="65">
        <v>854.64011894705891</v>
      </c>
      <c r="BQ14" s="63"/>
      <c r="BR14" s="14">
        <v>2.6656971489496032E-2</v>
      </c>
      <c r="BS14" s="65">
        <v>37045.528355378541</v>
      </c>
      <c r="BT14" s="63"/>
      <c r="BU14" s="14">
        <v>2.7991235435320418E-2</v>
      </c>
      <c r="BV14" s="65">
        <v>723.28940502851458</v>
      </c>
      <c r="BW14" s="63"/>
      <c r="BX14" s="14">
        <v>2.6642045801753219E-2</v>
      </c>
      <c r="BY14" s="65">
        <v>40156.428161395474</v>
      </c>
      <c r="BZ14" s="63"/>
      <c r="CA14" s="14">
        <v>4.4143337491968013E-2</v>
      </c>
      <c r="CB14" s="65">
        <v>599.4605086601066</v>
      </c>
      <c r="CC14" s="63"/>
      <c r="CD14" s="14">
        <v>2.6673316867921744E-2</v>
      </c>
      <c r="CE14" s="65">
        <v>6281.2658192591962</v>
      </c>
      <c r="CF14" s="63"/>
      <c r="CG14" s="14">
        <v>5.6487526946559154E-2</v>
      </c>
      <c r="CH14" s="65">
        <v>433.48467411695498</v>
      </c>
      <c r="CI14" s="63"/>
      <c r="CJ14" s="14">
        <v>3.3770621401337138E-2</v>
      </c>
      <c r="CK14" s="65">
        <v>22362.76206443529</v>
      </c>
      <c r="CL14" s="63"/>
      <c r="CM14" s="14">
        <v>6.8975238728576846E-2</v>
      </c>
      <c r="CN14" s="65">
        <v>7037.7478850952775</v>
      </c>
      <c r="CO14" s="63"/>
      <c r="CP14" s="14">
        <v>4.6247018680141083E-2</v>
      </c>
      <c r="CQ14" s="65">
        <v>8458.52486338788</v>
      </c>
      <c r="CR14" s="63"/>
      <c r="CS14" s="14">
        <v>2.6469007159048041E-2</v>
      </c>
      <c r="CT14" s="65">
        <v>5930.8979591773059</v>
      </c>
      <c r="CU14" s="63"/>
      <c r="CV14" s="14">
        <v>3.5903180596937617E-2</v>
      </c>
      <c r="CW14" s="64">
        <v>3704.2291357623121</v>
      </c>
      <c r="CX14" s="63"/>
      <c r="CY14" s="14">
        <v>3.4512903942156239E-2</v>
      </c>
      <c r="CZ14" s="64">
        <v>778442.18540352851</v>
      </c>
      <c r="DA14" s="14">
        <v>6.8655465869610924E-2</v>
      </c>
      <c r="DB14" s="21"/>
      <c r="DD14" s="66">
        <f t="shared" si="0"/>
        <v>125856.44512031497</v>
      </c>
      <c r="DE14" s="66">
        <f t="shared" si="1"/>
        <v>221844.63229181038</v>
      </c>
      <c r="DG14" s="41" t="s">
        <v>64</v>
      </c>
      <c r="DH14" s="41"/>
      <c r="DI14" s="41"/>
      <c r="DK14" s="17"/>
    </row>
    <row r="15" spans="1:124" x14ac:dyDescent="0.2">
      <c r="A15" s="4"/>
      <c r="B15" s="4"/>
      <c r="C15" s="54" t="s">
        <v>10</v>
      </c>
      <c r="D15" s="55"/>
      <c r="E15" s="56">
        <v>0</v>
      </c>
      <c r="F15" s="55"/>
      <c r="G15" s="11">
        <v>0</v>
      </c>
      <c r="H15" s="57">
        <v>0</v>
      </c>
      <c r="I15" s="55"/>
      <c r="J15" s="11">
        <v>0</v>
      </c>
      <c r="K15" s="57">
        <v>11858.276702559158</v>
      </c>
      <c r="L15" s="55"/>
      <c r="M15" s="11">
        <v>5.0097997511422514E-2</v>
      </c>
      <c r="N15" s="57">
        <v>0</v>
      </c>
      <c r="O15" s="55"/>
      <c r="P15" s="11">
        <v>0</v>
      </c>
      <c r="Q15" s="57">
        <v>3489.9460311996636</v>
      </c>
      <c r="R15" s="55"/>
      <c r="S15" s="11">
        <v>4.6417434017961272E-2</v>
      </c>
      <c r="T15" s="57">
        <v>28164.792539413207</v>
      </c>
      <c r="U15" s="55"/>
      <c r="V15" s="11">
        <v>5.595185123791549E-2</v>
      </c>
      <c r="W15" s="57">
        <v>0</v>
      </c>
      <c r="X15" s="55"/>
      <c r="Y15" s="11">
        <v>0</v>
      </c>
      <c r="Z15" s="57">
        <v>2008.2511093706084</v>
      </c>
      <c r="AA15" s="55"/>
      <c r="AB15" s="11">
        <v>4.2529490590202418E-2</v>
      </c>
      <c r="AC15" s="57">
        <v>40520.462909635105</v>
      </c>
      <c r="AD15" s="55"/>
      <c r="AE15" s="11">
        <v>6.4004933761532601E-2</v>
      </c>
      <c r="AF15" s="57">
        <v>109648.49621650467</v>
      </c>
      <c r="AG15" s="55"/>
      <c r="AH15" s="11">
        <v>0.13371877003413066</v>
      </c>
      <c r="AI15" s="57">
        <v>5011.7299751779965</v>
      </c>
      <c r="AJ15" s="55"/>
      <c r="AK15" s="11">
        <v>0.1302655845656637</v>
      </c>
      <c r="AL15" s="57">
        <v>34404.115204337548</v>
      </c>
      <c r="AM15" s="55"/>
      <c r="AN15" s="11">
        <v>0.13181486058646438</v>
      </c>
      <c r="AO15" s="57">
        <v>1184.0725702055092</v>
      </c>
      <c r="AP15" s="55"/>
      <c r="AQ15" s="11">
        <v>1.0719923113264357E-2</v>
      </c>
      <c r="AR15" s="57">
        <v>94696.404078992899</v>
      </c>
      <c r="AS15" s="55"/>
      <c r="AT15" s="11">
        <v>0.12814097815600628</v>
      </c>
      <c r="AU15" s="57">
        <v>20428.891743476648</v>
      </c>
      <c r="AV15" s="55"/>
      <c r="AW15" s="11">
        <v>0.10407784368871431</v>
      </c>
      <c r="AX15" s="57">
        <v>9973.9268807576591</v>
      </c>
      <c r="AY15" s="55"/>
      <c r="AZ15" s="11">
        <v>0.13758092404348712</v>
      </c>
      <c r="BA15" s="57">
        <v>1859.5802631453789</v>
      </c>
      <c r="BB15" s="55"/>
      <c r="BC15" s="11">
        <v>4.6127288586720751E-2</v>
      </c>
      <c r="BD15" s="57">
        <v>23806.182873638507</v>
      </c>
      <c r="BE15" s="55"/>
      <c r="BF15" s="11">
        <v>1.0551616164145169E-2</v>
      </c>
      <c r="BG15" s="57">
        <v>0</v>
      </c>
      <c r="BH15" s="55"/>
      <c r="BI15" s="11">
        <v>0</v>
      </c>
      <c r="BJ15" s="57">
        <v>1087.1182620512207</v>
      </c>
      <c r="BK15" s="55"/>
      <c r="BL15" s="11">
        <v>8.3022572424288291E-3</v>
      </c>
      <c r="BM15" s="57">
        <v>0</v>
      </c>
      <c r="BN15" s="55"/>
      <c r="BO15" s="11">
        <v>0</v>
      </c>
      <c r="BP15" s="57">
        <v>703.87903729352365</v>
      </c>
      <c r="BQ15" s="55"/>
      <c r="BR15" s="11">
        <v>2.1954601724412701E-2</v>
      </c>
      <c r="BS15" s="57">
        <v>655.12551868687694</v>
      </c>
      <c r="BT15" s="55"/>
      <c r="BU15" s="11">
        <v>4.9500637316698894E-4</v>
      </c>
      <c r="BV15" s="57">
        <v>3445.2075065875133</v>
      </c>
      <c r="BW15" s="55"/>
      <c r="BX15" s="11">
        <v>0.12690269696876033</v>
      </c>
      <c r="BY15" s="57">
        <v>26041.791590062712</v>
      </c>
      <c r="BZ15" s="55"/>
      <c r="CA15" s="11">
        <v>2.86273368347232E-2</v>
      </c>
      <c r="CB15" s="57">
        <v>2852.72975426422</v>
      </c>
      <c r="CC15" s="55"/>
      <c r="CD15" s="11">
        <v>0.12693374054633849</v>
      </c>
      <c r="CE15" s="57">
        <v>4815.4881131115417</v>
      </c>
      <c r="CF15" s="55"/>
      <c r="CG15" s="11">
        <v>4.3305763898128513E-2</v>
      </c>
      <c r="CH15" s="57">
        <v>195.43438493642751</v>
      </c>
      <c r="CI15" s="55"/>
      <c r="CJ15" s="11">
        <v>1.5225314795582836E-2</v>
      </c>
      <c r="CK15" s="57">
        <v>25455.77989948211</v>
      </c>
      <c r="CL15" s="55"/>
      <c r="CM15" s="11">
        <v>7.8515278682022002E-2</v>
      </c>
      <c r="CN15" s="57">
        <v>3631.6914476854381</v>
      </c>
      <c r="CO15" s="55"/>
      <c r="CP15" s="11">
        <v>2.386486486356186E-2</v>
      </c>
      <c r="CQ15" s="57">
        <v>10737.621477989271</v>
      </c>
      <c r="CR15" s="55"/>
      <c r="CS15" s="11">
        <v>3.3600915568889181E-2</v>
      </c>
      <c r="CT15" s="57">
        <v>3250.5294850039554</v>
      </c>
      <c r="CU15" s="55"/>
      <c r="CV15" s="11">
        <v>1.9677348681270527E-2</v>
      </c>
      <c r="CW15" s="56">
        <v>4710.4429797851126</v>
      </c>
      <c r="CX15" s="55"/>
      <c r="CY15" s="11">
        <v>4.3887961604964665E-2</v>
      </c>
      <c r="CZ15" s="56">
        <v>474637.96855535457</v>
      </c>
      <c r="DA15" s="11">
        <v>4.1861157400766298E-2</v>
      </c>
      <c r="DB15" s="21"/>
      <c r="DD15" s="58">
        <f t="shared" si="0"/>
        <v>45521.266382542635</v>
      </c>
      <c r="DE15" s="58">
        <f t="shared" si="1"/>
        <v>150248.41396622572</v>
      </c>
    </row>
    <row r="16" spans="1:124" x14ac:dyDescent="0.2">
      <c r="A16" s="4"/>
      <c r="B16" s="4"/>
      <c r="C16" s="54" t="s">
        <v>11</v>
      </c>
      <c r="D16" s="55"/>
      <c r="E16" s="56">
        <v>603.80657661978455</v>
      </c>
      <c r="F16" s="55"/>
      <c r="G16" s="11">
        <v>4.347801850000001E-3</v>
      </c>
      <c r="H16" s="57">
        <v>237.94518068093899</v>
      </c>
      <c r="I16" s="55"/>
      <c r="J16" s="11">
        <v>4.3478018500000019E-3</v>
      </c>
      <c r="K16" s="57">
        <v>23720.682659309085</v>
      </c>
      <c r="L16" s="55"/>
      <c r="M16" s="11">
        <v>0.10021343999999997</v>
      </c>
      <c r="N16" s="57">
        <v>2316.3968560143035</v>
      </c>
      <c r="O16" s="55"/>
      <c r="P16" s="11">
        <v>0.10021343999999997</v>
      </c>
      <c r="Q16" s="57">
        <v>7369.0526359043033</v>
      </c>
      <c r="R16" s="55"/>
      <c r="S16" s="11">
        <v>9.80108321E-2</v>
      </c>
      <c r="T16" s="57">
        <v>85388.660123675305</v>
      </c>
      <c r="U16" s="55"/>
      <c r="V16" s="11">
        <v>0.16963212499999997</v>
      </c>
      <c r="W16" s="57">
        <v>41679.605685207323</v>
      </c>
      <c r="X16" s="55"/>
      <c r="Y16" s="11">
        <v>0.16963212499999999</v>
      </c>
      <c r="Z16" s="57">
        <v>0</v>
      </c>
      <c r="AA16" s="55"/>
      <c r="AB16" s="11">
        <v>0</v>
      </c>
      <c r="AC16" s="57">
        <v>0</v>
      </c>
      <c r="AD16" s="55"/>
      <c r="AE16" s="11">
        <v>0</v>
      </c>
      <c r="AF16" s="57">
        <v>98660.178282357025</v>
      </c>
      <c r="AG16" s="55"/>
      <c r="AH16" s="11">
        <v>0.1203182729037648</v>
      </c>
      <c r="AI16" s="57">
        <v>8793.0151632957604</v>
      </c>
      <c r="AJ16" s="55"/>
      <c r="AK16" s="11">
        <v>0.22854927660000002</v>
      </c>
      <c r="AL16" s="57">
        <v>38174.363508288858</v>
      </c>
      <c r="AM16" s="55"/>
      <c r="AN16" s="11">
        <v>0.14626007307369146</v>
      </c>
      <c r="AO16" s="57">
        <v>5765.1603572716222</v>
      </c>
      <c r="AP16" s="55"/>
      <c r="AQ16" s="11">
        <v>5.2194500000000005E-2</v>
      </c>
      <c r="AR16" s="57">
        <v>0</v>
      </c>
      <c r="AS16" s="55"/>
      <c r="AT16" s="11">
        <v>0</v>
      </c>
      <c r="AU16" s="57">
        <v>0</v>
      </c>
      <c r="AV16" s="55"/>
      <c r="AW16" s="11">
        <v>0</v>
      </c>
      <c r="AX16" s="57">
        <v>0</v>
      </c>
      <c r="AY16" s="55"/>
      <c r="AZ16" s="11">
        <v>0</v>
      </c>
      <c r="BA16" s="57">
        <v>4978.4767462783157</v>
      </c>
      <c r="BB16" s="55"/>
      <c r="BC16" s="11">
        <v>0.12349218700000003</v>
      </c>
      <c r="BD16" s="57">
        <v>0</v>
      </c>
      <c r="BE16" s="55"/>
      <c r="BF16" s="11">
        <v>0</v>
      </c>
      <c r="BG16" s="57">
        <v>26315.746506871441</v>
      </c>
      <c r="BH16" s="55"/>
      <c r="BI16" s="11">
        <v>7.1658298148068747E-2</v>
      </c>
      <c r="BJ16" s="57">
        <v>9568.2691418082013</v>
      </c>
      <c r="BK16" s="55"/>
      <c r="BL16" s="11">
        <v>7.3072300000000007E-2</v>
      </c>
      <c r="BM16" s="57">
        <v>0</v>
      </c>
      <c r="BN16" s="55"/>
      <c r="BO16" s="11">
        <v>0</v>
      </c>
      <c r="BP16" s="57">
        <v>0</v>
      </c>
      <c r="BQ16" s="55"/>
      <c r="BR16" s="11">
        <v>0</v>
      </c>
      <c r="BS16" s="57">
        <v>0</v>
      </c>
      <c r="BT16" s="55"/>
      <c r="BU16" s="11">
        <v>0</v>
      </c>
      <c r="BV16" s="57">
        <v>0</v>
      </c>
      <c r="BW16" s="55"/>
      <c r="BX16" s="11">
        <v>0</v>
      </c>
      <c r="BY16" s="57">
        <v>0</v>
      </c>
      <c r="BZ16" s="55"/>
      <c r="CA16" s="11">
        <v>0</v>
      </c>
      <c r="CB16" s="57">
        <v>0</v>
      </c>
      <c r="CC16" s="55"/>
      <c r="CD16" s="11">
        <v>0</v>
      </c>
      <c r="CE16" s="57">
        <v>0</v>
      </c>
      <c r="CF16" s="55"/>
      <c r="CG16" s="11">
        <v>0</v>
      </c>
      <c r="CH16" s="57">
        <v>0</v>
      </c>
      <c r="CI16" s="55"/>
      <c r="CJ16" s="11">
        <v>0</v>
      </c>
      <c r="CK16" s="57">
        <v>0</v>
      </c>
      <c r="CL16" s="55"/>
      <c r="CM16" s="11">
        <v>0</v>
      </c>
      <c r="CN16" s="57">
        <v>0</v>
      </c>
      <c r="CO16" s="55"/>
      <c r="CP16" s="11">
        <v>0</v>
      </c>
      <c r="CQ16" s="57">
        <v>0</v>
      </c>
      <c r="CR16" s="55"/>
      <c r="CS16" s="11">
        <v>0</v>
      </c>
      <c r="CT16" s="57">
        <v>0</v>
      </c>
      <c r="CU16" s="55"/>
      <c r="CV16" s="11">
        <v>0</v>
      </c>
      <c r="CW16" s="56">
        <v>5181.8258716882065</v>
      </c>
      <c r="CX16" s="55"/>
      <c r="CY16" s="11">
        <v>4.8279912500000015E-2</v>
      </c>
      <c r="CZ16" s="56">
        <v>358753.18529527046</v>
      </c>
      <c r="DA16" s="11">
        <v>3.1640586199584965E-2</v>
      </c>
      <c r="DB16" s="21"/>
      <c r="DD16" s="58">
        <f t="shared" si="0"/>
        <v>117082.20199550848</v>
      </c>
      <c r="DE16" s="58">
        <f t="shared" si="1"/>
        <v>151392.71731121326</v>
      </c>
    </row>
    <row r="17" spans="1:113" x14ac:dyDescent="0.2">
      <c r="A17" s="4"/>
      <c r="B17" s="4"/>
      <c r="C17" s="54" t="s">
        <v>12</v>
      </c>
      <c r="D17" s="55"/>
      <c r="E17" s="56">
        <v>14862.396105866939</v>
      </c>
      <c r="F17" s="55"/>
      <c r="G17" s="11">
        <v>0.10701896234100039</v>
      </c>
      <c r="H17" s="57">
        <v>0</v>
      </c>
      <c r="I17" s="55"/>
      <c r="J17" s="11">
        <v>0</v>
      </c>
      <c r="K17" s="57">
        <v>9097.3632810408417</v>
      </c>
      <c r="L17" s="55"/>
      <c r="M17" s="11">
        <v>3.8433888367247517E-2</v>
      </c>
      <c r="N17" s="57">
        <v>8605.7889993588324</v>
      </c>
      <c r="O17" s="55"/>
      <c r="P17" s="11">
        <v>0.37230913921365677</v>
      </c>
      <c r="Q17" s="57">
        <v>1240.4872912194869</v>
      </c>
      <c r="R17" s="55"/>
      <c r="S17" s="11">
        <v>1.6498890376968642E-2</v>
      </c>
      <c r="T17" s="57">
        <v>14134.951894302216</v>
      </c>
      <c r="U17" s="55"/>
      <c r="V17" s="11">
        <v>2.8080332015169414E-2</v>
      </c>
      <c r="W17" s="57">
        <v>54490.65143748821</v>
      </c>
      <c r="X17" s="55"/>
      <c r="Y17" s="11">
        <v>0.22177189164858221</v>
      </c>
      <c r="Z17" s="57">
        <v>12742.750935986593</v>
      </c>
      <c r="AA17" s="55"/>
      <c r="AB17" s="11">
        <v>0.26985803891585114</v>
      </c>
      <c r="AC17" s="57">
        <v>4121.6680378807687</v>
      </c>
      <c r="AD17" s="55"/>
      <c r="AE17" s="11">
        <v>6.5104658438849081E-3</v>
      </c>
      <c r="AF17" s="57">
        <v>62169.243529170672</v>
      </c>
      <c r="AG17" s="55"/>
      <c r="AH17" s="11">
        <v>7.5816769636843487E-2</v>
      </c>
      <c r="AI17" s="57">
        <v>0</v>
      </c>
      <c r="AJ17" s="55"/>
      <c r="AK17" s="11">
        <v>0</v>
      </c>
      <c r="AL17" s="57">
        <v>17381.844169346645</v>
      </c>
      <c r="AM17" s="55"/>
      <c r="AN17" s="11">
        <v>6.6596258973961708E-2</v>
      </c>
      <c r="AO17" s="57">
        <v>2396.4970272418659</v>
      </c>
      <c r="AP17" s="55"/>
      <c r="AQ17" s="11">
        <v>2.1696528168658247E-2</v>
      </c>
      <c r="AR17" s="57">
        <v>0</v>
      </c>
      <c r="AS17" s="55"/>
      <c r="AT17" s="11">
        <v>0</v>
      </c>
      <c r="AU17" s="57">
        <v>0</v>
      </c>
      <c r="AV17" s="55"/>
      <c r="AW17" s="11">
        <v>0</v>
      </c>
      <c r="AX17" s="57">
        <v>0</v>
      </c>
      <c r="AY17" s="55"/>
      <c r="AZ17" s="11">
        <v>0</v>
      </c>
      <c r="BA17" s="57">
        <v>0</v>
      </c>
      <c r="BB17" s="55"/>
      <c r="BC17" s="11">
        <v>0</v>
      </c>
      <c r="BD17" s="57">
        <v>0</v>
      </c>
      <c r="BE17" s="55"/>
      <c r="BF17" s="11">
        <v>0</v>
      </c>
      <c r="BG17" s="57">
        <v>0</v>
      </c>
      <c r="BH17" s="55"/>
      <c r="BI17" s="11">
        <v>0</v>
      </c>
      <c r="BJ17" s="57">
        <v>0</v>
      </c>
      <c r="BK17" s="55"/>
      <c r="BL17" s="11">
        <v>0</v>
      </c>
      <c r="BM17" s="57">
        <v>0</v>
      </c>
      <c r="BN17" s="55"/>
      <c r="BO17" s="11">
        <v>0</v>
      </c>
      <c r="BP17" s="57">
        <v>0</v>
      </c>
      <c r="BQ17" s="55"/>
      <c r="BR17" s="11">
        <v>0</v>
      </c>
      <c r="BS17" s="57">
        <v>0</v>
      </c>
      <c r="BT17" s="55"/>
      <c r="BU17" s="11">
        <v>0</v>
      </c>
      <c r="BV17" s="57">
        <v>0</v>
      </c>
      <c r="BW17" s="55"/>
      <c r="BX17" s="11">
        <v>0</v>
      </c>
      <c r="BY17" s="57">
        <v>0</v>
      </c>
      <c r="BZ17" s="55"/>
      <c r="CA17" s="11">
        <v>0</v>
      </c>
      <c r="CB17" s="57">
        <v>0</v>
      </c>
      <c r="CC17" s="55"/>
      <c r="CD17" s="11">
        <v>0</v>
      </c>
      <c r="CE17" s="57">
        <v>0</v>
      </c>
      <c r="CF17" s="55"/>
      <c r="CG17" s="11">
        <v>0</v>
      </c>
      <c r="CH17" s="57">
        <v>0</v>
      </c>
      <c r="CI17" s="55"/>
      <c r="CJ17" s="11">
        <v>0</v>
      </c>
      <c r="CK17" s="57">
        <v>0</v>
      </c>
      <c r="CL17" s="55"/>
      <c r="CM17" s="11">
        <v>0</v>
      </c>
      <c r="CN17" s="57">
        <v>0</v>
      </c>
      <c r="CO17" s="55"/>
      <c r="CP17" s="11">
        <v>0</v>
      </c>
      <c r="CQ17" s="57">
        <v>0</v>
      </c>
      <c r="CR17" s="55"/>
      <c r="CS17" s="11">
        <v>0</v>
      </c>
      <c r="CT17" s="57">
        <v>574.05166423172102</v>
      </c>
      <c r="CU17" s="55"/>
      <c r="CV17" s="11">
        <v>3.475069157275299E-3</v>
      </c>
      <c r="CW17" s="56">
        <v>2829.5988147499738</v>
      </c>
      <c r="CX17" s="55"/>
      <c r="CY17" s="11">
        <v>2.6363831315258938E-2</v>
      </c>
      <c r="CZ17" s="56">
        <v>204647.29318788473</v>
      </c>
      <c r="DA17" s="11">
        <v>1.8049067119205221E-2</v>
      </c>
      <c r="DB17" s="21"/>
      <c r="DD17" s="58">
        <f t="shared" si="0"/>
        <v>52077.949508416081</v>
      </c>
      <c r="DE17" s="58">
        <f t="shared" si="1"/>
        <v>81947.584725759181</v>
      </c>
      <c r="DG17" s="67">
        <f>DG9/DG7*1000</f>
        <v>647031.32023210195</v>
      </c>
      <c r="DH17" s="67">
        <f>DH9/DH7*1000</f>
        <v>93854.974443733241</v>
      </c>
      <c r="DI17" s="22" t="s">
        <v>65</v>
      </c>
    </row>
    <row r="18" spans="1:113" x14ac:dyDescent="0.2">
      <c r="A18" s="4"/>
      <c r="B18" s="4"/>
      <c r="C18" s="61" t="s">
        <v>13</v>
      </c>
      <c r="D18" s="55"/>
      <c r="E18" s="56">
        <v>8387.3412562552166</v>
      </c>
      <c r="F18" s="55"/>
      <c r="G18" s="11">
        <v>6.0394336932654218E-2</v>
      </c>
      <c r="H18" s="57">
        <v>0</v>
      </c>
      <c r="I18" s="55"/>
      <c r="J18" s="11">
        <v>0</v>
      </c>
      <c r="K18" s="57">
        <v>0</v>
      </c>
      <c r="L18" s="55"/>
      <c r="M18" s="11">
        <v>0</v>
      </c>
      <c r="N18" s="57">
        <v>0</v>
      </c>
      <c r="O18" s="55"/>
      <c r="P18" s="11">
        <v>0</v>
      </c>
      <c r="Q18" s="57">
        <v>0</v>
      </c>
      <c r="R18" s="55"/>
      <c r="S18" s="11">
        <v>0</v>
      </c>
      <c r="T18" s="57">
        <v>0</v>
      </c>
      <c r="U18" s="55"/>
      <c r="V18" s="11">
        <v>0</v>
      </c>
      <c r="W18" s="57">
        <v>0</v>
      </c>
      <c r="X18" s="55"/>
      <c r="Y18" s="11">
        <v>0</v>
      </c>
      <c r="Z18" s="57">
        <v>0</v>
      </c>
      <c r="AA18" s="55"/>
      <c r="AB18" s="11">
        <v>0</v>
      </c>
      <c r="AC18" s="57">
        <v>0</v>
      </c>
      <c r="AD18" s="55"/>
      <c r="AE18" s="11">
        <v>0</v>
      </c>
      <c r="AF18" s="57">
        <v>14702.397232796859</v>
      </c>
      <c r="AG18" s="55"/>
      <c r="AH18" s="11">
        <v>1.792989910815462E-2</v>
      </c>
      <c r="AI18" s="57">
        <v>0</v>
      </c>
      <c r="AJ18" s="55"/>
      <c r="AK18" s="11">
        <v>0</v>
      </c>
      <c r="AL18" s="57">
        <v>3424.308021823339</v>
      </c>
      <c r="AM18" s="55"/>
      <c r="AN18" s="11">
        <v>1.3119787613222715E-2</v>
      </c>
      <c r="AO18" s="57">
        <v>473.62902808220372</v>
      </c>
      <c r="AP18" s="55"/>
      <c r="AQ18" s="11">
        <v>4.2879692453057427E-3</v>
      </c>
      <c r="AR18" s="57">
        <v>0</v>
      </c>
      <c r="AS18" s="55"/>
      <c r="AT18" s="11">
        <v>0</v>
      </c>
      <c r="AU18" s="57">
        <v>0</v>
      </c>
      <c r="AV18" s="55"/>
      <c r="AW18" s="11">
        <v>0</v>
      </c>
      <c r="AX18" s="57">
        <v>0</v>
      </c>
      <c r="AY18" s="55"/>
      <c r="AZ18" s="11">
        <v>0</v>
      </c>
      <c r="BA18" s="57">
        <v>0</v>
      </c>
      <c r="BB18" s="55"/>
      <c r="BC18" s="11">
        <v>0</v>
      </c>
      <c r="BD18" s="57">
        <v>0</v>
      </c>
      <c r="BE18" s="55"/>
      <c r="BF18" s="11">
        <v>0</v>
      </c>
      <c r="BG18" s="57">
        <v>0</v>
      </c>
      <c r="BH18" s="55"/>
      <c r="BI18" s="11">
        <v>0</v>
      </c>
      <c r="BJ18" s="57">
        <v>0</v>
      </c>
      <c r="BK18" s="55"/>
      <c r="BL18" s="11">
        <v>0</v>
      </c>
      <c r="BM18" s="57">
        <v>0</v>
      </c>
      <c r="BN18" s="55"/>
      <c r="BO18" s="11">
        <v>0</v>
      </c>
      <c r="BP18" s="57">
        <v>0</v>
      </c>
      <c r="BQ18" s="55"/>
      <c r="BR18" s="11">
        <v>0</v>
      </c>
      <c r="BS18" s="57">
        <v>0</v>
      </c>
      <c r="BT18" s="55"/>
      <c r="BU18" s="11">
        <v>0</v>
      </c>
      <c r="BV18" s="57">
        <v>0</v>
      </c>
      <c r="BW18" s="55"/>
      <c r="BX18" s="11">
        <v>0</v>
      </c>
      <c r="BY18" s="57">
        <v>0</v>
      </c>
      <c r="BZ18" s="55"/>
      <c r="CA18" s="11">
        <v>0</v>
      </c>
      <c r="CB18" s="57">
        <v>0</v>
      </c>
      <c r="CC18" s="55"/>
      <c r="CD18" s="11">
        <v>0</v>
      </c>
      <c r="CE18" s="57">
        <v>0</v>
      </c>
      <c r="CF18" s="55"/>
      <c r="CG18" s="11">
        <v>0</v>
      </c>
      <c r="CH18" s="57">
        <v>0</v>
      </c>
      <c r="CI18" s="55"/>
      <c r="CJ18" s="11">
        <v>0</v>
      </c>
      <c r="CK18" s="57">
        <v>0</v>
      </c>
      <c r="CL18" s="55"/>
      <c r="CM18" s="11">
        <v>0</v>
      </c>
      <c r="CN18" s="57">
        <v>0</v>
      </c>
      <c r="CO18" s="55"/>
      <c r="CP18" s="11">
        <v>0</v>
      </c>
      <c r="CQ18" s="57">
        <v>0</v>
      </c>
      <c r="CR18" s="55"/>
      <c r="CS18" s="11">
        <v>0</v>
      </c>
      <c r="CT18" s="57">
        <v>0</v>
      </c>
      <c r="CU18" s="55"/>
      <c r="CV18" s="11">
        <v>0</v>
      </c>
      <c r="CW18" s="56">
        <v>0</v>
      </c>
      <c r="CX18" s="55"/>
      <c r="CY18" s="11">
        <v>0</v>
      </c>
      <c r="CZ18" s="56">
        <v>26987.675538957614</v>
      </c>
      <c r="DA18" s="11">
        <v>2.3802042998280698E-3</v>
      </c>
      <c r="DB18" s="21"/>
      <c r="DD18" s="58">
        <f t="shared" si="0"/>
        <v>8387.3412562552166</v>
      </c>
      <c r="DE18" s="58">
        <f t="shared" si="1"/>
        <v>18600.334282702399</v>
      </c>
      <c r="DG18" s="22" t="s">
        <v>69</v>
      </c>
    </row>
    <row r="19" spans="1:113" x14ac:dyDescent="0.2">
      <c r="A19" s="4"/>
      <c r="B19" s="4"/>
      <c r="C19" s="61" t="s">
        <v>14</v>
      </c>
      <c r="D19" s="55"/>
      <c r="E19" s="56">
        <v>16687.85479929045</v>
      </c>
      <c r="F19" s="55"/>
      <c r="G19" s="11">
        <v>0.12016345760104964</v>
      </c>
      <c r="H19" s="57">
        <v>0</v>
      </c>
      <c r="I19" s="55"/>
      <c r="J19" s="11">
        <v>0</v>
      </c>
      <c r="K19" s="57">
        <v>22153.946778099205</v>
      </c>
      <c r="L19" s="55"/>
      <c r="M19" s="11">
        <v>9.3594406539516659E-2</v>
      </c>
      <c r="N19" s="57">
        <v>0</v>
      </c>
      <c r="O19" s="55"/>
      <c r="P19" s="11">
        <v>0</v>
      </c>
      <c r="Q19" s="57">
        <v>7681.2250418415015</v>
      </c>
      <c r="R19" s="55"/>
      <c r="S19" s="11">
        <v>0.10216282812666552</v>
      </c>
      <c r="T19" s="57">
        <v>42766.704566496948</v>
      </c>
      <c r="U19" s="55"/>
      <c r="V19" s="11">
        <v>8.4959840854214652E-2</v>
      </c>
      <c r="W19" s="57">
        <v>0</v>
      </c>
      <c r="X19" s="55"/>
      <c r="Y19" s="11">
        <v>0</v>
      </c>
      <c r="Z19" s="57">
        <v>14137.480415909895</v>
      </c>
      <c r="AA19" s="55"/>
      <c r="AB19" s="11">
        <v>0.29939475074212579</v>
      </c>
      <c r="AC19" s="57">
        <v>21550.91445209994</v>
      </c>
      <c r="AD19" s="55"/>
      <c r="AE19" s="11">
        <v>3.404119185615527E-2</v>
      </c>
      <c r="AF19" s="57">
        <v>97699.99482991657</v>
      </c>
      <c r="AG19" s="55"/>
      <c r="AH19" s="11">
        <v>0.11914730791383969</v>
      </c>
      <c r="AI19" s="57">
        <v>4312.0101426939109</v>
      </c>
      <c r="AJ19" s="55"/>
      <c r="AK19" s="11">
        <v>0.11207836908075713</v>
      </c>
      <c r="AL19" s="57">
        <v>29644.716965540534</v>
      </c>
      <c r="AM19" s="55"/>
      <c r="AN19" s="11">
        <v>0.1135798496990634</v>
      </c>
      <c r="AO19" s="57">
        <v>8583.3209690858639</v>
      </c>
      <c r="AP19" s="55"/>
      <c r="AQ19" s="11">
        <v>7.7708531689996294E-2</v>
      </c>
      <c r="AR19" s="57">
        <v>52374.17815532886</v>
      </c>
      <c r="AS19" s="55"/>
      <c r="AT19" s="11">
        <v>6.0113065031781945E-2</v>
      </c>
      <c r="AU19" s="57">
        <v>10659.320189498649</v>
      </c>
      <c r="AV19" s="55"/>
      <c r="AW19" s="11">
        <v>5.4305396222232669E-2</v>
      </c>
      <c r="AX19" s="57">
        <v>5042.9262170525553</v>
      </c>
      <c r="AY19" s="55"/>
      <c r="AZ19" s="11">
        <v>6.9562415798712265E-2</v>
      </c>
      <c r="BA19" s="57">
        <v>1908.4083723064289</v>
      </c>
      <c r="BB19" s="55"/>
      <c r="BC19" s="11">
        <v>4.7338480341684849E-2</v>
      </c>
      <c r="BD19" s="57">
        <v>34231.592318106304</v>
      </c>
      <c r="BE19" s="55"/>
      <c r="BF19" s="11">
        <v>1.5172471149422577E-2</v>
      </c>
      <c r="BG19" s="57">
        <v>12809.555429400647</v>
      </c>
      <c r="BH19" s="55"/>
      <c r="BI19" s="11">
        <v>3.4880672750990507E-2</v>
      </c>
      <c r="BJ19" s="57">
        <v>10299.233421642824</v>
      </c>
      <c r="BK19" s="55"/>
      <c r="BL19" s="11">
        <v>7.8654630550462096E-2</v>
      </c>
      <c r="BM19" s="57">
        <v>5476.0835608902225</v>
      </c>
      <c r="BN19" s="55"/>
      <c r="BO19" s="11">
        <v>6.5138417016844764E-3</v>
      </c>
      <c r="BP19" s="57">
        <v>1992.9784903366822</v>
      </c>
      <c r="BQ19" s="55"/>
      <c r="BR19" s="11">
        <v>6.2162739167378994E-2</v>
      </c>
      <c r="BS19" s="57">
        <v>39358.113160667664</v>
      </c>
      <c r="BT19" s="55"/>
      <c r="BU19" s="11">
        <v>2.9738601679581159E-2</v>
      </c>
      <c r="BV19" s="57">
        <v>1553.0630986408269</v>
      </c>
      <c r="BW19" s="55"/>
      <c r="BX19" s="11">
        <v>5.7206393345925581E-2</v>
      </c>
      <c r="BY19" s="57">
        <v>17543.682801383642</v>
      </c>
      <c r="BZ19" s="55"/>
      <c r="CA19" s="11">
        <v>1.9285497894407363E-2</v>
      </c>
      <c r="CB19" s="57">
        <v>1286.0600134827857</v>
      </c>
      <c r="CC19" s="55"/>
      <c r="CD19" s="11">
        <v>5.7223930109197713E-2</v>
      </c>
      <c r="CE19" s="57">
        <v>8784.6731507770746</v>
      </c>
      <c r="CF19" s="55"/>
      <c r="CG19" s="11">
        <v>7.9000710302650226E-2</v>
      </c>
      <c r="CH19" s="57">
        <v>2771.718636897202</v>
      </c>
      <c r="CI19" s="55"/>
      <c r="CJ19" s="11">
        <v>0.21593072675144098</v>
      </c>
      <c r="CK19" s="57">
        <v>9789.5669178654753</v>
      </c>
      <c r="CL19" s="55"/>
      <c r="CM19" s="11">
        <v>3.0194736824706307E-2</v>
      </c>
      <c r="CN19" s="57">
        <v>8416.130542938361</v>
      </c>
      <c r="CO19" s="55"/>
      <c r="CP19" s="11">
        <v>5.5304758395520022E-2</v>
      </c>
      <c r="CQ19" s="57">
        <v>18161.903076608407</v>
      </c>
      <c r="CR19" s="55"/>
      <c r="CS19" s="11">
        <v>5.6833496421755454E-2</v>
      </c>
      <c r="CT19" s="57">
        <v>6787.188827144344</v>
      </c>
      <c r="CU19" s="55"/>
      <c r="CV19" s="11">
        <v>4.1086808082646975E-2</v>
      </c>
      <c r="CW19" s="56">
        <v>1460.6270253901034</v>
      </c>
      <c r="CX19" s="55"/>
      <c r="CY19" s="11">
        <v>1.3608899011111475E-2</v>
      </c>
      <c r="CZ19" s="56">
        <v>515925.1723673339</v>
      </c>
      <c r="DA19" s="11">
        <v>4.5502522508305561E-2</v>
      </c>
      <c r="DB19" s="21"/>
      <c r="DD19" s="58">
        <f t="shared" si="0"/>
        <v>103427.211601638</v>
      </c>
      <c r="DE19" s="58">
        <f t="shared" si="1"/>
        <v>140240.0429072369</v>
      </c>
      <c r="DG19" s="22" t="s">
        <v>68</v>
      </c>
      <c r="DH19" s="22" t="s">
        <v>70</v>
      </c>
    </row>
    <row r="20" spans="1:113" x14ac:dyDescent="0.2">
      <c r="A20" s="4"/>
      <c r="B20" s="4"/>
      <c r="C20" s="61" t="s">
        <v>15</v>
      </c>
      <c r="D20" s="55"/>
      <c r="E20" s="56">
        <v>2127.7339678834146</v>
      </c>
      <c r="F20" s="55"/>
      <c r="G20" s="11">
        <v>1.5321074728367296E-2</v>
      </c>
      <c r="H20" s="57">
        <v>10252.124870110007</v>
      </c>
      <c r="I20" s="55"/>
      <c r="J20" s="11">
        <v>0.18732973430743666</v>
      </c>
      <c r="K20" s="57">
        <v>0</v>
      </c>
      <c r="L20" s="55"/>
      <c r="M20" s="11">
        <v>0</v>
      </c>
      <c r="N20" s="57">
        <v>0</v>
      </c>
      <c r="O20" s="55"/>
      <c r="P20" s="11">
        <v>0</v>
      </c>
      <c r="Q20" s="57">
        <v>0</v>
      </c>
      <c r="R20" s="55"/>
      <c r="S20" s="11">
        <v>0</v>
      </c>
      <c r="T20" s="57">
        <v>0</v>
      </c>
      <c r="U20" s="55"/>
      <c r="V20" s="11">
        <v>0</v>
      </c>
      <c r="W20" s="57">
        <v>0</v>
      </c>
      <c r="X20" s="55"/>
      <c r="Y20" s="11">
        <v>0</v>
      </c>
      <c r="Z20" s="57">
        <v>0</v>
      </c>
      <c r="AA20" s="55"/>
      <c r="AB20" s="11">
        <v>0</v>
      </c>
      <c r="AC20" s="57">
        <v>184898.47861358267</v>
      </c>
      <c r="AD20" s="55"/>
      <c r="AE20" s="11">
        <v>0.29206020924939829</v>
      </c>
      <c r="AF20" s="57">
        <v>1742.0236076782264</v>
      </c>
      <c r="AG20" s="55"/>
      <c r="AH20" s="11">
        <v>2.1244363783083811E-3</v>
      </c>
      <c r="AI20" s="57">
        <v>0</v>
      </c>
      <c r="AJ20" s="55"/>
      <c r="AK20" s="11">
        <v>0</v>
      </c>
      <c r="AL20" s="57">
        <v>5650.6383506098491</v>
      </c>
      <c r="AM20" s="55"/>
      <c r="AN20" s="11">
        <v>2.1649680626469353E-2</v>
      </c>
      <c r="AO20" s="57">
        <v>3430.0997996543556</v>
      </c>
      <c r="AP20" s="55"/>
      <c r="AQ20" s="11">
        <v>3.1054182867133091E-2</v>
      </c>
      <c r="AR20" s="57">
        <v>211097.41821603512</v>
      </c>
      <c r="AS20" s="55"/>
      <c r="AT20" s="11">
        <v>0.28565213135068768</v>
      </c>
      <c r="AU20" s="57">
        <v>62341.22012743439</v>
      </c>
      <c r="AV20" s="55"/>
      <c r="AW20" s="11">
        <v>0.31760605740439651</v>
      </c>
      <c r="AX20" s="57">
        <v>5571.5545422831792</v>
      </c>
      <c r="AY20" s="55"/>
      <c r="AZ20" s="11">
        <v>7.6854345479999989E-2</v>
      </c>
      <c r="BA20" s="57">
        <v>0</v>
      </c>
      <c r="BB20" s="55"/>
      <c r="BC20" s="11">
        <v>0</v>
      </c>
      <c r="BD20" s="57">
        <v>74885.132547489236</v>
      </c>
      <c r="BE20" s="55"/>
      <c r="BF20" s="11">
        <v>3.3191342737991576E-2</v>
      </c>
      <c r="BG20" s="57">
        <v>30804.677024807625</v>
      </c>
      <c r="BH20" s="55"/>
      <c r="BI20" s="11">
        <v>8.3881744719734239E-2</v>
      </c>
      <c r="BJ20" s="57">
        <v>4100.6867750606571</v>
      </c>
      <c r="BK20" s="55"/>
      <c r="BL20" s="11">
        <v>3.1316699999999996E-2</v>
      </c>
      <c r="BM20" s="57">
        <v>15904.847062123488</v>
      </c>
      <c r="BN20" s="55"/>
      <c r="BO20" s="11">
        <v>1.8918932645967834E-2</v>
      </c>
      <c r="BP20" s="57">
        <v>1505.823412714197</v>
      </c>
      <c r="BQ20" s="55"/>
      <c r="BR20" s="11">
        <v>4.6967946965083329E-2</v>
      </c>
      <c r="BS20" s="57">
        <v>289390.79172483127</v>
      </c>
      <c r="BT20" s="55"/>
      <c r="BU20" s="11">
        <v>0.21866082476341445</v>
      </c>
      <c r="BV20" s="57">
        <v>4909.7859931024814</v>
      </c>
      <c r="BW20" s="55"/>
      <c r="BX20" s="11">
        <v>0.18084979870524423</v>
      </c>
      <c r="BY20" s="57">
        <v>66935.433908243271</v>
      </c>
      <c r="BZ20" s="55"/>
      <c r="CA20" s="11">
        <v>7.358108239376393E-2</v>
      </c>
      <c r="CB20" s="57">
        <v>1055.6301635287141</v>
      </c>
      <c r="CC20" s="55"/>
      <c r="CD20" s="11">
        <v>4.6970830338888117E-2</v>
      </c>
      <c r="CE20" s="57">
        <v>980.24050864576225</v>
      </c>
      <c r="CF20" s="55"/>
      <c r="CG20" s="11">
        <v>8.8153190359275026E-3</v>
      </c>
      <c r="CH20" s="57">
        <v>632.7318464236464</v>
      </c>
      <c r="CI20" s="55"/>
      <c r="CJ20" s="11">
        <v>4.9292971378215082E-2</v>
      </c>
      <c r="CK20" s="57">
        <v>17668.408688683154</v>
      </c>
      <c r="CL20" s="55"/>
      <c r="CM20" s="11">
        <v>5.4496072700881568E-2</v>
      </c>
      <c r="CN20" s="57">
        <v>7542.237072424392</v>
      </c>
      <c r="CO20" s="55"/>
      <c r="CP20" s="11">
        <v>4.9562158871472743E-2</v>
      </c>
      <c r="CQ20" s="57">
        <v>14903.401436392931</v>
      </c>
      <c r="CR20" s="55"/>
      <c r="CS20" s="11">
        <v>4.6636765356276512E-2</v>
      </c>
      <c r="CT20" s="57">
        <v>11101.396220241792</v>
      </c>
      <c r="CU20" s="55"/>
      <c r="CV20" s="11">
        <v>6.7203218824015878E-2</v>
      </c>
      <c r="CW20" s="56">
        <v>1000.7033013617406</v>
      </c>
      <c r="CX20" s="55"/>
      <c r="CY20" s="11">
        <v>9.3237150426410658E-3</v>
      </c>
      <c r="CZ20" s="56">
        <v>1030433.2197813456</v>
      </c>
      <c r="DA20" s="11">
        <v>9.08800603026656E-2</v>
      </c>
      <c r="DB20" s="21"/>
      <c r="DD20" s="58">
        <f t="shared" si="0"/>
        <v>2127.7339678834146</v>
      </c>
      <c r="DE20" s="58">
        <f t="shared" si="1"/>
        <v>10822.761757942431</v>
      </c>
      <c r="DG20" s="22" t="s">
        <v>66</v>
      </c>
    </row>
    <row r="21" spans="1:113" ht="16" thickBot="1" x14ac:dyDescent="0.25">
      <c r="A21" s="4"/>
      <c r="B21" s="4"/>
      <c r="C21" s="62" t="s">
        <v>16</v>
      </c>
      <c r="D21" s="63"/>
      <c r="E21" s="64">
        <v>0</v>
      </c>
      <c r="F21" s="63"/>
      <c r="G21" s="14">
        <v>0</v>
      </c>
      <c r="H21" s="65">
        <v>2747.8183040067879</v>
      </c>
      <c r="I21" s="63"/>
      <c r="J21" s="14">
        <v>5.0208915647862132E-2</v>
      </c>
      <c r="K21" s="65">
        <v>0</v>
      </c>
      <c r="L21" s="63"/>
      <c r="M21" s="14">
        <v>0</v>
      </c>
      <c r="N21" s="65">
        <v>675.63655916043115</v>
      </c>
      <c r="O21" s="63"/>
      <c r="P21" s="14">
        <v>2.9229820273427368E-2</v>
      </c>
      <c r="Q21" s="65">
        <v>0</v>
      </c>
      <c r="R21" s="63"/>
      <c r="S21" s="14">
        <v>0</v>
      </c>
      <c r="T21" s="65">
        <v>0</v>
      </c>
      <c r="U21" s="63"/>
      <c r="V21" s="14">
        <v>0</v>
      </c>
      <c r="W21" s="65">
        <v>7923.6656809435444</v>
      </c>
      <c r="X21" s="63"/>
      <c r="Y21" s="14">
        <v>3.2248583573454205E-2</v>
      </c>
      <c r="Z21" s="65">
        <v>0</v>
      </c>
      <c r="AA21" s="63"/>
      <c r="AB21" s="14">
        <v>0</v>
      </c>
      <c r="AC21" s="65">
        <v>0</v>
      </c>
      <c r="AD21" s="63"/>
      <c r="AE21" s="14">
        <v>0</v>
      </c>
      <c r="AF21" s="65">
        <v>0</v>
      </c>
      <c r="AG21" s="63"/>
      <c r="AH21" s="14">
        <v>0</v>
      </c>
      <c r="AI21" s="65">
        <v>0</v>
      </c>
      <c r="AJ21" s="63"/>
      <c r="AK21" s="14">
        <v>0</v>
      </c>
      <c r="AL21" s="65">
        <v>0</v>
      </c>
      <c r="AM21" s="63"/>
      <c r="AN21" s="14">
        <v>0</v>
      </c>
      <c r="AO21" s="65">
        <v>0</v>
      </c>
      <c r="AP21" s="63"/>
      <c r="AQ21" s="14">
        <v>0</v>
      </c>
      <c r="AR21" s="65">
        <v>0</v>
      </c>
      <c r="AS21" s="63"/>
      <c r="AT21" s="14">
        <v>0</v>
      </c>
      <c r="AU21" s="65">
        <v>0</v>
      </c>
      <c r="AV21" s="63"/>
      <c r="AW21" s="14">
        <v>0</v>
      </c>
      <c r="AX21" s="65">
        <v>0</v>
      </c>
      <c r="AY21" s="63"/>
      <c r="AZ21" s="14">
        <v>0</v>
      </c>
      <c r="BA21" s="65">
        <v>0</v>
      </c>
      <c r="BB21" s="63"/>
      <c r="BC21" s="14">
        <v>0</v>
      </c>
      <c r="BD21" s="65">
        <v>0</v>
      </c>
      <c r="BE21" s="63"/>
      <c r="BF21" s="14">
        <v>0</v>
      </c>
      <c r="BG21" s="65">
        <v>12442.724534457868</v>
      </c>
      <c r="BH21" s="63"/>
      <c r="BI21" s="14">
        <v>3.3881784969757751E-2</v>
      </c>
      <c r="BJ21" s="65">
        <v>0</v>
      </c>
      <c r="BK21" s="63"/>
      <c r="BL21" s="14">
        <v>0</v>
      </c>
      <c r="BM21" s="65">
        <v>44967.734501686304</v>
      </c>
      <c r="BN21" s="63"/>
      <c r="BO21" s="14">
        <v>5.3489451168955968E-2</v>
      </c>
      <c r="BP21" s="65">
        <v>0</v>
      </c>
      <c r="BQ21" s="63"/>
      <c r="BR21" s="14">
        <v>0</v>
      </c>
      <c r="BS21" s="65">
        <v>41483.686204403202</v>
      </c>
      <c r="BT21" s="63"/>
      <c r="BU21" s="14">
        <v>3.1344663683378543E-2</v>
      </c>
      <c r="BV21" s="65">
        <v>0</v>
      </c>
      <c r="BW21" s="63"/>
      <c r="BX21" s="14">
        <v>0</v>
      </c>
      <c r="BY21" s="65">
        <v>13990.809969282524</v>
      </c>
      <c r="BZ21" s="63"/>
      <c r="CA21" s="14">
        <v>1.5379879997737499E-2</v>
      </c>
      <c r="CB21" s="65">
        <v>0</v>
      </c>
      <c r="CC21" s="63"/>
      <c r="CD21" s="14">
        <v>0</v>
      </c>
      <c r="CE21" s="65">
        <v>0</v>
      </c>
      <c r="CF21" s="63"/>
      <c r="CG21" s="14">
        <v>0</v>
      </c>
      <c r="CH21" s="65">
        <v>0</v>
      </c>
      <c r="CI21" s="63"/>
      <c r="CJ21" s="14">
        <v>0</v>
      </c>
      <c r="CK21" s="65">
        <v>0</v>
      </c>
      <c r="CL21" s="63"/>
      <c r="CM21" s="14">
        <v>0</v>
      </c>
      <c r="CN21" s="65">
        <v>0</v>
      </c>
      <c r="CO21" s="63"/>
      <c r="CP21" s="14">
        <v>0</v>
      </c>
      <c r="CQ21" s="65">
        <v>0</v>
      </c>
      <c r="CR21" s="63"/>
      <c r="CS21" s="14">
        <v>0</v>
      </c>
      <c r="CT21" s="65">
        <v>51215.181368268619</v>
      </c>
      <c r="CU21" s="63"/>
      <c r="CV21" s="14">
        <v>0.31003533</v>
      </c>
      <c r="CW21" s="64">
        <v>0</v>
      </c>
      <c r="CX21" s="63"/>
      <c r="CY21" s="14">
        <v>0</v>
      </c>
      <c r="CZ21" s="64">
        <v>175447.25712220927</v>
      </c>
      <c r="DA21" s="14">
        <v>1.5473741530370165E-2</v>
      </c>
      <c r="DB21" s="21"/>
      <c r="DD21" s="66">
        <f t="shared" si="0"/>
        <v>0</v>
      </c>
      <c r="DE21" s="66">
        <f t="shared" si="1"/>
        <v>0</v>
      </c>
      <c r="DG21" s="22" t="s">
        <v>67</v>
      </c>
      <c r="DH21" s="22" t="s">
        <v>70</v>
      </c>
    </row>
    <row r="22" spans="1:113" ht="17" x14ac:dyDescent="0.2">
      <c r="A22" s="3"/>
      <c r="B22" s="3"/>
      <c r="C22" s="23" t="s">
        <v>55</v>
      </c>
      <c r="D22" s="36"/>
      <c r="E22" s="68" t="s">
        <v>53</v>
      </c>
      <c r="F22" s="38"/>
      <c r="G22" s="39" t="s">
        <v>77</v>
      </c>
      <c r="H22" s="68" t="s">
        <v>53</v>
      </c>
      <c r="I22" s="38"/>
      <c r="J22" s="39" t="s">
        <v>77</v>
      </c>
      <c r="K22" s="68" t="s">
        <v>53</v>
      </c>
      <c r="L22" s="38"/>
      <c r="M22" s="39" t="s">
        <v>77</v>
      </c>
      <c r="N22" s="68" t="s">
        <v>53</v>
      </c>
      <c r="O22" s="38"/>
      <c r="P22" s="39" t="s">
        <v>77</v>
      </c>
      <c r="Q22" s="68" t="s">
        <v>53</v>
      </c>
      <c r="R22" s="38"/>
      <c r="S22" s="39" t="s">
        <v>77</v>
      </c>
      <c r="T22" s="68" t="s">
        <v>53</v>
      </c>
      <c r="U22" s="38"/>
      <c r="V22" s="39" t="s">
        <v>77</v>
      </c>
      <c r="W22" s="68" t="s">
        <v>53</v>
      </c>
      <c r="X22" s="38"/>
      <c r="Y22" s="39" t="s">
        <v>77</v>
      </c>
      <c r="Z22" s="68" t="s">
        <v>53</v>
      </c>
      <c r="AA22" s="38"/>
      <c r="AB22" s="39" t="s">
        <v>77</v>
      </c>
      <c r="AC22" s="68" t="s">
        <v>53</v>
      </c>
      <c r="AD22" s="38"/>
      <c r="AE22" s="39" t="s">
        <v>77</v>
      </c>
      <c r="AF22" s="68" t="s">
        <v>53</v>
      </c>
      <c r="AG22" s="38"/>
      <c r="AH22" s="39" t="s">
        <v>77</v>
      </c>
      <c r="AI22" s="68" t="s">
        <v>53</v>
      </c>
      <c r="AJ22" s="38"/>
      <c r="AK22" s="39" t="s">
        <v>77</v>
      </c>
      <c r="AL22" s="68" t="s">
        <v>53</v>
      </c>
      <c r="AM22" s="38"/>
      <c r="AN22" s="39" t="s">
        <v>77</v>
      </c>
      <c r="AO22" s="68" t="s">
        <v>53</v>
      </c>
      <c r="AP22" s="38"/>
      <c r="AQ22" s="39" t="s">
        <v>77</v>
      </c>
      <c r="AR22" s="68" t="s">
        <v>53</v>
      </c>
      <c r="AS22" s="38"/>
      <c r="AT22" s="39" t="s">
        <v>77</v>
      </c>
      <c r="AU22" s="68" t="s">
        <v>53</v>
      </c>
      <c r="AV22" s="38"/>
      <c r="AW22" s="39" t="s">
        <v>77</v>
      </c>
      <c r="AX22" s="68" t="s">
        <v>53</v>
      </c>
      <c r="AY22" s="38"/>
      <c r="AZ22" s="39" t="s">
        <v>77</v>
      </c>
      <c r="BA22" s="68" t="s">
        <v>53</v>
      </c>
      <c r="BB22" s="38"/>
      <c r="BC22" s="39" t="s">
        <v>77</v>
      </c>
      <c r="BD22" s="68" t="s">
        <v>53</v>
      </c>
      <c r="BE22" s="38"/>
      <c r="BF22" s="39" t="s">
        <v>77</v>
      </c>
      <c r="BG22" s="68" t="s">
        <v>53</v>
      </c>
      <c r="BH22" s="38"/>
      <c r="BI22" s="39" t="s">
        <v>77</v>
      </c>
      <c r="BJ22" s="68" t="s">
        <v>53</v>
      </c>
      <c r="BK22" s="38"/>
      <c r="BL22" s="39" t="s">
        <v>77</v>
      </c>
      <c r="BM22" s="68" t="s">
        <v>53</v>
      </c>
      <c r="BN22" s="38"/>
      <c r="BO22" s="39" t="s">
        <v>77</v>
      </c>
      <c r="BP22" s="68" t="s">
        <v>53</v>
      </c>
      <c r="BQ22" s="38"/>
      <c r="BR22" s="39" t="s">
        <v>77</v>
      </c>
      <c r="BS22" s="68" t="s">
        <v>53</v>
      </c>
      <c r="BT22" s="38"/>
      <c r="BU22" s="39" t="s">
        <v>77</v>
      </c>
      <c r="BV22" s="68" t="s">
        <v>53</v>
      </c>
      <c r="BW22" s="38"/>
      <c r="BX22" s="39" t="s">
        <v>77</v>
      </c>
      <c r="BY22" s="68" t="s">
        <v>53</v>
      </c>
      <c r="BZ22" s="38"/>
      <c r="CA22" s="39" t="s">
        <v>77</v>
      </c>
      <c r="CB22" s="68" t="s">
        <v>53</v>
      </c>
      <c r="CC22" s="38"/>
      <c r="CD22" s="39" t="s">
        <v>77</v>
      </c>
      <c r="CE22" s="68" t="s">
        <v>53</v>
      </c>
      <c r="CF22" s="38"/>
      <c r="CG22" s="39" t="s">
        <v>77</v>
      </c>
      <c r="CH22" s="68" t="s">
        <v>53</v>
      </c>
      <c r="CI22" s="38"/>
      <c r="CJ22" s="39" t="s">
        <v>77</v>
      </c>
      <c r="CK22" s="68" t="s">
        <v>53</v>
      </c>
      <c r="CL22" s="38"/>
      <c r="CM22" s="39" t="s">
        <v>77</v>
      </c>
      <c r="CN22" s="68" t="s">
        <v>53</v>
      </c>
      <c r="CO22" s="38"/>
      <c r="CP22" s="39" t="s">
        <v>77</v>
      </c>
      <c r="CQ22" s="68" t="s">
        <v>53</v>
      </c>
      <c r="CR22" s="38"/>
      <c r="CS22" s="39" t="s">
        <v>77</v>
      </c>
      <c r="CT22" s="68" t="s">
        <v>53</v>
      </c>
      <c r="CU22" s="38"/>
      <c r="CV22" s="39" t="s">
        <v>77</v>
      </c>
      <c r="CW22" s="68" t="s">
        <v>53</v>
      </c>
      <c r="CX22" s="38"/>
      <c r="CY22" s="39" t="s">
        <v>77</v>
      </c>
      <c r="CZ22" s="68" t="s">
        <v>53</v>
      </c>
      <c r="DA22" s="39" t="s">
        <v>77</v>
      </c>
      <c r="DB22" s="21"/>
      <c r="DD22" s="69" t="s">
        <v>53</v>
      </c>
      <c r="DE22" s="69" t="s">
        <v>53</v>
      </c>
      <c r="DG22" s="22" t="s">
        <v>71</v>
      </c>
    </row>
    <row r="23" spans="1:113" x14ac:dyDescent="0.2">
      <c r="A23" s="3"/>
      <c r="B23" s="3"/>
      <c r="C23" s="42" t="s">
        <v>2</v>
      </c>
      <c r="D23" s="43"/>
      <c r="E23" s="70">
        <v>14.071292520299828</v>
      </c>
      <c r="F23" s="45"/>
      <c r="G23" s="9">
        <v>0.64733859629805868</v>
      </c>
      <c r="H23" s="70">
        <v>5.732071644972069</v>
      </c>
      <c r="I23" s="45"/>
      <c r="J23" s="9">
        <v>0.66916011365648487</v>
      </c>
      <c r="K23" s="70">
        <v>19.747018600911325</v>
      </c>
      <c r="L23" s="45"/>
      <c r="M23" s="9">
        <v>0.60786854561332992</v>
      </c>
      <c r="N23" s="70">
        <v>1.7507815597879968</v>
      </c>
      <c r="O23" s="45"/>
      <c r="P23" s="9">
        <v>0.59302500856100082</v>
      </c>
      <c r="Q23" s="70">
        <v>6.4358217073196036</v>
      </c>
      <c r="R23" s="45"/>
      <c r="S23" s="9">
        <v>0.68304805581359795</v>
      </c>
      <c r="T23" s="70">
        <v>36.253327315429885</v>
      </c>
      <c r="U23" s="45"/>
      <c r="V23" s="9">
        <v>0.54113528903992847</v>
      </c>
      <c r="W23" s="70">
        <v>18.208169691713223</v>
      </c>
      <c r="X23" s="45"/>
      <c r="Y23" s="9">
        <v>0.6264163816136985</v>
      </c>
      <c r="Z23" s="70">
        <v>4.1272491301687237</v>
      </c>
      <c r="AA23" s="45"/>
      <c r="AB23" s="9">
        <v>0.72344299457340078</v>
      </c>
      <c r="AC23" s="70">
        <v>53.446501960898829</v>
      </c>
      <c r="AD23" s="45"/>
      <c r="AE23" s="9">
        <v>0.46743787496633027</v>
      </c>
      <c r="AF23" s="70">
        <v>22.416279203039807</v>
      </c>
      <c r="AG23" s="45"/>
      <c r="AH23" s="9">
        <v>0.45009748073048994</v>
      </c>
      <c r="AI23" s="70">
        <v>2.3636752468140267</v>
      </c>
      <c r="AJ23" s="45"/>
      <c r="AK23" s="9">
        <v>0.41824953544878424</v>
      </c>
      <c r="AL23" s="70">
        <v>6.8854884701010519</v>
      </c>
      <c r="AM23" s="45"/>
      <c r="AN23" s="9">
        <v>0.43435227273885646</v>
      </c>
      <c r="AO23" s="70">
        <v>11.713877146263455</v>
      </c>
      <c r="AP23" s="45"/>
      <c r="AQ23" s="9">
        <v>0.69018693905193762</v>
      </c>
      <c r="AR23" s="70">
        <v>295.08840917957252</v>
      </c>
      <c r="AS23" s="45"/>
      <c r="AT23" s="9">
        <v>0.43316387918642196</v>
      </c>
      <c r="AU23" s="70">
        <v>75.583072463024735</v>
      </c>
      <c r="AV23" s="45"/>
      <c r="AW23" s="9">
        <v>0.45160772665128274</v>
      </c>
      <c r="AX23" s="70">
        <v>41.493013123517407</v>
      </c>
      <c r="AY23" s="45"/>
      <c r="AZ23" s="9">
        <v>0.50899231467780071</v>
      </c>
      <c r="BA23" s="70">
        <v>10.59352972269919</v>
      </c>
      <c r="BB23" s="45"/>
      <c r="BC23" s="9">
        <v>0.34390745799674821</v>
      </c>
      <c r="BD23" s="70">
        <v>418.1230872324706</v>
      </c>
      <c r="BE23" s="45"/>
      <c r="BF23" s="9">
        <v>0.74863133218207289</v>
      </c>
      <c r="BG23" s="70">
        <v>366.25561038266227</v>
      </c>
      <c r="BH23" s="45"/>
      <c r="BI23" s="9">
        <v>0.48625073556093529</v>
      </c>
      <c r="BJ23" s="70">
        <v>93.036083869903948</v>
      </c>
      <c r="BK23" s="45"/>
      <c r="BL23" s="9">
        <v>0.72702072157131803</v>
      </c>
      <c r="BM23" s="70">
        <v>164.66536359136595</v>
      </c>
      <c r="BN23" s="45"/>
      <c r="BO23" s="9">
        <v>0.9061538717333919</v>
      </c>
      <c r="BP23" s="70">
        <v>4.3172054028097264</v>
      </c>
      <c r="BQ23" s="45"/>
      <c r="BR23" s="9">
        <v>0.57266122696293198</v>
      </c>
      <c r="BS23" s="70">
        <v>155.58663650110492</v>
      </c>
      <c r="BT23" s="45"/>
      <c r="BU23" s="9">
        <v>0.54386501871010862</v>
      </c>
      <c r="BV23" s="70">
        <v>3.6528708488555561</v>
      </c>
      <c r="BW23" s="45"/>
      <c r="BX23" s="9">
        <v>0.57221247338307346</v>
      </c>
      <c r="BY23" s="70">
        <v>173.46821680000616</v>
      </c>
      <c r="BZ23" s="45"/>
      <c r="CA23" s="9">
        <v>0.88219087902123394</v>
      </c>
      <c r="CB23" s="70">
        <v>3.0274905202548883</v>
      </c>
      <c r="CC23" s="45"/>
      <c r="CD23" s="9">
        <v>0.57288410702002324</v>
      </c>
      <c r="CE23" s="70">
        <v>36.44179571796473</v>
      </c>
      <c r="CF23" s="45"/>
      <c r="CG23" s="9">
        <v>0.83046086426393062</v>
      </c>
      <c r="CH23" s="70">
        <v>1.5871398755070985</v>
      </c>
      <c r="CI23" s="45"/>
      <c r="CJ23" s="9">
        <v>0.41911407813050766</v>
      </c>
      <c r="CK23" s="70">
        <v>137.19544992394898</v>
      </c>
      <c r="CL23" s="45"/>
      <c r="CM23" s="9">
        <v>0.68234680762494193</v>
      </c>
      <c r="CN23" s="70">
        <v>32.191278526090244</v>
      </c>
      <c r="CO23" s="45"/>
      <c r="CP23" s="9">
        <v>0.57398630787343641</v>
      </c>
      <c r="CQ23" s="70">
        <v>42.72586723975791</v>
      </c>
      <c r="CR23" s="45"/>
      <c r="CS23" s="9">
        <v>0.56859291490774855</v>
      </c>
      <c r="CT23" s="70">
        <v>18.80718992708519</v>
      </c>
      <c r="CU23" s="45"/>
      <c r="CV23" s="9">
        <v>0.39383314339910508</v>
      </c>
      <c r="CW23" s="70">
        <v>108.80971063921129</v>
      </c>
      <c r="CX23" s="45"/>
      <c r="CY23" s="9">
        <v>0.82562427753335321</v>
      </c>
      <c r="CZ23" s="70">
        <v>2385.8005756855327</v>
      </c>
      <c r="DA23" s="9">
        <v>0.59299220994666957</v>
      </c>
      <c r="DB23" s="21"/>
      <c r="DD23" s="71">
        <f t="shared" si="0"/>
        <v>80.634709274129364</v>
      </c>
      <c r="DE23" s="71">
        <f t="shared" si="1"/>
        <v>43.379320066218341</v>
      </c>
      <c r="DG23" s="72">
        <v>0.96</v>
      </c>
      <c r="DH23" s="72">
        <v>0.86</v>
      </c>
    </row>
    <row r="24" spans="1:113" x14ac:dyDescent="0.2">
      <c r="A24" s="3"/>
      <c r="B24" s="3"/>
      <c r="C24" s="48" t="s">
        <v>3</v>
      </c>
      <c r="D24" s="49"/>
      <c r="E24" s="73">
        <v>6.6786426896633868</v>
      </c>
      <c r="F24" s="51"/>
      <c r="G24" s="10">
        <v>0.30724563345307149</v>
      </c>
      <c r="H24" s="73">
        <v>2.5979894048440757</v>
      </c>
      <c r="I24" s="51"/>
      <c r="J24" s="10">
        <v>0.30328840829278858</v>
      </c>
      <c r="K24" s="73">
        <v>10.630165808881593</v>
      </c>
      <c r="L24" s="51"/>
      <c r="M24" s="10">
        <v>0.32722627959519873</v>
      </c>
      <c r="N24" s="73">
        <v>0.99313367665748509</v>
      </c>
      <c r="O24" s="51"/>
      <c r="P24" s="10">
        <v>0.33639439701052143</v>
      </c>
      <c r="Q24" s="73">
        <v>2.478888885774261</v>
      </c>
      <c r="R24" s="51"/>
      <c r="S24" s="10">
        <v>0.26308998462159544</v>
      </c>
      <c r="T24" s="73">
        <v>24.668137909081722</v>
      </c>
      <c r="U24" s="51"/>
      <c r="V24" s="10">
        <v>0.36820895972840356</v>
      </c>
      <c r="W24" s="73">
        <v>8.0553107642963688</v>
      </c>
      <c r="X24" s="51"/>
      <c r="Y24" s="10">
        <v>0.27712717462430608</v>
      </c>
      <c r="Z24" s="73">
        <v>1.1233759137161226</v>
      </c>
      <c r="AA24" s="51"/>
      <c r="AB24" s="10">
        <v>0.19691043826501423</v>
      </c>
      <c r="AC24" s="73">
        <v>45.348872550071427</v>
      </c>
      <c r="AD24" s="51"/>
      <c r="AE24" s="10">
        <v>0.396616800710971</v>
      </c>
      <c r="AF24" s="73">
        <v>24.850909120340638</v>
      </c>
      <c r="AG24" s="51"/>
      <c r="AH24" s="10">
        <v>0.49898252460251608</v>
      </c>
      <c r="AI24" s="73">
        <v>2.6611832838773291</v>
      </c>
      <c r="AJ24" s="51"/>
      <c r="AK24" s="10">
        <v>0.47089323024642082</v>
      </c>
      <c r="AL24" s="73">
        <v>8.1559916816362641</v>
      </c>
      <c r="AM24" s="51"/>
      <c r="AN24" s="10">
        <v>0.51449850489778381</v>
      </c>
      <c r="AO24" s="73">
        <v>4.4095564617910608</v>
      </c>
      <c r="AP24" s="51"/>
      <c r="AQ24" s="10">
        <v>0.2598130609480625</v>
      </c>
      <c r="AR24" s="73">
        <v>365.36663117251879</v>
      </c>
      <c r="AS24" s="51"/>
      <c r="AT24" s="10">
        <v>0.53632613942370555</v>
      </c>
      <c r="AU24" s="73">
        <v>93.083711020792663</v>
      </c>
      <c r="AV24" s="51"/>
      <c r="AW24" s="10">
        <v>0.55617378008719875</v>
      </c>
      <c r="AX24" s="73">
        <v>23.15146878314258</v>
      </c>
      <c r="AY24" s="51"/>
      <c r="AZ24" s="10">
        <v>0.28399768532219943</v>
      </c>
      <c r="BA24" s="73">
        <v>6.6830494694458098</v>
      </c>
      <c r="BB24" s="51"/>
      <c r="BC24" s="10">
        <v>0.21695795592840555</v>
      </c>
      <c r="BD24" s="73">
        <v>85.042172726231684</v>
      </c>
      <c r="BE24" s="51"/>
      <c r="BF24" s="10">
        <v>0.15226433795151761</v>
      </c>
      <c r="BG24" s="73">
        <v>166.93759897839303</v>
      </c>
      <c r="BH24" s="51"/>
      <c r="BI24" s="10">
        <v>0.22163081737153539</v>
      </c>
      <c r="BJ24" s="73">
        <v>34.459624829946307</v>
      </c>
      <c r="BK24" s="51"/>
      <c r="BL24" s="10">
        <v>0.26928112477280181</v>
      </c>
      <c r="BM24" s="73">
        <v>14.341666868643792</v>
      </c>
      <c r="BN24" s="51"/>
      <c r="BO24" s="10">
        <v>7.8922225516608296E-2</v>
      </c>
      <c r="BP24" s="73">
        <v>1.7769559011248885</v>
      </c>
      <c r="BQ24" s="51"/>
      <c r="BR24" s="10">
        <v>0.23570658600930364</v>
      </c>
      <c r="BS24" s="73">
        <v>83.30829800284171</v>
      </c>
      <c r="BT24" s="51"/>
      <c r="BU24" s="10">
        <v>0.2912105439833263</v>
      </c>
      <c r="BV24" s="73">
        <v>4.0009326785688879</v>
      </c>
      <c r="BW24" s="51"/>
      <c r="BX24" s="10">
        <v>0.6267354304520053</v>
      </c>
      <c r="BY24" s="73">
        <v>20.425380700323803</v>
      </c>
      <c r="BZ24" s="51"/>
      <c r="CA24" s="10">
        <v>0.10387542390625049</v>
      </c>
      <c r="CB24" s="73">
        <v>1.7717593431791294</v>
      </c>
      <c r="CC24" s="51"/>
      <c r="CD24" s="10">
        <v>0.33526538312202642</v>
      </c>
      <c r="CE24" s="73">
        <v>5.753809491721757</v>
      </c>
      <c r="CF24" s="51"/>
      <c r="CG24" s="10">
        <v>0.13112179323670625</v>
      </c>
      <c r="CH24" s="73">
        <v>1.4902593941188091</v>
      </c>
      <c r="CI24" s="51"/>
      <c r="CJ24" s="10">
        <v>0.39353096836652457</v>
      </c>
      <c r="CK24" s="73">
        <v>45.439228882151895</v>
      </c>
      <c r="CL24" s="51"/>
      <c r="CM24" s="10">
        <v>0.22599373948525595</v>
      </c>
      <c r="CN24" s="73">
        <v>9.4683362394973241</v>
      </c>
      <c r="CO24" s="51"/>
      <c r="CP24" s="10">
        <v>0.16882508581970854</v>
      </c>
      <c r="CQ24" s="73">
        <v>17.925780186239116</v>
      </c>
      <c r="CR24" s="51"/>
      <c r="CS24" s="10">
        <v>0.23855505497158896</v>
      </c>
      <c r="CT24" s="73">
        <v>22.488442098448591</v>
      </c>
      <c r="CU24" s="51"/>
      <c r="CV24" s="10">
        <v>0.47092063599707684</v>
      </c>
      <c r="CW24" s="73">
        <v>18.643700393263277</v>
      </c>
      <c r="CX24" s="51"/>
      <c r="CY24" s="10">
        <v>0.14146431947397614</v>
      </c>
      <c r="CZ24" s="73">
        <v>1164.2109653112257</v>
      </c>
      <c r="DA24" s="10">
        <v>0.28936535609883468</v>
      </c>
      <c r="DB24" s="21"/>
      <c r="DD24" s="74">
        <f t="shared" si="0"/>
        <v>45.579211207117091</v>
      </c>
      <c r="DE24" s="74">
        <f t="shared" si="1"/>
        <v>40.077640547645295</v>
      </c>
      <c r="DG24" s="22" t="s">
        <v>72</v>
      </c>
    </row>
    <row r="25" spans="1:113" x14ac:dyDescent="0.2">
      <c r="A25" s="3"/>
      <c r="B25" s="3"/>
      <c r="C25" s="54" t="s">
        <v>4</v>
      </c>
      <c r="D25" s="55"/>
      <c r="E25" s="75">
        <v>0.18901759296144793</v>
      </c>
      <c r="F25" s="76"/>
      <c r="G25" s="11">
        <v>8.6956037000000003E-3</v>
      </c>
      <c r="H25" s="75">
        <v>7.4487140502626698E-2</v>
      </c>
      <c r="I25" s="76"/>
      <c r="J25" s="11">
        <v>8.6956037000000038E-3</v>
      </c>
      <c r="K25" s="75">
        <v>3.2555010092595178</v>
      </c>
      <c r="L25" s="76"/>
      <c r="M25" s="11">
        <v>0.10021343999999996</v>
      </c>
      <c r="N25" s="75">
        <v>0.29585909575830838</v>
      </c>
      <c r="O25" s="76"/>
      <c r="P25" s="11">
        <v>0.10021343999999999</v>
      </c>
      <c r="Q25" s="75">
        <v>0.92347856847392218</v>
      </c>
      <c r="R25" s="76"/>
      <c r="S25" s="11">
        <v>9.8010832099999987E-2</v>
      </c>
      <c r="T25" s="75">
        <v>11.364494379488066</v>
      </c>
      <c r="U25" s="76"/>
      <c r="V25" s="11">
        <v>0.16963212500000002</v>
      </c>
      <c r="W25" s="75">
        <v>4.9307307532558395</v>
      </c>
      <c r="X25" s="76"/>
      <c r="Y25" s="11">
        <v>0.16963212500000002</v>
      </c>
      <c r="Z25" s="75">
        <v>0</v>
      </c>
      <c r="AA25" s="76"/>
      <c r="AB25" s="11">
        <v>0</v>
      </c>
      <c r="AC25" s="75">
        <v>20.908611439556296</v>
      </c>
      <c r="AD25" s="76"/>
      <c r="AE25" s="11">
        <v>0.18286466917803373</v>
      </c>
      <c r="AF25" s="75">
        <v>6.0189388539046762</v>
      </c>
      <c r="AG25" s="76"/>
      <c r="AH25" s="11">
        <v>0.12085454460461856</v>
      </c>
      <c r="AI25" s="75">
        <v>1.2916123557603405</v>
      </c>
      <c r="AJ25" s="76"/>
      <c r="AK25" s="11">
        <v>0.22854927660000002</v>
      </c>
      <c r="AL25" s="75">
        <v>2.6617580836628094</v>
      </c>
      <c r="AM25" s="76"/>
      <c r="AN25" s="11">
        <v>0.16790975370016081</v>
      </c>
      <c r="AO25" s="75">
        <v>1.2401856606714123</v>
      </c>
      <c r="AP25" s="76"/>
      <c r="AQ25" s="11">
        <v>7.3072299999999965E-2</v>
      </c>
      <c r="AR25" s="75">
        <v>0</v>
      </c>
      <c r="AS25" s="76"/>
      <c r="AT25" s="11">
        <v>0</v>
      </c>
      <c r="AU25" s="75">
        <v>0</v>
      </c>
      <c r="AV25" s="76"/>
      <c r="AW25" s="11">
        <v>0</v>
      </c>
      <c r="AX25" s="75">
        <v>0</v>
      </c>
      <c r="AY25" s="76"/>
      <c r="AZ25" s="11">
        <v>0</v>
      </c>
      <c r="BA25" s="75">
        <v>3.8039830863976096</v>
      </c>
      <c r="BB25" s="76"/>
      <c r="BC25" s="11">
        <v>0.123492187</v>
      </c>
      <c r="BD25" s="75">
        <v>0</v>
      </c>
      <c r="BE25" s="76"/>
      <c r="BF25" s="11">
        <v>0</v>
      </c>
      <c r="BG25" s="75">
        <v>53.974733214392735</v>
      </c>
      <c r="BH25" s="76"/>
      <c r="BI25" s="11">
        <v>7.1658298148068733E-2</v>
      </c>
      <c r="BJ25" s="75">
        <v>13.358551511578476</v>
      </c>
      <c r="BK25" s="76"/>
      <c r="BL25" s="11">
        <v>0.10438899999999997</v>
      </c>
      <c r="BM25" s="75">
        <v>0.94847316643130308</v>
      </c>
      <c r="BN25" s="76"/>
      <c r="BO25" s="11">
        <v>5.2194500000000013E-3</v>
      </c>
      <c r="BP25" s="75">
        <v>0</v>
      </c>
      <c r="BQ25" s="76"/>
      <c r="BR25" s="11">
        <v>0</v>
      </c>
      <c r="BS25" s="75">
        <v>1.4931584896041017</v>
      </c>
      <c r="BT25" s="76"/>
      <c r="BU25" s="11">
        <v>5.2194500000000022E-3</v>
      </c>
      <c r="BV25" s="75">
        <v>0</v>
      </c>
      <c r="BW25" s="76"/>
      <c r="BX25" s="11">
        <v>0</v>
      </c>
      <c r="BY25" s="75">
        <v>1.026318346411967</v>
      </c>
      <c r="BZ25" s="76"/>
      <c r="CA25" s="11">
        <v>5.2194500000000013E-3</v>
      </c>
      <c r="CB25" s="75">
        <v>0</v>
      </c>
      <c r="CC25" s="76"/>
      <c r="CD25" s="11">
        <v>0</v>
      </c>
      <c r="CE25" s="75">
        <v>0.37399686249574393</v>
      </c>
      <c r="CF25" s="76"/>
      <c r="CG25" s="11">
        <v>8.5228993670886082E-3</v>
      </c>
      <c r="CH25" s="75">
        <v>0</v>
      </c>
      <c r="CI25" s="76"/>
      <c r="CJ25" s="11">
        <v>0</v>
      </c>
      <c r="CK25" s="75">
        <v>0</v>
      </c>
      <c r="CL25" s="76"/>
      <c r="CM25" s="11">
        <v>0</v>
      </c>
      <c r="CN25" s="75">
        <v>0</v>
      </c>
      <c r="CO25" s="76"/>
      <c r="CP25" s="11">
        <v>0</v>
      </c>
      <c r="CQ25" s="75">
        <v>0</v>
      </c>
      <c r="CR25" s="76"/>
      <c r="CS25" s="11">
        <v>0</v>
      </c>
      <c r="CT25" s="75">
        <v>14.805491699076191</v>
      </c>
      <c r="CU25" s="76"/>
      <c r="CV25" s="11">
        <v>0.31003533</v>
      </c>
      <c r="CW25" s="75">
        <v>6.3628498480039175</v>
      </c>
      <c r="CX25" s="76"/>
      <c r="CY25" s="11">
        <v>4.8279912500000008E-2</v>
      </c>
      <c r="CZ25" s="75">
        <v>149.3022311576473</v>
      </c>
      <c r="DA25" s="11">
        <v>3.7109161975410372E-2</v>
      </c>
      <c r="DB25" s="21"/>
      <c r="DD25" s="77">
        <f t="shared" si="0"/>
        <v>15.732491550182955</v>
      </c>
      <c r="DE25" s="77">
        <f t="shared" si="1"/>
        <v>11.212494953999238</v>
      </c>
    </row>
    <row r="26" spans="1:113" x14ac:dyDescent="0.2">
      <c r="A26" s="3"/>
      <c r="B26" s="3"/>
      <c r="C26" s="54" t="s">
        <v>5</v>
      </c>
      <c r="D26" s="55"/>
      <c r="E26" s="12">
        <v>6.3475231630081258E-2</v>
      </c>
      <c r="F26" s="55"/>
      <c r="G26" s="11">
        <v>2.9201274356163692E-3</v>
      </c>
      <c r="H26" s="12">
        <v>0</v>
      </c>
      <c r="I26" s="55"/>
      <c r="J26" s="11">
        <v>0</v>
      </c>
      <c r="K26" s="12">
        <v>8.3816404589536792E-2</v>
      </c>
      <c r="L26" s="55"/>
      <c r="M26" s="11">
        <v>2.5801037101382401E-3</v>
      </c>
      <c r="N26" s="12">
        <v>0</v>
      </c>
      <c r="O26" s="55"/>
      <c r="P26" s="11">
        <v>0</v>
      </c>
      <c r="Q26" s="12">
        <v>2.492196170385088E-2</v>
      </c>
      <c r="R26" s="55"/>
      <c r="S26" s="11">
        <v>2.6450231630120767E-3</v>
      </c>
      <c r="T26" s="12">
        <v>0.15166313359267536</v>
      </c>
      <c r="U26" s="55"/>
      <c r="V26" s="11">
        <v>2.2637997588277506E-3</v>
      </c>
      <c r="W26" s="12">
        <v>0</v>
      </c>
      <c r="X26" s="55"/>
      <c r="Y26" s="11">
        <v>0</v>
      </c>
      <c r="Z26" s="12">
        <v>0</v>
      </c>
      <c r="AA26" s="55"/>
      <c r="AB26" s="11">
        <v>0</v>
      </c>
      <c r="AC26" s="12">
        <v>9.7130044674237386</v>
      </c>
      <c r="AD26" s="55"/>
      <c r="AE26" s="11">
        <v>8.494898639227369E-2</v>
      </c>
      <c r="AF26" s="12">
        <v>2.0590147762648252</v>
      </c>
      <c r="AG26" s="55"/>
      <c r="AH26" s="11">
        <v>4.1343050520979259E-2</v>
      </c>
      <c r="AI26" s="12">
        <v>4.107008556242097E-2</v>
      </c>
      <c r="AJ26" s="55"/>
      <c r="AK26" s="11">
        <v>7.2673029979384123E-3</v>
      </c>
      <c r="AL26" s="12">
        <v>1.6859701834630505</v>
      </c>
      <c r="AM26" s="55"/>
      <c r="AN26" s="11">
        <v>0.1063548336675053</v>
      </c>
      <c r="AO26" s="12">
        <v>4.4976490667586154E-2</v>
      </c>
      <c r="AP26" s="55"/>
      <c r="AQ26" s="11">
        <v>2.6500351707257992E-3</v>
      </c>
      <c r="AR26" s="12">
        <v>0</v>
      </c>
      <c r="AS26" s="55"/>
      <c r="AT26" s="11">
        <v>0</v>
      </c>
      <c r="AU26" s="12">
        <v>0</v>
      </c>
      <c r="AV26" s="55"/>
      <c r="AW26" s="11">
        <v>0</v>
      </c>
      <c r="AX26" s="12">
        <v>0</v>
      </c>
      <c r="AY26" s="55"/>
      <c r="AZ26" s="11">
        <v>0</v>
      </c>
      <c r="BA26" s="12">
        <v>0</v>
      </c>
      <c r="BB26" s="55"/>
      <c r="BC26" s="11">
        <v>0</v>
      </c>
      <c r="BD26" s="12">
        <v>11.645326010151003</v>
      </c>
      <c r="BE26" s="55"/>
      <c r="BF26" s="11">
        <v>2.0850453349462554E-2</v>
      </c>
      <c r="BG26" s="12">
        <v>6.840275652434852</v>
      </c>
      <c r="BH26" s="55"/>
      <c r="BI26" s="11">
        <v>9.0813327445303012E-3</v>
      </c>
      <c r="BJ26" s="12">
        <v>1.1544912500806326</v>
      </c>
      <c r="BK26" s="55"/>
      <c r="BL26" s="11">
        <v>9.0216508129799967E-3</v>
      </c>
      <c r="BM26" s="12">
        <v>0</v>
      </c>
      <c r="BN26" s="55"/>
      <c r="BO26" s="11">
        <v>0</v>
      </c>
      <c r="BP26" s="12">
        <v>0</v>
      </c>
      <c r="BQ26" s="55"/>
      <c r="BR26" s="11">
        <v>0</v>
      </c>
      <c r="BS26" s="12">
        <v>0</v>
      </c>
      <c r="BT26" s="55"/>
      <c r="BU26" s="11">
        <v>0</v>
      </c>
      <c r="BV26" s="12">
        <v>0</v>
      </c>
      <c r="BW26" s="55"/>
      <c r="BX26" s="11">
        <v>0</v>
      </c>
      <c r="BY26" s="12">
        <v>0</v>
      </c>
      <c r="BZ26" s="55"/>
      <c r="CA26" s="11">
        <v>0</v>
      </c>
      <c r="CB26" s="12">
        <v>0</v>
      </c>
      <c r="CC26" s="55"/>
      <c r="CD26" s="11">
        <v>0</v>
      </c>
      <c r="CE26" s="12">
        <v>0</v>
      </c>
      <c r="CF26" s="55"/>
      <c r="CG26" s="11">
        <v>0</v>
      </c>
      <c r="CH26" s="12">
        <v>4.6448070551116369E-2</v>
      </c>
      <c r="CI26" s="55"/>
      <c r="CJ26" s="11">
        <v>1.2265484958439541E-2</v>
      </c>
      <c r="CK26" s="12">
        <v>1.819248093911378</v>
      </c>
      <c r="CL26" s="55"/>
      <c r="CM26" s="11">
        <v>9.0480998447565603E-3</v>
      </c>
      <c r="CN26" s="12">
        <v>0.48700304909085934</v>
      </c>
      <c r="CO26" s="55"/>
      <c r="CP26" s="11">
        <v>8.6835035720688614E-3</v>
      </c>
      <c r="CQ26" s="12">
        <v>1.0291074917979082</v>
      </c>
      <c r="CR26" s="55"/>
      <c r="CS26" s="11">
        <v>1.3695292016689089E-2</v>
      </c>
      <c r="CT26" s="12">
        <v>0.19463701216453516</v>
      </c>
      <c r="CU26" s="55"/>
      <c r="CV26" s="11">
        <v>4.075808593402605E-3</v>
      </c>
      <c r="CW26" s="12">
        <v>3.4745112696112739</v>
      </c>
      <c r="CX26" s="55"/>
      <c r="CY26" s="11">
        <v>2.6363831315258934E-2</v>
      </c>
      <c r="CZ26" s="12">
        <v>40.558960634691324</v>
      </c>
      <c r="DA26" s="11">
        <v>1.0080954772590224E-2</v>
      </c>
      <c r="DB26" s="21"/>
      <c r="DD26" s="15">
        <f t="shared" si="0"/>
        <v>0.32387673151614427</v>
      </c>
      <c r="DE26" s="15">
        <f t="shared" si="1"/>
        <v>3.8310315359578833</v>
      </c>
    </row>
    <row r="27" spans="1:113" x14ac:dyDescent="0.2">
      <c r="A27" s="3"/>
      <c r="B27" s="3"/>
      <c r="C27" s="54" t="s">
        <v>6</v>
      </c>
      <c r="D27" s="55"/>
      <c r="E27" s="12">
        <v>0</v>
      </c>
      <c r="F27" s="55"/>
      <c r="G27" s="11">
        <v>0</v>
      </c>
      <c r="H27" s="12">
        <v>2.1268234307104303</v>
      </c>
      <c r="I27" s="55"/>
      <c r="J27" s="11">
        <v>0.24828465112954837</v>
      </c>
      <c r="K27" s="12">
        <v>0</v>
      </c>
      <c r="L27" s="55"/>
      <c r="M27" s="11">
        <v>0</v>
      </c>
      <c r="N27" s="12">
        <v>0.57960368423871877</v>
      </c>
      <c r="O27" s="55"/>
      <c r="P27" s="11">
        <v>0.19632345216685687</v>
      </c>
      <c r="Q27" s="12">
        <v>0</v>
      </c>
      <c r="R27" s="55"/>
      <c r="S27" s="11">
        <v>0</v>
      </c>
      <c r="T27" s="12">
        <v>0</v>
      </c>
      <c r="U27" s="55"/>
      <c r="V27" s="11">
        <v>0</v>
      </c>
      <c r="W27" s="12">
        <v>1.744570547560728</v>
      </c>
      <c r="X27" s="55"/>
      <c r="Y27" s="11">
        <v>6.0018529504927677E-2</v>
      </c>
      <c r="Z27" s="12">
        <v>0.44007456379874227</v>
      </c>
      <c r="AA27" s="55"/>
      <c r="AB27" s="11">
        <v>7.713827060813512E-2</v>
      </c>
      <c r="AC27" s="12">
        <v>3.2095806778963176</v>
      </c>
      <c r="AD27" s="55"/>
      <c r="AE27" s="11">
        <v>2.8070678464728046E-2</v>
      </c>
      <c r="AF27" s="12">
        <v>0</v>
      </c>
      <c r="AG27" s="55"/>
      <c r="AH27" s="11">
        <v>0</v>
      </c>
      <c r="AI27" s="12">
        <v>0</v>
      </c>
      <c r="AJ27" s="55"/>
      <c r="AK27" s="11">
        <v>0</v>
      </c>
      <c r="AL27" s="12">
        <v>0</v>
      </c>
      <c r="AM27" s="55"/>
      <c r="AN27" s="11">
        <v>0</v>
      </c>
      <c r="AO27" s="12">
        <v>0.65186188442881987</v>
      </c>
      <c r="AP27" s="55"/>
      <c r="AQ27" s="11">
        <v>3.8407997034702393E-2</v>
      </c>
      <c r="AR27" s="12">
        <v>192.52294456981335</v>
      </c>
      <c r="AS27" s="55"/>
      <c r="AT27" s="11">
        <v>0.2826067812494269</v>
      </c>
      <c r="AU27" s="12">
        <v>62.110536166736495</v>
      </c>
      <c r="AV27" s="55"/>
      <c r="AW27" s="11">
        <v>0.37110952393572011</v>
      </c>
      <c r="AX27" s="12">
        <v>6.2651601480851626</v>
      </c>
      <c r="AY27" s="55"/>
      <c r="AZ27" s="11">
        <v>7.6854345479999975E-2</v>
      </c>
      <c r="BA27" s="12">
        <v>0</v>
      </c>
      <c r="BB27" s="55"/>
      <c r="BC27" s="11">
        <v>0</v>
      </c>
      <c r="BD27" s="12">
        <v>10.694900295855712</v>
      </c>
      <c r="BE27" s="55"/>
      <c r="BF27" s="11">
        <v>1.9148757149564873E-2</v>
      </c>
      <c r="BG27" s="12">
        <v>42.67843350962108</v>
      </c>
      <c r="BH27" s="55"/>
      <c r="BI27" s="11">
        <v>5.6661028796145076E-2</v>
      </c>
      <c r="BJ27" s="12">
        <v>11.379401343258412</v>
      </c>
      <c r="BK27" s="55"/>
      <c r="BL27" s="11">
        <v>8.8923138544759708E-2</v>
      </c>
      <c r="BM27" s="12">
        <v>0</v>
      </c>
      <c r="BN27" s="55"/>
      <c r="BO27" s="11">
        <v>0</v>
      </c>
      <c r="BP27" s="12">
        <v>1.0125881178471674</v>
      </c>
      <c r="BQ27" s="55"/>
      <c r="BR27" s="11">
        <v>0.1343160447258436</v>
      </c>
      <c r="BS27" s="12">
        <v>60.72216341172421</v>
      </c>
      <c r="BT27" s="55"/>
      <c r="BU27" s="11">
        <v>0.212258978551806</v>
      </c>
      <c r="BV27" s="12">
        <v>3.3601489852732036</v>
      </c>
      <c r="BW27" s="55"/>
      <c r="BX27" s="11">
        <v>0.52635837437318445</v>
      </c>
      <c r="BY27" s="12">
        <v>7.8984421409208254</v>
      </c>
      <c r="BZ27" s="55"/>
      <c r="CA27" s="11">
        <v>4.0168359044301029E-2</v>
      </c>
      <c r="CB27" s="12">
        <v>1.2406793687545228</v>
      </c>
      <c r="CC27" s="55"/>
      <c r="CD27" s="11">
        <v>0.23477050960584361</v>
      </c>
      <c r="CE27" s="12">
        <v>1.7192384470930742</v>
      </c>
      <c r="CF27" s="55"/>
      <c r="CG27" s="11">
        <v>3.9179195715233345E-2</v>
      </c>
      <c r="CH27" s="12">
        <v>1.1179703228344233</v>
      </c>
      <c r="CI27" s="55"/>
      <c r="CJ27" s="11">
        <v>0.29522105043344671</v>
      </c>
      <c r="CK27" s="12">
        <v>16.664507762165233</v>
      </c>
      <c r="CL27" s="55"/>
      <c r="CM27" s="11">
        <v>8.2881565521726402E-2</v>
      </c>
      <c r="CN27" s="12">
        <v>3.6699275298469991</v>
      </c>
      <c r="CO27" s="55"/>
      <c r="CP27" s="11">
        <v>6.5436610456857211E-2</v>
      </c>
      <c r="CQ27" s="12">
        <v>9.4036271490829257</v>
      </c>
      <c r="CR27" s="55"/>
      <c r="CS27" s="11">
        <v>0.12514282604022334</v>
      </c>
      <c r="CT27" s="12">
        <v>3.6636317866149546</v>
      </c>
      <c r="CU27" s="55"/>
      <c r="CV27" s="11">
        <v>7.6718511823050783E-2</v>
      </c>
      <c r="CW27" s="12">
        <v>1.9819034917338691</v>
      </c>
      <c r="CX27" s="55"/>
      <c r="CY27" s="11">
        <v>1.5038250068775908E-2</v>
      </c>
      <c r="CZ27" s="12">
        <v>446.85871933589533</v>
      </c>
      <c r="DA27" s="11">
        <v>0.11106701130575047</v>
      </c>
      <c r="DB27" s="21"/>
      <c r="DD27" s="15">
        <f t="shared" si="0"/>
        <v>0.44007456379874227</v>
      </c>
      <c r="DE27" s="15">
        <f t="shared" si="1"/>
        <v>0.65186188442881987</v>
      </c>
    </row>
    <row r="28" spans="1:113" x14ac:dyDescent="0.2">
      <c r="A28" s="3"/>
      <c r="B28" s="3"/>
      <c r="C28" s="54" t="s">
        <v>9</v>
      </c>
      <c r="D28" s="55"/>
      <c r="E28" s="12">
        <v>1.0637529105141599</v>
      </c>
      <c r="F28" s="55"/>
      <c r="G28" s="11">
        <v>4.893710474050595E-2</v>
      </c>
      <c r="H28" s="12">
        <v>4.8121923625910751E-2</v>
      </c>
      <c r="I28" s="55"/>
      <c r="J28" s="11">
        <v>5.6177371598501767E-3</v>
      </c>
      <c r="K28" s="12">
        <v>1.1777456222622626</v>
      </c>
      <c r="L28" s="55"/>
      <c r="M28" s="11">
        <v>3.6254309218809781E-2</v>
      </c>
      <c r="N28" s="12">
        <v>1.4511135879725209E-2</v>
      </c>
      <c r="O28" s="55"/>
      <c r="P28" s="11">
        <v>4.9152142545675027E-3</v>
      </c>
      <c r="Q28" s="12">
        <v>0.28686310500118545</v>
      </c>
      <c r="R28" s="55"/>
      <c r="S28" s="11">
        <v>3.0445418637508753E-2</v>
      </c>
      <c r="T28" s="12">
        <v>1.6130845990498039</v>
      </c>
      <c r="U28" s="55"/>
      <c r="V28" s="11">
        <v>2.4077707217267104E-2</v>
      </c>
      <c r="W28" s="12">
        <v>0.1701823085248183</v>
      </c>
      <c r="X28" s="55"/>
      <c r="Y28" s="11">
        <v>5.8547886869321133E-3</v>
      </c>
      <c r="Z28" s="12">
        <v>0.13547728693624242</v>
      </c>
      <c r="AA28" s="55"/>
      <c r="AB28" s="11">
        <v>2.3747074883707933E-2</v>
      </c>
      <c r="AC28" s="12">
        <v>2.2953012287109855</v>
      </c>
      <c r="AD28" s="55"/>
      <c r="AE28" s="11">
        <v>2.007447988908994E-2</v>
      </c>
      <c r="AF28" s="12">
        <v>2.2575097551427104</v>
      </c>
      <c r="AG28" s="55"/>
      <c r="AH28" s="11">
        <v>4.532864015079046E-2</v>
      </c>
      <c r="AI28" s="12">
        <v>0.19177733430604768</v>
      </c>
      <c r="AJ28" s="55"/>
      <c r="AK28" s="11">
        <v>3.393477216941114E-2</v>
      </c>
      <c r="AL28" s="12">
        <v>0.55075794943811118</v>
      </c>
      <c r="AM28" s="55"/>
      <c r="AN28" s="11">
        <v>3.4743064069632373E-2</v>
      </c>
      <c r="AO28" s="12">
        <v>1.9164426869014073</v>
      </c>
      <c r="AP28" s="55"/>
      <c r="AQ28" s="11">
        <v>0.11291766982231623</v>
      </c>
      <c r="AR28" s="12">
        <v>38.237209936611691</v>
      </c>
      <c r="AS28" s="55"/>
      <c r="AT28" s="11">
        <v>5.6128867384042568E-2</v>
      </c>
      <c r="AU28" s="12">
        <v>10.059452900012529</v>
      </c>
      <c r="AV28" s="55"/>
      <c r="AW28" s="11">
        <v>6.0105080509299393E-2</v>
      </c>
      <c r="AX28" s="12">
        <v>5.5295985763095254</v>
      </c>
      <c r="AY28" s="55"/>
      <c r="AZ28" s="11">
        <v>6.7831255595165285E-2</v>
      </c>
      <c r="BA28" s="12">
        <v>1.4232694168548006</v>
      </c>
      <c r="BB28" s="55"/>
      <c r="BC28" s="11">
        <v>4.6204898651129936E-2</v>
      </c>
      <c r="BD28" s="12">
        <v>12.012609972222375</v>
      </c>
      <c r="BE28" s="55"/>
      <c r="BF28" s="11">
        <v>2.1508059423392949E-2</v>
      </c>
      <c r="BG28" s="12">
        <v>13.54484577723327</v>
      </c>
      <c r="BH28" s="55"/>
      <c r="BI28" s="11">
        <v>1.7982499204197533E-2</v>
      </c>
      <c r="BJ28" s="12">
        <v>3.3787954877371167</v>
      </c>
      <c r="BK28" s="55"/>
      <c r="BL28" s="11">
        <v>2.6403243036019323E-2</v>
      </c>
      <c r="BM28" s="12">
        <v>2.3248998517280368</v>
      </c>
      <c r="BN28" s="55"/>
      <c r="BO28" s="11">
        <v>1.2793929191228003E-2</v>
      </c>
      <c r="BP28" s="12">
        <v>0.24581577880764408</v>
      </c>
      <c r="BQ28" s="55"/>
      <c r="BR28" s="11">
        <v>3.2606548070939288E-2</v>
      </c>
      <c r="BS28" s="12">
        <v>3.3261166691780084</v>
      </c>
      <c r="BT28" s="55"/>
      <c r="BU28" s="11">
        <v>1.1626695873084547E-2</v>
      </c>
      <c r="BV28" s="12">
        <v>0.20772583476899875</v>
      </c>
      <c r="BW28" s="55"/>
      <c r="BX28" s="11">
        <v>3.2539697847782462E-2</v>
      </c>
      <c r="BY28" s="12">
        <v>1.96971417813952</v>
      </c>
      <c r="BZ28" s="55"/>
      <c r="CA28" s="11">
        <v>1.0017188821609128E-2</v>
      </c>
      <c r="CB28" s="12">
        <v>0.17216266919817533</v>
      </c>
      <c r="CC28" s="55"/>
      <c r="CD28" s="11">
        <v>3.2577891275271963E-2</v>
      </c>
      <c r="CE28" s="12">
        <v>0.69085783121191779</v>
      </c>
      <c r="CF28" s="55"/>
      <c r="CG28" s="11">
        <v>1.5743746439721186E-2</v>
      </c>
      <c r="CH28" s="12">
        <v>8.1520318892075852E-2</v>
      </c>
      <c r="CI28" s="55"/>
      <c r="CJ28" s="11">
        <v>2.1526970513825124E-2</v>
      </c>
      <c r="CK28" s="12">
        <v>4.6998234448993017</v>
      </c>
      <c r="CL28" s="55"/>
      <c r="CM28" s="11">
        <v>2.337475131868855E-2</v>
      </c>
      <c r="CN28" s="12">
        <v>1.3254704598042339</v>
      </c>
      <c r="CO28" s="55"/>
      <c r="CP28" s="11">
        <v>2.3633789344580616E-2</v>
      </c>
      <c r="CQ28" s="12">
        <v>2.4328823685684151</v>
      </c>
      <c r="CR28" s="55"/>
      <c r="CS28" s="11">
        <v>3.2376631931411215E-2</v>
      </c>
      <c r="CT28" s="12">
        <v>0.97484406137013258</v>
      </c>
      <c r="CU28" s="55"/>
      <c r="CV28" s="11">
        <v>2.0413783372306895E-2</v>
      </c>
      <c r="CW28" s="12">
        <v>1.9347234173421786</v>
      </c>
      <c r="CX28" s="55"/>
      <c r="CY28" s="11">
        <v>1.4680257986959159E-2</v>
      </c>
      <c r="CZ28" s="12">
        <v>116.29386679718334</v>
      </c>
      <c r="DA28" s="11">
        <v>2.8904912580755029E-2</v>
      </c>
      <c r="DB28" s="21"/>
      <c r="DD28" s="15">
        <f t="shared" si="0"/>
        <v>4.2769235237636547</v>
      </c>
      <c r="DE28" s="15">
        <f t="shared" si="1"/>
        <v>4.9164877257882766</v>
      </c>
    </row>
    <row r="29" spans="1:113" x14ac:dyDescent="0.2">
      <c r="A29" s="3"/>
      <c r="B29" s="3"/>
      <c r="C29" s="61" t="s">
        <v>7</v>
      </c>
      <c r="D29" s="55"/>
      <c r="E29" s="12">
        <v>0.47705523341136746</v>
      </c>
      <c r="F29" s="55"/>
      <c r="G29" s="11">
        <v>2.1946545756734586E-2</v>
      </c>
      <c r="H29" s="12">
        <v>4.8141192787835872E-2</v>
      </c>
      <c r="I29" s="55"/>
      <c r="J29" s="11">
        <v>5.6199866353247533E-3</v>
      </c>
      <c r="K29" s="12">
        <v>1.1463203296768565</v>
      </c>
      <c r="L29" s="55"/>
      <c r="M29" s="11">
        <v>3.5286950688115805E-2</v>
      </c>
      <c r="N29" s="12">
        <v>1.1298445129186015E-2</v>
      </c>
      <c r="O29" s="55"/>
      <c r="P29" s="11">
        <v>3.8270111322584832E-3</v>
      </c>
      <c r="Q29" s="12">
        <v>0.47594209392222347</v>
      </c>
      <c r="R29" s="55"/>
      <c r="S29" s="11">
        <v>5.0512791795287594E-2</v>
      </c>
      <c r="T29" s="12">
        <v>2.5190150251475432</v>
      </c>
      <c r="U29" s="55"/>
      <c r="V29" s="11">
        <v>3.7600077694081711E-2</v>
      </c>
      <c r="W29" s="12">
        <v>0.13250482186665846</v>
      </c>
      <c r="X29" s="55"/>
      <c r="Y29" s="11">
        <v>4.5585686241630154E-3</v>
      </c>
      <c r="Z29" s="12">
        <v>1.4536061526396048E-2</v>
      </c>
      <c r="AA29" s="55"/>
      <c r="AB29" s="11">
        <v>2.5479469613527445E-3</v>
      </c>
      <c r="AC29" s="12">
        <v>1.5067236959325419</v>
      </c>
      <c r="AD29" s="55"/>
      <c r="AE29" s="11">
        <v>1.3177657971019024E-2</v>
      </c>
      <c r="AF29" s="12">
        <v>2.9871246322380918</v>
      </c>
      <c r="AG29" s="55"/>
      <c r="AH29" s="11">
        <v>5.9978610161852075E-2</v>
      </c>
      <c r="AI29" s="12">
        <v>0.20449982806270922</v>
      </c>
      <c r="AJ29" s="55"/>
      <c r="AK29" s="11">
        <v>3.6186002371464535E-2</v>
      </c>
      <c r="AL29" s="12">
        <v>0.54235555099680088</v>
      </c>
      <c r="AM29" s="55"/>
      <c r="AN29" s="11">
        <v>3.4213021665917914E-2</v>
      </c>
      <c r="AO29" s="12">
        <v>6.7464706712271443E-3</v>
      </c>
      <c r="AP29" s="55"/>
      <c r="AQ29" s="11">
        <v>3.9750510303612221E-4</v>
      </c>
      <c r="AR29" s="12">
        <v>13.478379587085533</v>
      </c>
      <c r="AS29" s="55"/>
      <c r="AT29" s="11">
        <v>1.9785077981616675E-2</v>
      </c>
      <c r="AU29" s="12">
        <v>0.56042413783406497</v>
      </c>
      <c r="AV29" s="55"/>
      <c r="AW29" s="11">
        <v>3.348525835220047E-3</v>
      </c>
      <c r="AX29" s="12">
        <v>0.14112404249198959</v>
      </c>
      <c r="AY29" s="55"/>
      <c r="AZ29" s="11">
        <v>1.7311602035469844E-3</v>
      </c>
      <c r="BA29" s="12">
        <v>3.4918205618310272E-2</v>
      </c>
      <c r="BB29" s="55"/>
      <c r="BC29" s="11">
        <v>1.1335816905548933E-3</v>
      </c>
      <c r="BD29" s="12">
        <v>11.553422753172384</v>
      </c>
      <c r="BE29" s="55"/>
      <c r="BF29" s="11">
        <v>2.0685904536434391E-2</v>
      </c>
      <c r="BG29" s="12">
        <v>2.6255426096166063</v>
      </c>
      <c r="BH29" s="55"/>
      <c r="BI29" s="11">
        <v>3.4857405292407426E-3</v>
      </c>
      <c r="BJ29" s="12">
        <v>1.2337801972921383</v>
      </c>
      <c r="BK29" s="55"/>
      <c r="BL29" s="11">
        <v>9.6412459766688063E-3</v>
      </c>
      <c r="BM29" s="12">
        <v>1.1836887151766842</v>
      </c>
      <c r="BN29" s="55"/>
      <c r="BO29" s="11">
        <v>6.513841701684479E-3</v>
      </c>
      <c r="BP29" s="12">
        <v>8.0873785731490594E-2</v>
      </c>
      <c r="BQ29" s="55"/>
      <c r="BR29" s="11">
        <v>1.0727606644796429E-2</v>
      </c>
      <c r="BS29" s="12">
        <v>1.7606808254443713</v>
      </c>
      <c r="BT29" s="55"/>
      <c r="BU29" s="11">
        <v>6.1545948392941335E-3</v>
      </c>
      <c r="BV29" s="12">
        <v>6.2646955262054008E-2</v>
      </c>
      <c r="BW29" s="55"/>
      <c r="BX29" s="11">
        <v>9.8134784129172425E-3</v>
      </c>
      <c r="BY29" s="12">
        <v>0.50302903290910961</v>
      </c>
      <c r="BZ29" s="55"/>
      <c r="CA29" s="11">
        <v>2.5582071050336227E-3</v>
      </c>
      <c r="CB29" s="12">
        <v>5.1921644927063887E-2</v>
      </c>
      <c r="CC29" s="55"/>
      <c r="CD29" s="11">
        <v>9.8249969702786811E-3</v>
      </c>
      <c r="CE29" s="12">
        <v>0.49096388204451347</v>
      </c>
      <c r="CF29" s="55"/>
      <c r="CG29" s="11">
        <v>1.1188424768103954E-2</v>
      </c>
      <c r="CH29" s="12">
        <v>2.1865720760050188E-2</v>
      </c>
      <c r="CI29" s="55"/>
      <c r="CJ29" s="11">
        <v>5.7740540329374096E-3</v>
      </c>
      <c r="CK29" s="12">
        <v>1.8848591480074146</v>
      </c>
      <c r="CL29" s="55"/>
      <c r="CM29" s="11">
        <v>9.3744189270013063E-3</v>
      </c>
      <c r="CN29" s="12">
        <v>0.37431517043468299</v>
      </c>
      <c r="CO29" s="55"/>
      <c r="CP29" s="11">
        <v>6.6742233454532623E-3</v>
      </c>
      <c r="CQ29" s="12">
        <v>0.72838420539690119</v>
      </c>
      <c r="CR29" s="55"/>
      <c r="CS29" s="11">
        <v>9.6932871179734263E-3</v>
      </c>
      <c r="CT29" s="12">
        <v>0.61548143089050034</v>
      </c>
      <c r="CU29" s="55"/>
      <c r="CV29" s="11">
        <v>1.2888527609448797E-2</v>
      </c>
      <c r="CW29" s="12">
        <v>0.34122803362046888</v>
      </c>
      <c r="CX29" s="55"/>
      <c r="CY29" s="11">
        <v>2.5891636608258925E-3</v>
      </c>
      <c r="CZ29" s="12">
        <v>47.79979346508577</v>
      </c>
      <c r="DA29" s="11">
        <v>1.1880668254810437E-2</v>
      </c>
      <c r="DB29" s="21"/>
      <c r="DD29" s="15">
        <f t="shared" si="0"/>
        <v>4.6328687436843872</v>
      </c>
      <c r="DE29" s="15">
        <f t="shared" si="1"/>
        <v>3.7407264819688288</v>
      </c>
    </row>
    <row r="30" spans="1:113" ht="16" thickBot="1" x14ac:dyDescent="0.25">
      <c r="A30" s="3"/>
      <c r="B30" s="3"/>
      <c r="C30" s="62" t="s">
        <v>8</v>
      </c>
      <c r="D30" s="63"/>
      <c r="E30" s="13">
        <v>4.8853417211463306</v>
      </c>
      <c r="F30" s="63"/>
      <c r="G30" s="14">
        <v>0.2247462518202146</v>
      </c>
      <c r="H30" s="13">
        <v>0.30041571721727189</v>
      </c>
      <c r="I30" s="63"/>
      <c r="J30" s="14">
        <v>3.5070429668065256E-2</v>
      </c>
      <c r="K30" s="13">
        <v>4.9667824430934182</v>
      </c>
      <c r="L30" s="63"/>
      <c r="M30" s="14">
        <v>0.15289147597813491</v>
      </c>
      <c r="N30" s="13">
        <v>9.1861315651546732E-2</v>
      </c>
      <c r="O30" s="63"/>
      <c r="P30" s="14">
        <v>3.1115279456838604E-2</v>
      </c>
      <c r="Q30" s="13">
        <v>0.76768315667307896</v>
      </c>
      <c r="R30" s="63"/>
      <c r="S30" s="14">
        <v>8.1475918925787011E-2</v>
      </c>
      <c r="T30" s="13">
        <v>9.0198807718036313</v>
      </c>
      <c r="U30" s="63"/>
      <c r="V30" s="14">
        <v>0.13463525005822694</v>
      </c>
      <c r="W30" s="13">
        <v>1.0773223330883235</v>
      </c>
      <c r="X30" s="63"/>
      <c r="Y30" s="14">
        <v>3.7063162808283222E-2</v>
      </c>
      <c r="Z30" s="13">
        <v>0.53328800145474176</v>
      </c>
      <c r="AA30" s="63"/>
      <c r="AB30" s="14">
        <v>9.347714581181843E-2</v>
      </c>
      <c r="AC30" s="13">
        <v>7.7156510405515464</v>
      </c>
      <c r="AD30" s="63"/>
      <c r="AE30" s="14">
        <v>6.7480328815826496E-2</v>
      </c>
      <c r="AF30" s="13">
        <v>11.528321102790338</v>
      </c>
      <c r="AG30" s="63"/>
      <c r="AH30" s="14">
        <v>0.23147767916427578</v>
      </c>
      <c r="AI30" s="13">
        <v>0.93222368018581103</v>
      </c>
      <c r="AJ30" s="63"/>
      <c r="AK30" s="14">
        <v>0.16495587610760679</v>
      </c>
      <c r="AL30" s="13">
        <v>2.7151499140754924</v>
      </c>
      <c r="AM30" s="63"/>
      <c r="AN30" s="14">
        <v>0.1712778317945674</v>
      </c>
      <c r="AO30" s="13">
        <v>0.54934326845060732</v>
      </c>
      <c r="AP30" s="63"/>
      <c r="AQ30" s="14">
        <v>3.2367553817281944E-2</v>
      </c>
      <c r="AR30" s="13">
        <v>121.12809707900821</v>
      </c>
      <c r="AS30" s="63"/>
      <c r="AT30" s="14">
        <v>0.17780541280861942</v>
      </c>
      <c r="AU30" s="13">
        <v>20.353297816209576</v>
      </c>
      <c r="AV30" s="63"/>
      <c r="AW30" s="14">
        <v>0.12161064980695922</v>
      </c>
      <c r="AX30" s="13">
        <v>11.215586016255902</v>
      </c>
      <c r="AY30" s="63"/>
      <c r="AZ30" s="14">
        <v>0.13758092404348718</v>
      </c>
      <c r="BA30" s="13">
        <v>1.4208787605750894</v>
      </c>
      <c r="BB30" s="63"/>
      <c r="BC30" s="14">
        <v>4.6127288586720737E-2</v>
      </c>
      <c r="BD30" s="13">
        <v>39.135913694830215</v>
      </c>
      <c r="BE30" s="63"/>
      <c r="BF30" s="14">
        <v>7.0071163492662847E-2</v>
      </c>
      <c r="BG30" s="13">
        <v>47.273768215094478</v>
      </c>
      <c r="BH30" s="63"/>
      <c r="BI30" s="14">
        <v>6.2761917949352999E-2</v>
      </c>
      <c r="BJ30" s="13">
        <v>3.9546050399995241</v>
      </c>
      <c r="BK30" s="63"/>
      <c r="BL30" s="14">
        <v>3.0902846402373965E-2</v>
      </c>
      <c r="BM30" s="13">
        <v>9.8846051353077673</v>
      </c>
      <c r="BN30" s="63"/>
      <c r="BO30" s="14">
        <v>5.4395004623695807E-2</v>
      </c>
      <c r="BP30" s="13">
        <v>0.43767821873858637</v>
      </c>
      <c r="BQ30" s="63"/>
      <c r="BR30" s="14">
        <v>5.8056386567724307E-2</v>
      </c>
      <c r="BS30" s="13">
        <v>16.006178606891027</v>
      </c>
      <c r="BT30" s="63"/>
      <c r="BU30" s="14">
        <v>5.5950824719141666E-2</v>
      </c>
      <c r="BV30" s="13">
        <v>0.37041090326463144</v>
      </c>
      <c r="BW30" s="63"/>
      <c r="BX30" s="14">
        <v>5.8023879818121203E-2</v>
      </c>
      <c r="BY30" s="13">
        <v>9.0278770019423806</v>
      </c>
      <c r="BZ30" s="63"/>
      <c r="CA30" s="14">
        <v>4.5912218935306698E-2</v>
      </c>
      <c r="CB30" s="13">
        <v>0.30699566029936753</v>
      </c>
      <c r="CC30" s="63"/>
      <c r="CD30" s="14">
        <v>5.8091985270632175E-2</v>
      </c>
      <c r="CE30" s="13">
        <v>2.4787524688765084</v>
      </c>
      <c r="CF30" s="63"/>
      <c r="CG30" s="14">
        <v>5.6487526946559168E-2</v>
      </c>
      <c r="CH30" s="13">
        <v>0.22245496108114354</v>
      </c>
      <c r="CI30" s="63"/>
      <c r="CJ30" s="14">
        <v>5.8743408427875815E-2</v>
      </c>
      <c r="CK30" s="13">
        <v>20.370790433168573</v>
      </c>
      <c r="CL30" s="63"/>
      <c r="CM30" s="14">
        <v>0.10131490387308315</v>
      </c>
      <c r="CN30" s="13">
        <v>3.6116200303205486</v>
      </c>
      <c r="CO30" s="63"/>
      <c r="CP30" s="14">
        <v>6.4396959100748608E-2</v>
      </c>
      <c r="CQ30" s="13">
        <v>4.3317789713929642</v>
      </c>
      <c r="CR30" s="63"/>
      <c r="CS30" s="14">
        <v>5.7647017865291889E-2</v>
      </c>
      <c r="CT30" s="13">
        <v>2.2343561083322774</v>
      </c>
      <c r="CU30" s="63"/>
      <c r="CV30" s="14">
        <v>4.6788674598867742E-2</v>
      </c>
      <c r="CW30" s="13">
        <v>4.5484843329515687</v>
      </c>
      <c r="CX30" s="63"/>
      <c r="CY30" s="14">
        <v>3.4512903942156239E-2</v>
      </c>
      <c r="CZ30" s="13">
        <v>363.39739392072255</v>
      </c>
      <c r="DA30" s="14">
        <v>9.0322647209518117E-2</v>
      </c>
      <c r="DB30" s="21"/>
      <c r="DD30" s="16">
        <f t="shared" si="0"/>
        <v>20.172976094171204</v>
      </c>
      <c r="DE30" s="16">
        <f t="shared" si="1"/>
        <v>15.725037965502249</v>
      </c>
    </row>
    <row r="31" spans="1:113" x14ac:dyDescent="0.2">
      <c r="A31" s="4"/>
      <c r="B31" s="4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</row>
    <row r="32" spans="1:113" s="2" customFormat="1" ht="25.5" customHeight="1" x14ac:dyDescent="0.2">
      <c r="A32" s="7"/>
      <c r="B32" s="7"/>
      <c r="C32" s="119" t="s">
        <v>78</v>
      </c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119"/>
      <c r="CB32" s="119"/>
      <c r="CC32" s="119"/>
      <c r="CD32" s="119"/>
      <c r="CE32" s="119"/>
      <c r="CF32" s="119"/>
      <c r="CG32" s="119"/>
      <c r="CH32" s="119"/>
      <c r="CI32" s="119"/>
      <c r="CJ32" s="119"/>
      <c r="CK32" s="119"/>
      <c r="CL32" s="119"/>
      <c r="CM32" s="119"/>
      <c r="CN32" s="119"/>
      <c r="CO32" s="119"/>
      <c r="CP32" s="119"/>
      <c r="CQ32" s="119"/>
      <c r="CR32" s="119"/>
      <c r="CS32" s="119"/>
      <c r="CT32" s="119"/>
      <c r="CU32" s="119"/>
      <c r="CV32" s="119"/>
      <c r="CW32" s="119"/>
      <c r="CX32" s="119"/>
      <c r="CY32" s="119"/>
      <c r="CZ32" s="119"/>
      <c r="DA32" s="119"/>
      <c r="DB32" s="78"/>
      <c r="DC32" s="79"/>
      <c r="DD32" s="79"/>
      <c r="DE32" s="79"/>
      <c r="DF32" s="79"/>
      <c r="DG32" s="79"/>
      <c r="DH32" s="79"/>
      <c r="DI32" s="79"/>
    </row>
    <row r="33" spans="1:113" ht="8.25" customHeight="1" thickBot="1" x14ac:dyDescent="0.25">
      <c r="A33" s="4"/>
      <c r="B33" s="4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</row>
    <row r="34" spans="1:113" s="1" customFormat="1" ht="38.25" customHeight="1" thickBot="1" x14ac:dyDescent="0.25">
      <c r="A34" s="5"/>
      <c r="B34" s="5"/>
      <c r="C34" s="23"/>
      <c r="D34" s="24"/>
      <c r="E34" s="116" t="s">
        <v>17</v>
      </c>
      <c r="F34" s="117"/>
      <c r="G34" s="118"/>
      <c r="H34" s="116" t="s">
        <v>18</v>
      </c>
      <c r="I34" s="117"/>
      <c r="J34" s="118"/>
      <c r="K34" s="116" t="s">
        <v>19</v>
      </c>
      <c r="L34" s="117"/>
      <c r="M34" s="118"/>
      <c r="N34" s="116" t="s">
        <v>20</v>
      </c>
      <c r="O34" s="117"/>
      <c r="P34" s="118"/>
      <c r="Q34" s="116" t="s">
        <v>21</v>
      </c>
      <c r="R34" s="117"/>
      <c r="S34" s="118"/>
      <c r="T34" s="116" t="s">
        <v>22</v>
      </c>
      <c r="U34" s="117"/>
      <c r="V34" s="118"/>
      <c r="W34" s="116" t="s">
        <v>23</v>
      </c>
      <c r="X34" s="117"/>
      <c r="Y34" s="118"/>
      <c r="Z34" s="116" t="s">
        <v>24</v>
      </c>
      <c r="AA34" s="117"/>
      <c r="AB34" s="118"/>
      <c r="AC34" s="116" t="s">
        <v>25</v>
      </c>
      <c r="AD34" s="117"/>
      <c r="AE34" s="118"/>
      <c r="AF34" s="116" t="s">
        <v>26</v>
      </c>
      <c r="AG34" s="117"/>
      <c r="AH34" s="118"/>
      <c r="AI34" s="116" t="s">
        <v>27</v>
      </c>
      <c r="AJ34" s="117"/>
      <c r="AK34" s="118"/>
      <c r="AL34" s="116" t="s">
        <v>28</v>
      </c>
      <c r="AM34" s="117"/>
      <c r="AN34" s="118"/>
      <c r="AO34" s="116" t="s">
        <v>29</v>
      </c>
      <c r="AP34" s="117"/>
      <c r="AQ34" s="118"/>
      <c r="AR34" s="116" t="s">
        <v>30</v>
      </c>
      <c r="AS34" s="117"/>
      <c r="AT34" s="118"/>
      <c r="AU34" s="116" t="s">
        <v>56</v>
      </c>
      <c r="AV34" s="117"/>
      <c r="AW34" s="118"/>
      <c r="AX34" s="116" t="s">
        <v>31</v>
      </c>
      <c r="AY34" s="117"/>
      <c r="AZ34" s="118"/>
      <c r="BA34" s="116" t="s">
        <v>32</v>
      </c>
      <c r="BB34" s="117"/>
      <c r="BC34" s="118"/>
      <c r="BD34" s="116" t="s">
        <v>33</v>
      </c>
      <c r="BE34" s="117"/>
      <c r="BF34" s="118"/>
      <c r="BG34" s="116" t="s">
        <v>34</v>
      </c>
      <c r="BH34" s="117"/>
      <c r="BI34" s="118"/>
      <c r="BJ34" s="116" t="s">
        <v>35</v>
      </c>
      <c r="BK34" s="117"/>
      <c r="BL34" s="118"/>
      <c r="BM34" s="116" t="s">
        <v>36</v>
      </c>
      <c r="BN34" s="117"/>
      <c r="BO34" s="118"/>
      <c r="BP34" s="116" t="s">
        <v>37</v>
      </c>
      <c r="BQ34" s="117"/>
      <c r="BR34" s="118"/>
      <c r="BS34" s="116" t="s">
        <v>38</v>
      </c>
      <c r="BT34" s="117"/>
      <c r="BU34" s="118"/>
      <c r="BV34" s="116" t="s">
        <v>39</v>
      </c>
      <c r="BW34" s="117"/>
      <c r="BX34" s="118"/>
      <c r="BY34" s="116" t="s">
        <v>41</v>
      </c>
      <c r="BZ34" s="117"/>
      <c r="CA34" s="118"/>
      <c r="CB34" s="116" t="s">
        <v>40</v>
      </c>
      <c r="CC34" s="117"/>
      <c r="CD34" s="118"/>
      <c r="CE34" s="116" t="s">
        <v>42</v>
      </c>
      <c r="CF34" s="117"/>
      <c r="CG34" s="118"/>
      <c r="CH34" s="116" t="s">
        <v>43</v>
      </c>
      <c r="CI34" s="117"/>
      <c r="CJ34" s="118"/>
      <c r="CK34" s="116" t="s">
        <v>44</v>
      </c>
      <c r="CL34" s="117"/>
      <c r="CM34" s="118"/>
      <c r="CN34" s="116" t="s">
        <v>45</v>
      </c>
      <c r="CO34" s="117"/>
      <c r="CP34" s="118"/>
      <c r="CQ34" s="116" t="s">
        <v>46</v>
      </c>
      <c r="CR34" s="117"/>
      <c r="CS34" s="118"/>
      <c r="CT34" s="116" t="s">
        <v>47</v>
      </c>
      <c r="CU34" s="117"/>
      <c r="CV34" s="118"/>
      <c r="CW34" s="116" t="s">
        <v>48</v>
      </c>
      <c r="CX34" s="117"/>
      <c r="CY34" s="118"/>
      <c r="CZ34" s="116" t="s">
        <v>49</v>
      </c>
      <c r="DA34" s="118"/>
      <c r="DB34" s="25"/>
      <c r="DC34" s="26"/>
      <c r="DD34" s="27" t="s">
        <v>74</v>
      </c>
      <c r="DE34" s="28" t="s">
        <v>58</v>
      </c>
      <c r="DF34" s="26"/>
      <c r="DG34" s="26"/>
      <c r="DH34" s="26"/>
      <c r="DI34" s="26"/>
    </row>
    <row r="35" spans="1:113" ht="17" x14ac:dyDescent="0.25">
      <c r="A35" s="4"/>
      <c r="B35" s="4"/>
      <c r="C35" s="23" t="s">
        <v>1</v>
      </c>
      <c r="D35" s="80"/>
      <c r="E35" s="68" t="s">
        <v>79</v>
      </c>
      <c r="F35" s="38"/>
      <c r="G35" s="39"/>
      <c r="H35" s="68" t="s">
        <v>79</v>
      </c>
      <c r="I35" s="38"/>
      <c r="J35" s="39"/>
      <c r="K35" s="68" t="s">
        <v>79</v>
      </c>
      <c r="L35" s="38"/>
      <c r="M35" s="39"/>
      <c r="N35" s="68" t="s">
        <v>79</v>
      </c>
      <c r="O35" s="38"/>
      <c r="P35" s="39"/>
      <c r="Q35" s="68" t="s">
        <v>79</v>
      </c>
      <c r="R35" s="38"/>
      <c r="S35" s="39"/>
      <c r="T35" s="68" t="s">
        <v>79</v>
      </c>
      <c r="U35" s="38"/>
      <c r="V35" s="39"/>
      <c r="W35" s="68" t="s">
        <v>79</v>
      </c>
      <c r="X35" s="38"/>
      <c r="Y35" s="39"/>
      <c r="Z35" s="68" t="s">
        <v>79</v>
      </c>
      <c r="AA35" s="38"/>
      <c r="AB35" s="39"/>
      <c r="AC35" s="68" t="s">
        <v>79</v>
      </c>
      <c r="AD35" s="38"/>
      <c r="AE35" s="39"/>
      <c r="AF35" s="68" t="s">
        <v>79</v>
      </c>
      <c r="AG35" s="38"/>
      <c r="AH35" s="39"/>
      <c r="AI35" s="68" t="s">
        <v>79</v>
      </c>
      <c r="AJ35" s="38"/>
      <c r="AK35" s="39"/>
      <c r="AL35" s="68" t="s">
        <v>79</v>
      </c>
      <c r="AM35" s="38"/>
      <c r="AN35" s="39"/>
      <c r="AO35" s="68" t="s">
        <v>79</v>
      </c>
      <c r="AP35" s="38"/>
      <c r="AQ35" s="39"/>
      <c r="AR35" s="68" t="s">
        <v>79</v>
      </c>
      <c r="AS35" s="38"/>
      <c r="AT35" s="39"/>
      <c r="AU35" s="68" t="s">
        <v>79</v>
      </c>
      <c r="AV35" s="38"/>
      <c r="AW35" s="39"/>
      <c r="AX35" s="68" t="s">
        <v>79</v>
      </c>
      <c r="AY35" s="38"/>
      <c r="AZ35" s="39"/>
      <c r="BA35" s="68" t="s">
        <v>79</v>
      </c>
      <c r="BB35" s="38"/>
      <c r="BC35" s="39"/>
      <c r="BD35" s="68" t="s">
        <v>79</v>
      </c>
      <c r="BE35" s="38"/>
      <c r="BF35" s="39"/>
      <c r="BG35" s="68" t="s">
        <v>79</v>
      </c>
      <c r="BH35" s="38"/>
      <c r="BI35" s="39"/>
      <c r="BJ35" s="68" t="s">
        <v>79</v>
      </c>
      <c r="BK35" s="38"/>
      <c r="BL35" s="39"/>
      <c r="BM35" s="68" t="s">
        <v>79</v>
      </c>
      <c r="BN35" s="38"/>
      <c r="BO35" s="39"/>
      <c r="BP35" s="68" t="s">
        <v>79</v>
      </c>
      <c r="BQ35" s="38"/>
      <c r="BR35" s="39"/>
      <c r="BS35" s="68" t="s">
        <v>79</v>
      </c>
      <c r="BT35" s="38"/>
      <c r="BU35" s="39"/>
      <c r="BV35" s="68" t="s">
        <v>79</v>
      </c>
      <c r="BW35" s="38"/>
      <c r="BX35" s="39"/>
      <c r="BY35" s="68" t="s">
        <v>79</v>
      </c>
      <c r="BZ35" s="38"/>
      <c r="CA35" s="39"/>
      <c r="CB35" s="68" t="s">
        <v>79</v>
      </c>
      <c r="CC35" s="38"/>
      <c r="CD35" s="39"/>
      <c r="CE35" s="68" t="s">
        <v>79</v>
      </c>
      <c r="CF35" s="38"/>
      <c r="CG35" s="39"/>
      <c r="CH35" s="68" t="s">
        <v>79</v>
      </c>
      <c r="CI35" s="38"/>
      <c r="CJ35" s="39"/>
      <c r="CK35" s="68" t="s">
        <v>79</v>
      </c>
      <c r="CL35" s="38"/>
      <c r="CM35" s="39"/>
      <c r="CN35" s="68" t="s">
        <v>79</v>
      </c>
      <c r="CO35" s="38"/>
      <c r="CP35" s="39"/>
      <c r="CQ35" s="68" t="s">
        <v>79</v>
      </c>
      <c r="CR35" s="38"/>
      <c r="CS35" s="39"/>
      <c r="CT35" s="68" t="s">
        <v>79</v>
      </c>
      <c r="CU35" s="38"/>
      <c r="CV35" s="39"/>
      <c r="CW35" s="68" t="s">
        <v>79</v>
      </c>
      <c r="CX35" s="38"/>
      <c r="CY35" s="39"/>
      <c r="CZ35" s="68" t="s">
        <v>79</v>
      </c>
      <c r="DA35" s="39"/>
      <c r="DB35" s="21"/>
      <c r="DD35" s="69" t="s">
        <v>79</v>
      </c>
      <c r="DE35" s="69" t="s">
        <v>79</v>
      </c>
    </row>
    <row r="36" spans="1:113" x14ac:dyDescent="0.2">
      <c r="A36" s="4"/>
      <c r="B36" s="4"/>
      <c r="C36" s="42" t="s">
        <v>2</v>
      </c>
      <c r="D36" s="81"/>
      <c r="E36" s="82">
        <v>5.5605023513264804</v>
      </c>
      <c r="F36" s="45"/>
      <c r="G36" s="9">
        <v>0.77141450505519182</v>
      </c>
      <c r="H36" s="82">
        <v>2.6371906090180426</v>
      </c>
      <c r="I36" s="45"/>
      <c r="J36" s="9">
        <v>0.88855948023013609</v>
      </c>
      <c r="K36" s="82">
        <v>12.525325906587078</v>
      </c>
      <c r="L36" s="45"/>
      <c r="M36" s="9">
        <v>0.73846292341134567</v>
      </c>
      <c r="N36" s="82">
        <v>1.0133955051928913</v>
      </c>
      <c r="O36" s="45"/>
      <c r="P36" s="9">
        <v>0.85879592949518202</v>
      </c>
      <c r="Q36" s="82">
        <v>10.283215559421958</v>
      </c>
      <c r="R36" s="45"/>
      <c r="S36" s="9">
        <v>0.76370667822174887</v>
      </c>
      <c r="T36" s="82">
        <v>36.858048059986963</v>
      </c>
      <c r="U36" s="45"/>
      <c r="V36" s="9">
        <v>0.73988388456276177</v>
      </c>
      <c r="W36" s="82">
        <v>13.806311546066757</v>
      </c>
      <c r="X36" s="45"/>
      <c r="Y36" s="9">
        <v>0.87106679509736806</v>
      </c>
      <c r="Z36" s="82">
        <v>1.6659813531253809</v>
      </c>
      <c r="AA36" s="45"/>
      <c r="AB36" s="9">
        <v>0.85737816538428901</v>
      </c>
      <c r="AC36" s="82">
        <v>22.750992561015579</v>
      </c>
      <c r="AD36" s="45"/>
      <c r="AE36" s="9">
        <v>0.86502688458310684</v>
      </c>
      <c r="AF36" s="82">
        <v>88.84608632358055</v>
      </c>
      <c r="AG36" s="45"/>
      <c r="AH36" s="9">
        <v>0.51700876134228502</v>
      </c>
      <c r="AI36" s="82">
        <v>2.1794842906868528</v>
      </c>
      <c r="AJ36" s="45"/>
      <c r="AK36" s="9">
        <v>0.56393211754851402</v>
      </c>
      <c r="AL36" s="82">
        <v>7.5510124696125285</v>
      </c>
      <c r="AM36" s="45"/>
      <c r="AN36" s="9">
        <v>0.64281175727989281</v>
      </c>
      <c r="AO36" s="82">
        <v>8.3819662258857104</v>
      </c>
      <c r="AP36" s="45"/>
      <c r="AQ36" s="9">
        <v>0.78384998676075113</v>
      </c>
      <c r="AR36" s="82">
        <v>43.792048051899009</v>
      </c>
      <c r="AS36" s="45"/>
      <c r="AT36" s="9">
        <v>0.63351171863303091</v>
      </c>
      <c r="AU36" s="82">
        <v>14.454921735135439</v>
      </c>
      <c r="AV36" s="45"/>
      <c r="AW36" s="9">
        <v>0.56710394209545578</v>
      </c>
      <c r="AX36" s="82">
        <v>13.64255222172766</v>
      </c>
      <c r="AY36" s="45"/>
      <c r="AZ36" s="9">
        <v>0.66344026993725835</v>
      </c>
      <c r="BA36" s="82">
        <v>1.1518707001128163</v>
      </c>
      <c r="BB36" s="45"/>
      <c r="BC36" s="9">
        <v>0.71148099870915171</v>
      </c>
      <c r="BD36" s="82">
        <v>41.801498254220064</v>
      </c>
      <c r="BE36" s="45"/>
      <c r="BF36" s="9">
        <v>0.90078725367733492</v>
      </c>
      <c r="BG36" s="82">
        <v>44.668477076459467</v>
      </c>
      <c r="BH36" s="45"/>
      <c r="BI36" s="9">
        <v>0.81173270450984358</v>
      </c>
      <c r="BJ36" s="82">
        <v>8.519565845690634</v>
      </c>
      <c r="BK36" s="45"/>
      <c r="BL36" s="9">
        <v>0.79912088012828619</v>
      </c>
      <c r="BM36" s="82">
        <v>150.91040930629765</v>
      </c>
      <c r="BN36" s="45"/>
      <c r="BO36" s="9">
        <v>0.92283569409248944</v>
      </c>
      <c r="BP36" s="82">
        <v>23.420956196870751</v>
      </c>
      <c r="BQ36" s="45"/>
      <c r="BR36" s="9">
        <v>0.72644662500660551</v>
      </c>
      <c r="BS36" s="82">
        <v>140.78569235585601</v>
      </c>
      <c r="BT36" s="45"/>
      <c r="BU36" s="9">
        <v>0.70534426568831687</v>
      </c>
      <c r="BV36" s="82">
        <v>13.986179920600044</v>
      </c>
      <c r="BW36" s="45"/>
      <c r="BX36" s="9">
        <v>0.51228302188166663</v>
      </c>
      <c r="BY36" s="82">
        <v>193.69245140006626</v>
      </c>
      <c r="BZ36" s="45"/>
      <c r="CA36" s="9">
        <v>0.91596014246641022</v>
      </c>
      <c r="CB36" s="82">
        <v>14.780777605772705</v>
      </c>
      <c r="CC36" s="45"/>
      <c r="CD36" s="9">
        <v>0.65395149856146961</v>
      </c>
      <c r="CE36" s="82">
        <v>55.950435459643309</v>
      </c>
      <c r="CF36" s="45"/>
      <c r="CG36" s="9">
        <v>0.87747952134319784</v>
      </c>
      <c r="CH36" s="82">
        <v>2.9012629904963863</v>
      </c>
      <c r="CI36" s="45"/>
      <c r="CJ36" s="9">
        <v>0.55799990971149549</v>
      </c>
      <c r="CK36" s="82">
        <v>115.74776203316458</v>
      </c>
      <c r="CL36" s="45"/>
      <c r="CM36" s="9">
        <v>0.78029907448253166</v>
      </c>
      <c r="CN36" s="82">
        <v>55.353410505104378</v>
      </c>
      <c r="CO36" s="45"/>
      <c r="CP36" s="9">
        <v>0.79778417432955828</v>
      </c>
      <c r="CQ36" s="82">
        <v>217.57949883050557</v>
      </c>
      <c r="CR36" s="45"/>
      <c r="CS36" s="9">
        <v>0.72421400330425068</v>
      </c>
      <c r="CT36" s="82">
        <v>28.131059289416154</v>
      </c>
      <c r="CU36" s="45"/>
      <c r="CV36" s="9">
        <v>0.5161541288446988</v>
      </c>
      <c r="CW36" s="82">
        <v>98.454132050608365</v>
      </c>
      <c r="CX36" s="45"/>
      <c r="CY36" s="9">
        <v>0.86120785800412303</v>
      </c>
      <c r="CZ36" s="82">
        <v>1493.7844745911539</v>
      </c>
      <c r="DA36" s="9">
        <v>0.7561883753471188</v>
      </c>
      <c r="DB36" s="21"/>
      <c r="DD36" s="83">
        <f t="shared" ref="DD36:DD43" si="2">E36+K36+Q36+T36+Z36</f>
        <v>66.893073230447854</v>
      </c>
      <c r="DE36" s="83">
        <f t="shared" ref="DE36:DE43" si="3">AF36+AI36+AL36+AO36</f>
        <v>106.95854930976564</v>
      </c>
    </row>
    <row r="37" spans="1:113" x14ac:dyDescent="0.2">
      <c r="A37" s="4"/>
      <c r="B37" s="4"/>
      <c r="C37" s="48" t="s">
        <v>3</v>
      </c>
      <c r="D37" s="84"/>
      <c r="E37" s="85">
        <v>1.6476876877351363</v>
      </c>
      <c r="F37" s="51"/>
      <c r="G37" s="10">
        <v>0.22858549494480826</v>
      </c>
      <c r="H37" s="85">
        <v>0.33074869914736282</v>
      </c>
      <c r="I37" s="51"/>
      <c r="J37" s="10">
        <v>0.11144051976986383</v>
      </c>
      <c r="K37" s="85">
        <v>4.4360211150427427</v>
      </c>
      <c r="L37" s="51"/>
      <c r="M37" s="10">
        <v>0.26153707658865438</v>
      </c>
      <c r="N37" s="85">
        <v>0.16662348463695803</v>
      </c>
      <c r="O37" s="51"/>
      <c r="P37" s="10">
        <v>0.14120407050481787</v>
      </c>
      <c r="Q37" s="85">
        <v>3.1816602268758505</v>
      </c>
      <c r="R37" s="51"/>
      <c r="S37" s="10">
        <v>0.23629332177825116</v>
      </c>
      <c r="T37" s="85">
        <v>12.957941758156489</v>
      </c>
      <c r="U37" s="51"/>
      <c r="V37" s="10">
        <v>0.26011611543723828</v>
      </c>
      <c r="W37" s="85">
        <v>2.0435769168765283</v>
      </c>
      <c r="X37" s="51"/>
      <c r="Y37" s="10">
        <v>0.12893320490263191</v>
      </c>
      <c r="Z37" s="85">
        <v>0.27713012368562984</v>
      </c>
      <c r="AA37" s="51"/>
      <c r="AB37" s="10">
        <v>0.14262183461571096</v>
      </c>
      <c r="AC37" s="85">
        <v>3.5499154991775397</v>
      </c>
      <c r="AD37" s="51"/>
      <c r="AE37" s="10">
        <v>0.13497311541689308</v>
      </c>
      <c r="AF37" s="85">
        <v>83.000298045058997</v>
      </c>
      <c r="AG37" s="51"/>
      <c r="AH37" s="10">
        <v>0.48299123865771493</v>
      </c>
      <c r="AI37" s="85">
        <v>1.6853147212249948</v>
      </c>
      <c r="AJ37" s="51"/>
      <c r="AK37" s="10">
        <v>0.43606788245148598</v>
      </c>
      <c r="AL37" s="85">
        <v>4.1958362525782666</v>
      </c>
      <c r="AM37" s="51"/>
      <c r="AN37" s="10">
        <v>0.35718824272010719</v>
      </c>
      <c r="AO37" s="85">
        <v>2.3113633237186293</v>
      </c>
      <c r="AP37" s="51"/>
      <c r="AQ37" s="10">
        <v>0.2161500132392489</v>
      </c>
      <c r="AR37" s="85">
        <v>25.333820916068841</v>
      </c>
      <c r="AS37" s="51"/>
      <c r="AT37" s="10">
        <v>0.36648828136696915</v>
      </c>
      <c r="AU37" s="85">
        <v>11.034094761072172</v>
      </c>
      <c r="AV37" s="51"/>
      <c r="AW37" s="10">
        <v>0.43289605790454416</v>
      </c>
      <c r="AX37" s="85">
        <v>6.9207943822067683</v>
      </c>
      <c r="AY37" s="51"/>
      <c r="AZ37" s="10">
        <v>0.33655973006274176</v>
      </c>
      <c r="BA37" s="85">
        <v>0.46710535434635947</v>
      </c>
      <c r="BB37" s="51"/>
      <c r="BC37" s="10">
        <v>0.28851900129084834</v>
      </c>
      <c r="BD37" s="85">
        <v>4.6040187905332139</v>
      </c>
      <c r="BE37" s="51"/>
      <c r="BF37" s="10">
        <v>9.9212746322664996E-2</v>
      </c>
      <c r="BG37" s="85">
        <v>10.360077062469884</v>
      </c>
      <c r="BH37" s="51"/>
      <c r="BI37" s="10">
        <v>0.18826729549015644</v>
      </c>
      <c r="BJ37" s="85">
        <v>2.1416070225779964</v>
      </c>
      <c r="BK37" s="51"/>
      <c r="BL37" s="10">
        <v>0.20087911987171372</v>
      </c>
      <c r="BM37" s="85">
        <v>12.618602707809544</v>
      </c>
      <c r="BN37" s="51"/>
      <c r="BO37" s="10">
        <v>7.7164305907510597E-2</v>
      </c>
      <c r="BP37" s="85">
        <v>8.8194801829634741</v>
      </c>
      <c r="BQ37" s="51"/>
      <c r="BR37" s="10">
        <v>0.27355337499339466</v>
      </c>
      <c r="BS37" s="85">
        <v>58.81285718146669</v>
      </c>
      <c r="BT37" s="51"/>
      <c r="BU37" s="10">
        <v>0.29465573431168318</v>
      </c>
      <c r="BV37" s="85">
        <v>13.315486000763912</v>
      </c>
      <c r="BW37" s="51"/>
      <c r="BX37" s="10">
        <v>0.48771697811833337</v>
      </c>
      <c r="BY37" s="85">
        <v>17.771391206130204</v>
      </c>
      <c r="BZ37" s="51"/>
      <c r="CA37" s="10">
        <v>8.4039857533589779E-2</v>
      </c>
      <c r="CB37" s="85">
        <v>7.8214759838080692</v>
      </c>
      <c r="CC37" s="51"/>
      <c r="CD37" s="10">
        <v>0.34604850143853028</v>
      </c>
      <c r="CE37" s="85">
        <v>7.8122326126524806</v>
      </c>
      <c r="CF37" s="51"/>
      <c r="CG37" s="10">
        <v>0.12252047865680223</v>
      </c>
      <c r="CH37" s="85">
        <v>2.2981338911203797</v>
      </c>
      <c r="CI37" s="51"/>
      <c r="CJ37" s="10">
        <v>0.44200009028850462</v>
      </c>
      <c r="CK37" s="85">
        <v>32.589927730115804</v>
      </c>
      <c r="CL37" s="51"/>
      <c r="CM37" s="10">
        <v>0.21970092551746845</v>
      </c>
      <c r="CN37" s="85">
        <v>14.030531024723869</v>
      </c>
      <c r="CO37" s="51"/>
      <c r="CP37" s="10">
        <v>0.20221582567044169</v>
      </c>
      <c r="CQ37" s="85">
        <v>82.855866735186098</v>
      </c>
      <c r="CR37" s="51"/>
      <c r="CS37" s="10">
        <v>0.27578599669574938</v>
      </c>
      <c r="CT37" s="85">
        <v>26.370217979026009</v>
      </c>
      <c r="CU37" s="51"/>
      <c r="CV37" s="10">
        <v>0.48384587115530109</v>
      </c>
      <c r="CW37" s="85">
        <v>15.866854614305479</v>
      </c>
      <c r="CX37" s="51"/>
      <c r="CY37" s="10">
        <v>0.13879214199587697</v>
      </c>
      <c r="CZ37" s="85">
        <v>481.62869399326235</v>
      </c>
      <c r="DA37" s="10">
        <v>0.24381162465288114</v>
      </c>
      <c r="DB37" s="21"/>
      <c r="DD37" s="86">
        <f t="shared" si="2"/>
        <v>22.500440911495851</v>
      </c>
      <c r="DE37" s="86">
        <f t="shared" si="3"/>
        <v>91.192812342580879</v>
      </c>
    </row>
    <row r="38" spans="1:113" x14ac:dyDescent="0.2">
      <c r="A38" s="4"/>
      <c r="B38" s="4"/>
      <c r="C38" s="54" t="s">
        <v>4</v>
      </c>
      <c r="D38" s="87"/>
      <c r="E38" s="88">
        <v>3.0621391630077793E-3</v>
      </c>
      <c r="F38" s="76"/>
      <c r="G38" s="11">
        <v>4.248138778825007E-4</v>
      </c>
      <c r="H38" s="88">
        <v>1.6172792631624724E-3</v>
      </c>
      <c r="I38" s="76"/>
      <c r="J38" s="11">
        <v>5.4491655496896716E-4</v>
      </c>
      <c r="K38" s="88">
        <v>0.86506038371353733</v>
      </c>
      <c r="L38" s="76"/>
      <c r="M38" s="11">
        <v>5.1001868106959669E-2</v>
      </c>
      <c r="N38" s="88">
        <v>6.1496737431420909E-2</v>
      </c>
      <c r="O38" s="76"/>
      <c r="P38" s="11">
        <v>5.2115040487855466E-2</v>
      </c>
      <c r="Q38" s="88">
        <v>1.0421186090707411</v>
      </c>
      <c r="R38" s="76"/>
      <c r="S38" s="11">
        <v>7.7395337737257611E-2</v>
      </c>
      <c r="T38" s="88">
        <v>1.7341219881992629</v>
      </c>
      <c r="U38" s="76"/>
      <c r="V38" s="11">
        <v>3.4810549675511608E-2</v>
      </c>
      <c r="W38" s="88">
        <v>0.63469549196959363</v>
      </c>
      <c r="X38" s="76"/>
      <c r="Y38" s="11">
        <v>4.0044161411829406E-2</v>
      </c>
      <c r="Z38" s="88">
        <v>0</v>
      </c>
      <c r="AA38" s="76"/>
      <c r="AB38" s="11">
        <v>0</v>
      </c>
      <c r="AC38" s="88">
        <v>-0.49374898508737197</v>
      </c>
      <c r="AD38" s="76"/>
      <c r="AE38" s="11">
        <v>-1.8773077490608379E-2</v>
      </c>
      <c r="AF38" s="88">
        <v>15.715208799586424</v>
      </c>
      <c r="AG38" s="76"/>
      <c r="AH38" s="11">
        <v>9.1449167565112371E-2</v>
      </c>
      <c r="AI38" s="88">
        <v>0.55842093578638285</v>
      </c>
      <c r="AJ38" s="76"/>
      <c r="AK38" s="11">
        <v>0.14448899776295013</v>
      </c>
      <c r="AL38" s="88">
        <v>0.68215037626798791</v>
      </c>
      <c r="AM38" s="76"/>
      <c r="AN38" s="11">
        <v>5.8070925437164092E-2</v>
      </c>
      <c r="AO38" s="88">
        <v>0.47040560441637136</v>
      </c>
      <c r="AP38" s="76"/>
      <c r="AQ38" s="11">
        <v>4.3990564607052321E-2</v>
      </c>
      <c r="AR38" s="88">
        <v>0</v>
      </c>
      <c r="AS38" s="76"/>
      <c r="AT38" s="11">
        <v>0</v>
      </c>
      <c r="AU38" s="88">
        <v>0</v>
      </c>
      <c r="AV38" s="76"/>
      <c r="AW38" s="11">
        <v>0</v>
      </c>
      <c r="AX38" s="88">
        <v>0</v>
      </c>
      <c r="AY38" s="76"/>
      <c r="AZ38" s="11">
        <v>0</v>
      </c>
      <c r="BA38" s="88">
        <v>0.17193647606060106</v>
      </c>
      <c r="BB38" s="76"/>
      <c r="BC38" s="11">
        <v>0.10620075299262965</v>
      </c>
      <c r="BD38" s="88">
        <v>0</v>
      </c>
      <c r="BE38" s="76"/>
      <c r="BF38" s="11">
        <v>0</v>
      </c>
      <c r="BG38" s="88">
        <v>3.6551321924978768</v>
      </c>
      <c r="BH38" s="76"/>
      <c r="BI38" s="11">
        <v>6.6422464658436181E-2</v>
      </c>
      <c r="BJ38" s="88">
        <v>1.1527107747694108</v>
      </c>
      <c r="BK38" s="76"/>
      <c r="BL38" s="11">
        <v>0.1081223228450108</v>
      </c>
      <c r="BM38" s="88">
        <v>0.53677413549263875</v>
      </c>
      <c r="BN38" s="76"/>
      <c r="BO38" s="11">
        <v>3.2824397877872138E-3</v>
      </c>
      <c r="BP38" s="88">
        <v>0</v>
      </c>
      <c r="BQ38" s="76"/>
      <c r="BR38" s="11">
        <v>0</v>
      </c>
      <c r="BS38" s="88">
        <v>0.84439761808664104</v>
      </c>
      <c r="BT38" s="76"/>
      <c r="BU38" s="11">
        <v>4.2304797306593062E-3</v>
      </c>
      <c r="BV38" s="88">
        <v>0</v>
      </c>
      <c r="BW38" s="76"/>
      <c r="BX38" s="11">
        <v>0</v>
      </c>
      <c r="BY38" s="88">
        <v>0.58039436119857213</v>
      </c>
      <c r="BZ38" s="76"/>
      <c r="CA38" s="11">
        <v>2.7446505939051967E-3</v>
      </c>
      <c r="CB38" s="88">
        <v>0</v>
      </c>
      <c r="CC38" s="76"/>
      <c r="CD38" s="11">
        <v>0</v>
      </c>
      <c r="CE38" s="88">
        <v>0.485780053074228</v>
      </c>
      <c r="CF38" s="76"/>
      <c r="CG38" s="11">
        <v>7.6185653417676592E-3</v>
      </c>
      <c r="CH38" s="88">
        <v>0</v>
      </c>
      <c r="CI38" s="76"/>
      <c r="CJ38" s="11">
        <v>0</v>
      </c>
      <c r="CK38" s="88">
        <v>0</v>
      </c>
      <c r="CL38" s="76"/>
      <c r="CM38" s="11">
        <v>0</v>
      </c>
      <c r="CN38" s="88">
        <v>0</v>
      </c>
      <c r="CO38" s="76"/>
      <c r="CP38" s="11">
        <v>0</v>
      </c>
      <c r="CQ38" s="88">
        <v>0</v>
      </c>
      <c r="CR38" s="76"/>
      <c r="CS38" s="11">
        <v>0</v>
      </c>
      <c r="CT38" s="88">
        <v>17.056591619981344</v>
      </c>
      <c r="CU38" s="76"/>
      <c r="CV38" s="11">
        <v>0.31295764934040565</v>
      </c>
      <c r="CW38" s="88">
        <v>5.2096936557785707</v>
      </c>
      <c r="CX38" s="76"/>
      <c r="CY38" s="11">
        <v>4.5570754834794239E-2</v>
      </c>
      <c r="CZ38" s="88">
        <v>50.9680202467204</v>
      </c>
      <c r="DA38" s="11">
        <v>2.5801194938496919E-2</v>
      </c>
      <c r="DB38" s="21"/>
      <c r="DD38" s="89">
        <f t="shared" si="2"/>
        <v>3.644363120146549</v>
      </c>
      <c r="DE38" s="89">
        <f t="shared" si="3"/>
        <v>17.426185716057166</v>
      </c>
    </row>
    <row r="39" spans="1:113" x14ac:dyDescent="0.2">
      <c r="A39" s="4"/>
      <c r="B39" s="4"/>
      <c r="C39" s="54" t="s">
        <v>5</v>
      </c>
      <c r="D39" s="87"/>
      <c r="E39" s="88">
        <v>-3.3052587477611734E-3</v>
      </c>
      <c r="F39" s="55"/>
      <c r="G39" s="11">
        <v>-4.5854212081670672E-4</v>
      </c>
      <c r="H39" s="88">
        <v>0</v>
      </c>
      <c r="I39" s="55"/>
      <c r="J39" s="11">
        <v>0</v>
      </c>
      <c r="K39" s="88">
        <v>1.2230054918581609E-2</v>
      </c>
      <c r="L39" s="55"/>
      <c r="M39" s="11">
        <v>7.2105446006059135E-4</v>
      </c>
      <c r="N39" s="88">
        <v>0</v>
      </c>
      <c r="O39" s="55"/>
      <c r="P39" s="11">
        <v>0</v>
      </c>
      <c r="Q39" s="88">
        <v>2.5205866656076267E-2</v>
      </c>
      <c r="R39" s="55"/>
      <c r="S39" s="11">
        <v>1.871971717832435E-3</v>
      </c>
      <c r="T39" s="88">
        <v>7.6450148867000259E-2</v>
      </c>
      <c r="U39" s="55"/>
      <c r="V39" s="11">
        <v>1.5346508048136062E-3</v>
      </c>
      <c r="W39" s="88">
        <v>0</v>
      </c>
      <c r="X39" s="55"/>
      <c r="Y39" s="11">
        <v>0</v>
      </c>
      <c r="Z39" s="88">
        <v>0</v>
      </c>
      <c r="AA39" s="55"/>
      <c r="AB39" s="11">
        <v>0</v>
      </c>
      <c r="AC39" s="88">
        <v>-8.4477283328136088E-2</v>
      </c>
      <c r="AD39" s="55"/>
      <c r="AE39" s="11">
        <v>-3.2119531057558399E-3</v>
      </c>
      <c r="AF39" s="88">
        <v>5.5185156870039016</v>
      </c>
      <c r="AG39" s="55"/>
      <c r="AH39" s="11">
        <v>3.2113074169577829E-2</v>
      </c>
      <c r="AI39" s="88">
        <v>1.5410373739585401E-2</v>
      </c>
      <c r="AJ39" s="55"/>
      <c r="AK39" s="11">
        <v>3.9873674393127532E-3</v>
      </c>
      <c r="AL39" s="88">
        <v>-0.11251988274338975</v>
      </c>
      <c r="AM39" s="55"/>
      <c r="AN39" s="11">
        <v>-9.5787291897979545E-3</v>
      </c>
      <c r="AO39" s="88">
        <v>1.3674762675358278E-2</v>
      </c>
      <c r="AP39" s="55"/>
      <c r="AQ39" s="11">
        <v>1.2788124233825988E-3</v>
      </c>
      <c r="AR39" s="88">
        <v>0</v>
      </c>
      <c r="AS39" s="55"/>
      <c r="AT39" s="11">
        <v>0</v>
      </c>
      <c r="AU39" s="88">
        <v>0</v>
      </c>
      <c r="AV39" s="55"/>
      <c r="AW39" s="11">
        <v>0</v>
      </c>
      <c r="AX39" s="88">
        <v>0</v>
      </c>
      <c r="AY39" s="55"/>
      <c r="AZ39" s="11">
        <v>0</v>
      </c>
      <c r="BA39" s="88">
        <v>0</v>
      </c>
      <c r="BB39" s="55"/>
      <c r="BC39" s="11">
        <v>0</v>
      </c>
      <c r="BD39" s="88">
        <v>-6.1197729626892239E-2</v>
      </c>
      <c r="BE39" s="55"/>
      <c r="BF39" s="11">
        <v>-1.3187597838393529E-3</v>
      </c>
      <c r="BG39" s="88">
        <v>0.39148567689736069</v>
      </c>
      <c r="BH39" s="55"/>
      <c r="BI39" s="11">
        <v>7.1142279317204229E-3</v>
      </c>
      <c r="BJ39" s="88">
        <v>4.9656574877350756E-2</v>
      </c>
      <c r="BK39" s="55"/>
      <c r="BL39" s="11">
        <v>4.6577028147762279E-3</v>
      </c>
      <c r="BM39" s="88">
        <v>0</v>
      </c>
      <c r="BN39" s="55"/>
      <c r="BO39" s="11">
        <v>0</v>
      </c>
      <c r="BP39" s="88">
        <v>0</v>
      </c>
      <c r="BQ39" s="55"/>
      <c r="BR39" s="11">
        <v>0</v>
      </c>
      <c r="BS39" s="88">
        <v>0</v>
      </c>
      <c r="BT39" s="55"/>
      <c r="BU39" s="11">
        <v>0</v>
      </c>
      <c r="BV39" s="88">
        <v>0</v>
      </c>
      <c r="BW39" s="55"/>
      <c r="BX39" s="11">
        <v>0</v>
      </c>
      <c r="BY39" s="88">
        <v>0</v>
      </c>
      <c r="BZ39" s="55"/>
      <c r="CA39" s="11">
        <v>0</v>
      </c>
      <c r="CB39" s="88">
        <v>0</v>
      </c>
      <c r="CC39" s="55"/>
      <c r="CD39" s="11">
        <v>0</v>
      </c>
      <c r="CE39" s="88">
        <v>0</v>
      </c>
      <c r="CF39" s="55"/>
      <c r="CG39" s="11">
        <v>0</v>
      </c>
      <c r="CH39" s="88">
        <v>6.3847379667017201E-2</v>
      </c>
      <c r="CI39" s="55"/>
      <c r="CJ39" s="11">
        <v>1.2279766503834133E-2</v>
      </c>
      <c r="CK39" s="88">
        <v>1.4240036606969884</v>
      </c>
      <c r="CL39" s="55"/>
      <c r="CM39" s="11">
        <v>9.5997427421812762E-3</v>
      </c>
      <c r="CN39" s="88">
        <v>0.61763048270635357</v>
      </c>
      <c r="CO39" s="55"/>
      <c r="CP39" s="11">
        <v>8.9016344284914024E-3</v>
      </c>
      <c r="CQ39" s="88">
        <v>4.2715316048507281</v>
      </c>
      <c r="CR39" s="55"/>
      <c r="CS39" s="11">
        <v>1.4217805539663529E-2</v>
      </c>
      <c r="CT39" s="88">
        <v>0.2039306947705796</v>
      </c>
      <c r="CU39" s="55"/>
      <c r="CV39" s="11">
        <v>3.7417599181416147E-3</v>
      </c>
      <c r="CW39" s="88">
        <v>2.8213268670084473</v>
      </c>
      <c r="CX39" s="55"/>
      <c r="CY39" s="11">
        <v>2.4678993326728679E-2</v>
      </c>
      <c r="CZ39" s="88">
        <v>15.243399680889148</v>
      </c>
      <c r="DA39" s="11">
        <v>7.7165627542174322E-3</v>
      </c>
      <c r="DB39" s="21"/>
      <c r="DD39" s="89">
        <f t="shared" si="2"/>
        <v>0.11058081169389697</v>
      </c>
      <c r="DE39" s="89">
        <f t="shared" si="3"/>
        <v>5.4350809406754559</v>
      </c>
    </row>
    <row r="40" spans="1:113" x14ac:dyDescent="0.2">
      <c r="A40" s="4"/>
      <c r="B40" s="4"/>
      <c r="C40" s="54" t="s">
        <v>6</v>
      </c>
      <c r="D40" s="87"/>
      <c r="E40" s="88">
        <v>0</v>
      </c>
      <c r="F40" s="55"/>
      <c r="G40" s="11">
        <v>0</v>
      </c>
      <c r="H40" s="88">
        <v>0.13646540284819197</v>
      </c>
      <c r="I40" s="55"/>
      <c r="J40" s="11">
        <v>4.597984954501861E-2</v>
      </c>
      <c r="K40" s="88">
        <v>0</v>
      </c>
      <c r="L40" s="55"/>
      <c r="M40" s="11">
        <v>0</v>
      </c>
      <c r="N40" s="88">
        <v>3.3885379322629694E-2</v>
      </c>
      <c r="O40" s="55"/>
      <c r="P40" s="11">
        <v>2.871596102662359E-2</v>
      </c>
      <c r="Q40" s="88">
        <v>0</v>
      </c>
      <c r="R40" s="55"/>
      <c r="S40" s="11">
        <v>0</v>
      </c>
      <c r="T40" s="88">
        <v>0</v>
      </c>
      <c r="U40" s="55"/>
      <c r="V40" s="11">
        <v>0</v>
      </c>
      <c r="W40" s="88">
        <v>0.32961737051556805</v>
      </c>
      <c r="X40" s="55"/>
      <c r="Y40" s="11">
        <v>2.0796194956589551E-2</v>
      </c>
      <c r="Z40" s="88">
        <v>2.664523536793334E-3</v>
      </c>
      <c r="AA40" s="55"/>
      <c r="AB40" s="11">
        <v>1.3712664294311555E-3</v>
      </c>
      <c r="AC40" s="88">
        <v>6.467549136261197E-2</v>
      </c>
      <c r="AD40" s="55"/>
      <c r="AE40" s="11">
        <v>2.4590592543266387E-3</v>
      </c>
      <c r="AF40" s="88">
        <v>0</v>
      </c>
      <c r="AG40" s="55"/>
      <c r="AH40" s="11">
        <v>0</v>
      </c>
      <c r="AI40" s="88">
        <v>0</v>
      </c>
      <c r="AJ40" s="55"/>
      <c r="AK40" s="11">
        <v>0</v>
      </c>
      <c r="AL40" s="88">
        <v>0</v>
      </c>
      <c r="AM40" s="55"/>
      <c r="AN40" s="11">
        <v>0</v>
      </c>
      <c r="AO40" s="88">
        <v>0.23214036669906365</v>
      </c>
      <c r="AP40" s="55"/>
      <c r="AQ40" s="11">
        <v>2.1708894841612078E-2</v>
      </c>
      <c r="AR40" s="88">
        <v>4.5583545894031268</v>
      </c>
      <c r="AS40" s="55"/>
      <c r="AT40" s="11">
        <v>6.5942817898107256E-2</v>
      </c>
      <c r="AU40" s="88">
        <v>5.2390452597263808</v>
      </c>
      <c r="AV40" s="55"/>
      <c r="AW40" s="11">
        <v>0.20554128718563439</v>
      </c>
      <c r="AX40" s="88">
        <v>1.4235359261707599</v>
      </c>
      <c r="AY40" s="55"/>
      <c r="AZ40" s="11">
        <v>6.9226860471164345E-2</v>
      </c>
      <c r="BA40" s="88">
        <v>0</v>
      </c>
      <c r="BB40" s="55"/>
      <c r="BC40" s="11">
        <v>0</v>
      </c>
      <c r="BD40" s="88">
        <v>3.402943391514146E-2</v>
      </c>
      <c r="BE40" s="55"/>
      <c r="BF40" s="11">
        <v>7.333057809122915E-4</v>
      </c>
      <c r="BG40" s="88">
        <v>-0.85906392862530456</v>
      </c>
      <c r="BH40" s="55"/>
      <c r="BI40" s="11">
        <v>-1.5611239329611408E-2</v>
      </c>
      <c r="BJ40" s="88">
        <v>0.42367287968870404</v>
      </c>
      <c r="BK40" s="55"/>
      <c r="BL40" s="11">
        <v>3.973980020056727E-2</v>
      </c>
      <c r="BM40" s="88">
        <v>0</v>
      </c>
      <c r="BN40" s="55"/>
      <c r="BO40" s="11">
        <v>0</v>
      </c>
      <c r="BP40" s="88">
        <v>4.7469950269368688</v>
      </c>
      <c r="BQ40" s="55"/>
      <c r="BR40" s="11">
        <v>0.14723730693378653</v>
      </c>
      <c r="BS40" s="88">
        <v>40.44789893486859</v>
      </c>
      <c r="BT40" s="55"/>
      <c r="BU40" s="11">
        <v>0.20264625684218854</v>
      </c>
      <c r="BV40" s="88">
        <v>10.910119184201577</v>
      </c>
      <c r="BW40" s="55"/>
      <c r="BX40" s="11">
        <v>0.39961367982545887</v>
      </c>
      <c r="BY40" s="88">
        <v>6.2904716645383214</v>
      </c>
      <c r="BZ40" s="55"/>
      <c r="CA40" s="11">
        <v>2.9747268313159811E-2</v>
      </c>
      <c r="CB40" s="88">
        <v>5.2733832339322433</v>
      </c>
      <c r="CC40" s="55"/>
      <c r="CD40" s="11">
        <v>0.23331227627510454</v>
      </c>
      <c r="CE40" s="88">
        <v>1.9377894207865094</v>
      </c>
      <c r="CF40" s="55"/>
      <c r="CG40" s="11">
        <v>3.0390657721370642E-2</v>
      </c>
      <c r="CH40" s="88">
        <v>1.6606909791749829</v>
      </c>
      <c r="CI40" s="55"/>
      <c r="CJ40" s="11">
        <v>0.31940069530883491</v>
      </c>
      <c r="CK40" s="88">
        <v>8.9368294835139288</v>
      </c>
      <c r="CL40" s="55"/>
      <c r="CM40" s="11">
        <v>6.0246519261392455E-2</v>
      </c>
      <c r="CN40" s="88">
        <v>4.6547595001045607</v>
      </c>
      <c r="CO40" s="55"/>
      <c r="CP40" s="11">
        <v>6.7086985799206481E-2</v>
      </c>
      <c r="CQ40" s="88">
        <v>41.081087573340589</v>
      </c>
      <c r="CR40" s="55"/>
      <c r="CS40" s="11">
        <v>0.13673852109916804</v>
      </c>
      <c r="CT40" s="88">
        <v>3.7705815071609026</v>
      </c>
      <c r="CU40" s="55"/>
      <c r="CV40" s="11">
        <v>6.918336039335686E-2</v>
      </c>
      <c r="CW40" s="88">
        <v>1.6487754696651442</v>
      </c>
      <c r="CX40" s="55"/>
      <c r="CY40" s="11">
        <v>1.4422334146729058E-2</v>
      </c>
      <c r="CZ40" s="88">
        <v>142.97840467278789</v>
      </c>
      <c r="DA40" s="11">
        <v>7.2378987315978263E-2</v>
      </c>
      <c r="DB40" s="21"/>
      <c r="DD40" s="89">
        <f t="shared" si="2"/>
        <v>2.664523536793334E-3</v>
      </c>
      <c r="DE40" s="89">
        <f t="shared" si="3"/>
        <v>0.23214036669906365</v>
      </c>
    </row>
    <row r="41" spans="1:113" x14ac:dyDescent="0.2">
      <c r="A41" s="4"/>
      <c r="B41" s="4"/>
      <c r="C41" s="54" t="s">
        <v>9</v>
      </c>
      <c r="D41" s="87"/>
      <c r="E41" s="88">
        <v>0.35937786051170334</v>
      </c>
      <c r="F41" s="55"/>
      <c r="G41" s="11">
        <v>4.9856879267085506E-2</v>
      </c>
      <c r="H41" s="88">
        <v>2.9813707136008588E-2</v>
      </c>
      <c r="I41" s="55"/>
      <c r="J41" s="11">
        <v>1.0045254986847274E-2</v>
      </c>
      <c r="K41" s="88">
        <v>0.6533073934825353</v>
      </c>
      <c r="L41" s="55"/>
      <c r="M41" s="11">
        <v>3.8517423919775376E-2</v>
      </c>
      <c r="N41" s="88">
        <v>1.0327812241801597E-2</v>
      </c>
      <c r="O41" s="55"/>
      <c r="P41" s="11">
        <v>8.7522424052606101E-3</v>
      </c>
      <c r="Q41" s="88">
        <v>0.43016644157130673</v>
      </c>
      <c r="R41" s="55"/>
      <c r="S41" s="11">
        <v>3.194730114102165E-2</v>
      </c>
      <c r="T41" s="88">
        <v>1.5295516559193687</v>
      </c>
      <c r="U41" s="55"/>
      <c r="V41" s="11">
        <v>3.0704030202011397E-2</v>
      </c>
      <c r="W41" s="88">
        <v>0.15359920412757908</v>
      </c>
      <c r="X41" s="55"/>
      <c r="Y41" s="11">
        <v>9.6908697172658886E-3</v>
      </c>
      <c r="Z41" s="88">
        <v>6.0356140432850543E-2</v>
      </c>
      <c r="AA41" s="55"/>
      <c r="AB41" s="11">
        <v>3.106159433112177E-2</v>
      </c>
      <c r="AC41" s="88">
        <v>0.80641193048117399</v>
      </c>
      <c r="AD41" s="55"/>
      <c r="AE41" s="11">
        <v>3.0660991956459951E-2</v>
      </c>
      <c r="AF41" s="88">
        <v>8.6899523735414483</v>
      </c>
      <c r="AG41" s="55"/>
      <c r="AH41" s="11">
        <v>5.0568142038415143E-2</v>
      </c>
      <c r="AI41" s="88">
        <v>0.16861205862899611</v>
      </c>
      <c r="AJ41" s="55"/>
      <c r="AK41" s="11">
        <v>4.3627639654561678E-2</v>
      </c>
      <c r="AL41" s="88">
        <v>0.57270042371349539</v>
      </c>
      <c r="AM41" s="55"/>
      <c r="AN41" s="11">
        <v>4.8753536991722357E-2</v>
      </c>
      <c r="AO41" s="88">
        <v>1.2365140622355351</v>
      </c>
      <c r="AP41" s="55"/>
      <c r="AQ41" s="11">
        <v>0.11563414898040685</v>
      </c>
      <c r="AR41" s="88">
        <v>4.7657598357019904</v>
      </c>
      <c r="AS41" s="55"/>
      <c r="AT41" s="11">
        <v>6.8943217739662555E-2</v>
      </c>
      <c r="AU41" s="88">
        <v>1.8367001037573409</v>
      </c>
      <c r="AV41" s="55"/>
      <c r="AW41" s="11">
        <v>7.2058492489524451E-2</v>
      </c>
      <c r="AX41" s="88">
        <v>1.7751766103268367</v>
      </c>
      <c r="AY41" s="55"/>
      <c r="AZ41" s="11">
        <v>8.6327223117816265E-2</v>
      </c>
      <c r="BA41" s="88">
        <v>0.13994560394156086</v>
      </c>
      <c r="BB41" s="55"/>
      <c r="BC41" s="11">
        <v>8.6440811496937262E-2</v>
      </c>
      <c r="BD41" s="88">
        <v>1.0496817912863399</v>
      </c>
      <c r="BE41" s="55"/>
      <c r="BF41" s="11">
        <v>2.2619762867290786E-2</v>
      </c>
      <c r="BG41" s="88">
        <v>1.449077300072791</v>
      </c>
      <c r="BH41" s="55"/>
      <c r="BI41" s="11">
        <v>2.633318870080319E-2</v>
      </c>
      <c r="BJ41" s="88">
        <v>0.23627800752924943</v>
      </c>
      <c r="BK41" s="55"/>
      <c r="BL41" s="11">
        <v>2.216247784823893E-2</v>
      </c>
      <c r="BM41" s="88">
        <v>2.3790917012456889</v>
      </c>
      <c r="BN41" s="55"/>
      <c r="BO41" s="11">
        <v>1.4548438053551325E-2</v>
      </c>
      <c r="BP41" s="88">
        <v>1.3288397147380748</v>
      </c>
      <c r="BQ41" s="55"/>
      <c r="BR41" s="11">
        <v>4.1216554859326862E-2</v>
      </c>
      <c r="BS41" s="88">
        <v>2.9344317670357745</v>
      </c>
      <c r="BT41" s="55"/>
      <c r="BU41" s="11">
        <v>1.4701668793876022E-2</v>
      </c>
      <c r="BV41" s="88">
        <v>0.7913415435696014</v>
      </c>
      <c r="BW41" s="55"/>
      <c r="BX41" s="11">
        <v>2.8985100976946794E-2</v>
      </c>
      <c r="BY41" s="88">
        <v>2.2560721071233703</v>
      </c>
      <c r="BZ41" s="55"/>
      <c r="CA41" s="11">
        <v>1.066883150953042E-2</v>
      </c>
      <c r="CB41" s="88">
        <v>0.83722249178768238</v>
      </c>
      <c r="CC41" s="55"/>
      <c r="CD41" s="11">
        <v>3.7041549351239322E-2</v>
      </c>
      <c r="CE41" s="88">
        <v>1.0968676497792766</v>
      </c>
      <c r="CF41" s="55"/>
      <c r="CG41" s="11">
        <v>1.7202348693056872E-2</v>
      </c>
      <c r="CH41" s="88">
        <v>0.14289501540070659</v>
      </c>
      <c r="CI41" s="55"/>
      <c r="CJ41" s="11">
        <v>2.7482998250418812E-2</v>
      </c>
      <c r="CK41" s="88">
        <v>3.931792241205843</v>
      </c>
      <c r="CL41" s="55"/>
      <c r="CM41" s="11">
        <v>2.6505686096906723E-2</v>
      </c>
      <c r="CN41" s="88">
        <v>2.2259490551547692</v>
      </c>
      <c r="CO41" s="55"/>
      <c r="CP41" s="11">
        <v>3.2081617245653747E-2</v>
      </c>
      <c r="CQ41" s="88">
        <v>12.325595584181992</v>
      </c>
      <c r="CR41" s="55"/>
      <c r="CS41" s="11">
        <v>4.1025781239082987E-2</v>
      </c>
      <c r="CT41" s="88">
        <v>1.4590112536624715</v>
      </c>
      <c r="CU41" s="55"/>
      <c r="CV41" s="11">
        <v>2.6770221300983742E-2</v>
      </c>
      <c r="CW41" s="88">
        <v>1.7890533512996294</v>
      </c>
      <c r="CX41" s="55"/>
      <c r="CY41" s="11">
        <v>1.564938690166769E-2</v>
      </c>
      <c r="CZ41" s="88">
        <v>59.451473792824785</v>
      </c>
      <c r="DA41" s="11">
        <v>3.0095716044774467E-2</v>
      </c>
      <c r="DB41" s="21"/>
      <c r="DD41" s="89">
        <f t="shared" si="2"/>
        <v>3.0327594919177647</v>
      </c>
      <c r="DE41" s="89">
        <f t="shared" si="3"/>
        <v>10.667778918119476</v>
      </c>
    </row>
    <row r="42" spans="1:113" x14ac:dyDescent="0.2">
      <c r="A42" s="4"/>
      <c r="B42" s="4"/>
      <c r="C42" s="61" t="s">
        <v>7</v>
      </c>
      <c r="D42" s="87"/>
      <c r="E42" s="88">
        <v>-3.7969478551646146E-3</v>
      </c>
      <c r="F42" s="55"/>
      <c r="G42" s="11">
        <v>-5.2675468246379819E-4</v>
      </c>
      <c r="H42" s="88">
        <v>1.2059177826552187E-2</v>
      </c>
      <c r="I42" s="55"/>
      <c r="J42" s="11">
        <v>4.0631483916719361E-3</v>
      </c>
      <c r="K42" s="88">
        <v>0.1664260131380047</v>
      </c>
      <c r="L42" s="55"/>
      <c r="M42" s="11">
        <v>9.8120752394117803E-3</v>
      </c>
      <c r="N42" s="88">
        <v>4.5745151980832264E-3</v>
      </c>
      <c r="O42" s="55"/>
      <c r="P42" s="11">
        <v>3.876645407836055E-3</v>
      </c>
      <c r="Q42" s="88">
        <v>0.51592415151957194</v>
      </c>
      <c r="R42" s="55"/>
      <c r="S42" s="11">
        <v>3.8316294907420473E-2</v>
      </c>
      <c r="T42" s="88">
        <v>1.144008413455317</v>
      </c>
      <c r="U42" s="55"/>
      <c r="V42" s="11">
        <v>2.2964682978930961E-2</v>
      </c>
      <c r="W42" s="88">
        <v>7.4317202487443126E-2</v>
      </c>
      <c r="X42" s="55"/>
      <c r="Y42" s="11">
        <v>4.6888154866953939E-3</v>
      </c>
      <c r="Z42" s="88">
        <v>3.5578733101502016E-3</v>
      </c>
      <c r="AA42" s="55"/>
      <c r="AB42" s="11">
        <v>1.8310186279118172E-3</v>
      </c>
      <c r="AC42" s="88">
        <v>6.044610022189173E-2</v>
      </c>
      <c r="AD42" s="55"/>
      <c r="AE42" s="11">
        <v>2.2982514551799049E-3</v>
      </c>
      <c r="AF42" s="88">
        <v>8.1277953457465042</v>
      </c>
      <c r="AG42" s="55"/>
      <c r="AH42" s="11">
        <v>4.7296865602426692E-2</v>
      </c>
      <c r="AI42" s="88">
        <v>8.9401531752588581E-2</v>
      </c>
      <c r="AJ42" s="55"/>
      <c r="AK42" s="11">
        <v>2.313225900675317E-2</v>
      </c>
      <c r="AL42" s="88">
        <v>6.0778088243396616E-2</v>
      </c>
      <c r="AM42" s="55"/>
      <c r="AN42" s="11">
        <v>5.1739908873246702E-3</v>
      </c>
      <c r="AO42" s="88">
        <v>2.8025573728974701E-3</v>
      </c>
      <c r="AP42" s="55"/>
      <c r="AQ42" s="11">
        <v>2.620846350892802E-4</v>
      </c>
      <c r="AR42" s="88">
        <v>0.68559960999285618</v>
      </c>
      <c r="AS42" s="55"/>
      <c r="AT42" s="11">
        <v>9.9181336918969555E-3</v>
      </c>
      <c r="AU42" s="88">
        <v>7.2338884986831914E-2</v>
      </c>
      <c r="AV42" s="55"/>
      <c r="AW42" s="11">
        <v>2.8380414363023726E-3</v>
      </c>
      <c r="AX42" s="88">
        <v>3.8615158294744781E-2</v>
      </c>
      <c r="AY42" s="55"/>
      <c r="AZ42" s="11">
        <v>1.8778635130993933E-3</v>
      </c>
      <c r="BA42" s="88">
        <v>7.6551751163721768E-4</v>
      </c>
      <c r="BB42" s="55"/>
      <c r="BC42" s="11">
        <v>4.7284053987626227E-4</v>
      </c>
      <c r="BD42" s="88">
        <v>0.44006722661488856</v>
      </c>
      <c r="BE42" s="55"/>
      <c r="BF42" s="11">
        <v>9.483079914625013E-3</v>
      </c>
      <c r="BG42" s="88">
        <v>0.22944961089422375</v>
      </c>
      <c r="BH42" s="55"/>
      <c r="BI42" s="11">
        <v>4.1696463678645357E-3</v>
      </c>
      <c r="BJ42" s="88">
        <v>5.1679657639975035E-2</v>
      </c>
      <c r="BK42" s="55"/>
      <c r="BL42" s="11">
        <v>4.8474645593442837E-3</v>
      </c>
      <c r="BM42" s="88">
        <v>0.74148882223732648</v>
      </c>
      <c r="BN42" s="55"/>
      <c r="BO42" s="11">
        <v>4.5342952489272077E-3</v>
      </c>
      <c r="BP42" s="88">
        <v>0.38942493293305835</v>
      </c>
      <c r="BQ42" s="55"/>
      <c r="BR42" s="11">
        <v>1.2078773635230204E-2</v>
      </c>
      <c r="BS42" s="88">
        <v>1.2914292963381051</v>
      </c>
      <c r="BT42" s="55"/>
      <c r="BU42" s="11">
        <v>6.4701336724725163E-3</v>
      </c>
      <c r="BV42" s="88">
        <v>0.21291023581081864</v>
      </c>
      <c r="BW42" s="55"/>
      <c r="BX42" s="11">
        <v>7.7984338546979743E-3</v>
      </c>
      <c r="BY42" s="88">
        <v>0.42139122430760095</v>
      </c>
      <c r="BZ42" s="55"/>
      <c r="CA42" s="11">
        <v>1.9927341672890467E-3</v>
      </c>
      <c r="CB42" s="88">
        <v>0.22623246749284956</v>
      </c>
      <c r="CC42" s="55"/>
      <c r="CD42" s="11">
        <v>1.0009288082544945E-2</v>
      </c>
      <c r="CE42" s="88">
        <v>0.57181806532971613</v>
      </c>
      <c r="CF42" s="55"/>
      <c r="CG42" s="11">
        <v>8.9679130848378825E-3</v>
      </c>
      <c r="CH42" s="88">
        <v>3.4531091615824586E-2</v>
      </c>
      <c r="CI42" s="55"/>
      <c r="CJ42" s="11">
        <v>6.6413648355859028E-3</v>
      </c>
      <c r="CK42" s="88">
        <v>1.3119550555757098</v>
      </c>
      <c r="CL42" s="55"/>
      <c r="CM42" s="11">
        <v>8.8443810717919926E-3</v>
      </c>
      <c r="CN42" s="88">
        <v>0.52717012837377131</v>
      </c>
      <c r="CO42" s="55"/>
      <c r="CP42" s="11">
        <v>7.5978694313170456E-3</v>
      </c>
      <c r="CQ42" s="88">
        <v>3.3130444641465577</v>
      </c>
      <c r="CR42" s="55"/>
      <c r="CS42" s="11">
        <v>1.1027478266110268E-2</v>
      </c>
      <c r="CT42" s="88">
        <v>0.75552265010356745</v>
      </c>
      <c r="CU42" s="55"/>
      <c r="CV42" s="11">
        <v>1.3862476036704504E-2</v>
      </c>
      <c r="CW42" s="88">
        <v>0.30427838206129215</v>
      </c>
      <c r="CX42" s="55"/>
      <c r="CY42" s="11">
        <v>2.6616143801589318E-3</v>
      </c>
      <c r="CZ42" s="88">
        <v>21.878006504678591</v>
      </c>
      <c r="DA42" s="11">
        <v>1.1075154733506409E-2</v>
      </c>
      <c r="DB42" s="21"/>
      <c r="DD42" s="89">
        <f t="shared" si="2"/>
        <v>1.8261195035678792</v>
      </c>
      <c r="DE42" s="89">
        <f t="shared" si="3"/>
        <v>8.280777523115388</v>
      </c>
    </row>
    <row r="43" spans="1:113" ht="16" thickBot="1" x14ac:dyDescent="0.25">
      <c r="A43" s="4"/>
      <c r="B43" s="4"/>
      <c r="C43" s="62" t="s">
        <v>8</v>
      </c>
      <c r="D43" s="90"/>
      <c r="E43" s="91">
        <v>1.2923498946633512</v>
      </c>
      <c r="F43" s="63"/>
      <c r="G43" s="14">
        <v>0.17928909860312078</v>
      </c>
      <c r="H43" s="91">
        <v>0.15079313207344763</v>
      </c>
      <c r="I43" s="63"/>
      <c r="J43" s="14">
        <v>5.0807350291357044E-2</v>
      </c>
      <c r="K43" s="91">
        <v>2.738997269790084</v>
      </c>
      <c r="L43" s="63"/>
      <c r="M43" s="14">
        <v>0.16148465486244695</v>
      </c>
      <c r="N43" s="91">
        <v>5.6339040443022598E-2</v>
      </c>
      <c r="O43" s="63"/>
      <c r="P43" s="14">
        <v>4.7744181177242155E-2</v>
      </c>
      <c r="Q43" s="91">
        <v>1.1682451580581545</v>
      </c>
      <c r="R43" s="63"/>
      <c r="S43" s="14">
        <v>8.6762416274718979E-2</v>
      </c>
      <c r="T43" s="91">
        <v>8.4738095517155401</v>
      </c>
      <c r="U43" s="63"/>
      <c r="V43" s="14">
        <v>0.17010220177597071</v>
      </c>
      <c r="W43" s="91">
        <v>0.85134764777634453</v>
      </c>
      <c r="X43" s="63"/>
      <c r="Y43" s="14">
        <v>5.3713163330251688E-2</v>
      </c>
      <c r="Z43" s="91">
        <v>0.21055158640583579</v>
      </c>
      <c r="AA43" s="63"/>
      <c r="AB43" s="14">
        <v>0.10835795522724623</v>
      </c>
      <c r="AC43" s="91">
        <v>3.1966082455273694</v>
      </c>
      <c r="AD43" s="63"/>
      <c r="AE43" s="14">
        <v>0.12153984334729079</v>
      </c>
      <c r="AF43" s="91">
        <v>44.948825839180721</v>
      </c>
      <c r="AG43" s="63"/>
      <c r="AH43" s="14">
        <v>0.26156398928218294</v>
      </c>
      <c r="AI43" s="91">
        <v>0.85346982131744165</v>
      </c>
      <c r="AJ43" s="63"/>
      <c r="AK43" s="14">
        <v>0.2208316185879082</v>
      </c>
      <c r="AL43" s="91">
        <v>2.9927272470967767</v>
      </c>
      <c r="AM43" s="63"/>
      <c r="AN43" s="14">
        <v>0.25476851859369404</v>
      </c>
      <c r="AO43" s="91">
        <v>0.35582597031940355</v>
      </c>
      <c r="AP43" s="63"/>
      <c r="AQ43" s="14">
        <v>3.327550775170577E-2</v>
      </c>
      <c r="AR43" s="91">
        <v>15.32410688097087</v>
      </c>
      <c r="AS43" s="63"/>
      <c r="AT43" s="14">
        <v>0.2216841120373024</v>
      </c>
      <c r="AU43" s="91">
        <v>3.8860105126016191</v>
      </c>
      <c r="AV43" s="63"/>
      <c r="AW43" s="14">
        <v>0.15245823679308301</v>
      </c>
      <c r="AX43" s="91">
        <v>3.6834666874144268</v>
      </c>
      <c r="AY43" s="63"/>
      <c r="AZ43" s="14">
        <v>0.17912778296066176</v>
      </c>
      <c r="BA43" s="91">
        <v>0.1544577568325603</v>
      </c>
      <c r="BB43" s="63"/>
      <c r="BC43" s="14">
        <v>9.5404596261405128E-2</v>
      </c>
      <c r="BD43" s="91">
        <v>3.141438068343736</v>
      </c>
      <c r="BE43" s="63"/>
      <c r="BF43" s="14">
        <v>6.7695357543676254E-2</v>
      </c>
      <c r="BG43" s="91">
        <v>5.493996210732937</v>
      </c>
      <c r="BH43" s="63"/>
      <c r="BI43" s="14">
        <v>9.9839007160943544E-2</v>
      </c>
      <c r="BJ43" s="91">
        <v>0.22760912807330644</v>
      </c>
      <c r="BK43" s="63"/>
      <c r="BL43" s="14">
        <v>2.1349351603776223E-2</v>
      </c>
      <c r="BM43" s="91">
        <v>8.961248048833891</v>
      </c>
      <c r="BN43" s="63"/>
      <c r="BO43" s="14">
        <v>5.4799132817244862E-2</v>
      </c>
      <c r="BP43" s="91">
        <v>2.3542205083554717</v>
      </c>
      <c r="BQ43" s="63"/>
      <c r="BR43" s="14">
        <v>7.3020739565051035E-2</v>
      </c>
      <c r="BS43" s="91">
        <v>13.294699565137577</v>
      </c>
      <c r="BT43" s="63"/>
      <c r="BU43" s="14">
        <v>6.6607195272486777E-2</v>
      </c>
      <c r="BV43" s="91">
        <v>1.4011150371819141</v>
      </c>
      <c r="BW43" s="63"/>
      <c r="BX43" s="14">
        <v>5.1319763461229705E-2</v>
      </c>
      <c r="BY43" s="91">
        <v>8.2230618489623417</v>
      </c>
      <c r="BZ43" s="63"/>
      <c r="CA43" s="14">
        <v>3.8886372949705324E-2</v>
      </c>
      <c r="CB43" s="91">
        <v>1.4846377905952945</v>
      </c>
      <c r="CC43" s="63"/>
      <c r="CD43" s="14">
        <v>6.5685387729641498E-2</v>
      </c>
      <c r="CE43" s="91">
        <v>3.7199774236827516</v>
      </c>
      <c r="CF43" s="63"/>
      <c r="CG43" s="14">
        <v>5.8340993815769182E-2</v>
      </c>
      <c r="CH43" s="91">
        <v>0.39616942526184812</v>
      </c>
      <c r="CI43" s="63"/>
      <c r="CJ43" s="14">
        <v>7.6195265389830805E-2</v>
      </c>
      <c r="CK43" s="91">
        <v>16.985347289123332</v>
      </c>
      <c r="CL43" s="63"/>
      <c r="CM43" s="14">
        <v>0.11450459634519601</v>
      </c>
      <c r="CN43" s="91">
        <v>6.0050218583844153</v>
      </c>
      <c r="CO43" s="63"/>
      <c r="CP43" s="14">
        <v>8.6547718765773038E-2</v>
      </c>
      <c r="CQ43" s="91">
        <v>21.864607508666229</v>
      </c>
      <c r="CR43" s="63"/>
      <c r="CS43" s="14">
        <v>7.2776410551724569E-2</v>
      </c>
      <c r="CT43" s="91">
        <v>3.1245802533471427</v>
      </c>
      <c r="CU43" s="63"/>
      <c r="CV43" s="14">
        <v>5.7330404165708719E-2</v>
      </c>
      <c r="CW43" s="91">
        <v>4.0937268884923972</v>
      </c>
      <c r="CX43" s="63"/>
      <c r="CY43" s="14">
        <v>3.5809058405798379E-2</v>
      </c>
      <c r="CZ43" s="91">
        <v>191.10938909536154</v>
      </c>
      <c r="DA43" s="14">
        <v>9.6744008865907671E-2</v>
      </c>
      <c r="DB43" s="21"/>
      <c r="DD43" s="92">
        <f t="shared" si="2"/>
        <v>13.883953460632966</v>
      </c>
      <c r="DE43" s="92">
        <f t="shared" si="3"/>
        <v>49.150848877914335</v>
      </c>
    </row>
    <row r="44" spans="1:113" x14ac:dyDescent="0.2">
      <c r="A44" s="4"/>
      <c r="B44" s="4"/>
      <c r="C44" s="23" t="s">
        <v>0</v>
      </c>
      <c r="D44" s="80"/>
      <c r="E44" s="68" t="s">
        <v>50</v>
      </c>
      <c r="F44" s="38"/>
      <c r="G44" s="39"/>
      <c r="H44" s="68" t="s">
        <v>50</v>
      </c>
      <c r="I44" s="38"/>
      <c r="J44" s="39"/>
      <c r="K44" s="68" t="s">
        <v>50</v>
      </c>
      <c r="L44" s="38"/>
      <c r="M44" s="39"/>
      <c r="N44" s="68" t="s">
        <v>50</v>
      </c>
      <c r="O44" s="38"/>
      <c r="P44" s="39"/>
      <c r="Q44" s="68" t="s">
        <v>50</v>
      </c>
      <c r="R44" s="38"/>
      <c r="S44" s="39"/>
      <c r="T44" s="68" t="s">
        <v>50</v>
      </c>
      <c r="U44" s="38"/>
      <c r="V44" s="39"/>
      <c r="W44" s="68" t="s">
        <v>50</v>
      </c>
      <c r="X44" s="38"/>
      <c r="Y44" s="39"/>
      <c r="Z44" s="68" t="s">
        <v>50</v>
      </c>
      <c r="AA44" s="38"/>
      <c r="AB44" s="39"/>
      <c r="AC44" s="68" t="s">
        <v>50</v>
      </c>
      <c r="AD44" s="38"/>
      <c r="AE44" s="39"/>
      <c r="AF44" s="68" t="s">
        <v>50</v>
      </c>
      <c r="AG44" s="38"/>
      <c r="AH44" s="39"/>
      <c r="AI44" s="68" t="s">
        <v>50</v>
      </c>
      <c r="AJ44" s="38"/>
      <c r="AK44" s="39"/>
      <c r="AL44" s="68" t="s">
        <v>50</v>
      </c>
      <c r="AM44" s="38"/>
      <c r="AN44" s="39"/>
      <c r="AO44" s="68" t="s">
        <v>50</v>
      </c>
      <c r="AP44" s="38"/>
      <c r="AQ44" s="39"/>
      <c r="AR44" s="68" t="s">
        <v>50</v>
      </c>
      <c r="AS44" s="38"/>
      <c r="AT44" s="39"/>
      <c r="AU44" s="68" t="s">
        <v>50</v>
      </c>
      <c r="AV44" s="38"/>
      <c r="AW44" s="39"/>
      <c r="AX44" s="68" t="s">
        <v>50</v>
      </c>
      <c r="AY44" s="38"/>
      <c r="AZ44" s="39"/>
      <c r="BA44" s="68" t="s">
        <v>50</v>
      </c>
      <c r="BB44" s="38"/>
      <c r="BC44" s="39"/>
      <c r="BD44" s="68" t="s">
        <v>50</v>
      </c>
      <c r="BE44" s="38"/>
      <c r="BF44" s="39"/>
      <c r="BG44" s="68" t="s">
        <v>50</v>
      </c>
      <c r="BH44" s="38"/>
      <c r="BI44" s="39"/>
      <c r="BJ44" s="68" t="s">
        <v>50</v>
      </c>
      <c r="BK44" s="38"/>
      <c r="BL44" s="39"/>
      <c r="BM44" s="68" t="s">
        <v>50</v>
      </c>
      <c r="BN44" s="38"/>
      <c r="BO44" s="39"/>
      <c r="BP44" s="68" t="s">
        <v>50</v>
      </c>
      <c r="BQ44" s="38"/>
      <c r="BR44" s="39"/>
      <c r="BS44" s="68" t="s">
        <v>50</v>
      </c>
      <c r="BT44" s="38"/>
      <c r="BU44" s="39"/>
      <c r="BV44" s="68" t="s">
        <v>50</v>
      </c>
      <c r="BW44" s="38"/>
      <c r="BX44" s="39"/>
      <c r="BY44" s="68" t="s">
        <v>50</v>
      </c>
      <c r="BZ44" s="38"/>
      <c r="CA44" s="39"/>
      <c r="CB44" s="68" t="s">
        <v>50</v>
      </c>
      <c r="CC44" s="38"/>
      <c r="CD44" s="39"/>
      <c r="CE44" s="68" t="s">
        <v>50</v>
      </c>
      <c r="CF44" s="38"/>
      <c r="CG44" s="39"/>
      <c r="CH44" s="68" t="s">
        <v>50</v>
      </c>
      <c r="CI44" s="38"/>
      <c r="CJ44" s="39"/>
      <c r="CK44" s="68" t="s">
        <v>50</v>
      </c>
      <c r="CL44" s="38"/>
      <c r="CM44" s="39"/>
      <c r="CN44" s="68" t="s">
        <v>50</v>
      </c>
      <c r="CO44" s="38"/>
      <c r="CP44" s="39"/>
      <c r="CQ44" s="68" t="s">
        <v>50</v>
      </c>
      <c r="CR44" s="38"/>
      <c r="CS44" s="39"/>
      <c r="CT44" s="68" t="s">
        <v>50</v>
      </c>
      <c r="CU44" s="38"/>
      <c r="CV44" s="39"/>
      <c r="CW44" s="68" t="s">
        <v>50</v>
      </c>
      <c r="CX44" s="38"/>
      <c r="CY44" s="39"/>
      <c r="CZ44" s="68" t="s">
        <v>50</v>
      </c>
      <c r="DA44" s="39"/>
      <c r="DB44" s="21"/>
      <c r="DD44" s="69" t="s">
        <v>50</v>
      </c>
      <c r="DE44" s="69" t="s">
        <v>50</v>
      </c>
    </row>
    <row r="45" spans="1:113" x14ac:dyDescent="0.2">
      <c r="A45" s="4"/>
      <c r="B45" s="4"/>
      <c r="C45" s="42" t="s">
        <v>2</v>
      </c>
      <c r="D45" s="81"/>
      <c r="E45" s="82">
        <v>13.463049922937682</v>
      </c>
      <c r="F45" s="45"/>
      <c r="G45" s="9">
        <v>0.69758709417151332</v>
      </c>
      <c r="H45" s="82">
        <v>6.1402116087135568</v>
      </c>
      <c r="I45" s="45"/>
      <c r="J45" s="9">
        <v>0.866012987114541</v>
      </c>
      <c r="K45" s="82">
        <v>31.290892331766074</v>
      </c>
      <c r="L45" s="45"/>
      <c r="M45" s="9">
        <v>0.7032040257473946</v>
      </c>
      <c r="N45" s="82">
        <v>2.3013180835539089</v>
      </c>
      <c r="O45" s="45"/>
      <c r="P45" s="9">
        <v>0.76117175995314934</v>
      </c>
      <c r="Q45" s="82">
        <v>17.442967965612283</v>
      </c>
      <c r="R45" s="45"/>
      <c r="S45" s="9">
        <v>0.75783657888972122</v>
      </c>
      <c r="T45" s="82">
        <v>86.573950728336072</v>
      </c>
      <c r="U45" s="45"/>
      <c r="V45" s="9">
        <v>0.68106291923650875</v>
      </c>
      <c r="W45" s="82">
        <v>34.905024357017069</v>
      </c>
      <c r="X45" s="45"/>
      <c r="Y45" s="9">
        <v>0.80309273405824322</v>
      </c>
      <c r="Z45" s="82">
        <v>5.4540978210588307</v>
      </c>
      <c r="AA45" s="45"/>
      <c r="AB45" s="9">
        <v>0.80693514164651692</v>
      </c>
      <c r="AC45" s="82">
        <v>70.289184293719686</v>
      </c>
      <c r="AD45" s="45"/>
      <c r="AE45" s="9">
        <v>0.73048051061821107</v>
      </c>
      <c r="AF45" s="82">
        <v>119.46252975216697</v>
      </c>
      <c r="AG45" s="45"/>
      <c r="AH45" s="9">
        <v>0.51666046452853764</v>
      </c>
      <c r="AI45" s="82">
        <v>9.2065722454287577</v>
      </c>
      <c r="AJ45" s="45"/>
      <c r="AK45" s="9">
        <v>0.51281703860819328</v>
      </c>
      <c r="AL45" s="82">
        <v>22.781945023448383</v>
      </c>
      <c r="AM45" s="45"/>
      <c r="AN45" s="9">
        <v>0.53996737911083437</v>
      </c>
      <c r="AO45" s="82">
        <v>38.959395838865028</v>
      </c>
      <c r="AP45" s="45"/>
      <c r="AQ45" s="9">
        <v>0.74622412326224141</v>
      </c>
      <c r="AR45" s="82">
        <v>171.20621740404297</v>
      </c>
      <c r="AS45" s="45"/>
      <c r="AT45" s="9">
        <v>0.58167442526226809</v>
      </c>
      <c r="AU45" s="82">
        <v>64.345549049793377</v>
      </c>
      <c r="AV45" s="45"/>
      <c r="AW45" s="9">
        <v>0.52890119878447084</v>
      </c>
      <c r="AX45" s="82">
        <v>27.900689389767081</v>
      </c>
      <c r="AY45" s="45"/>
      <c r="AZ45" s="9">
        <v>0.67160335201130628</v>
      </c>
      <c r="BA45" s="82">
        <v>3.9655702403105417</v>
      </c>
      <c r="BB45" s="45"/>
      <c r="BC45" s="9">
        <v>0.65306764228106873</v>
      </c>
      <c r="BD45" s="82">
        <v>84.294304495429358</v>
      </c>
      <c r="BE45" s="45"/>
      <c r="BF45" s="9">
        <v>0.89192738341459887</v>
      </c>
      <c r="BG45" s="82">
        <v>176.8462280774273</v>
      </c>
      <c r="BH45" s="45"/>
      <c r="BI45" s="9">
        <v>0.80877862590759519</v>
      </c>
      <c r="BJ45" s="82">
        <v>41.359679640142403</v>
      </c>
      <c r="BK45" s="45"/>
      <c r="BL45" s="9">
        <v>0.75475391278177439</v>
      </c>
      <c r="BM45" s="82">
        <v>268.42259092594838</v>
      </c>
      <c r="BN45" s="45"/>
      <c r="BO45" s="9">
        <v>0.92354739588691104</v>
      </c>
      <c r="BP45" s="82">
        <v>40.015126020646306</v>
      </c>
      <c r="BQ45" s="45"/>
      <c r="BR45" s="9">
        <v>0.72619836165252327</v>
      </c>
      <c r="BS45" s="82">
        <v>245.25781554795998</v>
      </c>
      <c r="BT45" s="45"/>
      <c r="BU45" s="9">
        <v>0.71902495981435488</v>
      </c>
      <c r="BV45" s="82">
        <v>23.967935163090765</v>
      </c>
      <c r="BW45" s="45"/>
      <c r="BX45" s="9">
        <v>0.51370069944329033</v>
      </c>
      <c r="BY45" s="82">
        <v>356.92261851108037</v>
      </c>
      <c r="BZ45" s="45"/>
      <c r="CA45" s="9">
        <v>0.91437787673953719</v>
      </c>
      <c r="CB45" s="82">
        <v>25.251960006985747</v>
      </c>
      <c r="CC45" s="45"/>
      <c r="CD45" s="9">
        <v>0.65374384575746514</v>
      </c>
      <c r="CE45" s="82">
        <v>130.55352564002609</v>
      </c>
      <c r="CF45" s="45"/>
      <c r="CG45" s="9">
        <v>0.87475757908102192</v>
      </c>
      <c r="CH45" s="82">
        <v>6.3275514605466219</v>
      </c>
      <c r="CI45" s="45"/>
      <c r="CJ45" s="9">
        <v>0.55039904249095484</v>
      </c>
      <c r="CK45" s="82">
        <v>295.71426193978357</v>
      </c>
      <c r="CL45" s="45"/>
      <c r="CM45" s="9">
        <v>0.77469035237174233</v>
      </c>
      <c r="CN45" s="82">
        <v>113.51163063316139</v>
      </c>
      <c r="CO45" s="45"/>
      <c r="CP45" s="9">
        <v>0.79517226352634063</v>
      </c>
      <c r="CQ45" s="82">
        <v>412.00403507188423</v>
      </c>
      <c r="CR45" s="45"/>
      <c r="CS45" s="9">
        <v>0.72334849681522095</v>
      </c>
      <c r="CT45" s="82">
        <v>71.084578309797962</v>
      </c>
      <c r="CU45" s="45"/>
      <c r="CV45" s="9">
        <v>0.51160574118615876</v>
      </c>
      <c r="CW45" s="82">
        <v>530.45825807617894</v>
      </c>
      <c r="CX45" s="45"/>
      <c r="CY45" s="9">
        <v>0.85793480721012061</v>
      </c>
      <c r="CZ45" s="93">
        <v>3547.681265576628</v>
      </c>
      <c r="DA45" s="9">
        <v>0.75160522799573337</v>
      </c>
      <c r="DB45" s="21"/>
      <c r="DD45" s="94">
        <f t="shared" ref="DD45:DD52" si="4">E45+K45+Q45+T45+Z45</f>
        <v>154.22495876971095</v>
      </c>
      <c r="DE45" s="94">
        <f t="shared" ref="DE45:DE52" si="5">AF45+AI45+AL45+AO45</f>
        <v>190.41044285990912</v>
      </c>
    </row>
    <row r="46" spans="1:113" x14ac:dyDescent="0.2">
      <c r="A46" s="4"/>
      <c r="B46" s="4"/>
      <c r="C46" s="48" t="s">
        <v>3</v>
      </c>
      <c r="D46" s="84"/>
      <c r="E46" s="85">
        <v>5.8364039164814985</v>
      </c>
      <c r="F46" s="51"/>
      <c r="G46" s="10">
        <v>0.30241290582848673</v>
      </c>
      <c r="H46" s="85">
        <v>0.94999569772887782</v>
      </c>
      <c r="I46" s="51"/>
      <c r="J46" s="10">
        <v>0.13398701288545897</v>
      </c>
      <c r="K46" s="85">
        <v>13.206708913489607</v>
      </c>
      <c r="L46" s="51"/>
      <c r="M46" s="10">
        <v>0.2967959742526054</v>
      </c>
      <c r="N46" s="85">
        <v>0.72207059772816706</v>
      </c>
      <c r="O46" s="51"/>
      <c r="P46" s="10">
        <v>0.23882824004685071</v>
      </c>
      <c r="Q46" s="85">
        <v>5.5738254322035621</v>
      </c>
      <c r="R46" s="51"/>
      <c r="S46" s="10">
        <v>0.24216342111027875</v>
      </c>
      <c r="T46" s="85">
        <v>40.541985674996489</v>
      </c>
      <c r="U46" s="51"/>
      <c r="V46" s="10">
        <v>0.3189370807634912</v>
      </c>
      <c r="W46" s="85">
        <v>8.5582307276511838</v>
      </c>
      <c r="X46" s="51"/>
      <c r="Y46" s="10">
        <v>0.19690726594175675</v>
      </c>
      <c r="Z46" s="85">
        <v>1.3049309280547294</v>
      </c>
      <c r="AA46" s="51"/>
      <c r="AB46" s="10">
        <v>0.19306485835348308</v>
      </c>
      <c r="AC46" s="85">
        <v>25.934032167227954</v>
      </c>
      <c r="AD46" s="51"/>
      <c r="AE46" s="10">
        <v>0.26951948938178893</v>
      </c>
      <c r="AF46" s="85">
        <v>111.75804537192109</v>
      </c>
      <c r="AG46" s="51"/>
      <c r="AH46" s="10">
        <v>0.48333953547146236</v>
      </c>
      <c r="AI46" s="85">
        <v>8.7463652591747874</v>
      </c>
      <c r="AJ46" s="51"/>
      <c r="AK46" s="10">
        <v>0.48718296139180667</v>
      </c>
      <c r="AL46" s="85">
        <v>19.409390795695856</v>
      </c>
      <c r="AM46" s="51"/>
      <c r="AN46" s="10">
        <v>0.46003262088916558</v>
      </c>
      <c r="AO46" s="85">
        <v>13.249310130794093</v>
      </c>
      <c r="AP46" s="51"/>
      <c r="AQ46" s="10">
        <v>0.25377587673775859</v>
      </c>
      <c r="AR46" s="85">
        <v>123.12719312341611</v>
      </c>
      <c r="AS46" s="51"/>
      <c r="AT46" s="10">
        <v>0.41832557473773191</v>
      </c>
      <c r="AU46" s="85">
        <v>57.313371742357106</v>
      </c>
      <c r="AV46" s="51"/>
      <c r="AW46" s="10">
        <v>0.47109880121552916</v>
      </c>
      <c r="AX46" s="85">
        <v>13.642714624239956</v>
      </c>
      <c r="AY46" s="51"/>
      <c r="AZ46" s="10">
        <v>0.32839664798869372</v>
      </c>
      <c r="BA46" s="85">
        <v>2.1066495169865602</v>
      </c>
      <c r="BB46" s="51"/>
      <c r="BC46" s="10">
        <v>0.34693235771893127</v>
      </c>
      <c r="BD46" s="85">
        <v>10.213730646088921</v>
      </c>
      <c r="BE46" s="51"/>
      <c r="BF46" s="10">
        <v>0.10807261658540113</v>
      </c>
      <c r="BG46" s="85">
        <v>41.812156816181869</v>
      </c>
      <c r="BH46" s="51"/>
      <c r="BI46" s="10">
        <v>0.19122137409240478</v>
      </c>
      <c r="BJ46" s="85">
        <v>13.439214330084589</v>
      </c>
      <c r="BK46" s="51"/>
      <c r="BL46" s="10">
        <v>0.24524608721822566</v>
      </c>
      <c r="BM46" s="85">
        <v>22.220414643001213</v>
      </c>
      <c r="BN46" s="51"/>
      <c r="BO46" s="10">
        <v>7.6452604113088962E-2</v>
      </c>
      <c r="BP46" s="85">
        <v>15.087072130267499</v>
      </c>
      <c r="BQ46" s="51"/>
      <c r="BR46" s="10">
        <v>0.27380163834747667</v>
      </c>
      <c r="BS46" s="85">
        <v>95.839961657553317</v>
      </c>
      <c r="BT46" s="51"/>
      <c r="BU46" s="10">
        <v>0.28097504018564512</v>
      </c>
      <c r="BV46" s="85">
        <v>22.689457340103001</v>
      </c>
      <c r="BW46" s="51"/>
      <c r="BX46" s="10">
        <v>0.48629930055670978</v>
      </c>
      <c r="BY46" s="85">
        <v>33.422147685347035</v>
      </c>
      <c r="BZ46" s="51"/>
      <c r="CA46" s="10">
        <v>8.5622123260462785E-2</v>
      </c>
      <c r="CB46" s="85">
        <v>13.374728673696783</v>
      </c>
      <c r="CC46" s="51"/>
      <c r="CD46" s="10">
        <v>0.34625615424253475</v>
      </c>
      <c r="CE46" s="85">
        <v>18.691852464819036</v>
      </c>
      <c r="CF46" s="51"/>
      <c r="CG46" s="10">
        <v>0.12524242091897797</v>
      </c>
      <c r="CH46" s="85">
        <v>5.1687466287630208</v>
      </c>
      <c r="CI46" s="51"/>
      <c r="CJ46" s="10">
        <v>0.44960095750904505</v>
      </c>
      <c r="CK46" s="85">
        <v>86.005041823899191</v>
      </c>
      <c r="CL46" s="51"/>
      <c r="CM46" s="10">
        <v>0.22530964762825759</v>
      </c>
      <c r="CN46" s="85">
        <v>29.239362880838648</v>
      </c>
      <c r="CO46" s="51"/>
      <c r="CP46" s="10">
        <v>0.20482773647365929</v>
      </c>
      <c r="CQ46" s="85">
        <v>157.57485654932901</v>
      </c>
      <c r="CR46" s="51"/>
      <c r="CS46" s="10">
        <v>0.2766515031847791</v>
      </c>
      <c r="CT46" s="85">
        <v>67.859480732597135</v>
      </c>
      <c r="CU46" s="51"/>
      <c r="CV46" s="10">
        <v>0.48839425881384108</v>
      </c>
      <c r="CW46" s="85">
        <v>87.838439549544063</v>
      </c>
      <c r="CX46" s="51"/>
      <c r="CY46" s="10">
        <v>0.14206519278987934</v>
      </c>
      <c r="CZ46" s="95">
        <v>1172.4578891722622</v>
      </c>
      <c r="DA46" s="10">
        <v>0.2483947720042666</v>
      </c>
      <c r="DB46" s="21"/>
      <c r="DD46" s="96">
        <f t="shared" si="4"/>
        <v>66.463854865225883</v>
      </c>
      <c r="DE46" s="96">
        <f t="shared" si="5"/>
        <v>153.16311155758584</v>
      </c>
    </row>
    <row r="47" spans="1:113" x14ac:dyDescent="0.2">
      <c r="A47" s="4"/>
      <c r="B47" s="4"/>
      <c r="C47" s="54" t="s">
        <v>4</v>
      </c>
      <c r="D47" s="87"/>
      <c r="E47" s="88">
        <v>2.7787382400607435E-2</v>
      </c>
      <c r="F47" s="76"/>
      <c r="G47" s="11">
        <v>1.4398014903329358E-3</v>
      </c>
      <c r="H47" s="88">
        <v>1.2499654492294288E-2</v>
      </c>
      <c r="I47" s="76"/>
      <c r="J47" s="11">
        <v>1.7629462654690819E-3</v>
      </c>
      <c r="K47" s="88">
        <v>2.5163780077184441</v>
      </c>
      <c r="L47" s="76"/>
      <c r="M47" s="11">
        <v>5.6550868750183239E-2</v>
      </c>
      <c r="N47" s="88">
        <v>0.16457567252386637</v>
      </c>
      <c r="O47" s="76"/>
      <c r="P47" s="11">
        <v>5.4434176307783765E-2</v>
      </c>
      <c r="Q47" s="88">
        <v>1.6414856802091395</v>
      </c>
      <c r="R47" s="76"/>
      <c r="S47" s="11">
        <v>7.1316870766407733E-2</v>
      </c>
      <c r="T47" s="88">
        <v>11.464526696888967</v>
      </c>
      <c r="U47" s="76"/>
      <c r="V47" s="11">
        <v>9.0189531079034754E-2</v>
      </c>
      <c r="W47" s="88">
        <v>3.7438302378836159</v>
      </c>
      <c r="X47" s="76"/>
      <c r="Y47" s="11">
        <v>8.6137824481633429E-2</v>
      </c>
      <c r="Z47" s="88">
        <v>0</v>
      </c>
      <c r="AA47" s="76"/>
      <c r="AB47" s="11">
        <v>0</v>
      </c>
      <c r="AC47" s="88">
        <v>6.5347882823949259</v>
      </c>
      <c r="AD47" s="76"/>
      <c r="AE47" s="11">
        <v>6.7912802364563249E-2</v>
      </c>
      <c r="AF47" s="88">
        <v>18.299391367575783</v>
      </c>
      <c r="AG47" s="76"/>
      <c r="AH47" s="11">
        <v>7.9142573526404969E-2</v>
      </c>
      <c r="AI47" s="88">
        <v>3.5606280724096315</v>
      </c>
      <c r="AJ47" s="76"/>
      <c r="AK47" s="11">
        <v>0.19833122415184726</v>
      </c>
      <c r="AL47" s="88">
        <v>4.252165764435988</v>
      </c>
      <c r="AM47" s="76"/>
      <c r="AN47" s="11">
        <v>0.10078291388220459</v>
      </c>
      <c r="AO47" s="88">
        <v>3.1393642940013144</v>
      </c>
      <c r="AP47" s="76"/>
      <c r="AQ47" s="11">
        <v>6.0131049710861313E-2</v>
      </c>
      <c r="AR47" s="88">
        <v>0</v>
      </c>
      <c r="AS47" s="76"/>
      <c r="AT47" s="11">
        <v>0</v>
      </c>
      <c r="AU47" s="88">
        <v>0</v>
      </c>
      <c r="AV47" s="76"/>
      <c r="AW47" s="11">
        <v>0</v>
      </c>
      <c r="AX47" s="88">
        <v>0</v>
      </c>
      <c r="AY47" s="76"/>
      <c r="AZ47" s="11">
        <v>0</v>
      </c>
      <c r="BA47" s="88">
        <v>0.8911264742091185</v>
      </c>
      <c r="BB47" s="76"/>
      <c r="BC47" s="11">
        <v>0.14675464818911318</v>
      </c>
      <c r="BD47" s="88">
        <v>0</v>
      </c>
      <c r="BE47" s="76"/>
      <c r="BF47" s="11">
        <v>0</v>
      </c>
      <c r="BG47" s="88">
        <v>15.81075605048736</v>
      </c>
      <c r="BH47" s="76"/>
      <c r="BI47" s="11">
        <v>7.2308025407670826E-2</v>
      </c>
      <c r="BJ47" s="88">
        <v>5.3385032110383497</v>
      </c>
      <c r="BK47" s="76"/>
      <c r="BL47" s="11">
        <v>9.741990803571389E-2</v>
      </c>
      <c r="BM47" s="88">
        <v>0.83073500964390079</v>
      </c>
      <c r="BN47" s="76"/>
      <c r="BO47" s="11">
        <v>2.8582659610806443E-3</v>
      </c>
      <c r="BP47" s="88">
        <v>0</v>
      </c>
      <c r="BQ47" s="76"/>
      <c r="BR47" s="11">
        <v>0</v>
      </c>
      <c r="BS47" s="88">
        <v>1.3067690708915964</v>
      </c>
      <c r="BT47" s="76"/>
      <c r="BU47" s="11">
        <v>3.8310688553806109E-3</v>
      </c>
      <c r="BV47" s="88">
        <v>0</v>
      </c>
      <c r="BW47" s="76"/>
      <c r="BX47" s="11">
        <v>0</v>
      </c>
      <c r="BY47" s="88">
        <v>0.89820409708493332</v>
      </c>
      <c r="BZ47" s="76"/>
      <c r="CA47" s="11">
        <v>2.301053260780608E-3</v>
      </c>
      <c r="CB47" s="88">
        <v>0</v>
      </c>
      <c r="CC47" s="76"/>
      <c r="CD47" s="11">
        <v>0</v>
      </c>
      <c r="CE47" s="88">
        <v>1.190855106145591</v>
      </c>
      <c r="CF47" s="76"/>
      <c r="CG47" s="11">
        <v>7.9791757792928974E-3</v>
      </c>
      <c r="CH47" s="88">
        <v>0</v>
      </c>
      <c r="CI47" s="76"/>
      <c r="CJ47" s="11">
        <v>0</v>
      </c>
      <c r="CK47" s="88">
        <v>0</v>
      </c>
      <c r="CL47" s="76"/>
      <c r="CM47" s="11">
        <v>0</v>
      </c>
      <c r="CN47" s="88">
        <v>0</v>
      </c>
      <c r="CO47" s="76"/>
      <c r="CP47" s="11">
        <v>0</v>
      </c>
      <c r="CQ47" s="88">
        <v>0</v>
      </c>
      <c r="CR47" s="76"/>
      <c r="CS47" s="11">
        <v>0</v>
      </c>
      <c r="CT47" s="88">
        <v>43.107878355317339</v>
      </c>
      <c r="CU47" s="76"/>
      <c r="CV47" s="11">
        <v>0.31025348368557526</v>
      </c>
      <c r="CW47" s="88">
        <v>29.285211232170376</v>
      </c>
      <c r="CX47" s="76"/>
      <c r="CY47" s="11">
        <v>4.736433389443357E-2</v>
      </c>
      <c r="CZ47" s="97">
        <v>154.01745971992315</v>
      </c>
      <c r="DA47" s="11">
        <v>3.2629855745877227E-2</v>
      </c>
      <c r="DB47" s="21"/>
      <c r="DD47" s="98">
        <f t="shared" si="4"/>
        <v>15.650177767217158</v>
      </c>
      <c r="DE47" s="98">
        <f t="shared" si="5"/>
        <v>29.251549498422715</v>
      </c>
    </row>
    <row r="48" spans="1:113" x14ac:dyDescent="0.2">
      <c r="A48" s="4"/>
      <c r="B48" s="4"/>
      <c r="C48" s="54" t="s">
        <v>5</v>
      </c>
      <c r="D48" s="87"/>
      <c r="E48" s="88">
        <v>1.8468897504850444E-2</v>
      </c>
      <c r="F48" s="55"/>
      <c r="G48" s="11">
        <v>9.5696477519626377E-4</v>
      </c>
      <c r="H48" s="88">
        <v>0</v>
      </c>
      <c r="I48" s="55"/>
      <c r="J48" s="11">
        <v>0</v>
      </c>
      <c r="K48" s="88">
        <v>6.96071391042202E-2</v>
      </c>
      <c r="L48" s="55"/>
      <c r="M48" s="11">
        <v>1.564289695540424E-3</v>
      </c>
      <c r="N48" s="88">
        <v>0</v>
      </c>
      <c r="O48" s="55"/>
      <c r="P48" s="11">
        <v>0</v>
      </c>
      <c r="Q48" s="88">
        <v>4.602975351921694E-2</v>
      </c>
      <c r="R48" s="55"/>
      <c r="S48" s="11">
        <v>1.9998334574087492E-3</v>
      </c>
      <c r="T48" s="88">
        <v>0.24214756669176213</v>
      </c>
      <c r="U48" s="55"/>
      <c r="V48" s="11">
        <v>1.9049347669787043E-3</v>
      </c>
      <c r="W48" s="88">
        <v>0</v>
      </c>
      <c r="X48" s="55"/>
      <c r="Y48" s="11">
        <v>0</v>
      </c>
      <c r="Z48" s="88">
        <v>0</v>
      </c>
      <c r="AA48" s="55"/>
      <c r="AB48" s="11">
        <v>0</v>
      </c>
      <c r="AC48" s="88">
        <v>3.3812320641085263</v>
      </c>
      <c r="AD48" s="55"/>
      <c r="AE48" s="11">
        <v>3.5139462059874137E-2</v>
      </c>
      <c r="AF48" s="88">
        <v>7.4748174895250425</v>
      </c>
      <c r="AG48" s="55"/>
      <c r="AH48" s="11">
        <v>3.2327648547338696E-2</v>
      </c>
      <c r="AI48" s="88">
        <v>0.11809114617150201</v>
      </c>
      <c r="AJ48" s="55"/>
      <c r="AK48" s="11">
        <v>6.5778174820260316E-3</v>
      </c>
      <c r="AL48" s="88">
        <v>2.8017910676082178</v>
      </c>
      <c r="AM48" s="55"/>
      <c r="AN48" s="11">
        <v>6.6406787393939543E-2</v>
      </c>
      <c r="AO48" s="88">
        <v>0.12011961973446261</v>
      </c>
      <c r="AP48" s="55"/>
      <c r="AQ48" s="11">
        <v>2.3007584176529799E-3</v>
      </c>
      <c r="AR48" s="88">
        <v>0</v>
      </c>
      <c r="AS48" s="55"/>
      <c r="AT48" s="11">
        <v>0</v>
      </c>
      <c r="AU48" s="88">
        <v>0</v>
      </c>
      <c r="AV48" s="55"/>
      <c r="AW48" s="11">
        <v>0</v>
      </c>
      <c r="AX48" s="88">
        <v>0</v>
      </c>
      <c r="AY48" s="55"/>
      <c r="AZ48" s="11">
        <v>0</v>
      </c>
      <c r="BA48" s="88">
        <v>0</v>
      </c>
      <c r="BB48" s="55"/>
      <c r="BC48" s="11">
        <v>0</v>
      </c>
      <c r="BD48" s="88">
        <v>0.8093320032390322</v>
      </c>
      <c r="BE48" s="55"/>
      <c r="BF48" s="11">
        <v>8.5636316745673728E-3</v>
      </c>
      <c r="BG48" s="88">
        <v>2.0243316094055941</v>
      </c>
      <c r="BH48" s="55"/>
      <c r="BI48" s="11">
        <v>9.2579647032084173E-3</v>
      </c>
      <c r="BJ48" s="88">
        <v>0.42047201548811969</v>
      </c>
      <c r="BK48" s="55"/>
      <c r="BL48" s="11">
        <v>7.6730018623472227E-3</v>
      </c>
      <c r="BM48" s="88">
        <v>0</v>
      </c>
      <c r="BN48" s="55"/>
      <c r="BO48" s="11">
        <v>0</v>
      </c>
      <c r="BP48" s="88">
        <v>0</v>
      </c>
      <c r="BQ48" s="55"/>
      <c r="BR48" s="11">
        <v>0</v>
      </c>
      <c r="BS48" s="88">
        <v>0</v>
      </c>
      <c r="BT48" s="55"/>
      <c r="BU48" s="11">
        <v>0</v>
      </c>
      <c r="BV48" s="88">
        <v>0</v>
      </c>
      <c r="BW48" s="55"/>
      <c r="BX48" s="11">
        <v>0</v>
      </c>
      <c r="BY48" s="88">
        <v>0</v>
      </c>
      <c r="BZ48" s="55"/>
      <c r="CA48" s="11">
        <v>0</v>
      </c>
      <c r="CB48" s="88">
        <v>0</v>
      </c>
      <c r="CC48" s="55"/>
      <c r="CD48" s="11">
        <v>0</v>
      </c>
      <c r="CE48" s="88">
        <v>0</v>
      </c>
      <c r="CF48" s="55"/>
      <c r="CG48" s="11">
        <v>0</v>
      </c>
      <c r="CH48" s="88">
        <v>0.14280223387197716</v>
      </c>
      <c r="CI48" s="55"/>
      <c r="CJ48" s="11">
        <v>1.2421584127569579E-2</v>
      </c>
      <c r="CK48" s="88">
        <v>3.6598920815344695</v>
      </c>
      <c r="CL48" s="55"/>
      <c r="CM48" s="11">
        <v>9.5879145891983996E-3</v>
      </c>
      <c r="CN48" s="88">
        <v>1.3051423224537784</v>
      </c>
      <c r="CO48" s="55"/>
      <c r="CP48" s="11">
        <v>9.1427897650728351E-3</v>
      </c>
      <c r="CQ48" s="88">
        <v>8.0951419893718946</v>
      </c>
      <c r="CR48" s="55"/>
      <c r="CS48" s="11">
        <v>1.4212503497681236E-2</v>
      </c>
      <c r="CT48" s="88">
        <v>0.56322301657219176</v>
      </c>
      <c r="CU48" s="55"/>
      <c r="CV48" s="11">
        <v>4.0535955294089916E-3</v>
      </c>
      <c r="CW48" s="88">
        <v>16.076074274337149</v>
      </c>
      <c r="CX48" s="55"/>
      <c r="CY48" s="11">
        <v>2.6000582464809747E-2</v>
      </c>
      <c r="CZ48" s="97">
        <v>47.368716290242006</v>
      </c>
      <c r="DA48" s="11">
        <v>1.0035449112254404E-2</v>
      </c>
      <c r="DB48" s="21"/>
      <c r="DD48" s="98">
        <f t="shared" si="4"/>
        <v>0.37625335682004973</v>
      </c>
      <c r="DE48" s="98">
        <f t="shared" si="5"/>
        <v>10.514819323039225</v>
      </c>
    </row>
    <row r="49" spans="1:113" x14ac:dyDescent="0.2">
      <c r="A49" s="4"/>
      <c r="B49" s="4"/>
      <c r="C49" s="54" t="s">
        <v>6</v>
      </c>
      <c r="D49" s="87"/>
      <c r="E49" s="88">
        <v>0</v>
      </c>
      <c r="F49" s="55"/>
      <c r="G49" s="11">
        <v>0</v>
      </c>
      <c r="H49" s="88">
        <v>0.50692471565021358</v>
      </c>
      <c r="I49" s="55"/>
      <c r="J49" s="11">
        <v>7.1496458952561556E-2</v>
      </c>
      <c r="K49" s="88">
        <v>0</v>
      </c>
      <c r="L49" s="55"/>
      <c r="M49" s="11">
        <v>0</v>
      </c>
      <c r="N49" s="88">
        <v>0.40026057677427768</v>
      </c>
      <c r="O49" s="55"/>
      <c r="P49" s="11">
        <v>0.13238806484006091</v>
      </c>
      <c r="Q49" s="88">
        <v>0</v>
      </c>
      <c r="R49" s="55"/>
      <c r="S49" s="11">
        <v>0</v>
      </c>
      <c r="T49" s="88">
        <v>0</v>
      </c>
      <c r="U49" s="55"/>
      <c r="V49" s="11">
        <v>0</v>
      </c>
      <c r="W49" s="88">
        <v>2.1483892537518416</v>
      </c>
      <c r="X49" s="55"/>
      <c r="Y49" s="11">
        <v>4.9430012767490351E-2</v>
      </c>
      <c r="Z49" s="88">
        <v>0.39726777259309481</v>
      </c>
      <c r="AA49" s="55"/>
      <c r="AB49" s="11">
        <v>5.8775866672441078E-2</v>
      </c>
      <c r="AC49" s="88">
        <v>1.5144896260309484</v>
      </c>
      <c r="AD49" s="55"/>
      <c r="AE49" s="11">
        <v>1.5739336947290745E-2</v>
      </c>
      <c r="AF49" s="88">
        <v>0</v>
      </c>
      <c r="AG49" s="55"/>
      <c r="AH49" s="11">
        <v>0</v>
      </c>
      <c r="AI49" s="88">
        <v>0</v>
      </c>
      <c r="AJ49" s="55"/>
      <c r="AK49" s="11">
        <v>0</v>
      </c>
      <c r="AL49" s="88">
        <v>0</v>
      </c>
      <c r="AM49" s="55"/>
      <c r="AN49" s="11">
        <v>0</v>
      </c>
      <c r="AO49" s="88">
        <v>1.6860939961437882</v>
      </c>
      <c r="AP49" s="55"/>
      <c r="AQ49" s="11">
        <v>3.2295265029622738E-2</v>
      </c>
      <c r="AR49" s="88">
        <v>31.676880251536389</v>
      </c>
      <c r="AS49" s="55"/>
      <c r="AT49" s="11">
        <v>0.10762244148487919</v>
      </c>
      <c r="AU49" s="88">
        <v>30.363621116248595</v>
      </c>
      <c r="AV49" s="55"/>
      <c r="AW49" s="11">
        <v>0.24957989860952043</v>
      </c>
      <c r="AX49" s="88">
        <v>1.9957966807789425</v>
      </c>
      <c r="AY49" s="55"/>
      <c r="AZ49" s="11">
        <v>4.8041240917716492E-2</v>
      </c>
      <c r="BA49" s="88">
        <v>0</v>
      </c>
      <c r="BB49" s="55"/>
      <c r="BC49" s="11">
        <v>0</v>
      </c>
      <c r="BD49" s="88">
        <v>-1.5782919699417879</v>
      </c>
      <c r="BE49" s="55"/>
      <c r="BF49" s="11">
        <v>-1.6700082353615975E-2</v>
      </c>
      <c r="BG49" s="88">
        <v>-6.055299915888142</v>
      </c>
      <c r="BH49" s="55"/>
      <c r="BI49" s="11">
        <v>-2.7692969189516425E-2</v>
      </c>
      <c r="BJ49" s="88">
        <v>4.1036483089639342</v>
      </c>
      <c r="BK49" s="55"/>
      <c r="BL49" s="11">
        <v>7.4885604647303719E-2</v>
      </c>
      <c r="BM49" s="88">
        <v>0</v>
      </c>
      <c r="BN49" s="55"/>
      <c r="BO49" s="11">
        <v>0</v>
      </c>
      <c r="BP49" s="88">
        <v>8.0897592540670864</v>
      </c>
      <c r="BQ49" s="55"/>
      <c r="BR49" s="11">
        <v>0.14681373022380825</v>
      </c>
      <c r="BS49" s="88">
        <v>63.150998087901527</v>
      </c>
      <c r="BT49" s="55"/>
      <c r="BU49" s="11">
        <v>0.18514045622130426</v>
      </c>
      <c r="BV49" s="88">
        <v>18.537248161797731</v>
      </c>
      <c r="BW49" s="55"/>
      <c r="BX49" s="11">
        <v>0.39730570371091423</v>
      </c>
      <c r="BY49" s="88">
        <v>10.677340329624228</v>
      </c>
      <c r="BZ49" s="55"/>
      <c r="CA49" s="11">
        <v>2.7353614687000125E-2</v>
      </c>
      <c r="CB49" s="88">
        <v>8.9966010439891502</v>
      </c>
      <c r="CC49" s="55"/>
      <c r="CD49" s="11">
        <v>0.23291152701081547</v>
      </c>
      <c r="CE49" s="88">
        <v>4.6982516628504882</v>
      </c>
      <c r="CF49" s="55"/>
      <c r="CG49" s="11">
        <v>3.1480047975421775E-2</v>
      </c>
      <c r="CH49" s="88">
        <v>3.7516164335236355</v>
      </c>
      <c r="CI49" s="55"/>
      <c r="CJ49" s="11">
        <v>0.32633256413316619</v>
      </c>
      <c r="CK49" s="88">
        <v>24.876546741911714</v>
      </c>
      <c r="CL49" s="55"/>
      <c r="CM49" s="11">
        <v>6.5169737282431084E-2</v>
      </c>
      <c r="CN49" s="88">
        <v>9.6528748500269508</v>
      </c>
      <c r="CO49" s="55"/>
      <c r="CP49" s="11">
        <v>6.7620368954421764E-2</v>
      </c>
      <c r="CQ49" s="88">
        <v>78.054028715617363</v>
      </c>
      <c r="CR49" s="55"/>
      <c r="CS49" s="11">
        <v>0.13703813442497725</v>
      </c>
      <c r="CT49" s="88">
        <v>10.208984324683803</v>
      </c>
      <c r="CU49" s="55"/>
      <c r="CV49" s="11">
        <v>7.3475500824175588E-2</v>
      </c>
      <c r="CW49" s="88">
        <v>9.149066279551441</v>
      </c>
      <c r="CX49" s="55"/>
      <c r="CY49" s="11">
        <v>1.4797210327475654E-2</v>
      </c>
      <c r="CZ49" s="97">
        <v>317.00309629818719</v>
      </c>
      <c r="DA49" s="11">
        <v>6.7159692946605856E-2</v>
      </c>
      <c r="DB49" s="21"/>
      <c r="DD49" s="98">
        <f t="shared" si="4"/>
        <v>0.39726777259309481</v>
      </c>
      <c r="DE49" s="98">
        <f t="shared" si="5"/>
        <v>1.6860939961437882</v>
      </c>
    </row>
    <row r="50" spans="1:113" x14ac:dyDescent="0.2">
      <c r="A50" s="4"/>
      <c r="B50" s="4"/>
      <c r="C50" s="54" t="s">
        <v>9</v>
      </c>
      <c r="D50" s="87"/>
      <c r="E50" s="88">
        <v>1.4985106500743695</v>
      </c>
      <c r="F50" s="55"/>
      <c r="G50" s="11">
        <v>7.7645236105783361E-2</v>
      </c>
      <c r="H50" s="88">
        <v>8.1747369419518726E-2</v>
      </c>
      <c r="I50" s="55"/>
      <c r="J50" s="11">
        <v>1.1529616256105789E-2</v>
      </c>
      <c r="K50" s="88">
        <v>2.4397610455629684</v>
      </c>
      <c r="L50" s="55"/>
      <c r="M50" s="11">
        <v>5.4829046449399226E-2</v>
      </c>
      <c r="N50" s="88">
        <v>2.6653742274153763E-2</v>
      </c>
      <c r="O50" s="55"/>
      <c r="P50" s="11">
        <v>8.8158503864118366E-3</v>
      </c>
      <c r="Q50" s="88">
        <v>0.93959996947664859</v>
      </c>
      <c r="R50" s="55"/>
      <c r="S50" s="11">
        <v>4.0822366227860868E-2</v>
      </c>
      <c r="T50" s="88">
        <v>4.6530782031598914</v>
      </c>
      <c r="U50" s="55"/>
      <c r="V50" s="11">
        <v>3.6604994895336369E-2</v>
      </c>
      <c r="W50" s="88">
        <v>0.42486673912250533</v>
      </c>
      <c r="X50" s="55"/>
      <c r="Y50" s="11">
        <v>9.7753087819779493E-3</v>
      </c>
      <c r="Z50" s="88">
        <v>0.21767683434187757</v>
      </c>
      <c r="AA50" s="55"/>
      <c r="AB50" s="11">
        <v>3.2205342279454818E-2</v>
      </c>
      <c r="AC50" s="88">
        <v>3.9454002579412424</v>
      </c>
      <c r="AD50" s="55"/>
      <c r="AE50" s="11">
        <v>4.1002581321343483E-2</v>
      </c>
      <c r="AF50" s="88">
        <v>14.782074085842055</v>
      </c>
      <c r="AG50" s="55"/>
      <c r="AH50" s="11">
        <v>6.3930617238145998E-2</v>
      </c>
      <c r="AI50" s="88">
        <v>0.85360980380828289</v>
      </c>
      <c r="AJ50" s="55"/>
      <c r="AK50" s="11">
        <v>4.7547082675990913E-2</v>
      </c>
      <c r="AL50" s="88">
        <v>2.5158150435363429</v>
      </c>
      <c r="AM50" s="55"/>
      <c r="AN50" s="11">
        <v>5.9628712736675103E-2</v>
      </c>
      <c r="AO50" s="88">
        <v>6.5852724768370079</v>
      </c>
      <c r="AP50" s="55"/>
      <c r="AQ50" s="11">
        <v>0.12613360845725638</v>
      </c>
      <c r="AR50" s="88">
        <v>23.10973584884233</v>
      </c>
      <c r="AS50" s="55"/>
      <c r="AT50" s="11">
        <v>7.8515503243171123E-2</v>
      </c>
      <c r="AU50" s="88">
        <v>9.3008589546467686</v>
      </c>
      <c r="AV50" s="55"/>
      <c r="AW50" s="11">
        <v>7.6450283251623799E-2</v>
      </c>
      <c r="AX50" s="88">
        <v>4.0762020594697459</v>
      </c>
      <c r="AY50" s="55"/>
      <c r="AZ50" s="11">
        <v>9.8119115566345685E-2</v>
      </c>
      <c r="BA50" s="88">
        <v>0.6820435901584968</v>
      </c>
      <c r="BB50" s="55"/>
      <c r="BC50" s="11">
        <v>0.11232195431314422</v>
      </c>
      <c r="BD50" s="88">
        <v>2.8832387400646753</v>
      </c>
      <c r="BE50" s="55"/>
      <c r="BF50" s="11">
        <v>3.0507868836202701E-2</v>
      </c>
      <c r="BG50" s="88">
        <v>6.5950561062594311</v>
      </c>
      <c r="BH50" s="55"/>
      <c r="BI50" s="11">
        <v>3.0161459893103728E-2</v>
      </c>
      <c r="BJ50" s="88">
        <v>1.5337185974045904</v>
      </c>
      <c r="BK50" s="55"/>
      <c r="BL50" s="11">
        <v>2.7988130531208917E-2</v>
      </c>
      <c r="BM50" s="88">
        <v>4.7682585662785986</v>
      </c>
      <c r="BN50" s="55"/>
      <c r="BO50" s="11">
        <v>1.6405894774396759E-2</v>
      </c>
      <c r="BP50" s="88">
        <v>2.3149142556149682</v>
      </c>
      <c r="BQ50" s="55"/>
      <c r="BR50" s="11">
        <v>4.2011286905013934E-2</v>
      </c>
      <c r="BS50" s="88">
        <v>5.76394115476762</v>
      </c>
      <c r="BT50" s="55"/>
      <c r="BU50" s="11">
        <v>1.6898207903872718E-2</v>
      </c>
      <c r="BV50" s="88">
        <v>1.3937999221340982</v>
      </c>
      <c r="BW50" s="55"/>
      <c r="BX50" s="11">
        <v>2.9873077927333611E-2</v>
      </c>
      <c r="BY50" s="88">
        <v>4.6503798361586748</v>
      </c>
      <c r="BZ50" s="55"/>
      <c r="CA50" s="11">
        <v>1.1913519121756413E-2</v>
      </c>
      <c r="CB50" s="88">
        <v>1.4615563229866992</v>
      </c>
      <c r="CC50" s="55"/>
      <c r="CD50" s="11">
        <v>3.7837991629803704E-2</v>
      </c>
      <c r="CE50" s="88">
        <v>2.6285759542837459</v>
      </c>
      <c r="CF50" s="55"/>
      <c r="CG50" s="11">
        <v>1.761244460406115E-2</v>
      </c>
      <c r="CH50" s="88">
        <v>0.32538163161187061</v>
      </c>
      <c r="CI50" s="55"/>
      <c r="CJ50" s="11">
        <v>2.8303165861229846E-2</v>
      </c>
      <c r="CK50" s="88">
        <v>10.506350944093976</v>
      </c>
      <c r="CL50" s="55"/>
      <c r="CM50" s="11">
        <v>2.7523761152509894E-2</v>
      </c>
      <c r="CN50" s="88">
        <v>4.727668246789257</v>
      </c>
      <c r="CO50" s="55"/>
      <c r="CP50" s="11">
        <v>3.3118286117746698E-2</v>
      </c>
      <c r="CQ50" s="88">
        <v>23.789379163072855</v>
      </c>
      <c r="CR50" s="55"/>
      <c r="CS50" s="11">
        <v>4.1766609530350177E-2</v>
      </c>
      <c r="CT50" s="88">
        <v>3.8819789660416095</v>
      </c>
      <c r="CU50" s="55"/>
      <c r="CV50" s="11">
        <v>2.793915042353215E-2</v>
      </c>
      <c r="CW50" s="88">
        <v>9.5691689913619395</v>
      </c>
      <c r="CX50" s="55"/>
      <c r="CY50" s="11">
        <v>1.5476661978153566E-2</v>
      </c>
      <c r="CZ50" s="97">
        <v>162.92627407343883</v>
      </c>
      <c r="DA50" s="11">
        <v>3.4517260769636453E-2</v>
      </c>
      <c r="DB50" s="21"/>
      <c r="DD50" s="98">
        <f t="shared" si="4"/>
        <v>9.7486267026157556</v>
      </c>
      <c r="DE50" s="98">
        <f t="shared" si="5"/>
        <v>24.736771410023689</v>
      </c>
    </row>
    <row r="51" spans="1:113" x14ac:dyDescent="0.2">
      <c r="A51" s="4"/>
      <c r="B51" s="4"/>
      <c r="C51" s="61" t="s">
        <v>7</v>
      </c>
      <c r="D51" s="87"/>
      <c r="E51" s="88">
        <v>0.12644601522019064</v>
      </c>
      <c r="F51" s="55"/>
      <c r="G51" s="11">
        <v>6.5517924119657912E-3</v>
      </c>
      <c r="H51" s="88">
        <v>3.0425287572677092E-2</v>
      </c>
      <c r="I51" s="55"/>
      <c r="J51" s="11">
        <v>4.2911703787605069E-3</v>
      </c>
      <c r="K51" s="88">
        <v>0.88252390977899287</v>
      </c>
      <c r="L51" s="55"/>
      <c r="M51" s="11">
        <v>1.9833067066128363E-2</v>
      </c>
      <c r="N51" s="88">
        <v>1.0733580287120077E-2</v>
      </c>
      <c r="O51" s="55"/>
      <c r="P51" s="11">
        <v>3.5501820700633417E-3</v>
      </c>
      <c r="Q51" s="88">
        <v>0.94939090977036955</v>
      </c>
      <c r="R51" s="55"/>
      <c r="S51" s="11">
        <v>4.1247748692068507E-2</v>
      </c>
      <c r="T51" s="88">
        <v>3.7164956033786982</v>
      </c>
      <c r="U51" s="55"/>
      <c r="V51" s="11">
        <v>2.9237054837769845E-2</v>
      </c>
      <c r="W51" s="88">
        <v>0.19990755082040784</v>
      </c>
      <c r="X51" s="55"/>
      <c r="Y51" s="11">
        <v>4.5994610949175226E-3</v>
      </c>
      <c r="Z51" s="88">
        <v>1.4920946797443515E-2</v>
      </c>
      <c r="AA51" s="55"/>
      <c r="AB51" s="11">
        <v>2.2075578239551625E-3</v>
      </c>
      <c r="AC51" s="88">
        <v>1.0344898836831302</v>
      </c>
      <c r="AD51" s="55"/>
      <c r="AE51" s="11">
        <v>1.0750938512879371E-2</v>
      </c>
      <c r="AF51" s="88">
        <v>10.885466194015262</v>
      </c>
      <c r="AG51" s="55"/>
      <c r="AH51" s="11">
        <v>4.7078276611730641E-2</v>
      </c>
      <c r="AI51" s="88">
        <v>0.613797233861753</v>
      </c>
      <c r="AJ51" s="55"/>
      <c r="AK51" s="11">
        <v>3.4189236925954943E-2</v>
      </c>
      <c r="AL51" s="88">
        <v>0.98270548823299553</v>
      </c>
      <c r="AM51" s="55"/>
      <c r="AN51" s="11">
        <v>2.3291641972309745E-2</v>
      </c>
      <c r="AO51" s="88">
        <v>1.8700838983810694E-2</v>
      </c>
      <c r="AP51" s="55"/>
      <c r="AQ51" s="11">
        <v>3.5819388043592981E-4</v>
      </c>
      <c r="AR51" s="88">
        <v>3.1586484197471436</v>
      </c>
      <c r="AS51" s="55"/>
      <c r="AT51" s="11">
        <v>1.073153202039381E-2</v>
      </c>
      <c r="AU51" s="88">
        <v>0.43148670735997652</v>
      </c>
      <c r="AV51" s="55"/>
      <c r="AW51" s="11">
        <v>3.5466918870434064E-3</v>
      </c>
      <c r="AX51" s="88">
        <v>8.4692993716898035E-2</v>
      </c>
      <c r="AY51" s="55"/>
      <c r="AZ51" s="11">
        <v>2.0386628329335365E-3</v>
      </c>
      <c r="BA51" s="88">
        <v>8.5619251797516456E-3</v>
      </c>
      <c r="BB51" s="55"/>
      <c r="BC51" s="11">
        <v>1.4100156980423209E-3</v>
      </c>
      <c r="BD51" s="88">
        <v>1.2999833082464471</v>
      </c>
      <c r="BE51" s="55"/>
      <c r="BF51" s="11">
        <v>1.3755267542064813E-2</v>
      </c>
      <c r="BG51" s="88">
        <v>1.1245684168304182</v>
      </c>
      <c r="BH51" s="55"/>
      <c r="BI51" s="11">
        <v>5.1430381568838088E-3</v>
      </c>
      <c r="BJ51" s="88">
        <v>0.45661879891933155</v>
      </c>
      <c r="BK51" s="55"/>
      <c r="BL51" s="11">
        <v>8.3326280119343094E-3</v>
      </c>
      <c r="BM51" s="88">
        <v>1.4567692856909653</v>
      </c>
      <c r="BN51" s="55"/>
      <c r="BO51" s="11">
        <v>5.0122289467770254E-3</v>
      </c>
      <c r="BP51" s="88">
        <v>0.66873207022203351</v>
      </c>
      <c r="BQ51" s="55"/>
      <c r="BR51" s="11">
        <v>1.2136214028894296E-2</v>
      </c>
      <c r="BS51" s="88">
        <v>2.3386066102713396</v>
      </c>
      <c r="BT51" s="55"/>
      <c r="BU51" s="11">
        <v>6.8561180006233707E-3</v>
      </c>
      <c r="BV51" s="88">
        <v>0.36448362946516089</v>
      </c>
      <c r="BW51" s="55"/>
      <c r="BX51" s="11">
        <v>7.8119159668044351E-3</v>
      </c>
      <c r="BY51" s="88">
        <v>0.84181810644852972</v>
      </c>
      <c r="BZ51" s="55"/>
      <c r="CA51" s="11">
        <v>2.1566014952661464E-3</v>
      </c>
      <c r="CB51" s="88">
        <v>0.38616628180421719</v>
      </c>
      <c r="CC51" s="55"/>
      <c r="CD51" s="11">
        <v>9.9973954536087782E-3</v>
      </c>
      <c r="CE51" s="88">
        <v>1.403356325257487</v>
      </c>
      <c r="CF51" s="55"/>
      <c r="CG51" s="11">
        <v>9.4030136348452059E-3</v>
      </c>
      <c r="CH51" s="88">
        <v>7.60622926678544E-2</v>
      </c>
      <c r="CI51" s="55"/>
      <c r="CJ51" s="11">
        <v>6.6162422091842234E-3</v>
      </c>
      <c r="CK51" s="88">
        <v>3.5146574794032257</v>
      </c>
      <c r="CL51" s="55"/>
      <c r="CM51" s="11">
        <v>9.2074397201015075E-3</v>
      </c>
      <c r="CN51" s="88">
        <v>1.1136691971752519</v>
      </c>
      <c r="CO51" s="55"/>
      <c r="CP51" s="11">
        <v>7.8014812349872075E-3</v>
      </c>
      <c r="CQ51" s="88">
        <v>6.2814608412216302</v>
      </c>
      <c r="CR51" s="55"/>
      <c r="CS51" s="11">
        <v>1.1028254265783058E-2</v>
      </c>
      <c r="CT51" s="88">
        <v>1.9644902084809501</v>
      </c>
      <c r="CU51" s="55"/>
      <c r="CV51" s="11">
        <v>1.4138713249204399E-2</v>
      </c>
      <c r="CW51" s="88">
        <v>1.6428060337894224</v>
      </c>
      <c r="CX51" s="55"/>
      <c r="CY51" s="11">
        <v>2.6569865892828548E-3</v>
      </c>
      <c r="CZ51" s="97">
        <v>48.083642374300887</v>
      </c>
      <c r="DA51" s="11">
        <v>1.0186912037524224E-2</v>
      </c>
      <c r="DB51" s="21"/>
      <c r="DD51" s="98">
        <f t="shared" si="4"/>
        <v>5.6897773849456943</v>
      </c>
      <c r="DE51" s="98">
        <f t="shared" si="5"/>
        <v>12.500669755093821</v>
      </c>
    </row>
    <row r="52" spans="1:113" ht="16" thickBot="1" x14ac:dyDescent="0.25">
      <c r="A52" s="4"/>
      <c r="B52" s="4"/>
      <c r="C52" s="62" t="s">
        <v>8</v>
      </c>
      <c r="D52" s="90"/>
      <c r="E52" s="91">
        <v>4.165190971281481</v>
      </c>
      <c r="F52" s="63"/>
      <c r="G52" s="14">
        <v>0.21581911104520837</v>
      </c>
      <c r="H52" s="91">
        <v>0.3183986705941742</v>
      </c>
      <c r="I52" s="63"/>
      <c r="J52" s="14">
        <v>4.4906821032562043E-2</v>
      </c>
      <c r="K52" s="91">
        <v>7.2984388113249787</v>
      </c>
      <c r="L52" s="63"/>
      <c r="M52" s="14">
        <v>0.1640187022913541</v>
      </c>
      <c r="N52" s="91">
        <v>0.11984702586874912</v>
      </c>
      <c r="O52" s="63"/>
      <c r="P52" s="14">
        <v>3.9639966442530865E-2</v>
      </c>
      <c r="Q52" s="91">
        <v>1.9973191192281872</v>
      </c>
      <c r="R52" s="63"/>
      <c r="S52" s="14">
        <v>8.6776601966532863E-2</v>
      </c>
      <c r="T52" s="91">
        <v>20.465737604877166</v>
      </c>
      <c r="U52" s="63"/>
      <c r="V52" s="14">
        <v>0.1610005651843715</v>
      </c>
      <c r="W52" s="91">
        <v>2.041236946072813</v>
      </c>
      <c r="X52" s="63"/>
      <c r="Y52" s="14">
        <v>4.6964658815737505E-2</v>
      </c>
      <c r="Z52" s="91">
        <v>0.67506537432231362</v>
      </c>
      <c r="AA52" s="63"/>
      <c r="AB52" s="14">
        <v>9.9876091577632026E-2</v>
      </c>
      <c r="AC52" s="91">
        <v>9.5236320530691803</v>
      </c>
      <c r="AD52" s="63"/>
      <c r="AE52" s="14">
        <v>9.8974368175837921E-2</v>
      </c>
      <c r="AF52" s="91">
        <v>60.316296234962955</v>
      </c>
      <c r="AG52" s="63"/>
      <c r="AH52" s="14">
        <v>0.26086041954784212</v>
      </c>
      <c r="AI52" s="91">
        <v>3.6002390029236184</v>
      </c>
      <c r="AJ52" s="63"/>
      <c r="AK52" s="14">
        <v>0.20053760015598751</v>
      </c>
      <c r="AL52" s="91">
        <v>8.85691343188231</v>
      </c>
      <c r="AM52" s="63"/>
      <c r="AN52" s="14">
        <v>0.20992256490403657</v>
      </c>
      <c r="AO52" s="91">
        <v>1.6997589050937112</v>
      </c>
      <c r="AP52" s="63"/>
      <c r="AQ52" s="14">
        <v>3.255700124192925E-2</v>
      </c>
      <c r="AR52" s="91">
        <v>65.181928603290245</v>
      </c>
      <c r="AS52" s="63"/>
      <c r="AT52" s="14">
        <v>0.22145609798928778</v>
      </c>
      <c r="AU52" s="91">
        <v>17.217404964101767</v>
      </c>
      <c r="AV52" s="63"/>
      <c r="AW52" s="14">
        <v>0.14152192746734152</v>
      </c>
      <c r="AX52" s="91">
        <v>7.48602289027437</v>
      </c>
      <c r="AY52" s="63"/>
      <c r="AZ52" s="14">
        <v>0.18019762867169803</v>
      </c>
      <c r="BA52" s="91">
        <v>0.52491752743919329</v>
      </c>
      <c r="BB52" s="63"/>
      <c r="BC52" s="14">
        <v>8.6445739518631534E-2</v>
      </c>
      <c r="BD52" s="91">
        <v>6.7994685644805548</v>
      </c>
      <c r="BE52" s="63"/>
      <c r="BF52" s="14">
        <v>7.194593088618223E-2</v>
      </c>
      <c r="BG52" s="91">
        <v>22.312744549087206</v>
      </c>
      <c r="BH52" s="63"/>
      <c r="BI52" s="14">
        <v>0.10204385512105441</v>
      </c>
      <c r="BJ52" s="91">
        <v>1.5862533982702647</v>
      </c>
      <c r="BK52" s="63"/>
      <c r="BL52" s="14">
        <v>2.8946814129717627E-2</v>
      </c>
      <c r="BM52" s="91">
        <v>15.164651781387747</v>
      </c>
      <c r="BN52" s="63"/>
      <c r="BO52" s="14">
        <v>5.2176214430834519E-2</v>
      </c>
      <c r="BP52" s="91">
        <v>4.0136665503634106</v>
      </c>
      <c r="BQ52" s="63"/>
      <c r="BR52" s="14">
        <v>7.2840407189760148E-2</v>
      </c>
      <c r="BS52" s="91">
        <v>23.279646733721233</v>
      </c>
      <c r="BT52" s="63"/>
      <c r="BU52" s="14">
        <v>6.8249189204464142E-2</v>
      </c>
      <c r="BV52" s="91">
        <v>2.3939256267060109</v>
      </c>
      <c r="BW52" s="63"/>
      <c r="BX52" s="14">
        <v>5.1308602951657518E-2</v>
      </c>
      <c r="BY52" s="91">
        <v>16.354405316030668</v>
      </c>
      <c r="BZ52" s="63"/>
      <c r="CA52" s="14">
        <v>4.1897334695659483E-2</v>
      </c>
      <c r="CB52" s="91">
        <v>2.5304050249167158</v>
      </c>
      <c r="CC52" s="63"/>
      <c r="CD52" s="14">
        <v>6.5509240148306794E-2</v>
      </c>
      <c r="CE52" s="91">
        <v>8.7708134162817242</v>
      </c>
      <c r="CF52" s="63"/>
      <c r="CG52" s="14">
        <v>5.8767738925356951E-2</v>
      </c>
      <c r="CH52" s="91">
        <v>0.8728840370876827</v>
      </c>
      <c r="CI52" s="63"/>
      <c r="CJ52" s="14">
        <v>7.5927401177895135E-2</v>
      </c>
      <c r="CK52" s="91">
        <v>43.447594576955808</v>
      </c>
      <c r="CL52" s="63"/>
      <c r="CM52" s="14">
        <v>0.11382079488401672</v>
      </c>
      <c r="CN52" s="91">
        <v>12.440008264393411</v>
      </c>
      <c r="CO52" s="63"/>
      <c r="CP52" s="14">
        <v>8.7144810401430794E-2</v>
      </c>
      <c r="CQ52" s="91">
        <v>41.354845840045272</v>
      </c>
      <c r="CR52" s="63"/>
      <c r="CS52" s="14">
        <v>7.2606001465987377E-2</v>
      </c>
      <c r="CT52" s="91">
        <v>8.1329258615012439</v>
      </c>
      <c r="CU52" s="63"/>
      <c r="CV52" s="14">
        <v>5.8533815101944706E-2</v>
      </c>
      <c r="CW52" s="91">
        <v>22.116112738333722</v>
      </c>
      <c r="CX52" s="63"/>
      <c r="CY52" s="14">
        <v>3.5769417535723914E-2</v>
      </c>
      <c r="CZ52" s="99">
        <v>443.05870041616993</v>
      </c>
      <c r="DA52" s="14">
        <v>9.3865601392368381E-2</v>
      </c>
      <c r="DB52" s="21"/>
      <c r="DD52" s="100">
        <f t="shared" si="4"/>
        <v>34.601751881034133</v>
      </c>
      <c r="DE52" s="100">
        <f t="shared" si="5"/>
        <v>74.473207574862599</v>
      </c>
    </row>
    <row r="53" spans="1:113" s="8" customFormat="1" ht="27.75" customHeight="1" x14ac:dyDescent="0.2">
      <c r="A53" s="6"/>
      <c r="B53" s="6"/>
      <c r="C53" s="116" t="s">
        <v>51</v>
      </c>
      <c r="D53" s="118"/>
      <c r="E53" s="101" t="s">
        <v>52</v>
      </c>
      <c r="F53" s="102"/>
      <c r="G53" s="103"/>
      <c r="H53" s="101" t="s">
        <v>52</v>
      </c>
      <c r="I53" s="102"/>
      <c r="J53" s="103"/>
      <c r="K53" s="101" t="s">
        <v>52</v>
      </c>
      <c r="L53" s="102"/>
      <c r="M53" s="103"/>
      <c r="N53" s="101" t="s">
        <v>52</v>
      </c>
      <c r="O53" s="102"/>
      <c r="P53" s="103"/>
      <c r="Q53" s="101" t="s">
        <v>52</v>
      </c>
      <c r="R53" s="102"/>
      <c r="S53" s="103"/>
      <c r="T53" s="101" t="s">
        <v>52</v>
      </c>
      <c r="U53" s="102"/>
      <c r="V53" s="103"/>
      <c r="W53" s="101" t="s">
        <v>52</v>
      </c>
      <c r="X53" s="102"/>
      <c r="Y53" s="103"/>
      <c r="Z53" s="101" t="s">
        <v>52</v>
      </c>
      <c r="AA53" s="102"/>
      <c r="AB53" s="103"/>
      <c r="AC53" s="101" t="s">
        <v>52</v>
      </c>
      <c r="AD53" s="102"/>
      <c r="AE53" s="103"/>
      <c r="AF53" s="101" t="s">
        <v>52</v>
      </c>
      <c r="AG53" s="102"/>
      <c r="AH53" s="103"/>
      <c r="AI53" s="101" t="s">
        <v>52</v>
      </c>
      <c r="AJ53" s="102"/>
      <c r="AK53" s="103"/>
      <c r="AL53" s="101" t="s">
        <v>52</v>
      </c>
      <c r="AM53" s="102"/>
      <c r="AN53" s="103"/>
      <c r="AO53" s="101" t="s">
        <v>52</v>
      </c>
      <c r="AP53" s="102"/>
      <c r="AQ53" s="103"/>
      <c r="AR53" s="101" t="s">
        <v>52</v>
      </c>
      <c r="AS53" s="102"/>
      <c r="AT53" s="103"/>
      <c r="AU53" s="101" t="s">
        <v>52</v>
      </c>
      <c r="AV53" s="102"/>
      <c r="AW53" s="103"/>
      <c r="AX53" s="101" t="s">
        <v>52</v>
      </c>
      <c r="AY53" s="102"/>
      <c r="AZ53" s="103"/>
      <c r="BA53" s="101" t="s">
        <v>52</v>
      </c>
      <c r="BB53" s="102"/>
      <c r="BC53" s="103"/>
      <c r="BD53" s="101" t="s">
        <v>52</v>
      </c>
      <c r="BE53" s="102"/>
      <c r="BF53" s="103"/>
      <c r="BG53" s="101" t="s">
        <v>52</v>
      </c>
      <c r="BH53" s="102"/>
      <c r="BI53" s="103"/>
      <c r="BJ53" s="101" t="s">
        <v>52</v>
      </c>
      <c r="BK53" s="102"/>
      <c r="BL53" s="103"/>
      <c r="BM53" s="101" t="s">
        <v>52</v>
      </c>
      <c r="BN53" s="102"/>
      <c r="BO53" s="103"/>
      <c r="BP53" s="101" t="s">
        <v>52</v>
      </c>
      <c r="BQ53" s="102"/>
      <c r="BR53" s="103"/>
      <c r="BS53" s="101" t="s">
        <v>52</v>
      </c>
      <c r="BT53" s="102"/>
      <c r="BU53" s="103"/>
      <c r="BV53" s="101" t="s">
        <v>52</v>
      </c>
      <c r="BW53" s="102"/>
      <c r="BX53" s="103"/>
      <c r="BY53" s="101" t="s">
        <v>52</v>
      </c>
      <c r="BZ53" s="102"/>
      <c r="CA53" s="103"/>
      <c r="CB53" s="101" t="s">
        <v>52</v>
      </c>
      <c r="CC53" s="102"/>
      <c r="CD53" s="103"/>
      <c r="CE53" s="101" t="s">
        <v>52</v>
      </c>
      <c r="CF53" s="102"/>
      <c r="CG53" s="103"/>
      <c r="CH53" s="101" t="s">
        <v>52</v>
      </c>
      <c r="CI53" s="102"/>
      <c r="CJ53" s="103"/>
      <c r="CK53" s="101" t="s">
        <v>52</v>
      </c>
      <c r="CL53" s="102"/>
      <c r="CM53" s="103"/>
      <c r="CN53" s="101" t="s">
        <v>52</v>
      </c>
      <c r="CO53" s="102"/>
      <c r="CP53" s="103"/>
      <c r="CQ53" s="101" t="s">
        <v>52</v>
      </c>
      <c r="CR53" s="102"/>
      <c r="CS53" s="103"/>
      <c r="CT53" s="101" t="s">
        <v>52</v>
      </c>
      <c r="CU53" s="102"/>
      <c r="CV53" s="103"/>
      <c r="CW53" s="101" t="s">
        <v>52</v>
      </c>
      <c r="CX53" s="102"/>
      <c r="CY53" s="103"/>
      <c r="CZ53" s="101" t="s">
        <v>52</v>
      </c>
      <c r="DA53" s="103"/>
      <c r="DB53" s="104"/>
      <c r="DC53" s="105"/>
      <c r="DD53" s="106" t="s">
        <v>52</v>
      </c>
      <c r="DE53" s="106" t="s">
        <v>52</v>
      </c>
      <c r="DF53" s="105"/>
      <c r="DG53" s="105"/>
      <c r="DH53" s="105"/>
      <c r="DI53" s="105"/>
    </row>
    <row r="54" spans="1:113" x14ac:dyDescent="0.2">
      <c r="A54" s="4"/>
      <c r="B54" s="4"/>
      <c r="C54" s="42" t="s">
        <v>2</v>
      </c>
      <c r="D54" s="81"/>
      <c r="E54" s="107">
        <v>6.3358167149851515E-15</v>
      </c>
      <c r="F54" s="45"/>
      <c r="G54" s="9">
        <v>0.67917169662657684</v>
      </c>
      <c r="H54" s="107">
        <v>2.529615824297137E-15</v>
      </c>
      <c r="I54" s="45"/>
      <c r="J54" s="9">
        <v>0.68810144381006577</v>
      </c>
      <c r="K54" s="107">
        <v>2.8592737528672761E-13</v>
      </c>
      <c r="L54" s="45"/>
      <c r="M54" s="9">
        <v>0.65708878209802268</v>
      </c>
      <c r="N54" s="107">
        <v>2.7201367058722812E-14</v>
      </c>
      <c r="O54" s="45"/>
      <c r="P54" s="9">
        <v>0.64013749037235024</v>
      </c>
      <c r="Q54" s="107">
        <v>3.2109124297372202E-14</v>
      </c>
      <c r="R54" s="45"/>
      <c r="S54" s="9">
        <v>0.72516375981391534</v>
      </c>
      <c r="T54" s="107">
        <v>7.3749421452093722E-14</v>
      </c>
      <c r="U54" s="45"/>
      <c r="V54" s="9">
        <v>0.60093176976819829</v>
      </c>
      <c r="W54" s="107">
        <v>4.1662570902240678E-14</v>
      </c>
      <c r="X54" s="45"/>
      <c r="Y54" s="9">
        <v>0.69548730970255379</v>
      </c>
      <c r="Z54" s="107">
        <v>6.8235124015253492E-14</v>
      </c>
      <c r="AA54" s="45"/>
      <c r="AB54" s="9">
        <v>0.78604910761539426</v>
      </c>
      <c r="AC54" s="107">
        <v>1.6170773775939984E-14</v>
      </c>
      <c r="AD54" s="45"/>
      <c r="AE54" s="9">
        <v>0.57020918981921187</v>
      </c>
      <c r="AF54" s="107">
        <v>1.1294919838994144E-13</v>
      </c>
      <c r="AG54" s="45"/>
      <c r="AH54" s="9">
        <v>0.47756823782381247</v>
      </c>
      <c r="AI54" s="107">
        <v>5.6294791068316817E-15</v>
      </c>
      <c r="AJ54" s="45"/>
      <c r="AK54" s="9">
        <v>0.48361712218718966</v>
      </c>
      <c r="AL54" s="107">
        <v>3.7296034141356008E-14</v>
      </c>
      <c r="AM54" s="45"/>
      <c r="AN54" s="9">
        <v>0.46007389211577526</v>
      </c>
      <c r="AO54" s="107">
        <v>2.4924062259919495E-14</v>
      </c>
      <c r="AP54" s="45"/>
      <c r="AQ54" s="9">
        <v>0.72651256742309211</v>
      </c>
      <c r="AR54" s="107">
        <v>1.4131931748071741E-13</v>
      </c>
      <c r="AS54" s="45"/>
      <c r="AT54" s="9">
        <v>0.44679560477312691</v>
      </c>
      <c r="AU54" s="107">
        <v>3.7646853715670354E-14</v>
      </c>
      <c r="AV54" s="45"/>
      <c r="AW54" s="9">
        <v>0.44812067261765548</v>
      </c>
      <c r="AX54" s="107">
        <v>6.1059794580183725E-14</v>
      </c>
      <c r="AY54" s="45"/>
      <c r="AZ54" s="9">
        <v>0.64186473307078351</v>
      </c>
      <c r="BA54" s="107">
        <v>6.3499373922584461E-15</v>
      </c>
      <c r="BB54" s="45"/>
      <c r="BC54" s="9">
        <v>0.67852244888047897</v>
      </c>
      <c r="BD54" s="107">
        <v>1.2783097805802281E-13</v>
      </c>
      <c r="BE54" s="45"/>
      <c r="BF54" s="9">
        <v>0.83319762900221528</v>
      </c>
      <c r="BG54" s="107">
        <v>3.0493484833241925E-13</v>
      </c>
      <c r="BH54" s="45"/>
      <c r="BI54" s="9">
        <v>0.71349464555961517</v>
      </c>
      <c r="BJ54" s="107">
        <v>4.4587929086836898E-13</v>
      </c>
      <c r="BK54" s="45"/>
      <c r="BL54" s="9">
        <v>0.73032185522646287</v>
      </c>
      <c r="BM54" s="107">
        <v>1.8672050274054549E-13</v>
      </c>
      <c r="BN54" s="45"/>
      <c r="BO54" s="9">
        <v>0.91990647351240207</v>
      </c>
      <c r="BP54" s="107">
        <v>1.169841125796622E-13</v>
      </c>
      <c r="BQ54" s="45"/>
      <c r="BR54" s="9">
        <v>0.72003353818352434</v>
      </c>
      <c r="BS54" s="107">
        <v>2.0997236514618934E-13</v>
      </c>
      <c r="BT54" s="45"/>
      <c r="BU54" s="9">
        <v>0.65710223968189152</v>
      </c>
      <c r="BV54" s="107">
        <v>6.8412056739715986E-14</v>
      </c>
      <c r="BW54" s="45"/>
      <c r="BX54" s="9">
        <v>0.49726331805444857</v>
      </c>
      <c r="BY54" s="107">
        <v>1.9650382377370326E-13</v>
      </c>
      <c r="BZ54" s="45"/>
      <c r="CA54" s="9">
        <v>0.89467567194670827</v>
      </c>
      <c r="CB54" s="107">
        <v>7.3628085175607993E-14</v>
      </c>
      <c r="CC54" s="45"/>
      <c r="CD54" s="9">
        <v>0.646484715557054</v>
      </c>
      <c r="CE54" s="107">
        <v>5.519276301548699E-14</v>
      </c>
      <c r="CF54" s="45"/>
      <c r="CG54" s="9">
        <v>0.87074755131594239</v>
      </c>
      <c r="CH54" s="107">
        <v>4.1929421069436644E-15</v>
      </c>
      <c r="CI54" s="45"/>
      <c r="CJ54" s="9">
        <v>0.53295853793355452</v>
      </c>
      <c r="CK54" s="107">
        <v>1.5246328041599039E-13</v>
      </c>
      <c r="CL54" s="45"/>
      <c r="CM54" s="9">
        <v>0.75868966564376128</v>
      </c>
      <c r="CN54" s="107">
        <v>7.3080541365635591E-14</v>
      </c>
      <c r="CO54" s="45"/>
      <c r="CP54" s="9">
        <v>0.78353977134501374</v>
      </c>
      <c r="CQ54" s="107">
        <v>1.1624148970938672E-12</v>
      </c>
      <c r="CR54" s="45"/>
      <c r="CS54" s="9">
        <v>0.71779841898563956</v>
      </c>
      <c r="CT54" s="107">
        <v>4.9970941238099314E-14</v>
      </c>
      <c r="CU54" s="45"/>
      <c r="CV54" s="9">
        <v>0.49887835293433169</v>
      </c>
      <c r="CW54" s="107">
        <v>2.9101337917833428E-12</v>
      </c>
      <c r="CX54" s="45"/>
      <c r="CY54" s="9">
        <v>0.85612773208500714</v>
      </c>
      <c r="CZ54" s="107">
        <v>7.1194110868281121E-12</v>
      </c>
      <c r="DA54" s="9">
        <v>0.74684122170571543</v>
      </c>
      <c r="DB54" s="21"/>
      <c r="DD54" s="108">
        <f t="shared" ref="DD54:DD61" si="6">E54+K54+Q54+T54+Z54</f>
        <v>4.6635686176643221E-13</v>
      </c>
      <c r="DE54" s="108">
        <f t="shared" ref="DE54:DE61" si="7">AF54+AI54+AL54+AO54</f>
        <v>1.807987738980486E-13</v>
      </c>
    </row>
    <row r="55" spans="1:113" x14ac:dyDescent="0.2">
      <c r="A55" s="4"/>
      <c r="B55" s="4"/>
      <c r="C55" s="48" t="s">
        <v>3</v>
      </c>
      <c r="D55" s="84"/>
      <c r="E55" s="109">
        <v>2.9929240827467645E-15</v>
      </c>
      <c r="F55" s="51"/>
      <c r="G55" s="10">
        <v>0.32082830337342311</v>
      </c>
      <c r="H55" s="109">
        <v>1.1466093123491069E-15</v>
      </c>
      <c r="I55" s="51"/>
      <c r="J55" s="10">
        <v>0.31189855618993417</v>
      </c>
      <c r="K55" s="109">
        <v>1.4921530721926253E-13</v>
      </c>
      <c r="L55" s="51"/>
      <c r="M55" s="10">
        <v>0.34291121790197732</v>
      </c>
      <c r="N55" s="109">
        <v>1.5291640252722937E-14</v>
      </c>
      <c r="O55" s="51"/>
      <c r="P55" s="10">
        <v>0.35986250962764976</v>
      </c>
      <c r="Q55" s="109">
        <v>1.2169321588577401E-14</v>
      </c>
      <c r="R55" s="51"/>
      <c r="S55" s="10">
        <v>0.27483624018608477</v>
      </c>
      <c r="T55" s="109">
        <v>4.8975695045810196E-14</v>
      </c>
      <c r="U55" s="51"/>
      <c r="V55" s="10">
        <v>0.3990682302318016</v>
      </c>
      <c r="W55" s="109">
        <v>1.8241571590393647E-14</v>
      </c>
      <c r="X55" s="51"/>
      <c r="Y55" s="10">
        <v>0.30451269029744626</v>
      </c>
      <c r="Z55" s="109">
        <v>1.8572587302243784E-14</v>
      </c>
      <c r="AA55" s="51"/>
      <c r="AB55" s="10">
        <v>0.21395089238460577</v>
      </c>
      <c r="AC55" s="109">
        <v>1.2188596898298048E-14</v>
      </c>
      <c r="AD55" s="51"/>
      <c r="AE55" s="10">
        <v>0.42979081018078813</v>
      </c>
      <c r="AF55" s="109">
        <v>1.2355982680115885E-13</v>
      </c>
      <c r="AG55" s="51"/>
      <c r="AH55" s="10">
        <v>0.52243176217618759</v>
      </c>
      <c r="AI55" s="109">
        <v>6.0108844133265771E-15</v>
      </c>
      <c r="AJ55" s="51"/>
      <c r="AK55" s="10">
        <v>0.51638287781281034</v>
      </c>
      <c r="AL55" s="109">
        <v>4.3769279019188748E-14</v>
      </c>
      <c r="AM55" s="51"/>
      <c r="AN55" s="10">
        <v>0.53992610788422468</v>
      </c>
      <c r="AO55" s="109">
        <v>9.3823811211276363E-15</v>
      </c>
      <c r="AP55" s="51"/>
      <c r="AQ55" s="10">
        <v>0.27348743257690794</v>
      </c>
      <c r="AR55" s="109">
        <v>1.7497591007076286E-13</v>
      </c>
      <c r="AS55" s="51"/>
      <c r="AT55" s="10">
        <v>0.55320439522687315</v>
      </c>
      <c r="AU55" s="109">
        <v>4.636367294840818E-14</v>
      </c>
      <c r="AV55" s="51"/>
      <c r="AW55" s="10">
        <v>0.55187932738234446</v>
      </c>
      <c r="AX55" s="109">
        <v>3.4068962982276369E-14</v>
      </c>
      <c r="AY55" s="51"/>
      <c r="AZ55" s="10">
        <v>0.35813526692921649</v>
      </c>
      <c r="BA55" s="109">
        <v>3.0085405810723701E-15</v>
      </c>
      <c r="BB55" s="51"/>
      <c r="BC55" s="10">
        <v>0.32147755111952114</v>
      </c>
      <c r="BD55" s="109">
        <v>2.5591179673156884E-14</v>
      </c>
      <c r="BE55" s="51"/>
      <c r="BF55" s="10">
        <v>0.16680237099778475</v>
      </c>
      <c r="BG55" s="109">
        <v>1.2244726340473299E-13</v>
      </c>
      <c r="BH55" s="51"/>
      <c r="BI55" s="10">
        <v>0.28650535444038494</v>
      </c>
      <c r="BJ55" s="109">
        <v>1.6464507955473423E-13</v>
      </c>
      <c r="BK55" s="51"/>
      <c r="BL55" s="10">
        <v>0.26967814477353708</v>
      </c>
      <c r="BM55" s="109">
        <v>1.6257200011785595E-14</v>
      </c>
      <c r="BN55" s="51"/>
      <c r="BO55" s="10">
        <v>8.0093526487597863E-2</v>
      </c>
      <c r="BP55" s="109">
        <v>4.5486253557428689E-14</v>
      </c>
      <c r="BQ55" s="51"/>
      <c r="BR55" s="10">
        <v>0.27996646181647572</v>
      </c>
      <c r="BS55" s="109">
        <v>1.0957054989217466E-13</v>
      </c>
      <c r="BT55" s="51"/>
      <c r="BU55" s="10">
        <v>0.34289776031810854</v>
      </c>
      <c r="BV55" s="109">
        <v>6.9165066397738344E-14</v>
      </c>
      <c r="BW55" s="51"/>
      <c r="BX55" s="10">
        <v>0.50273668194555143</v>
      </c>
      <c r="BY55" s="109">
        <v>2.3133112755636141E-14</v>
      </c>
      <c r="BZ55" s="51"/>
      <c r="CA55" s="10">
        <v>0.10532432805329166</v>
      </c>
      <c r="CB55" s="109">
        <v>4.0261823439114876E-14</v>
      </c>
      <c r="CC55" s="51"/>
      <c r="CD55" s="10">
        <v>0.35351528444294594</v>
      </c>
      <c r="CE55" s="109">
        <v>8.1927302105063904E-15</v>
      </c>
      <c r="CF55" s="51"/>
      <c r="CG55" s="10">
        <v>0.12925244868405761</v>
      </c>
      <c r="CH55" s="109">
        <v>3.6743530173656318E-15</v>
      </c>
      <c r="CI55" s="51"/>
      <c r="CJ55" s="10">
        <v>0.46704146206644548</v>
      </c>
      <c r="CK55" s="109">
        <v>4.849277226283798E-14</v>
      </c>
      <c r="CL55" s="51"/>
      <c r="CM55" s="10">
        <v>0.24131033435623864</v>
      </c>
      <c r="CN55" s="109">
        <v>2.0189186653640994E-14</v>
      </c>
      <c r="CO55" s="51"/>
      <c r="CP55" s="10">
        <v>0.21646022865498632</v>
      </c>
      <c r="CQ55" s="109">
        <v>4.570020120942858E-13</v>
      </c>
      <c r="CR55" s="51"/>
      <c r="CS55" s="10">
        <v>0.28220158101436049</v>
      </c>
      <c r="CT55" s="109">
        <v>5.0195644351708951E-14</v>
      </c>
      <c r="CU55" s="51"/>
      <c r="CV55" s="10">
        <v>0.5011216470656682</v>
      </c>
      <c r="CW55" s="109">
        <v>4.890479923366792E-13</v>
      </c>
      <c r="CX55" s="51"/>
      <c r="CY55" s="10">
        <v>0.14387226791499286</v>
      </c>
      <c r="CZ55" s="109">
        <v>2.4132859308432529E-12</v>
      </c>
      <c r="DA55" s="10">
        <v>0.25315877829428463</v>
      </c>
      <c r="DB55" s="21"/>
      <c r="DD55" s="110">
        <f t="shared" si="6"/>
        <v>2.3192583523864065E-13</v>
      </c>
      <c r="DE55" s="110">
        <f t="shared" si="7"/>
        <v>1.827223713548018E-13</v>
      </c>
    </row>
    <row r="56" spans="1:113" x14ac:dyDescent="0.2">
      <c r="A56" s="4"/>
      <c r="B56" s="4"/>
      <c r="C56" s="54" t="s">
        <v>4</v>
      </c>
      <c r="D56" s="87"/>
      <c r="E56" s="111">
        <v>8.3199008202152452E-17</v>
      </c>
      <c r="F56" s="76"/>
      <c r="G56" s="11">
        <v>8.9185678974359004E-3</v>
      </c>
      <c r="H56" s="111">
        <v>3.2786663487440092E-17</v>
      </c>
      <c r="I56" s="76"/>
      <c r="J56" s="11">
        <v>8.9185678974358987E-3</v>
      </c>
      <c r="K56" s="111">
        <v>4.5709795707288346E-14</v>
      </c>
      <c r="L56" s="76"/>
      <c r="M56" s="11">
        <v>0.10504553459119495</v>
      </c>
      <c r="N56" s="111">
        <v>4.4637006694183746E-15</v>
      </c>
      <c r="O56" s="76"/>
      <c r="P56" s="11">
        <v>0.10504553459119496</v>
      </c>
      <c r="Q56" s="111">
        <v>4.4589093841204404E-15</v>
      </c>
      <c r="R56" s="76"/>
      <c r="S56" s="11">
        <v>0.10070157827141214</v>
      </c>
      <c r="T56" s="111">
        <v>2.265918073731918E-14</v>
      </c>
      <c r="U56" s="76"/>
      <c r="V56" s="11">
        <v>0.18463360544217683</v>
      </c>
      <c r="W56" s="111">
        <v>1.1060317809336985E-14</v>
      </c>
      <c r="X56" s="76"/>
      <c r="Y56" s="11">
        <v>0.18463360544217683</v>
      </c>
      <c r="Z56" s="111">
        <v>0</v>
      </c>
      <c r="AA56" s="76"/>
      <c r="AB56" s="11">
        <v>0</v>
      </c>
      <c r="AC56" s="111">
        <v>5.3188994219915604E-15</v>
      </c>
      <c r="AD56" s="76"/>
      <c r="AE56" s="11">
        <v>0.18755350684926544</v>
      </c>
      <c r="AF56" s="111">
        <v>3.0087568983529143E-14</v>
      </c>
      <c r="AG56" s="76"/>
      <c r="AH56" s="11">
        <v>0.1272153101101248</v>
      </c>
      <c r="AI56" s="111">
        <v>2.8004175388349462E-15</v>
      </c>
      <c r="AJ56" s="76"/>
      <c r="AK56" s="11">
        <v>0.24057818589473678</v>
      </c>
      <c r="AL56" s="111">
        <v>1.4328059754119445E-14</v>
      </c>
      <c r="AM56" s="76"/>
      <c r="AN56" s="11">
        <v>0.17674710915806396</v>
      </c>
      <c r="AO56" s="111">
        <v>2.6387902343925167E-15</v>
      </c>
      <c r="AP56" s="76"/>
      <c r="AQ56" s="11">
        <v>7.6918210526315811E-2</v>
      </c>
      <c r="AR56" s="111">
        <v>0</v>
      </c>
      <c r="AS56" s="76"/>
      <c r="AT56" s="11">
        <v>0</v>
      </c>
      <c r="AU56" s="111">
        <v>0</v>
      </c>
      <c r="AV56" s="76"/>
      <c r="AW56" s="11">
        <v>0</v>
      </c>
      <c r="AX56" s="111">
        <v>0</v>
      </c>
      <c r="AY56" s="76"/>
      <c r="AZ56" s="11">
        <v>0</v>
      </c>
      <c r="BA56" s="111">
        <v>1.284109902131056E-15</v>
      </c>
      <c r="BB56" s="76"/>
      <c r="BC56" s="11">
        <v>0.13721354111111114</v>
      </c>
      <c r="BD56" s="111">
        <v>0</v>
      </c>
      <c r="BE56" s="76"/>
      <c r="BF56" s="11">
        <v>0</v>
      </c>
      <c r="BG56" s="111">
        <v>3.0625474786012087E-14</v>
      </c>
      <c r="BH56" s="76"/>
      <c r="BI56" s="11">
        <v>7.1658298148068747E-2</v>
      </c>
      <c r="BJ56" s="111">
        <v>6.3732028504097338E-14</v>
      </c>
      <c r="BK56" s="76"/>
      <c r="BL56" s="11">
        <v>0.10438900000000002</v>
      </c>
      <c r="BM56" s="111">
        <v>1.0701333036673275E-15</v>
      </c>
      <c r="BN56" s="76"/>
      <c r="BO56" s="11">
        <v>5.2721717171717152E-3</v>
      </c>
      <c r="BP56" s="111">
        <v>0</v>
      </c>
      <c r="BQ56" s="76"/>
      <c r="BR56" s="11">
        <v>0</v>
      </c>
      <c r="BS56" s="111">
        <v>1.684685119087868E-15</v>
      </c>
      <c r="BT56" s="76"/>
      <c r="BU56" s="11">
        <v>5.2721717171717187E-3</v>
      </c>
      <c r="BV56" s="111">
        <v>0</v>
      </c>
      <c r="BW56" s="76"/>
      <c r="BX56" s="11">
        <v>0</v>
      </c>
      <c r="BY56" s="111">
        <v>1.1579636448162229E-15</v>
      </c>
      <c r="BZ56" s="76"/>
      <c r="CA56" s="11">
        <v>5.2721717171717178E-3</v>
      </c>
      <c r="CB56" s="111">
        <v>0</v>
      </c>
      <c r="CC56" s="76"/>
      <c r="CD56" s="11">
        <v>0</v>
      </c>
      <c r="CE56" s="111">
        <v>5.4568503040244262E-16</v>
      </c>
      <c r="CF56" s="76"/>
      <c r="CG56" s="11">
        <v>8.6089892596854616E-3</v>
      </c>
      <c r="CH56" s="111">
        <v>0</v>
      </c>
      <c r="CI56" s="76"/>
      <c r="CJ56" s="11">
        <v>0</v>
      </c>
      <c r="CK56" s="111">
        <v>0</v>
      </c>
      <c r="CL56" s="76"/>
      <c r="CM56" s="11">
        <v>0</v>
      </c>
      <c r="CN56" s="111">
        <v>0</v>
      </c>
      <c r="CO56" s="76"/>
      <c r="CP56" s="11">
        <v>0</v>
      </c>
      <c r="CQ56" s="111">
        <v>0</v>
      </c>
      <c r="CR56" s="76"/>
      <c r="CS56" s="11">
        <v>0</v>
      </c>
      <c r="CT56" s="111">
        <v>3.1055180418309454E-14</v>
      </c>
      <c r="CU56" s="76"/>
      <c r="CV56" s="11">
        <v>0.31003533</v>
      </c>
      <c r="CW56" s="111">
        <v>1.6411219910890853E-13</v>
      </c>
      <c r="CX56" s="76"/>
      <c r="CY56" s="11">
        <v>4.8279912499999994E-2</v>
      </c>
      <c r="CZ56" s="111">
        <v>4.3890908572947288E-13</v>
      </c>
      <c r="DA56" s="11">
        <v>4.60424877572254E-2</v>
      </c>
      <c r="DB56" s="21"/>
      <c r="DD56" s="112">
        <f t="shared" si="6"/>
        <v>7.2911084836930122E-14</v>
      </c>
      <c r="DE56" s="112">
        <f t="shared" si="7"/>
        <v>4.9854836510876051E-14</v>
      </c>
    </row>
    <row r="57" spans="1:113" x14ac:dyDescent="0.2">
      <c r="A57" s="4"/>
      <c r="B57" s="4"/>
      <c r="C57" s="54" t="s">
        <v>5</v>
      </c>
      <c r="D57" s="87"/>
      <c r="E57" s="111">
        <v>2.8164921363948221E-17</v>
      </c>
      <c r="F57" s="55"/>
      <c r="G57" s="11">
        <v>3.0191557440202342E-3</v>
      </c>
      <c r="H57" s="111">
        <v>0</v>
      </c>
      <c r="I57" s="55"/>
      <c r="J57" s="11">
        <v>0</v>
      </c>
      <c r="K57" s="111">
        <v>1.2008655816253916E-15</v>
      </c>
      <c r="L57" s="55"/>
      <c r="M57" s="11">
        <v>2.7597053332244891E-3</v>
      </c>
      <c r="N57" s="111">
        <v>0</v>
      </c>
      <c r="O57" s="55"/>
      <c r="P57" s="11">
        <v>0</v>
      </c>
      <c r="Q57" s="111">
        <v>1.2185600770617582E-16</v>
      </c>
      <c r="R57" s="55"/>
      <c r="S57" s="11">
        <v>2.7520389496064738E-3</v>
      </c>
      <c r="T57" s="111">
        <v>3.0622243527639707E-16</v>
      </c>
      <c r="U57" s="55"/>
      <c r="V57" s="11">
        <v>2.4951896075945234E-3</v>
      </c>
      <c r="W57" s="111">
        <v>0</v>
      </c>
      <c r="X57" s="55"/>
      <c r="Y57" s="11">
        <v>0</v>
      </c>
      <c r="Z57" s="111">
        <v>0</v>
      </c>
      <c r="AA57" s="55"/>
      <c r="AB57" s="11">
        <v>0</v>
      </c>
      <c r="AC57" s="111">
        <v>2.5417443138842061E-15</v>
      </c>
      <c r="AD57" s="55"/>
      <c r="AE57" s="11">
        <v>8.9626259449866949E-2</v>
      </c>
      <c r="AF57" s="111">
        <v>1.0292636396992856E-14</v>
      </c>
      <c r="AG57" s="55"/>
      <c r="AH57" s="11">
        <v>4.351900054839921E-2</v>
      </c>
      <c r="AI57" s="111">
        <v>8.9046367060146321E-17</v>
      </c>
      <c r="AJ57" s="55"/>
      <c r="AK57" s="11">
        <v>7.6497926294088513E-3</v>
      </c>
      <c r="AL57" s="111">
        <v>9.0754609446252248E-15</v>
      </c>
      <c r="AM57" s="55"/>
      <c r="AN57" s="11">
        <v>0.1119524564921108</v>
      </c>
      <c r="AO57" s="111">
        <v>9.5698191097145491E-17</v>
      </c>
      <c r="AP57" s="55"/>
      <c r="AQ57" s="11">
        <v>2.789510706027158E-3</v>
      </c>
      <c r="AR57" s="111">
        <v>0</v>
      </c>
      <c r="AS57" s="55"/>
      <c r="AT57" s="11">
        <v>0</v>
      </c>
      <c r="AU57" s="111">
        <v>0</v>
      </c>
      <c r="AV57" s="55"/>
      <c r="AW57" s="11">
        <v>0</v>
      </c>
      <c r="AX57" s="111">
        <v>0</v>
      </c>
      <c r="AY57" s="55"/>
      <c r="AZ57" s="11">
        <v>0</v>
      </c>
      <c r="BA57" s="111">
        <v>0</v>
      </c>
      <c r="BB57" s="55"/>
      <c r="BC57" s="11">
        <v>0</v>
      </c>
      <c r="BD57" s="111">
        <v>3.1331384008302628E-15</v>
      </c>
      <c r="BE57" s="55"/>
      <c r="BF57" s="11">
        <v>2.0421681243201033E-2</v>
      </c>
      <c r="BG57" s="111">
        <v>3.8811991657451093E-15</v>
      </c>
      <c r="BH57" s="55"/>
      <c r="BI57" s="11">
        <v>9.081332744530303E-3</v>
      </c>
      <c r="BJ57" s="111">
        <v>5.5079376827716917E-15</v>
      </c>
      <c r="BK57" s="55"/>
      <c r="BL57" s="11">
        <v>9.0216508129800001E-3</v>
      </c>
      <c r="BM57" s="111">
        <v>0</v>
      </c>
      <c r="BN57" s="55"/>
      <c r="BO57" s="11">
        <v>0</v>
      </c>
      <c r="BP57" s="111">
        <v>0</v>
      </c>
      <c r="BQ57" s="55"/>
      <c r="BR57" s="11">
        <v>0</v>
      </c>
      <c r="BS57" s="111">
        <v>0</v>
      </c>
      <c r="BT57" s="55"/>
      <c r="BU57" s="11">
        <v>0</v>
      </c>
      <c r="BV57" s="111">
        <v>0</v>
      </c>
      <c r="BW57" s="55"/>
      <c r="BX57" s="11">
        <v>0</v>
      </c>
      <c r="BY57" s="111">
        <v>0</v>
      </c>
      <c r="BZ57" s="55"/>
      <c r="CA57" s="11">
        <v>0</v>
      </c>
      <c r="CB57" s="111">
        <v>0</v>
      </c>
      <c r="CC57" s="55"/>
      <c r="CD57" s="11">
        <v>0</v>
      </c>
      <c r="CE57" s="111">
        <v>0</v>
      </c>
      <c r="CF57" s="55"/>
      <c r="CG57" s="11">
        <v>0</v>
      </c>
      <c r="CH57" s="111">
        <v>9.5995643864827039E-17</v>
      </c>
      <c r="CI57" s="55"/>
      <c r="CJ57" s="11">
        <v>1.2201861293878296E-2</v>
      </c>
      <c r="CK57" s="111">
        <v>1.8895461448904209E-15</v>
      </c>
      <c r="CL57" s="55"/>
      <c r="CM57" s="11">
        <v>9.4027829453354559E-3</v>
      </c>
      <c r="CN57" s="111">
        <v>8.4197520924117359E-16</v>
      </c>
      <c r="CO57" s="55"/>
      <c r="CP57" s="11">
        <v>9.027314940461259E-3</v>
      </c>
      <c r="CQ57" s="111">
        <v>2.2475397815377951E-14</v>
      </c>
      <c r="CR57" s="55"/>
      <c r="CS57" s="11">
        <v>1.3878697750936373E-2</v>
      </c>
      <c r="CT57" s="111">
        <v>4.0790467528648808E-16</v>
      </c>
      <c r="CU57" s="55"/>
      <c r="CV57" s="11">
        <v>4.0722629496117262E-3</v>
      </c>
      <c r="CW57" s="111">
        <v>8.9615455166441149E-14</v>
      </c>
      <c r="CX57" s="55"/>
      <c r="CY57" s="11">
        <v>2.6363831315258927E-2</v>
      </c>
      <c r="CZ57" s="111">
        <v>1.5160024506408055E-13</v>
      </c>
      <c r="DA57" s="11">
        <v>1.5903185088443447E-2</v>
      </c>
      <c r="DB57" s="21"/>
      <c r="DD57" s="112">
        <f t="shared" si="6"/>
        <v>1.6571089459719125E-15</v>
      </c>
      <c r="DE57" s="112">
        <f t="shared" si="7"/>
        <v>1.9552841899775372E-14</v>
      </c>
    </row>
    <row r="58" spans="1:113" x14ac:dyDescent="0.2">
      <c r="A58" s="4"/>
      <c r="B58" s="4"/>
      <c r="C58" s="54" t="s">
        <v>6</v>
      </c>
      <c r="D58" s="87"/>
      <c r="E58" s="111">
        <v>0</v>
      </c>
      <c r="F58" s="55"/>
      <c r="G58" s="11">
        <v>0</v>
      </c>
      <c r="H58" s="111">
        <v>9.3876157571111847E-16</v>
      </c>
      <c r="I58" s="55"/>
      <c r="J58" s="11">
        <v>0.25536019716342351</v>
      </c>
      <c r="K58" s="111">
        <v>0</v>
      </c>
      <c r="L58" s="55"/>
      <c r="M58" s="11">
        <v>0</v>
      </c>
      <c r="N58" s="111">
        <v>8.9998193801960387E-15</v>
      </c>
      <c r="O58" s="55"/>
      <c r="P58" s="11">
        <v>0.21179530350095704</v>
      </c>
      <c r="Q58" s="111">
        <v>0</v>
      </c>
      <c r="R58" s="55"/>
      <c r="S58" s="11">
        <v>0</v>
      </c>
      <c r="T58" s="111">
        <v>0</v>
      </c>
      <c r="U58" s="55"/>
      <c r="V58" s="11">
        <v>0</v>
      </c>
      <c r="W58" s="111">
        <v>4.0219853043179767E-15</v>
      </c>
      <c r="X58" s="55"/>
      <c r="Y58" s="11">
        <v>6.7140353520835569E-2</v>
      </c>
      <c r="Z58" s="111">
        <v>7.2756796330194393E-15</v>
      </c>
      <c r="AA58" s="55"/>
      <c r="AB58" s="11">
        <v>8.3813747910122902E-2</v>
      </c>
      <c r="AC58" s="111">
        <v>8.8379492198657472E-16</v>
      </c>
      <c r="AD58" s="55"/>
      <c r="AE58" s="11">
        <v>3.1164123214815338E-2</v>
      </c>
      <c r="AF58" s="111">
        <v>0</v>
      </c>
      <c r="AG58" s="55"/>
      <c r="AH58" s="11">
        <v>0</v>
      </c>
      <c r="AI58" s="111">
        <v>0</v>
      </c>
      <c r="AJ58" s="55"/>
      <c r="AK58" s="11">
        <v>0</v>
      </c>
      <c r="AL58" s="111">
        <v>0</v>
      </c>
      <c r="AM58" s="55"/>
      <c r="AN58" s="11">
        <v>0</v>
      </c>
      <c r="AO58" s="111">
        <v>1.3869913427899413E-15</v>
      </c>
      <c r="AP58" s="55"/>
      <c r="AQ58" s="11">
        <v>4.0429470562844641E-2</v>
      </c>
      <c r="AR58" s="111">
        <v>9.2200202649868854E-14</v>
      </c>
      <c r="AS58" s="55"/>
      <c r="AT58" s="11">
        <v>0.29150045469738345</v>
      </c>
      <c r="AU58" s="111">
        <v>3.0936374945790445E-14</v>
      </c>
      <c r="AV58" s="55"/>
      <c r="AW58" s="11">
        <v>0.36824403053073951</v>
      </c>
      <c r="AX58" s="111">
        <v>9.2196098296176091E-15</v>
      </c>
      <c r="AY58" s="55"/>
      <c r="AZ58" s="11">
        <v>9.6917168539325804E-2</v>
      </c>
      <c r="BA58" s="111">
        <v>0</v>
      </c>
      <c r="BB58" s="55"/>
      <c r="BC58" s="11">
        <v>0</v>
      </c>
      <c r="BD58" s="111">
        <v>3.2724363919454693E-15</v>
      </c>
      <c r="BE58" s="55"/>
      <c r="BF58" s="11">
        <v>2.1329620442956512E-2</v>
      </c>
      <c r="BG58" s="111">
        <v>3.5142326639814681E-14</v>
      </c>
      <c r="BH58" s="55"/>
      <c r="BI58" s="11">
        <v>8.2226947910791021E-2</v>
      </c>
      <c r="BJ58" s="111">
        <v>5.4289743176085818E-14</v>
      </c>
      <c r="BK58" s="55"/>
      <c r="BL58" s="11">
        <v>8.8923138544759722E-2</v>
      </c>
      <c r="BM58" s="111">
        <v>0</v>
      </c>
      <c r="BN58" s="55"/>
      <c r="BO58" s="11">
        <v>0</v>
      </c>
      <c r="BP58" s="111">
        <v>2.4970174182752989E-14</v>
      </c>
      <c r="BQ58" s="55"/>
      <c r="BR58" s="11">
        <v>0.15369063772333352</v>
      </c>
      <c r="BS58" s="111">
        <v>7.9490608151073731E-14</v>
      </c>
      <c r="BT58" s="55"/>
      <c r="BU58" s="11">
        <v>0.24876348186762387</v>
      </c>
      <c r="BV58" s="111">
        <v>5.7269238209101256E-14</v>
      </c>
      <c r="BW58" s="55"/>
      <c r="BX58" s="11">
        <v>0.41627006658572974</v>
      </c>
      <c r="BY58" s="111">
        <v>8.9473109897457711E-15</v>
      </c>
      <c r="BZ58" s="55"/>
      <c r="CA58" s="11">
        <v>4.0736822918446491E-2</v>
      </c>
      <c r="CB58" s="111">
        <v>2.7459006321077656E-14</v>
      </c>
      <c r="CC58" s="55"/>
      <c r="CD58" s="11">
        <v>0.24110131138983065</v>
      </c>
      <c r="CE58" s="111">
        <v>2.2126142518361308E-15</v>
      </c>
      <c r="CF58" s="55"/>
      <c r="CG58" s="11">
        <v>3.4907265672719776E-2</v>
      </c>
      <c r="CH58" s="111">
        <v>2.7263099363823154E-15</v>
      </c>
      <c r="CI58" s="55"/>
      <c r="CJ58" s="11">
        <v>0.34653713802577985</v>
      </c>
      <c r="CK58" s="111">
        <v>1.6835031872956333E-14</v>
      </c>
      <c r="CL58" s="55"/>
      <c r="CM58" s="11">
        <v>8.3774694260452989E-2</v>
      </c>
      <c r="CN58" s="111">
        <v>7.4239945197265036E-15</v>
      </c>
      <c r="CO58" s="55"/>
      <c r="CP58" s="11">
        <v>7.959704265667146E-2</v>
      </c>
      <c r="CQ58" s="111">
        <v>2.3250066498958786E-13</v>
      </c>
      <c r="CR58" s="55"/>
      <c r="CS58" s="11">
        <v>0.14357060474695502</v>
      </c>
      <c r="CT58" s="111">
        <v>8.7366528260370381E-15</v>
      </c>
      <c r="CU58" s="55"/>
      <c r="CV58" s="11">
        <v>8.7221230259504554E-2</v>
      </c>
      <c r="CW58" s="111">
        <v>5.2829749036832675E-14</v>
      </c>
      <c r="CX58" s="55"/>
      <c r="CY58" s="11">
        <v>1.5541901666935771E-2</v>
      </c>
      <c r="CZ58" s="111">
        <v>7.6996908107825418E-13</v>
      </c>
      <c r="DA58" s="11">
        <v>8.0771378724291118E-2</v>
      </c>
      <c r="DB58" s="21"/>
      <c r="DD58" s="112">
        <f t="shared" si="6"/>
        <v>7.2756796330194393E-15</v>
      </c>
      <c r="DE58" s="112">
        <f t="shared" si="7"/>
        <v>1.3869913427899413E-15</v>
      </c>
    </row>
    <row r="59" spans="1:113" x14ac:dyDescent="0.2">
      <c r="A59" s="4"/>
      <c r="B59" s="4"/>
      <c r="C59" s="54" t="s">
        <v>9</v>
      </c>
      <c r="D59" s="87"/>
      <c r="E59" s="111">
        <v>4.7856291179792484E-16</v>
      </c>
      <c r="F59" s="55"/>
      <c r="G59" s="11">
        <v>5.1299840157878238E-2</v>
      </c>
      <c r="H59" s="111">
        <v>2.1231403648691141E-17</v>
      </c>
      <c r="I59" s="55"/>
      <c r="J59" s="11">
        <v>5.7753273696561956E-3</v>
      </c>
      <c r="K59" s="111">
        <v>1.6873954312534267E-14</v>
      </c>
      <c r="L59" s="55"/>
      <c r="M59" s="11">
        <v>3.8777980168153196E-2</v>
      </c>
      <c r="N59" s="111">
        <v>2.2563172132176067E-16</v>
      </c>
      <c r="O59" s="55"/>
      <c r="P59" s="11">
        <v>5.3098553290904741E-3</v>
      </c>
      <c r="Q59" s="111">
        <v>1.4312428838593184E-15</v>
      </c>
      <c r="R59" s="55"/>
      <c r="S59" s="11">
        <v>3.2323692831176788E-2</v>
      </c>
      <c r="T59" s="111">
        <v>3.2569727561776925E-15</v>
      </c>
      <c r="U59" s="55"/>
      <c r="V59" s="11">
        <v>2.6538762798675522E-2</v>
      </c>
      <c r="W59" s="111">
        <v>3.9060866427019223E-16</v>
      </c>
      <c r="X59" s="55"/>
      <c r="Y59" s="11">
        <v>6.5205618178779635E-3</v>
      </c>
      <c r="Z59" s="111">
        <v>2.2398234717095156E-15</v>
      </c>
      <c r="AA59" s="55"/>
      <c r="AB59" s="11">
        <v>2.5802125614364037E-2</v>
      </c>
      <c r="AC59" s="111">
        <v>6.945467795308308E-16</v>
      </c>
      <c r="AD59" s="55"/>
      <c r="AE59" s="11">
        <v>2.4490909460193517E-2</v>
      </c>
      <c r="AF59" s="111">
        <v>1.1373068008989609E-14</v>
      </c>
      <c r="AG59" s="55"/>
      <c r="AH59" s="11">
        <v>4.8087247409692391E-2</v>
      </c>
      <c r="AI59" s="111">
        <v>4.5692664433278778E-16</v>
      </c>
      <c r="AJ59" s="55"/>
      <c r="AK59" s="11">
        <v>3.9253640450446652E-2</v>
      </c>
      <c r="AL59" s="111">
        <v>2.9666320345469732E-15</v>
      </c>
      <c r="AM59" s="55"/>
      <c r="AN59" s="11">
        <v>3.6595578538896716E-2</v>
      </c>
      <c r="AO59" s="111">
        <v>4.0776880489253322E-15</v>
      </c>
      <c r="AP59" s="55"/>
      <c r="AQ59" s="11">
        <v>0.11886070507612234</v>
      </c>
      <c r="AR59" s="111">
        <v>1.831199139821361E-14</v>
      </c>
      <c r="AS59" s="55"/>
      <c r="AT59" s="11">
        <v>5.7895250396192421E-2</v>
      </c>
      <c r="AU59" s="111">
        <v>5.0104704591323842E-15</v>
      </c>
      <c r="AV59" s="55"/>
      <c r="AW59" s="11">
        <v>5.9640983792032046E-2</v>
      </c>
      <c r="AX59" s="111">
        <v>8.1371808833273365E-15</v>
      </c>
      <c r="AY59" s="55"/>
      <c r="AZ59" s="11">
        <v>8.553860148950844E-2</v>
      </c>
      <c r="BA59" s="111">
        <v>8.5317253222257562E-16</v>
      </c>
      <c r="BB59" s="55"/>
      <c r="BC59" s="11">
        <v>9.1165735994025041E-2</v>
      </c>
      <c r="BD59" s="111">
        <v>3.675630529307545E-15</v>
      </c>
      <c r="BE59" s="55"/>
      <c r="BF59" s="11">
        <v>2.3957625050143285E-2</v>
      </c>
      <c r="BG59" s="111">
        <v>1.1277161850499958E-14</v>
      </c>
      <c r="BH59" s="55"/>
      <c r="BI59" s="11">
        <v>2.6386602388814108E-2</v>
      </c>
      <c r="BJ59" s="111">
        <v>1.6299113581085828E-14</v>
      </c>
      <c r="BK59" s="55"/>
      <c r="BL59" s="11">
        <v>2.6696909035408823E-2</v>
      </c>
      <c r="BM59" s="111">
        <v>2.6362949661554729E-15</v>
      </c>
      <c r="BN59" s="55"/>
      <c r="BO59" s="11">
        <v>1.2988101305748945E-2</v>
      </c>
      <c r="BP59" s="111">
        <v>6.6612711054076502E-15</v>
      </c>
      <c r="BQ59" s="55"/>
      <c r="BR59" s="11">
        <v>4.0999914407695341E-2</v>
      </c>
      <c r="BS59" s="111">
        <v>4.4888420897203774E-15</v>
      </c>
      <c r="BT59" s="55"/>
      <c r="BU59" s="11">
        <v>1.4047697127571899E-2</v>
      </c>
      <c r="BV59" s="111">
        <v>3.8905588843635352E-15</v>
      </c>
      <c r="BW59" s="55"/>
      <c r="BX59" s="11">
        <v>2.827911207647836E-2</v>
      </c>
      <c r="BY59" s="111">
        <v>2.2312811815661631E-15</v>
      </c>
      <c r="BZ59" s="55"/>
      <c r="CA59" s="11">
        <v>1.0158952391270971E-2</v>
      </c>
      <c r="CB59" s="111">
        <v>4.187191769551612E-15</v>
      </c>
      <c r="CC59" s="55"/>
      <c r="CD59" s="11">
        <v>3.6765257084509784E-2</v>
      </c>
      <c r="CE59" s="111">
        <v>1.0478901219419422E-15</v>
      </c>
      <c r="CF59" s="55"/>
      <c r="CG59" s="11">
        <v>1.6532018110292451E-2</v>
      </c>
      <c r="CH59" s="111">
        <v>2.0579401110114407E-16</v>
      </c>
      <c r="CI59" s="55"/>
      <c r="CJ59" s="11">
        <v>2.6158165907016438E-2</v>
      </c>
      <c r="CK59" s="111">
        <v>5.2174897443068425E-15</v>
      </c>
      <c r="CL59" s="55"/>
      <c r="CM59" s="11">
        <v>2.5963337131454954E-2</v>
      </c>
      <c r="CN59" s="111">
        <v>2.9105341992582373E-15</v>
      </c>
      <c r="CO59" s="55"/>
      <c r="CP59" s="11">
        <v>3.1205561129723683E-2</v>
      </c>
      <c r="CQ59" s="111">
        <v>6.6101074157544421E-14</v>
      </c>
      <c r="CR59" s="55"/>
      <c r="CS59" s="11">
        <v>4.0817823861480022E-2</v>
      </c>
      <c r="CT59" s="111">
        <v>2.5830088889849426E-15</v>
      </c>
      <c r="CU59" s="55"/>
      <c r="CV59" s="11">
        <v>2.5787131245170028E-2</v>
      </c>
      <c r="CW59" s="111">
        <v>5.174459587584047E-14</v>
      </c>
      <c r="CX59" s="55"/>
      <c r="CY59" s="11">
        <v>1.5222662146983727E-2</v>
      </c>
      <c r="CZ59" s="111">
        <v>2.6195743787117697E-13</v>
      </c>
      <c r="DA59" s="11">
        <v>2.7479887107034858E-2</v>
      </c>
      <c r="DB59" s="21"/>
      <c r="DD59" s="112">
        <f t="shared" si="6"/>
        <v>2.428055633607872E-14</v>
      </c>
      <c r="DE59" s="112">
        <f t="shared" si="7"/>
        <v>1.8874314736794705E-14</v>
      </c>
    </row>
    <row r="60" spans="1:113" x14ac:dyDescent="0.2">
      <c r="A60" s="4"/>
      <c r="B60" s="4"/>
      <c r="C60" s="61" t="s">
        <v>7</v>
      </c>
      <c r="D60" s="87"/>
      <c r="E60" s="111">
        <v>2.0259144825145688E-16</v>
      </c>
      <c r="F60" s="55"/>
      <c r="G60" s="11">
        <v>2.1716912565596488E-2</v>
      </c>
      <c r="H60" s="111">
        <v>2.1246297414873996E-17</v>
      </c>
      <c r="I60" s="55"/>
      <c r="J60" s="11">
        <v>5.7793787445391941E-3</v>
      </c>
      <c r="K60" s="111">
        <v>1.3315244480253268E-14</v>
      </c>
      <c r="L60" s="55"/>
      <c r="M60" s="11">
        <v>3.0599720541250219E-2</v>
      </c>
      <c r="N60" s="111">
        <v>1.7551056773099803E-16</v>
      </c>
      <c r="O60" s="55"/>
      <c r="P60" s="11">
        <v>4.1303399979347472E-3</v>
      </c>
      <c r="Q60" s="111">
        <v>2.3271203187716349E-15</v>
      </c>
      <c r="R60" s="55"/>
      <c r="S60" s="11">
        <v>5.2556504010229384E-2</v>
      </c>
      <c r="T60" s="111">
        <v>4.3621393751623314E-15</v>
      </c>
      <c r="U60" s="55"/>
      <c r="V60" s="11">
        <v>3.5543982353741212E-2</v>
      </c>
      <c r="W60" s="111">
        <v>3.0530686424075589E-16</v>
      </c>
      <c r="X60" s="55"/>
      <c r="Y60" s="11">
        <v>5.0965901778544905E-3</v>
      </c>
      <c r="Z60" s="111">
        <v>2.4032228965699515E-16</v>
      </c>
      <c r="AA60" s="55"/>
      <c r="AB60" s="11">
        <v>2.7684440242644079E-3</v>
      </c>
      <c r="AC60" s="111">
        <v>4.1489368392348023E-16</v>
      </c>
      <c r="AD60" s="55"/>
      <c r="AE60" s="11">
        <v>1.4629862160530038E-2</v>
      </c>
      <c r="AF60" s="111">
        <v>1.3700848016312353E-14</v>
      </c>
      <c r="AG60" s="55"/>
      <c r="AH60" s="11">
        <v>5.7929493410418524E-2</v>
      </c>
      <c r="AI60" s="111">
        <v>4.4338760204753264E-16</v>
      </c>
      <c r="AJ60" s="55"/>
      <c r="AK60" s="11">
        <v>3.8090528812067932E-2</v>
      </c>
      <c r="AL60" s="111">
        <v>2.6762377493827028E-15</v>
      </c>
      <c r="AM60" s="55"/>
      <c r="AN60" s="11">
        <v>3.3013352382696433E-2</v>
      </c>
      <c r="AO60" s="111">
        <v>1.4354722432616878E-17</v>
      </c>
      <c r="AP60" s="55"/>
      <c r="AQ60" s="11">
        <v>4.1842642424854976E-4</v>
      </c>
      <c r="AR60" s="111">
        <v>6.4548635078168861E-15</v>
      </c>
      <c r="AS60" s="55"/>
      <c r="AT60" s="11">
        <v>2.0407717048991175E-2</v>
      </c>
      <c r="AU60" s="111">
        <v>2.7913929466271677E-16</v>
      </c>
      <c r="AV60" s="55"/>
      <c r="AW60" s="11">
        <v>3.3226704527025892E-3</v>
      </c>
      <c r="AX60" s="111">
        <v>2.0767363939646159E-16</v>
      </c>
      <c r="AY60" s="55"/>
      <c r="AZ60" s="11">
        <v>2.1830794884512839E-3</v>
      </c>
      <c r="BA60" s="111">
        <v>1.9518682787858695E-17</v>
      </c>
      <c r="BB60" s="55"/>
      <c r="BC60" s="11">
        <v>2.0856685075801612E-3</v>
      </c>
      <c r="BD60" s="111">
        <v>3.5351279603478611E-15</v>
      </c>
      <c r="BE60" s="55"/>
      <c r="BF60" s="11">
        <v>2.3041834456154462E-2</v>
      </c>
      <c r="BG60" s="111">
        <v>2.1619274281259218E-15</v>
      </c>
      <c r="BH60" s="55"/>
      <c r="BI60" s="11">
        <v>5.0585351346093457E-3</v>
      </c>
      <c r="BJ60" s="111">
        <v>5.8862156300000004E-15</v>
      </c>
      <c r="BK60" s="55"/>
      <c r="BL60" s="11">
        <v>9.6412459766688063E-3</v>
      </c>
      <c r="BM60" s="111">
        <v>1.3422309778186386E-15</v>
      </c>
      <c r="BN60" s="55"/>
      <c r="BO60" s="11">
        <v>6.6127015904618803E-3</v>
      </c>
      <c r="BP60" s="111">
        <v>1.9943276846141715E-15</v>
      </c>
      <c r="BQ60" s="55"/>
      <c r="BR60" s="11">
        <v>1.2275024252308126E-2</v>
      </c>
      <c r="BS60" s="111">
        <v>2.3048847687710119E-15</v>
      </c>
      <c r="BT60" s="55"/>
      <c r="BU60" s="11">
        <v>7.2130679802250974E-3</v>
      </c>
      <c r="BV60" s="111">
        <v>1.067733430779937E-15</v>
      </c>
      <c r="BW60" s="55"/>
      <c r="BX60" s="11">
        <v>7.7609809423995332E-3</v>
      </c>
      <c r="BY60" s="111">
        <v>5.6982846921053099E-16</v>
      </c>
      <c r="BZ60" s="55"/>
      <c r="CA60" s="11">
        <v>2.5944109320356163E-3</v>
      </c>
      <c r="CB60" s="111">
        <v>1.1491420040975029E-15</v>
      </c>
      <c r="CC60" s="55"/>
      <c r="CD60" s="11">
        <v>1.0089937010880611E-2</v>
      </c>
      <c r="CE60" s="111">
        <v>6.3318482069912224E-16</v>
      </c>
      <c r="CF60" s="55"/>
      <c r="CG60" s="11">
        <v>9.9894279980054373E-3</v>
      </c>
      <c r="CH60" s="111">
        <v>5.317887584867136E-17</v>
      </c>
      <c r="CI60" s="55"/>
      <c r="CJ60" s="11">
        <v>6.759486584449209E-3</v>
      </c>
      <c r="CK60" s="111">
        <v>1.9066322919399722E-15</v>
      </c>
      <c r="CL60" s="55"/>
      <c r="CM60" s="11">
        <v>9.4878072420500146E-3</v>
      </c>
      <c r="CN60" s="111">
        <v>7.5794555285177628E-16</v>
      </c>
      <c r="CO60" s="55"/>
      <c r="CP60" s="11">
        <v>8.1263832215220724E-3</v>
      </c>
      <c r="CQ60" s="111">
        <v>1.8038457368237852E-14</v>
      </c>
      <c r="CR60" s="55"/>
      <c r="CS60" s="11">
        <v>1.113885946595488E-2</v>
      </c>
      <c r="CT60" s="111">
        <v>1.4726773748354373E-15</v>
      </c>
      <c r="CU60" s="55"/>
      <c r="CV60" s="11">
        <v>1.4702281865393633E-2</v>
      </c>
      <c r="CW60" s="111">
        <v>9.0957967709771555E-15</v>
      </c>
      <c r="CX60" s="55"/>
      <c r="CY60" s="11">
        <v>2.6758782991454133E-3</v>
      </c>
      <c r="CZ60" s="111">
        <v>9.7129689949400471E-14</v>
      </c>
      <c r="DA60" s="11">
        <v>1.0189109102003872E-2</v>
      </c>
      <c r="DB60" s="21"/>
      <c r="DD60" s="112">
        <f t="shared" si="6"/>
        <v>2.0447417912095688E-14</v>
      </c>
      <c r="DE60" s="112">
        <f t="shared" si="7"/>
        <v>1.6834828090175205E-14</v>
      </c>
    </row>
    <row r="61" spans="1:113" ht="16" thickBot="1" x14ac:dyDescent="0.25">
      <c r="A61" s="4"/>
      <c r="B61" s="4"/>
      <c r="C61" s="62" t="s">
        <v>8</v>
      </c>
      <c r="D61" s="90"/>
      <c r="E61" s="113">
        <v>2.2004057931312825E-15</v>
      </c>
      <c r="F61" s="63"/>
      <c r="G61" s="14">
        <v>0.2358738270084923</v>
      </c>
      <c r="H61" s="113">
        <v>1.3258337208698331E-16</v>
      </c>
      <c r="I61" s="63"/>
      <c r="J61" s="14">
        <v>3.6065085014879365E-2</v>
      </c>
      <c r="K61" s="113">
        <v>7.2115447137561242E-14</v>
      </c>
      <c r="L61" s="63"/>
      <c r="M61" s="14">
        <v>0.16572827726815448</v>
      </c>
      <c r="N61" s="113">
        <v>1.4269779140557652E-15</v>
      </c>
      <c r="O61" s="63"/>
      <c r="P61" s="14">
        <v>3.3581476208472544E-2</v>
      </c>
      <c r="Q61" s="113">
        <v>3.8301929941198311E-15</v>
      </c>
      <c r="R61" s="63"/>
      <c r="S61" s="14">
        <v>8.6502426123659978E-2</v>
      </c>
      <c r="T61" s="113">
        <v>1.8391179741874592E-14</v>
      </c>
      <c r="U61" s="63"/>
      <c r="V61" s="14">
        <v>0.14985669002961347</v>
      </c>
      <c r="W61" s="113">
        <v>2.4633529482277375E-15</v>
      </c>
      <c r="X61" s="63"/>
      <c r="Y61" s="14">
        <v>4.1121579338701426E-2</v>
      </c>
      <c r="Z61" s="113">
        <v>8.8167619078578338E-15</v>
      </c>
      <c r="AA61" s="63"/>
      <c r="AB61" s="14">
        <v>0.10156657483585442</v>
      </c>
      <c r="AC61" s="113">
        <v>2.3347177769813967E-15</v>
      </c>
      <c r="AD61" s="63"/>
      <c r="AE61" s="14">
        <v>8.2326149046116889E-2</v>
      </c>
      <c r="AF61" s="113">
        <v>5.810570539533488E-14</v>
      </c>
      <c r="AG61" s="63"/>
      <c r="AH61" s="14">
        <v>0.24568071069755257</v>
      </c>
      <c r="AI61" s="113">
        <v>2.2211062610511637E-15</v>
      </c>
      <c r="AJ61" s="63"/>
      <c r="AK61" s="14">
        <v>0.19081073002615009</v>
      </c>
      <c r="AL61" s="113">
        <v>1.4722888536514402E-14</v>
      </c>
      <c r="AM61" s="63"/>
      <c r="AN61" s="14">
        <v>0.18161761131245674</v>
      </c>
      <c r="AO61" s="113">
        <v>1.1688585814900834E-15</v>
      </c>
      <c r="AP61" s="63"/>
      <c r="AQ61" s="14">
        <v>3.4071109281349425E-2</v>
      </c>
      <c r="AR61" s="113">
        <v>5.8008852514863501E-14</v>
      </c>
      <c r="AS61" s="63"/>
      <c r="AT61" s="14">
        <v>0.18340097308430608</v>
      </c>
      <c r="AU61" s="113">
        <v>1.0137688248822629E-14</v>
      </c>
      <c r="AV61" s="63"/>
      <c r="AW61" s="14">
        <v>0.12067164260687026</v>
      </c>
      <c r="AX61" s="113">
        <v>1.6504498629934959E-14</v>
      </c>
      <c r="AY61" s="63"/>
      <c r="AZ61" s="14">
        <v>0.17349641741193095</v>
      </c>
      <c r="BA61" s="113">
        <v>8.517394639308797E-16</v>
      </c>
      <c r="BB61" s="63"/>
      <c r="BC61" s="14">
        <v>9.1012605506804817E-2</v>
      </c>
      <c r="BD61" s="113">
        <v>1.1974846390725746E-14</v>
      </c>
      <c r="BE61" s="63"/>
      <c r="BF61" s="14">
        <v>7.8051609805329436E-2</v>
      </c>
      <c r="BG61" s="113">
        <v>3.9359173534535241E-14</v>
      </c>
      <c r="BH61" s="63"/>
      <c r="BI61" s="14">
        <v>9.2093638113571422E-2</v>
      </c>
      <c r="BJ61" s="113">
        <v>1.8930040980693541E-14</v>
      </c>
      <c r="BK61" s="63"/>
      <c r="BL61" s="14">
        <v>3.1006200403719701E-2</v>
      </c>
      <c r="BM61" s="113">
        <v>1.1208540764144156E-14</v>
      </c>
      <c r="BN61" s="63"/>
      <c r="BO61" s="14">
        <v>5.5220551874215311E-2</v>
      </c>
      <c r="BP61" s="113">
        <v>1.1860480584653877E-14</v>
      </c>
      <c r="BQ61" s="63"/>
      <c r="BR61" s="14">
        <v>7.3000885433138749E-2</v>
      </c>
      <c r="BS61" s="113">
        <v>2.1601529763521671E-14</v>
      </c>
      <c r="BT61" s="63"/>
      <c r="BU61" s="14">
        <v>6.7601341625515982E-2</v>
      </c>
      <c r="BV61" s="113">
        <v>6.9375358734936057E-15</v>
      </c>
      <c r="BW61" s="63"/>
      <c r="BX61" s="14">
        <v>5.0426522340943719E-2</v>
      </c>
      <c r="BY61" s="113">
        <v>1.0226728470297456E-14</v>
      </c>
      <c r="BZ61" s="63"/>
      <c r="CA61" s="14">
        <v>4.656197009436687E-2</v>
      </c>
      <c r="CB61" s="113">
        <v>7.4664833443880995E-15</v>
      </c>
      <c r="CC61" s="63"/>
      <c r="CD61" s="14">
        <v>6.5558778957724842E-2</v>
      </c>
      <c r="CE61" s="113">
        <v>3.7533559856267522E-15</v>
      </c>
      <c r="CF61" s="63"/>
      <c r="CG61" s="14">
        <v>5.9214747643354465E-2</v>
      </c>
      <c r="CH61" s="113">
        <v>5.9307455016867381E-16</v>
      </c>
      <c r="CI61" s="63"/>
      <c r="CJ61" s="14">
        <v>7.5384810255321691E-2</v>
      </c>
      <c r="CK61" s="113">
        <v>2.2644072208744413E-14</v>
      </c>
      <c r="CL61" s="63"/>
      <c r="CM61" s="14">
        <v>0.11268171277694522</v>
      </c>
      <c r="CN61" s="113">
        <v>8.2547371725633012E-15</v>
      </c>
      <c r="CO61" s="63"/>
      <c r="CP61" s="14">
        <v>8.8503926706607824E-2</v>
      </c>
      <c r="CQ61" s="113">
        <v>1.1788641776353771E-13</v>
      </c>
      <c r="CR61" s="63"/>
      <c r="CS61" s="14">
        <v>7.2795595189034182E-2</v>
      </c>
      <c r="CT61" s="113">
        <v>5.940220168255588E-15</v>
      </c>
      <c r="CU61" s="63"/>
      <c r="CV61" s="14">
        <v>5.9303410745988251E-2</v>
      </c>
      <c r="CW61" s="113">
        <v>1.2165019637767929E-13</v>
      </c>
      <c r="CX61" s="63"/>
      <c r="CY61" s="14">
        <v>3.5788081986669044E-2</v>
      </c>
      <c r="CZ61" s="113">
        <v>6.9372039115086828E-13</v>
      </c>
      <c r="DA61" s="14">
        <v>7.2772730515285947E-2</v>
      </c>
      <c r="DB61" s="21"/>
      <c r="DD61" s="114">
        <f t="shared" si="6"/>
        <v>1.0535398757454479E-13</v>
      </c>
      <c r="DE61" s="114">
        <f t="shared" si="7"/>
        <v>7.621855877439053E-14</v>
      </c>
    </row>
    <row r="62" spans="1:113" x14ac:dyDescent="0.2">
      <c r="A62" s="3"/>
      <c r="B62" s="3"/>
      <c r="C62" s="21"/>
      <c r="D62" s="21"/>
      <c r="E62" s="115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</row>
    <row r="63" spans="1:113" x14ac:dyDescent="0.2">
      <c r="A63" s="3"/>
      <c r="B63" s="3"/>
    </row>
    <row r="64" spans="1:113" x14ac:dyDescent="0.2">
      <c r="A64" s="3"/>
      <c r="B64" s="3"/>
    </row>
    <row r="65" spans="1:2" x14ac:dyDescent="0.2">
      <c r="A65" s="3"/>
      <c r="B65" s="3"/>
    </row>
  </sheetData>
  <mergeCells count="72">
    <mergeCell ref="DH10:DH12"/>
    <mergeCell ref="C53:D53"/>
    <mergeCell ref="C2:DA2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BM3:BO3"/>
    <mergeCell ref="AF3:AH3"/>
    <mergeCell ref="AI3:AK3"/>
    <mergeCell ref="AL3:AN3"/>
    <mergeCell ref="AO3:AQ3"/>
    <mergeCell ref="AR3:AT3"/>
    <mergeCell ref="AU3:AW3"/>
    <mergeCell ref="AX3:AZ3"/>
    <mergeCell ref="BA3:BC3"/>
    <mergeCell ref="BD3:BF3"/>
    <mergeCell ref="BG3:BI3"/>
    <mergeCell ref="BJ3:BL3"/>
    <mergeCell ref="CW3:CY3"/>
    <mergeCell ref="BP3:BR3"/>
    <mergeCell ref="BS3:BU3"/>
    <mergeCell ref="BV3:BX3"/>
    <mergeCell ref="BY3:CA3"/>
    <mergeCell ref="CB3:CD3"/>
    <mergeCell ref="CE3:CG3"/>
    <mergeCell ref="AR34:AT34"/>
    <mergeCell ref="CZ3:DA3"/>
    <mergeCell ref="C32:DA32"/>
    <mergeCell ref="E34:G34"/>
    <mergeCell ref="H34:J34"/>
    <mergeCell ref="K34:M34"/>
    <mergeCell ref="N34:P34"/>
    <mergeCell ref="Q34:S34"/>
    <mergeCell ref="T34:V34"/>
    <mergeCell ref="W34:Y34"/>
    <mergeCell ref="Z34:AB34"/>
    <mergeCell ref="CH3:CJ3"/>
    <mergeCell ref="CK3:CM3"/>
    <mergeCell ref="CN3:CP3"/>
    <mergeCell ref="CQ3:CS3"/>
    <mergeCell ref="CT3:CV3"/>
    <mergeCell ref="AC34:AE34"/>
    <mergeCell ref="AF34:AH34"/>
    <mergeCell ref="AI34:AK34"/>
    <mergeCell ref="AL34:AN34"/>
    <mergeCell ref="AO34:AQ34"/>
    <mergeCell ref="CB34:CD34"/>
    <mergeCell ref="AU34:AW34"/>
    <mergeCell ref="AX34:AZ34"/>
    <mergeCell ref="BA34:BC34"/>
    <mergeCell ref="BD34:BF34"/>
    <mergeCell ref="BG34:BI34"/>
    <mergeCell ref="BJ34:BL34"/>
    <mergeCell ref="BM34:BO34"/>
    <mergeCell ref="BP34:BR34"/>
    <mergeCell ref="BS34:BU34"/>
    <mergeCell ref="BV34:BX34"/>
    <mergeCell ref="BY34:CA34"/>
    <mergeCell ref="CW34:CY34"/>
    <mergeCell ref="CZ34:DA34"/>
    <mergeCell ref="CE34:CG34"/>
    <mergeCell ref="CH34:CJ34"/>
    <mergeCell ref="CK34:CM34"/>
    <mergeCell ref="CN34:CP34"/>
    <mergeCell ref="CQ34:CS34"/>
    <mergeCell ref="CT34:CV34"/>
  </mergeCells>
  <conditionalFormatting sqref="E47:E52 H47:H52 K46:K52 N47:N52 Q47:Q52 T47:T52 W47:W52 Z47:Z52 AC47:AC52 AF47:AF52 AI47:AI52 AL47:AL52 AO47:AO52 AR47:AR52 AU47:AU52 AX47:AX52 BA47:BA52 BD47:BD52 BG47:BG52 BJ47:BJ52 BM47:BM52 BP47:BP52 BS47:BS52 BV47:BV52 BY47:BY52 CB47:CB52 CE47:CE52 CH47:CH52 CK47:CK52 CN47:CN52 CQ47:CQ52 CT47:CT52 CW47:CW52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{8665C56E-7BFE-4791-85B3-89041EF1CEB2}</x14:id>
        </ext>
      </extLst>
    </cfRule>
  </conditionalFormatting>
  <conditionalFormatting sqref="E38:E43 H38:H43 K38:K43 N38:N43 Q38:Q43 T38:T43 W38:W43 Z38:Z43 AC38:AC43 AF38:AF43 AI38:AI43 AL38:AL43 AO38:AO43 AR38:AR43 AU38:AU43 AX38:AX43 BA38:BA43 BD38:BD43 BG38:BG43 BJ38:BJ43 BM38:BM43 BP38:BP43 BS38:BS43 BV38:BV43 BY38:BY43 CB38:CB43 CE38:CE43 CH38:CH43 CK38:CK43 CN38:CN43 CQ38:CQ43 CT38:CT43 CW38:CW43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{A1F22A54-D399-4B3C-BC97-C14A561EB4B3}</x14:id>
        </ext>
      </extLst>
    </cfRule>
  </conditionalFormatting>
  <conditionalFormatting sqref="E56:E61">
    <cfRule type="dataBar" priority="1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{007DA346-F301-4417-B681-B0CC7E29D6F8}</x14:id>
        </ext>
      </extLst>
    </cfRule>
  </conditionalFormatting>
  <conditionalFormatting sqref="H56:H61">
    <cfRule type="dataBar" priority="1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{A7C4014D-B7B0-4508-9D84-A0ABC9F1A81E}</x14:id>
        </ext>
      </extLst>
    </cfRule>
  </conditionalFormatting>
  <conditionalFormatting sqref="K56:K61">
    <cfRule type="dataBar" priority="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{9C5F8F2A-7BCF-4D05-8AB8-7F6DEB916C81}</x14:id>
        </ext>
      </extLst>
    </cfRule>
  </conditionalFormatting>
  <conditionalFormatting sqref="N56:N61">
    <cfRule type="dataBar" priority="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{1C89A0A4-A156-4755-81AB-865207DAFE8C}</x14:id>
        </ext>
      </extLst>
    </cfRule>
  </conditionalFormatting>
  <conditionalFormatting sqref="Q56:Q61">
    <cfRule type="dataBar" priority="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{769EB213-5CD6-4ACF-9299-716246EC3B98}</x14:id>
        </ext>
      </extLst>
    </cfRule>
  </conditionalFormatting>
  <conditionalFormatting sqref="T56:T61">
    <cfRule type="dataBar" priority="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{7FF9364C-E1E2-43AE-AB5C-C14307D337CB}</x14:id>
        </ext>
      </extLst>
    </cfRule>
  </conditionalFormatting>
  <conditionalFormatting sqref="W56:W61">
    <cfRule type="dataBar" priority="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{0E23D490-D9A9-4C53-A186-29625BF9E08F}</x14:id>
        </ext>
      </extLst>
    </cfRule>
  </conditionalFormatting>
  <conditionalFormatting sqref="Z56:Z61">
    <cfRule type="dataBar" priority="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{3D5337C1-6467-4541-9376-27DFDCD0B29F}</x14:id>
        </ext>
      </extLst>
    </cfRule>
  </conditionalFormatting>
  <conditionalFormatting sqref="AC56:AC61">
    <cfRule type="dataBar" priority="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{4187A5A4-9282-49AB-8A1E-4C15A7D51E8D}</x14:id>
        </ext>
      </extLst>
    </cfRule>
  </conditionalFormatting>
  <conditionalFormatting sqref="AF56:AF61">
    <cfRule type="dataBar" priority="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{DA2D6E1B-ED26-4582-AAFB-52EFC9DDFE7F}</x14:id>
        </ext>
      </extLst>
    </cfRule>
  </conditionalFormatting>
  <conditionalFormatting sqref="AI56:AI61">
    <cfRule type="dataBar" priority="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{5AD0190F-4302-4BFB-9E7F-637C5A472861}</x14:id>
        </ext>
      </extLst>
    </cfRule>
  </conditionalFormatting>
  <conditionalFormatting sqref="AL56:AL61">
    <cfRule type="dataBar" priority="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{5A614E8A-89D8-4365-B0E6-CFA2DCBEC39F}</x14:id>
        </ext>
      </extLst>
    </cfRule>
  </conditionalFormatting>
  <conditionalFormatting sqref="AO56:AO61"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{CF463CC0-1B00-431B-B53F-116E75B5F206}</x14:id>
        </ext>
      </extLst>
    </cfRule>
  </conditionalFormatting>
  <conditionalFormatting sqref="AR56:AR61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{44EF712C-CE55-4D59-80FD-E92D9247FCCA}</x14:id>
        </ext>
      </extLst>
    </cfRule>
  </conditionalFormatting>
  <conditionalFormatting sqref="AU56:AU61"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{73C3635B-1BE9-48F2-9B05-496FA711D7C7}</x14:id>
        </ext>
      </extLst>
    </cfRule>
  </conditionalFormatting>
  <conditionalFormatting sqref="AX56:AX61">
    <cfRule type="dataBar" priority="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{BFD1D16B-BEC4-4C58-918A-E737F34AFDD9}</x14:id>
        </ext>
      </extLst>
    </cfRule>
  </conditionalFormatting>
  <conditionalFormatting sqref="BA56:BA61">
    <cfRule type="dataBar" priority="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{FCBC2538-8408-46CF-9695-87EC8DADA5BD}</x14:id>
        </ext>
      </extLst>
    </cfRule>
  </conditionalFormatting>
  <conditionalFormatting sqref="BD56:BD61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{D0C9D281-0B4A-4BBB-ADBC-F1C8ED9641A4}</x14:id>
        </ext>
      </extLst>
    </cfRule>
  </conditionalFormatting>
  <conditionalFormatting sqref="BG56:BG61"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{14EEE827-F122-4764-9381-9B9422C3BB6D}</x14:id>
        </ext>
      </extLst>
    </cfRule>
  </conditionalFormatting>
  <conditionalFormatting sqref="BJ56:BJ61">
    <cfRule type="dataBar" priority="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{024C5B1C-C4F6-45A7-BDFA-6A84671DACE1}</x14:id>
        </ext>
      </extLst>
    </cfRule>
  </conditionalFormatting>
  <conditionalFormatting sqref="BM56:BM61">
    <cfRule type="dataBar" priority="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{20432992-2AD1-49D3-AB52-7CDD04430CCF}</x14:id>
        </ext>
      </extLst>
    </cfRule>
  </conditionalFormatting>
  <conditionalFormatting sqref="BP56:BP61">
    <cfRule type="dataBar" priority="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{99CAFFA5-3C23-437E-B71F-4F40291FD528}</x14:id>
        </ext>
      </extLst>
    </cfRule>
  </conditionalFormatting>
  <conditionalFormatting sqref="BS56:BS61">
    <cfRule type="dataBar" priority="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{CFA36B1B-95C7-4105-9610-DEF8141AF0A0}</x14:id>
        </ext>
      </extLst>
    </cfRule>
  </conditionalFormatting>
  <conditionalFormatting sqref="BV56:BV61">
    <cfRule type="dataBar" priority="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{5C613BA5-2261-4E1E-9148-E53ACED871E8}</x14:id>
        </ext>
      </extLst>
    </cfRule>
  </conditionalFormatting>
  <conditionalFormatting sqref="BY56:BY61">
    <cfRule type="dataBar" priority="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{D74B1236-7F24-4E00-ACF9-68192F7F3D70}</x14:id>
        </ext>
      </extLst>
    </cfRule>
  </conditionalFormatting>
  <conditionalFormatting sqref="CB56:CB61">
    <cfRule type="dataBar" priority="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{C519CDCE-BF4D-4416-8DB9-31A7AC80DC48}</x14:id>
        </ext>
      </extLst>
    </cfRule>
  </conditionalFormatting>
  <conditionalFormatting sqref="CE56:CE61">
    <cfRule type="dataBar" priority="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{6685013E-878B-4408-922C-F10BC85CC8CD}</x14:id>
        </ext>
      </extLst>
    </cfRule>
  </conditionalFormatting>
  <conditionalFormatting sqref="CH56:CH61">
    <cfRule type="dataBar" priority="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{23E9CD43-EFB3-4F5C-A1F8-ACDCA7AA6F2A}</x14:id>
        </ext>
      </extLst>
    </cfRule>
  </conditionalFormatting>
  <conditionalFormatting sqref="CK56:CK61"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{C9F7D8F4-BF3A-45D9-BCBF-8A07B8A3D970}</x14:id>
        </ext>
      </extLst>
    </cfRule>
  </conditionalFormatting>
  <conditionalFormatting sqref="CN56:CN61">
    <cfRule type="dataBar" priority="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{F2A3400B-1581-434A-A66D-752DA11C24FD}</x14:id>
        </ext>
      </extLst>
    </cfRule>
  </conditionalFormatting>
  <conditionalFormatting sqref="CQ56:CQ61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{5C19D3FA-623E-43D3-988A-FBA20AF6E833}</x14:id>
        </ext>
      </extLst>
    </cfRule>
  </conditionalFormatting>
  <conditionalFormatting sqref="CT56:CT61">
    <cfRule type="dataBar" priority="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{898D155D-4750-4C64-ABF4-64D12D01C640}</x14:id>
        </ext>
      </extLst>
    </cfRule>
  </conditionalFormatting>
  <conditionalFormatting sqref="CW56:CW61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{3ADD927D-6AE7-4FF1-8359-199DA93E4F1E}</x14:id>
        </ext>
      </extLst>
    </cfRule>
  </conditionalFormatting>
  <conditionalFormatting sqref="E56:E61 H56:H61 K56:K61 N56:N61 Q56:Q61 T56:T61 W56:W61 Z56:Z61 AC56:AC61 AF56:AF61 AI56:AI61 AL56:AL61 AO56:AO61 AR56:AR61 AU56:AU61 AX56:AX61 BA56:BA61 BD56:BD61 BG56:BG62 BJ56:BJ61 BM56:BM61 BP56:BP61 BS56:BS61 BV56:BV61 BY56:BY61 CB56:CB61 CE56:CE61 CH56:CH61 CK56:CK61 CN56:CN61 CQ56:CQ61 CT56:CT61 CW56:CW61">
    <cfRule type="dataBar" priority="67">
      <dataBar>
        <cfvo type="min"/>
        <cfvo type="max"/>
        <color rgb="FF009900"/>
      </dataBar>
      <extLst>
        <ext xmlns:x14="http://schemas.microsoft.com/office/spreadsheetml/2009/9/main" uri="{B025F937-C7B1-47D3-B67F-A62EFF666E3E}">
          <x14:id>{B337772D-05A5-4EC7-9914-C77BE4F5F908}</x14:id>
        </ext>
      </extLst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26" orientation="landscape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5C56E-7BFE-4791-85B3-89041EF1CE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E47:E52 H47:H52 K46:K52 N47:N52 Q47:Q52 T47:T52 W47:W52 Z47:Z52 AC47:AC52 AF47:AF52 AI47:AI52 AL47:AL52 AO47:AO52 AR47:AR52 AU47:AU52 AX47:AX52 BA47:BA52 BD47:BD52 BG47:BG52 BJ47:BJ52 BM47:BM52 BP47:BP52 BS47:BS52 BV47:BV52 BY47:BY52 CB47:CB52 CE47:CE52 CH47:CH52 CK47:CK52 CN47:CN52 CQ47:CQ52 CT47:CT52 CW47:CW52</xm:sqref>
        </x14:conditionalFormatting>
        <x14:conditionalFormatting xmlns:xm="http://schemas.microsoft.com/office/excel/2006/main">
          <x14:cfRule type="dataBar" id="{A1F22A54-D399-4B3C-BC97-C14A561EB4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E38:E43 H38:H43 K38:K43 N38:N43 Q38:Q43 T38:T43 W38:W43 Z38:Z43 AC38:AC43 AF38:AF43 AI38:AI43 AL38:AL43 AO38:AO43 AR38:AR43 AU38:AU43 AX38:AX43 BA38:BA43 BD38:BD43 BG38:BG43 BJ38:BJ43 BM38:BM43 BP38:BP43 BS38:BS43 BV38:BV43 BY38:BY43 CB38:CB43 CE38:CE43 CH38:CH43 CK38:CK43 CN38:CN43 CQ38:CQ43 CT38:CT43 CW38:CW43</xm:sqref>
        </x14:conditionalFormatting>
        <x14:conditionalFormatting xmlns:xm="http://schemas.microsoft.com/office/excel/2006/main">
          <x14:cfRule type="dataBar" id="{007DA346-F301-4417-B681-B0CC7E29D6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E56:E61</xm:sqref>
        </x14:conditionalFormatting>
        <x14:conditionalFormatting xmlns:xm="http://schemas.microsoft.com/office/excel/2006/main">
          <x14:cfRule type="dataBar" id="{A7C4014D-B7B0-4508-9D84-A0ABC9F1A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H56:H61</xm:sqref>
        </x14:conditionalFormatting>
        <x14:conditionalFormatting xmlns:xm="http://schemas.microsoft.com/office/excel/2006/main">
          <x14:cfRule type="dataBar" id="{9C5F8F2A-7BCF-4D05-8AB8-7F6DEB916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K56:K61</xm:sqref>
        </x14:conditionalFormatting>
        <x14:conditionalFormatting xmlns:xm="http://schemas.microsoft.com/office/excel/2006/main">
          <x14:cfRule type="dataBar" id="{1C89A0A4-A156-4755-81AB-865207DAFE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N56:N61</xm:sqref>
        </x14:conditionalFormatting>
        <x14:conditionalFormatting xmlns:xm="http://schemas.microsoft.com/office/excel/2006/main">
          <x14:cfRule type="dataBar" id="{769EB213-5CD6-4ACF-9299-716246EC3B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Q56:Q61</xm:sqref>
        </x14:conditionalFormatting>
        <x14:conditionalFormatting xmlns:xm="http://schemas.microsoft.com/office/excel/2006/main">
          <x14:cfRule type="dataBar" id="{7FF9364C-E1E2-43AE-AB5C-C14307D3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T56:T61</xm:sqref>
        </x14:conditionalFormatting>
        <x14:conditionalFormatting xmlns:xm="http://schemas.microsoft.com/office/excel/2006/main">
          <x14:cfRule type="dataBar" id="{0E23D490-D9A9-4C53-A186-29625BF9E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W56:W61</xm:sqref>
        </x14:conditionalFormatting>
        <x14:conditionalFormatting xmlns:xm="http://schemas.microsoft.com/office/excel/2006/main">
          <x14:cfRule type="dataBar" id="{3D5337C1-6467-4541-9376-27DFDCD0B2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Z56:Z61</xm:sqref>
        </x14:conditionalFormatting>
        <x14:conditionalFormatting xmlns:xm="http://schemas.microsoft.com/office/excel/2006/main">
          <x14:cfRule type="dataBar" id="{4187A5A4-9282-49AB-8A1E-4C15A7D51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AC56:AC61</xm:sqref>
        </x14:conditionalFormatting>
        <x14:conditionalFormatting xmlns:xm="http://schemas.microsoft.com/office/excel/2006/main">
          <x14:cfRule type="dataBar" id="{DA2D6E1B-ED26-4582-AAFB-52EFC9DDF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AF56:AF61</xm:sqref>
        </x14:conditionalFormatting>
        <x14:conditionalFormatting xmlns:xm="http://schemas.microsoft.com/office/excel/2006/main">
          <x14:cfRule type="dataBar" id="{5AD0190F-4302-4BFB-9E7F-637C5A4728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AI56:AI61</xm:sqref>
        </x14:conditionalFormatting>
        <x14:conditionalFormatting xmlns:xm="http://schemas.microsoft.com/office/excel/2006/main">
          <x14:cfRule type="dataBar" id="{5A614E8A-89D8-4365-B0E6-CFA2DCBEC3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AL56:AL61</xm:sqref>
        </x14:conditionalFormatting>
        <x14:conditionalFormatting xmlns:xm="http://schemas.microsoft.com/office/excel/2006/main">
          <x14:cfRule type="dataBar" id="{CF463CC0-1B00-431B-B53F-116E75B5F2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AO56:AO61</xm:sqref>
        </x14:conditionalFormatting>
        <x14:conditionalFormatting xmlns:xm="http://schemas.microsoft.com/office/excel/2006/main">
          <x14:cfRule type="dataBar" id="{44EF712C-CE55-4D59-80FD-E92D9247F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AR56:AR61</xm:sqref>
        </x14:conditionalFormatting>
        <x14:conditionalFormatting xmlns:xm="http://schemas.microsoft.com/office/excel/2006/main">
          <x14:cfRule type="dataBar" id="{73C3635B-1BE9-48F2-9B05-496FA711D7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AU56:AU61</xm:sqref>
        </x14:conditionalFormatting>
        <x14:conditionalFormatting xmlns:xm="http://schemas.microsoft.com/office/excel/2006/main">
          <x14:cfRule type="dataBar" id="{BFD1D16B-BEC4-4C58-918A-E737F34AFD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AX56:AX61</xm:sqref>
        </x14:conditionalFormatting>
        <x14:conditionalFormatting xmlns:xm="http://schemas.microsoft.com/office/excel/2006/main">
          <x14:cfRule type="dataBar" id="{FCBC2538-8408-46CF-9695-87EC8DADA5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BA56:BA61</xm:sqref>
        </x14:conditionalFormatting>
        <x14:conditionalFormatting xmlns:xm="http://schemas.microsoft.com/office/excel/2006/main">
          <x14:cfRule type="dataBar" id="{D0C9D281-0B4A-4BBB-ADBC-F1C8ED9641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BD56:BD61</xm:sqref>
        </x14:conditionalFormatting>
        <x14:conditionalFormatting xmlns:xm="http://schemas.microsoft.com/office/excel/2006/main">
          <x14:cfRule type="dataBar" id="{14EEE827-F122-4764-9381-9B9422C3BB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BG56:BG61</xm:sqref>
        </x14:conditionalFormatting>
        <x14:conditionalFormatting xmlns:xm="http://schemas.microsoft.com/office/excel/2006/main">
          <x14:cfRule type="dataBar" id="{024C5B1C-C4F6-45A7-BDFA-6A84671DAC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BJ56:BJ61</xm:sqref>
        </x14:conditionalFormatting>
        <x14:conditionalFormatting xmlns:xm="http://schemas.microsoft.com/office/excel/2006/main">
          <x14:cfRule type="dataBar" id="{20432992-2AD1-49D3-AB52-7CDD04430C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BM56:BM61</xm:sqref>
        </x14:conditionalFormatting>
        <x14:conditionalFormatting xmlns:xm="http://schemas.microsoft.com/office/excel/2006/main">
          <x14:cfRule type="dataBar" id="{99CAFFA5-3C23-437E-B71F-4F40291FD5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BP56:BP61</xm:sqref>
        </x14:conditionalFormatting>
        <x14:conditionalFormatting xmlns:xm="http://schemas.microsoft.com/office/excel/2006/main">
          <x14:cfRule type="dataBar" id="{CFA36B1B-95C7-4105-9610-DEF8141AF0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BS56:BS61</xm:sqref>
        </x14:conditionalFormatting>
        <x14:conditionalFormatting xmlns:xm="http://schemas.microsoft.com/office/excel/2006/main">
          <x14:cfRule type="dataBar" id="{5C613BA5-2261-4E1E-9148-E53ACED871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BV56:BV61</xm:sqref>
        </x14:conditionalFormatting>
        <x14:conditionalFormatting xmlns:xm="http://schemas.microsoft.com/office/excel/2006/main">
          <x14:cfRule type="dataBar" id="{D74B1236-7F24-4E00-ACF9-68192F7F3D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BY56:BY61</xm:sqref>
        </x14:conditionalFormatting>
        <x14:conditionalFormatting xmlns:xm="http://schemas.microsoft.com/office/excel/2006/main">
          <x14:cfRule type="dataBar" id="{C519CDCE-BF4D-4416-8DB9-31A7AC80DC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CB56:CB61</xm:sqref>
        </x14:conditionalFormatting>
        <x14:conditionalFormatting xmlns:xm="http://schemas.microsoft.com/office/excel/2006/main">
          <x14:cfRule type="dataBar" id="{6685013E-878B-4408-922C-F10BC85CC8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CE56:CE61</xm:sqref>
        </x14:conditionalFormatting>
        <x14:conditionalFormatting xmlns:xm="http://schemas.microsoft.com/office/excel/2006/main">
          <x14:cfRule type="dataBar" id="{23E9CD43-EFB3-4F5C-A1F8-ACDCA7AA6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CH56:CH61</xm:sqref>
        </x14:conditionalFormatting>
        <x14:conditionalFormatting xmlns:xm="http://schemas.microsoft.com/office/excel/2006/main">
          <x14:cfRule type="dataBar" id="{C9F7D8F4-BF3A-45D9-BCBF-8A07B8A3D9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CK56:CK61</xm:sqref>
        </x14:conditionalFormatting>
        <x14:conditionalFormatting xmlns:xm="http://schemas.microsoft.com/office/excel/2006/main">
          <x14:cfRule type="dataBar" id="{F2A3400B-1581-434A-A66D-752DA11C24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CN56:CN61</xm:sqref>
        </x14:conditionalFormatting>
        <x14:conditionalFormatting xmlns:xm="http://schemas.microsoft.com/office/excel/2006/main">
          <x14:cfRule type="dataBar" id="{5C19D3FA-623E-43D3-988A-FBA20AF6E8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CQ56:CQ61</xm:sqref>
        </x14:conditionalFormatting>
        <x14:conditionalFormatting xmlns:xm="http://schemas.microsoft.com/office/excel/2006/main">
          <x14:cfRule type="dataBar" id="{898D155D-4750-4C64-ABF4-64D12D01C6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CT56:CT61</xm:sqref>
        </x14:conditionalFormatting>
        <x14:conditionalFormatting xmlns:xm="http://schemas.microsoft.com/office/excel/2006/main">
          <x14:cfRule type="dataBar" id="{3ADD927D-6AE7-4FF1-8359-199DA93E4F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CW56:CW61</xm:sqref>
        </x14:conditionalFormatting>
        <x14:conditionalFormatting xmlns:xm="http://schemas.microsoft.com/office/excel/2006/main">
          <x14:cfRule type="dataBar" id="{B337772D-05A5-4EC7-9914-C77BE4F5F9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E56:E61 H56:H61 K56:K61 N56:N61 Q56:Q61 T56:T61 W56:W61 Z56:Z61 AC56:AC61 AF56:AF61 AI56:AI61 AL56:AL61 AO56:AO61 AR56:AR61 AU56:AU61 AX56:AX61 BA56:BA61 BD56:BD61 BG56:BG62 BJ56:BJ61 BM56:BM61 BP56:BP61 BS56:BS61 BV56:BV61 BY56:BY61 CB56:CB61 CE56:CE61 CH56:CH61 CK56:CK61 CN56:CN61 CQ56:CQ61 CT56:CT61 CW56:CW61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BFE6-8604-4E45-8D90-3E1C657E41CE}">
  <dimension ref="B1:Q33"/>
  <sheetViews>
    <sheetView tabSelected="1" workbookViewId="0">
      <selection activeCell="P8" sqref="P8"/>
    </sheetView>
  </sheetViews>
  <sheetFormatPr baseColWidth="10" defaultRowHeight="15" x14ac:dyDescent="0.2"/>
  <cols>
    <col min="3" max="3" width="20.6640625" customWidth="1"/>
    <col min="7" max="7" width="15.6640625" customWidth="1"/>
  </cols>
  <sheetData>
    <row r="1" spans="2:17" ht="16" thickBot="1" x14ac:dyDescent="0.25"/>
    <row r="2" spans="2:17" ht="18" thickBot="1" x14ac:dyDescent="0.3">
      <c r="B2" s="23"/>
      <c r="C2" s="24"/>
      <c r="D2" s="116" t="s">
        <v>30</v>
      </c>
      <c r="E2" s="117"/>
      <c r="F2" s="118"/>
      <c r="J2" s="23" t="s">
        <v>0</v>
      </c>
      <c r="K2" s="80"/>
      <c r="L2" s="68" t="s">
        <v>79</v>
      </c>
      <c r="M2" s="38"/>
      <c r="N2" s="39"/>
      <c r="O2" s="116"/>
      <c r="P2" s="117"/>
      <c r="Q2" s="118"/>
    </row>
    <row r="3" spans="2:17" x14ac:dyDescent="0.2">
      <c r="B3" s="29"/>
      <c r="C3" s="30"/>
      <c r="D3" s="31"/>
      <c r="E3" s="32"/>
      <c r="F3" s="33"/>
      <c r="J3" s="42" t="s">
        <v>2</v>
      </c>
      <c r="K3" s="81"/>
      <c r="L3" s="82">
        <v>43.792048051899009</v>
      </c>
      <c r="M3" s="45"/>
      <c r="N3" s="9">
        <v>0.63351171863303091</v>
      </c>
      <c r="O3" s="68"/>
      <c r="P3" s="38"/>
      <c r="Q3" s="39"/>
    </row>
    <row r="4" spans="2:17" ht="16" thickBot="1" x14ac:dyDescent="0.25">
      <c r="B4" s="29"/>
      <c r="C4" s="30"/>
      <c r="D4" s="34"/>
      <c r="E4" s="30"/>
      <c r="F4" s="35"/>
      <c r="J4" s="48" t="s">
        <v>3</v>
      </c>
      <c r="K4" s="84"/>
      <c r="L4" s="85">
        <v>25.333820916068841</v>
      </c>
      <c r="M4" s="51"/>
      <c r="N4" s="10">
        <v>0.36648828136696915</v>
      </c>
      <c r="O4" s="82"/>
      <c r="P4" s="45"/>
      <c r="Q4" s="9"/>
    </row>
    <row r="5" spans="2:17" ht="17" x14ac:dyDescent="0.2">
      <c r="B5" s="23" t="s">
        <v>54</v>
      </c>
      <c r="C5" s="36"/>
      <c r="D5" s="37" t="s">
        <v>57</v>
      </c>
      <c r="E5" s="38"/>
      <c r="F5" s="39" t="s">
        <v>76</v>
      </c>
      <c r="J5" s="54" t="s">
        <v>4</v>
      </c>
      <c r="K5" s="87"/>
      <c r="L5" s="88">
        <v>0</v>
      </c>
      <c r="M5" s="76"/>
      <c r="N5" s="11">
        <v>0</v>
      </c>
      <c r="O5" s="85"/>
      <c r="P5" s="51"/>
      <c r="Q5" s="10"/>
    </row>
    <row r="6" spans="2:17" x14ac:dyDescent="0.2">
      <c r="B6" s="42" t="s">
        <v>2</v>
      </c>
      <c r="C6" s="43"/>
      <c r="D6" s="44">
        <v>289274.43410128762</v>
      </c>
      <c r="E6" s="45"/>
      <c r="F6" s="9">
        <v>0.40219791484117784</v>
      </c>
      <c r="G6" s="122">
        <f>SUM(F6:F7)</f>
        <v>0.87610408937965367</v>
      </c>
      <c r="H6" s="123">
        <f>100%-G6</f>
        <v>0.12389591062034633</v>
      </c>
      <c r="J6" s="54" t="s">
        <v>5</v>
      </c>
      <c r="K6" s="87"/>
      <c r="L6" s="88">
        <v>0</v>
      </c>
      <c r="M6" s="55"/>
      <c r="N6" s="11">
        <v>0</v>
      </c>
      <c r="O6" s="88"/>
      <c r="P6" s="76"/>
      <c r="Q6" s="11"/>
    </row>
    <row r="7" spans="2:17" x14ac:dyDescent="0.2">
      <c r="B7" s="48" t="s">
        <v>3</v>
      </c>
      <c r="C7" s="49"/>
      <c r="D7" s="50">
        <v>358168.00045035686</v>
      </c>
      <c r="E7" s="51"/>
      <c r="F7" s="10">
        <v>0.47390617453847589</v>
      </c>
      <c r="J7" s="54" t="s">
        <v>6</v>
      </c>
      <c r="K7" s="87"/>
      <c r="L7" s="88">
        <v>4.5583545894031268</v>
      </c>
      <c r="M7" s="55"/>
      <c r="N7" s="11">
        <v>6.5942817898107256E-2</v>
      </c>
      <c r="O7" s="88"/>
      <c r="P7" s="55"/>
      <c r="Q7" s="11"/>
    </row>
    <row r="8" spans="2:17" x14ac:dyDescent="0.2">
      <c r="B8" s="54" t="s">
        <v>4</v>
      </c>
      <c r="C8" s="55"/>
      <c r="D8" s="57">
        <v>0</v>
      </c>
      <c r="E8" s="55"/>
      <c r="F8" s="11">
        <v>0</v>
      </c>
      <c r="G8" s="122">
        <f>SUM(F8:F13)</f>
        <v>0.47390617453847594</v>
      </c>
      <c r="J8" s="54" t="s">
        <v>9</v>
      </c>
      <c r="K8" s="87"/>
      <c r="L8" s="88">
        <v>4.7657598357019904</v>
      </c>
      <c r="M8" s="55"/>
      <c r="N8" s="11">
        <v>6.8943217739662555E-2</v>
      </c>
      <c r="O8" s="88"/>
      <c r="P8" s="55"/>
      <c r="Q8" s="11"/>
    </row>
    <row r="9" spans="2:17" x14ac:dyDescent="0.2">
      <c r="B9" s="54" t="s">
        <v>5</v>
      </c>
      <c r="C9" s="55"/>
      <c r="D9" s="57">
        <v>0</v>
      </c>
      <c r="E9" s="55"/>
      <c r="F9" s="11">
        <v>0</v>
      </c>
      <c r="J9" s="61" t="s">
        <v>7</v>
      </c>
      <c r="K9" s="87"/>
      <c r="L9" s="88">
        <v>0.68559960999285618</v>
      </c>
      <c r="M9" s="55"/>
      <c r="N9" s="11">
        <v>9.9181336918969555E-3</v>
      </c>
      <c r="O9" s="88"/>
      <c r="P9" s="55"/>
      <c r="Q9" s="11"/>
    </row>
    <row r="10" spans="2:17" ht="16" thickBot="1" x14ac:dyDescent="0.25">
      <c r="B10" s="54" t="s">
        <v>6</v>
      </c>
      <c r="C10" s="55"/>
      <c r="D10" s="57">
        <v>188729.76406218528</v>
      </c>
      <c r="E10" s="55"/>
      <c r="F10" s="11">
        <v>0.25538474041640613</v>
      </c>
      <c r="J10" s="62" t="s">
        <v>8</v>
      </c>
      <c r="K10" s="90"/>
      <c r="L10" s="91">
        <v>15.32410688097087</v>
      </c>
      <c r="M10" s="63"/>
      <c r="N10" s="14">
        <v>0.2216841120373024</v>
      </c>
      <c r="O10" s="88"/>
      <c r="P10" s="55"/>
      <c r="Q10" s="11"/>
    </row>
    <row r="11" spans="2:17" ht="16" thickBot="1" x14ac:dyDescent="0.25">
      <c r="B11" s="54" t="s">
        <v>9</v>
      </c>
      <c r="C11" s="55"/>
      <c r="D11" s="57">
        <v>37483.841865487877</v>
      </c>
      <c r="E11" s="55"/>
      <c r="F11" s="11">
        <v>3.9963807245177375E-2</v>
      </c>
      <c r="O11" s="91"/>
      <c r="P11" s="63"/>
      <c r="Q11" s="14"/>
    </row>
    <row r="12" spans="2:17" x14ac:dyDescent="0.2">
      <c r="B12" s="61" t="s">
        <v>7</v>
      </c>
      <c r="C12" s="55"/>
      <c r="D12" s="57">
        <v>13212.822009839951</v>
      </c>
      <c r="E12" s="55"/>
      <c r="F12" s="11">
        <v>1.7879284361524049E-2</v>
      </c>
    </row>
    <row r="13" spans="2:17" ht="16" thickBot="1" x14ac:dyDescent="0.25">
      <c r="B13" s="62" t="s">
        <v>8</v>
      </c>
      <c r="C13" s="63"/>
      <c r="D13" s="65">
        <v>118741.57251284376</v>
      </c>
      <c r="E13" s="63"/>
      <c r="F13" s="14">
        <v>0.16067834251536836</v>
      </c>
    </row>
    <row r="14" spans="2:17" x14ac:dyDescent="0.2">
      <c r="B14" s="54" t="s">
        <v>10</v>
      </c>
      <c r="C14" s="55"/>
      <c r="D14" s="57">
        <v>94696.404078992899</v>
      </c>
      <c r="E14" s="55"/>
      <c r="F14" s="11">
        <v>0.12814097815600628</v>
      </c>
    </row>
    <row r="15" spans="2:17" x14ac:dyDescent="0.2">
      <c r="B15" s="54" t="s">
        <v>11</v>
      </c>
      <c r="C15" s="55"/>
      <c r="D15" s="57">
        <v>0</v>
      </c>
      <c r="E15" s="55"/>
      <c r="F15" s="11">
        <v>0</v>
      </c>
    </row>
    <row r="16" spans="2:17" x14ac:dyDescent="0.2">
      <c r="B16" s="54" t="s">
        <v>12</v>
      </c>
      <c r="C16" s="55"/>
      <c r="D16" s="57">
        <v>0</v>
      </c>
      <c r="E16" s="55"/>
      <c r="F16" s="11">
        <v>0</v>
      </c>
    </row>
    <row r="17" spans="2:6" x14ac:dyDescent="0.2">
      <c r="B17" s="61" t="s">
        <v>13</v>
      </c>
      <c r="C17" s="55"/>
      <c r="D17" s="57">
        <v>0</v>
      </c>
      <c r="E17" s="55"/>
      <c r="F17" s="11">
        <v>0</v>
      </c>
    </row>
    <row r="18" spans="2:6" x14ac:dyDescent="0.2">
      <c r="B18" s="61" t="s">
        <v>14</v>
      </c>
      <c r="C18" s="55"/>
      <c r="D18" s="57">
        <v>52374.17815532886</v>
      </c>
      <c r="E18" s="55"/>
      <c r="F18" s="11">
        <v>6.0113065031781945E-2</v>
      </c>
    </row>
    <row r="19" spans="2:6" x14ac:dyDescent="0.2">
      <c r="B19" s="61" t="s">
        <v>15</v>
      </c>
      <c r="C19" s="55"/>
      <c r="D19" s="57">
        <v>211097.41821603512</v>
      </c>
      <c r="E19" s="55"/>
      <c r="F19" s="11">
        <v>0.28565213135068768</v>
      </c>
    </row>
    <row r="20" spans="2:6" ht="16" thickBot="1" x14ac:dyDescent="0.25">
      <c r="B20" s="62" t="s">
        <v>16</v>
      </c>
      <c r="C20" s="63"/>
      <c r="D20" s="65">
        <v>0</v>
      </c>
      <c r="E20" s="63"/>
      <c r="F20" s="14">
        <v>0</v>
      </c>
    </row>
    <row r="21" spans="2:6" ht="17" x14ac:dyDescent="0.2">
      <c r="B21" s="23" t="s">
        <v>55</v>
      </c>
      <c r="C21" s="36"/>
      <c r="D21" s="68" t="s">
        <v>53</v>
      </c>
      <c r="E21" s="38"/>
      <c r="F21" s="39" t="s">
        <v>77</v>
      </c>
    </row>
    <row r="22" spans="2:6" x14ac:dyDescent="0.2">
      <c r="B22" s="42" t="s">
        <v>2</v>
      </c>
      <c r="C22" s="43"/>
      <c r="D22" s="70">
        <v>295.08840917957252</v>
      </c>
      <c r="E22" s="45"/>
      <c r="F22" s="9">
        <v>0.43316387918642196</v>
      </c>
    </row>
    <row r="23" spans="2:6" x14ac:dyDescent="0.2">
      <c r="B23" s="48" t="s">
        <v>3</v>
      </c>
      <c r="C23" s="49"/>
      <c r="D23" s="73">
        <v>365.36663117251879</v>
      </c>
      <c r="E23" s="51"/>
      <c r="F23" s="10">
        <v>0.53632613942370555</v>
      </c>
    </row>
    <row r="24" spans="2:6" x14ac:dyDescent="0.2">
      <c r="B24" s="54" t="s">
        <v>4</v>
      </c>
      <c r="C24" s="55"/>
      <c r="D24" s="75">
        <v>0</v>
      </c>
      <c r="E24" s="76"/>
      <c r="F24" s="11">
        <v>0</v>
      </c>
    </row>
    <row r="25" spans="2:6" x14ac:dyDescent="0.2">
      <c r="B25" s="54" t="s">
        <v>5</v>
      </c>
      <c r="C25" s="55"/>
      <c r="D25" s="12">
        <v>0</v>
      </c>
      <c r="E25" s="55"/>
      <c r="F25" s="11">
        <v>0</v>
      </c>
    </row>
    <row r="26" spans="2:6" x14ac:dyDescent="0.2">
      <c r="B26" s="54" t="s">
        <v>6</v>
      </c>
      <c r="C26" s="55"/>
      <c r="D26" s="12">
        <v>192.52294456981335</v>
      </c>
      <c r="E26" s="55"/>
      <c r="F26" s="11">
        <v>0.2826067812494269</v>
      </c>
    </row>
    <row r="27" spans="2:6" x14ac:dyDescent="0.2">
      <c r="B27" s="54" t="s">
        <v>9</v>
      </c>
      <c r="C27" s="55"/>
      <c r="D27" s="12">
        <v>38.237209936611691</v>
      </c>
      <c r="E27" s="55"/>
      <c r="F27" s="11">
        <v>5.6128867384042568E-2</v>
      </c>
    </row>
    <row r="28" spans="2:6" x14ac:dyDescent="0.2">
      <c r="B28" s="61" t="s">
        <v>7</v>
      </c>
      <c r="C28" s="55"/>
      <c r="D28" s="12">
        <v>13.478379587085533</v>
      </c>
      <c r="E28" s="55"/>
      <c r="F28" s="11">
        <v>1.9785077981616675E-2</v>
      </c>
    </row>
    <row r="29" spans="2:6" ht="16" thickBot="1" x14ac:dyDescent="0.25">
      <c r="B29" s="62" t="s">
        <v>8</v>
      </c>
      <c r="C29" s="63"/>
      <c r="D29" s="13">
        <v>121.12809707900821</v>
      </c>
      <c r="E29" s="63"/>
      <c r="F29" s="14">
        <v>0.17780541280861942</v>
      </c>
    </row>
    <row r="32" spans="2:6" x14ac:dyDescent="0.2">
      <c r="B32" s="44">
        <v>289274.43410128762</v>
      </c>
      <c r="C32" s="124">
        <f>SUM(B32:B33)</f>
        <v>647442.43455164449</v>
      </c>
      <c r="D32">
        <f>B33/C32</f>
        <v>0.55320439522687315</v>
      </c>
    </row>
    <row r="33" spans="2:2" x14ac:dyDescent="0.2">
      <c r="B33" s="50">
        <v>358168.00045035686</v>
      </c>
    </row>
  </sheetData>
  <mergeCells count="2">
    <mergeCell ref="D2:F2"/>
    <mergeCell ref="O2:Q2"/>
  </mergeCells>
  <conditionalFormatting sqref="O6:O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{6EDCC5E9-F156-0F4C-97AB-CF679D32B0C4}</x14:id>
        </ext>
      </extLst>
    </cfRule>
  </conditionalFormatting>
  <conditionalFormatting sqref="L5:L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{7A035D87-BDA9-6F46-8D5D-FE1030F28448}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DCC5E9-F156-0F4C-97AB-CF679D32B0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O6:O11</xm:sqref>
        </x14:conditionalFormatting>
        <x14:conditionalFormatting xmlns:xm="http://schemas.microsoft.com/office/excel/2006/main">
          <x14:cfRule type="dataBar" id="{7A035D87-BDA9-6F46-8D5D-FE1030F28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L5:L10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Mengen&amp;Umwelteffekte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Beretta</dc:creator>
  <cp:lastModifiedBy>Microsoft Office User</cp:lastModifiedBy>
  <dcterms:created xsi:type="dcterms:W3CDTF">2019-08-12T18:54:39Z</dcterms:created>
  <dcterms:modified xsi:type="dcterms:W3CDTF">2021-01-05T10:22:38Z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iteId">
    <vt:lpwstr>5d1a9f9d-201f-4a10-b983-451cf65cbc1e</vt:lpwstr>
  </property>
  <property fmtid="{D5CDD505-2E9C-101B-9397-08002B2CF9AE}" pid="4" name="MSIP_Label_10d9bad3-6dac-4e9a-89a3-89f3b8d247b2_Owner">
    <vt:lpwstr>cb@foodwaste.ch</vt:lpwstr>
  </property>
  <property fmtid="{D5CDD505-2E9C-101B-9397-08002B2CF9AE}" pid="5" name="MSIP_Label_10d9bad3-6dac-4e9a-89a3-89f3b8d247b2_SetDate">
    <vt:lpwstr>2020-10-28T22:03:17.8823790Z</vt:lpwstr>
  </property>
  <property fmtid="{D5CDD505-2E9C-101B-9397-08002B2CF9AE}" pid="6" name="MSIP_Label_10d9bad3-6dac-4e9a-89a3-89f3b8d247b2_Name">
    <vt:lpwstr>Intern</vt:lpwstr>
  </property>
  <property fmtid="{D5CDD505-2E9C-101B-9397-08002B2CF9AE}" pid="7" name="MSIP_Label_10d9bad3-6dac-4e9a-89a3-89f3b8d247b2_Application">
    <vt:lpwstr>Microsoft Azure Information Protection</vt:lpwstr>
  </property>
  <property fmtid="{D5CDD505-2E9C-101B-9397-08002B2CF9AE}" pid="8" name="MSIP_Label_10d9bad3-6dac-4e9a-89a3-89f3b8d247b2_ActionId">
    <vt:lpwstr>471352a1-bc42-42d0-a802-8a59a5253405</vt:lpwstr>
  </property>
  <property fmtid="{D5CDD505-2E9C-101B-9397-08002B2CF9AE}" pid="9" name="MSIP_Label_10d9bad3-6dac-4e9a-89a3-89f3b8d247b2_Extended_MSFT_Method">
    <vt:lpwstr>Automatic</vt:lpwstr>
  </property>
  <property fmtid="{D5CDD505-2E9C-101B-9397-08002B2CF9AE}" pid="10" name="Sensitivity">
    <vt:lpwstr>Intern</vt:lpwstr>
  </property>
</Properties>
</file>