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codeName="ThisWorkbook" defaultThemeVersion="124226"/>
  <bookViews>
    <workbookView xWindow="0" yWindow="0" windowWidth="10605" windowHeight="6030"/>
  </bookViews>
  <sheets>
    <sheet name="Damper 3540" sheetId="47" r:id="rId1"/>
  </sheets>
  <definedNames>
    <definedName name="_xlnm._FilterDatabase" localSheetId="0" hidden="1">'Damper 3540'!$A$5:$O$15</definedName>
  </definedNames>
  <calcPr calcId="162913"/>
</workbook>
</file>

<file path=xl/calcChain.xml><?xml version="1.0" encoding="utf-8"?>
<calcChain xmlns="http://schemas.openxmlformats.org/spreadsheetml/2006/main">
  <c r="J25" i="47" l="1"/>
  <c r="J24" i="47"/>
  <c r="J33" i="47" l="1"/>
  <c r="J32" i="47"/>
  <c r="J31" i="47"/>
  <c r="I33" i="47"/>
  <c r="I32" i="47"/>
  <c r="I31" i="47"/>
  <c r="C33" i="47"/>
  <c r="C32" i="47"/>
  <c r="C31" i="47"/>
  <c r="J30" i="47"/>
  <c r="I30" i="47"/>
  <c r="C30" i="47"/>
  <c r="M20" i="47" l="1"/>
  <c r="H18" i="47"/>
  <c r="M18" i="47"/>
  <c r="M16" i="47"/>
  <c r="M14" i="47"/>
  <c r="L7" i="47"/>
  <c r="M17" i="47" l="1"/>
  <c r="M19" i="47"/>
  <c r="M23" i="47"/>
  <c r="M21" i="47"/>
  <c r="M22" i="47"/>
  <c r="J7" i="47"/>
  <c r="M7" i="47" s="1"/>
  <c r="M15" i="47"/>
  <c r="J12" i="47"/>
  <c r="M12" i="47" s="1"/>
  <c r="J11" i="47"/>
  <c r="M11" i="47" s="1"/>
  <c r="J10" i="47"/>
  <c r="M10" i="47" s="1"/>
  <c r="J9" i="47"/>
  <c r="M9" i="47" s="1"/>
  <c r="J8" i="47"/>
  <c r="M8" i="47" s="1"/>
  <c r="M13" i="47"/>
</calcChain>
</file>

<file path=xl/sharedStrings.xml><?xml version="1.0" encoding="utf-8"?>
<sst xmlns="http://schemas.openxmlformats.org/spreadsheetml/2006/main" count="364" uniqueCount="82">
  <si>
    <t>Specification (mm)</t>
  </si>
  <si>
    <t>Pos.</t>
  </si>
  <si>
    <t>Part Name</t>
  </si>
  <si>
    <t>Qty
(Pcs)</t>
  </si>
  <si>
    <t>Material</t>
  </si>
  <si>
    <t>Description</t>
  </si>
  <si>
    <t>Thk. / Diameter</t>
  </si>
  <si>
    <t>W</t>
  </si>
  <si>
    <t>L</t>
  </si>
  <si>
    <t>Qty</t>
  </si>
  <si>
    <t>Gross Qty.</t>
  </si>
  <si>
    <t>Unit</t>
  </si>
  <si>
    <t>Net Weight (Kg)</t>
  </si>
  <si>
    <t>Scrap</t>
  </si>
  <si>
    <t>Remarks</t>
  </si>
  <si>
    <t>-</t>
  </si>
  <si>
    <t>UPN</t>
  </si>
  <si>
    <t>St-52</t>
  </si>
  <si>
    <t>قاب طولی،قاب عرض و میانی</t>
  </si>
  <si>
    <t>Kg</t>
  </si>
  <si>
    <t>Plate</t>
  </si>
  <si>
    <t>تیغه</t>
  </si>
  <si>
    <t>پایه بلبرینگ</t>
  </si>
  <si>
    <t>فلنج گلند مادگی</t>
  </si>
  <si>
    <t>ایرسیل</t>
  </si>
  <si>
    <t>Flat Bar</t>
  </si>
  <si>
    <t>راد و لینک</t>
  </si>
  <si>
    <t>کلمپ پایه بیرینگ، واشر استپ و تسمه اتصال قاب</t>
  </si>
  <si>
    <t>2 1/2"</t>
  </si>
  <si>
    <t>SCH40</t>
  </si>
  <si>
    <t>Pipe</t>
  </si>
  <si>
    <t>لوله تیغه</t>
  </si>
  <si>
    <t>بدون درز</t>
  </si>
  <si>
    <t>Ø80</t>
  </si>
  <si>
    <t>Round Bar</t>
  </si>
  <si>
    <t>شفت تیغه</t>
  </si>
  <si>
    <t>30x30</t>
  </si>
  <si>
    <t>Angle</t>
  </si>
  <si>
    <t>بوش لینک</t>
  </si>
  <si>
    <t>گلند نری</t>
  </si>
  <si>
    <t>چدن 
خاکستری</t>
  </si>
  <si>
    <t>Casting</t>
  </si>
  <si>
    <t>As per 
DWG</t>
  </si>
  <si>
    <t>بلبرینگ</t>
  </si>
  <si>
    <t>Bearing
Housing</t>
  </si>
  <si>
    <t>UCF</t>
  </si>
  <si>
    <t>Pcs</t>
  </si>
  <si>
    <t>دما بالا</t>
  </si>
  <si>
    <t>M</t>
  </si>
  <si>
    <t>نخ نسوز</t>
  </si>
  <si>
    <t>گرافیتی</t>
  </si>
  <si>
    <t>Gray Cast Iron</t>
  </si>
  <si>
    <t>پیچ</t>
  </si>
  <si>
    <t>مهره</t>
  </si>
  <si>
    <t>واشر</t>
  </si>
  <si>
    <t>سیاه</t>
  </si>
  <si>
    <t>پیچ شش گوش</t>
  </si>
  <si>
    <t>مهره شش گوش</t>
  </si>
  <si>
    <t>واشر تخت</t>
  </si>
  <si>
    <t>واشر فنری</t>
  </si>
  <si>
    <t>A</t>
  </si>
  <si>
    <t>Gr.:8.8</t>
  </si>
  <si>
    <t xml:space="preserve">
درپوش گلند </t>
  </si>
  <si>
    <t>Size:200</t>
  </si>
  <si>
    <t>SCH80</t>
  </si>
  <si>
    <t>O.D=105</t>
  </si>
  <si>
    <t>I.D=85</t>
  </si>
  <si>
    <t xml:space="preserve">بوش گلند مادگی
</t>
  </si>
  <si>
    <t>3"</t>
  </si>
  <si>
    <t>SCH=30</t>
  </si>
  <si>
    <t>Ø100</t>
  </si>
  <si>
    <t>Ø50</t>
  </si>
  <si>
    <t>Ø70</t>
  </si>
  <si>
    <t>S.Steel 304 L</t>
  </si>
  <si>
    <t>S.Steel 310</t>
  </si>
  <si>
    <t>گاردان</t>
  </si>
  <si>
    <t>Carbon Steel
A-105</t>
  </si>
  <si>
    <t>L=1280</t>
  </si>
  <si>
    <t>2"</t>
  </si>
  <si>
    <t>ساخت مدل گلند</t>
  </si>
  <si>
    <t xml:space="preserve">S.Steel 304 </t>
  </si>
  <si>
    <t>رنگ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</si>
</sst>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>
    <font>
      <sz val="11"/>
      <color theme="1"/>
      <name val="Arial"/>
      <family val="2"/>
      <scheme val="minor"/>
    </font>
    <font>
      <sz val="11"/>
      <color theme="1"/>
      <name val="Arial"/>
      <family val="2"/>
      <scheme val="minor"/>
    </font>
    <font>
      <b/>
      <sz val="8"/>
      <color theme="1"/>
      <name val="Arial"/>
      <family val="2"/>
      <scheme val="minor"/>
    </font>
    <font>
      <sz val="8"/>
      <color theme="1"/>
      <name val="Times New Roman"/>
      <family val="1"/>
      <scheme val="major"/>
    </font>
    <font>
      <sz val="8"/>
      <color theme="1"/>
      <name val="B Nazanin"/>
      <charset val="178"/>
    </font>
    <font>
      <sz val="8"/>
      <color theme="1"/>
      <name val="Times New Roman"/>
      <family val="1"/>
    </font>
    <font>
      <sz val="8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24">
    <xf numFmtId="0" fontId="0" fillId="0" borderId="0" xfId="0"/>
    <xf numFmtId="0" fontId="2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/>
    </xf>
    <xf numFmtId="0" fontId="2" fillId="0" borderId="5" xfId="0" applyFont="1" applyBorder="1" applyAlignment="1">
      <alignment horizontal="center" vertical="center"/>
    </xf>
    <xf numFmtId="0" fontId="2" fillId="0" borderId="4" xfId="0" applyFont="1" applyBorder="1" applyAlignment="1">
      <alignment horizontal="center"/>
    </xf>
    <xf numFmtId="0" fontId="0" fillId="0" borderId="0" xfId="0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3" fillId="2" borderId="6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5" fillId="2" borderId="2" xfId="0" applyFont="1" applyFill="1" applyBorder="1" applyAlignment="1">
      <alignment horizontal="center" vertical="center"/>
    </xf>
    <xf numFmtId="0" fontId="5" fillId="2" borderId="2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/>
    </xf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horizontal="center" vertical="center"/>
    </xf>
    <xf numFmtId="9" fontId="3" fillId="2" borderId="1" xfId="1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13</xdr:col>
      <xdr:colOff>221396</xdr:colOff>
      <xdr:row>3</xdr:row>
      <xdr:rowOff>132132</xdr:rowOff>
    </xdr:to>
    <xdr:grpSp>
      <xdr:nvGrpSpPr>
        <xdr:cNvPr id="27" name="Group 26"/>
        <xdr:cNvGrpSpPr/>
      </xdr:nvGrpSpPr>
      <xdr:grpSpPr>
        <a:xfrm>
          <a:off x="0" y="0"/>
          <a:ext cx="7006127" cy="681651"/>
          <a:chOff x="0" y="0"/>
          <a:chExt cx="7002336" cy="681651"/>
        </a:xfrm>
      </xdr:grpSpPr>
      <xdr:sp macro="" textlink="">
        <xdr:nvSpPr>
          <xdr:cNvPr id="2" name="TextBox 1"/>
          <xdr:cNvSpPr txBox="1">
            <a:spLocks noChangeAspect="1"/>
          </xdr:cNvSpPr>
        </xdr:nvSpPr>
        <xdr:spPr>
          <a:xfrm>
            <a:off x="0" y="2"/>
            <a:ext cx="1453654" cy="340544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l"/>
            <a:r>
              <a:rPr lang="en-US" sz="800"/>
              <a:t>Order No.: 9110010</a:t>
            </a:r>
          </a:p>
        </xdr:txBody>
      </xdr:sp>
      <xdr:sp macro="" textlink="">
        <xdr:nvSpPr>
          <xdr:cNvPr id="3" name="TextBox 2"/>
          <xdr:cNvSpPr txBox="1"/>
        </xdr:nvSpPr>
        <xdr:spPr>
          <a:xfrm>
            <a:off x="0" y="348833"/>
            <a:ext cx="1453655" cy="332818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l"/>
            <a:r>
              <a:rPr lang="en-US" sz="800"/>
              <a:t>Product: Damper</a:t>
            </a:r>
          </a:p>
        </xdr:txBody>
      </xdr:sp>
      <xdr:sp macro="" textlink="">
        <xdr:nvSpPr>
          <xdr:cNvPr id="4" name="TextBox 3"/>
          <xdr:cNvSpPr txBox="1"/>
        </xdr:nvSpPr>
        <xdr:spPr>
          <a:xfrm>
            <a:off x="1461933" y="348820"/>
            <a:ext cx="1589837" cy="332818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l"/>
            <a:r>
              <a:rPr lang="en-US" sz="800"/>
              <a:t>Sub-Product:  </a:t>
            </a:r>
          </a:p>
        </xdr:txBody>
      </xdr:sp>
      <xdr:sp macro="" textlink="">
        <xdr:nvSpPr>
          <xdr:cNvPr id="5" name="TextBox 4"/>
          <xdr:cNvSpPr txBox="1"/>
        </xdr:nvSpPr>
        <xdr:spPr>
          <a:xfrm>
            <a:off x="2454520" y="0"/>
            <a:ext cx="1179634" cy="340145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r>
              <a:rPr lang="en-US" sz="800"/>
              <a:t>Station:</a:t>
            </a:r>
            <a:r>
              <a:rPr lang="fa-IR" sz="800" baseline="0"/>
              <a:t> </a:t>
            </a:r>
            <a:endParaRPr lang="en-US" sz="800"/>
          </a:p>
        </xdr:txBody>
      </xdr:sp>
      <xdr:sp macro="" textlink="">
        <xdr:nvSpPr>
          <xdr:cNvPr id="6" name="TextBox 5"/>
          <xdr:cNvSpPr txBox="1"/>
        </xdr:nvSpPr>
        <xdr:spPr>
          <a:xfrm>
            <a:off x="1202212" y="0"/>
            <a:ext cx="1244981" cy="340145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l"/>
            <a:r>
              <a:rPr lang="en-US" sz="800"/>
              <a:t>Client: </a:t>
            </a:r>
            <a:r>
              <a:rPr lang="fa-IR" sz="800">
                <a:cs typeface="B Nazanin" panose="00000400000000000000" pitchFamily="2" charset="-78"/>
              </a:rPr>
              <a:t>نیروگاه</a:t>
            </a:r>
            <a:r>
              <a:rPr lang="fa-IR" sz="800" baseline="0">
                <a:cs typeface="B Nazanin" panose="00000400000000000000" pitchFamily="2" charset="-78"/>
              </a:rPr>
              <a:t> بندر عباس</a:t>
            </a:r>
            <a:endParaRPr lang="en-US" sz="800">
              <a:cs typeface="B Nazanin" panose="00000400000000000000" pitchFamily="2" charset="-78"/>
            </a:endParaRPr>
          </a:p>
        </xdr:txBody>
      </xdr:sp>
      <xdr:sp macro="" textlink="">
        <xdr:nvSpPr>
          <xdr:cNvPr id="7" name="TextBox 6"/>
          <xdr:cNvSpPr txBox="1"/>
        </xdr:nvSpPr>
        <xdr:spPr>
          <a:xfrm>
            <a:off x="3612173" y="0"/>
            <a:ext cx="2739767" cy="340145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r>
              <a:rPr lang="en-US" sz="800"/>
              <a:t>Doc. No.</a:t>
            </a:r>
            <a:r>
              <a:rPr lang="en-US" sz="800" baseline="0"/>
              <a:t> Damper-MTO-02</a:t>
            </a:r>
            <a:endParaRPr lang="en-US" sz="800"/>
          </a:p>
        </xdr:txBody>
      </xdr:sp>
      <xdr:sp macro="" textlink="">
        <xdr:nvSpPr>
          <xdr:cNvPr id="8" name="TextBox 7"/>
          <xdr:cNvSpPr txBox="1"/>
        </xdr:nvSpPr>
        <xdr:spPr>
          <a:xfrm>
            <a:off x="3060882" y="346688"/>
            <a:ext cx="1270894" cy="332818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r>
              <a:rPr lang="en-US" sz="800"/>
              <a:t>Sheet</a:t>
            </a:r>
            <a:r>
              <a:rPr lang="en-US" sz="800" baseline="0"/>
              <a:t> No.:1 of 1</a:t>
            </a:r>
            <a:endParaRPr lang="en-US" sz="800"/>
          </a:p>
        </xdr:txBody>
      </xdr:sp>
      <xdr:sp macro="" textlink="">
        <xdr:nvSpPr>
          <xdr:cNvPr id="9" name="TextBox 8"/>
          <xdr:cNvSpPr txBox="1"/>
        </xdr:nvSpPr>
        <xdr:spPr>
          <a:xfrm>
            <a:off x="4335757" y="346703"/>
            <a:ext cx="902270" cy="332818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r>
              <a:rPr lang="en-US" sz="800"/>
              <a:t>Rev.:01</a:t>
            </a:r>
          </a:p>
        </xdr:txBody>
      </xdr:sp>
      <xdr:sp macro="" textlink="">
        <xdr:nvSpPr>
          <xdr:cNvPr id="10" name="TextBox 9"/>
          <xdr:cNvSpPr txBox="1"/>
        </xdr:nvSpPr>
        <xdr:spPr>
          <a:xfrm>
            <a:off x="5168996" y="347170"/>
            <a:ext cx="1182943" cy="332818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r>
              <a:rPr lang="en-US" sz="800"/>
              <a:t>Date: </a:t>
            </a:r>
            <a:r>
              <a:rPr kumimoji="0" lang="en-US" sz="800" b="0" i="0" u="none" strike="noStrike" kern="0" cap="none" spc="0" normalizeH="0" baseline="0" noProof="0">
                <a:ln>
                  <a:noFill/>
                </a:ln>
                <a:solidFill>
                  <a:prstClr val="black"/>
                </a:solidFill>
                <a:effectLst/>
                <a:uLnTx/>
                <a:uFillTx/>
                <a:latin typeface="+mn-lt"/>
                <a:ea typeface="+mn-ea"/>
                <a:cs typeface="+mn-cs"/>
              </a:rPr>
              <a:t>99.03.27</a:t>
            </a:r>
            <a:endParaRPr lang="en-US" sz="800"/>
          </a:p>
        </xdr:txBody>
      </xdr:sp>
      <xdr:pic>
        <xdr:nvPicPr>
          <xdr:cNvPr id="11" name="Picture 10"/>
          <xdr:cNvPicPr>
            <a:picLocks noChangeAspect="1"/>
          </xdr:cNvPicPr>
        </xdr:nvPicPr>
        <xdr:blipFill>
          <a:blip xmlns:r="http://schemas.openxmlformats.org/officeDocument/2006/relationships" r:embed="rId1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6412784" y="49695"/>
            <a:ext cx="589552" cy="509290"/>
          </a:xfrm>
          <a:prstGeom prst="rect">
            <a:avLst/>
          </a:prstGeom>
        </xdr:spPr>
      </xdr:pic>
    </xdr:grp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5:N54"/>
  <sheetViews>
    <sheetView tabSelected="1" view="pageLayout" zoomScale="130" zoomScaleNormal="100" zoomScalePageLayoutView="130" workbookViewId="0">
      <selection activeCell="J8" sqref="J8"/>
    </sheetView>
  </sheetViews>
  <sheetFormatPr defaultColWidth="9.125" defaultRowHeight="14.25"/>
  <cols>
    <col min="1" max="1" width="3.875" style="6" customWidth="1"/>
    <col min="2" max="2" width="13.375" style="6" customWidth="1"/>
    <col min="3" max="3" width="6.625" style="6" customWidth="1"/>
    <col min="4" max="4" width="8.875" style="6" customWidth="1"/>
    <col min="5" max="5" width="8.25" style="6" customWidth="1"/>
    <col min="6" max="6" width="7.375" style="6" bestFit="1" customWidth="1"/>
    <col min="7" max="7" width="6" style="6" customWidth="1"/>
    <col min="8" max="8" width="5.375" style="6" customWidth="1"/>
    <col min="9" max="9" width="5.125" style="6" customWidth="1"/>
    <col min="10" max="10" width="6.25" style="6" customWidth="1"/>
    <col min="11" max="11" width="5" style="6" customWidth="1"/>
    <col min="12" max="12" width="6.25" style="6" customWidth="1"/>
    <col min="13" max="13" width="4.875" style="6" customWidth="1"/>
    <col min="14" max="14" width="6" style="6" customWidth="1"/>
    <col min="15" max="15" width="8.875" style="6" customWidth="1"/>
    <col min="16" max="16384" width="9.125" style="6"/>
  </cols>
  <sheetData>
    <row r="5" spans="1:14" ht="15" customHeight="1">
      <c r="A5" s="1"/>
      <c r="B5" s="1"/>
      <c r="C5" s="2"/>
      <c r="D5" s="1"/>
      <c r="E5" s="1"/>
      <c r="F5" s="3"/>
      <c r="G5" s="4" t="s">
        <v>0</v>
      </c>
      <c r="H5" s="5"/>
      <c r="I5" s="2"/>
      <c r="J5" s="2"/>
      <c r="K5" s="2"/>
      <c r="L5" s="2"/>
      <c r="M5" s="1"/>
      <c r="N5" s="1"/>
    </row>
    <row r="6" spans="1:14" ht="33.75">
      <c r="A6" s="7" t="s">
        <v>1</v>
      </c>
      <c r="B6" s="7" t="s">
        <v>2</v>
      </c>
      <c r="C6" s="8" t="s">
        <v>3</v>
      </c>
      <c r="D6" s="7" t="s">
        <v>4</v>
      </c>
      <c r="E6" s="7" t="s">
        <v>5</v>
      </c>
      <c r="F6" s="9" t="s">
        <v>6</v>
      </c>
      <c r="G6" s="10" t="s">
        <v>7</v>
      </c>
      <c r="H6" s="10" t="s">
        <v>8</v>
      </c>
      <c r="I6" s="8" t="s">
        <v>9</v>
      </c>
      <c r="J6" s="8" t="s">
        <v>10</v>
      </c>
      <c r="K6" s="8" t="s">
        <v>11</v>
      </c>
      <c r="L6" s="8" t="s">
        <v>12</v>
      </c>
      <c r="M6" s="7" t="s">
        <v>13</v>
      </c>
      <c r="N6" s="7" t="s">
        <v>14</v>
      </c>
    </row>
    <row r="7" spans="1:14">
      <c r="A7" s="11">
        <v>1</v>
      </c>
      <c r="B7" s="16" t="s">
        <v>21</v>
      </c>
      <c r="C7" s="11">
        <v>72</v>
      </c>
      <c r="D7" s="11" t="s">
        <v>73</v>
      </c>
      <c r="E7" s="11" t="s">
        <v>20</v>
      </c>
      <c r="F7" s="11">
        <v>5</v>
      </c>
      <c r="G7" s="11">
        <v>1500</v>
      </c>
      <c r="H7" s="11">
        <v>2100</v>
      </c>
      <c r="I7" s="11">
        <v>10</v>
      </c>
      <c r="J7" s="20">
        <f>F7*G7*H7*I7*8.02/1000000</f>
        <v>1263.1500000000001</v>
      </c>
      <c r="K7" s="11" t="s">
        <v>19</v>
      </c>
      <c r="L7" s="21">
        <f>548*2</f>
        <v>1096</v>
      </c>
      <c r="M7" s="22">
        <f t="shared" ref="M7:M23" si="0">(J7-L7)/L7</f>
        <v>0.15250912408759132</v>
      </c>
      <c r="N7" s="11"/>
    </row>
    <row r="8" spans="1:14">
      <c r="A8" s="11">
        <v>2</v>
      </c>
      <c r="B8" s="16" t="s">
        <v>22</v>
      </c>
      <c r="C8" s="11">
        <v>72</v>
      </c>
      <c r="D8" s="11" t="s">
        <v>17</v>
      </c>
      <c r="E8" s="11" t="s">
        <v>20</v>
      </c>
      <c r="F8" s="11">
        <v>5</v>
      </c>
      <c r="G8" s="11">
        <v>1500</v>
      </c>
      <c r="H8" s="11">
        <v>4000</v>
      </c>
      <c r="I8" s="11">
        <v>1</v>
      </c>
      <c r="J8" s="20">
        <f t="shared" ref="J8:J12" si="1">F8*G8*H8*I8*7.85/1000000</f>
        <v>235.5</v>
      </c>
      <c r="K8" s="11" t="s">
        <v>19</v>
      </c>
      <c r="L8" s="21">
        <v>59</v>
      </c>
      <c r="M8" s="22">
        <f t="shared" si="0"/>
        <v>2.9915254237288136</v>
      </c>
      <c r="N8" s="11"/>
    </row>
    <row r="9" spans="1:14" ht="22.5">
      <c r="A9" s="11">
        <v>3</v>
      </c>
      <c r="B9" s="16" t="s">
        <v>27</v>
      </c>
      <c r="C9" s="11">
        <v>196</v>
      </c>
      <c r="D9" s="11" t="s">
        <v>17</v>
      </c>
      <c r="E9" s="11" t="s">
        <v>20</v>
      </c>
      <c r="F9" s="11">
        <v>6</v>
      </c>
      <c r="G9" s="11">
        <v>1500</v>
      </c>
      <c r="H9" s="11">
        <v>2300</v>
      </c>
      <c r="I9" s="11">
        <v>1</v>
      </c>
      <c r="J9" s="20">
        <f t="shared" si="1"/>
        <v>162.495</v>
      </c>
      <c r="K9" s="11" t="s">
        <v>19</v>
      </c>
      <c r="L9" s="11">
        <v>147</v>
      </c>
      <c r="M9" s="22">
        <f t="shared" si="0"/>
        <v>0.10540816326530615</v>
      </c>
      <c r="N9" s="11"/>
    </row>
    <row r="10" spans="1:14">
      <c r="A10" s="11">
        <v>4</v>
      </c>
      <c r="B10" s="12" t="s">
        <v>62</v>
      </c>
      <c r="C10" s="11">
        <v>72</v>
      </c>
      <c r="D10" s="11" t="s">
        <v>17</v>
      </c>
      <c r="E10" s="11" t="s">
        <v>20</v>
      </c>
      <c r="F10" s="11">
        <v>10</v>
      </c>
      <c r="G10" s="11">
        <v>1500</v>
      </c>
      <c r="H10" s="11">
        <v>600</v>
      </c>
      <c r="I10" s="11">
        <v>1</v>
      </c>
      <c r="J10" s="20">
        <f t="shared" si="1"/>
        <v>70.650000000000006</v>
      </c>
      <c r="K10" s="11" t="s">
        <v>19</v>
      </c>
      <c r="L10" s="11">
        <v>30</v>
      </c>
      <c r="M10" s="22">
        <f t="shared" si="0"/>
        <v>1.3550000000000002</v>
      </c>
      <c r="N10" s="11"/>
    </row>
    <row r="11" spans="1:14">
      <c r="A11" s="11">
        <v>5</v>
      </c>
      <c r="B11" s="12" t="s">
        <v>23</v>
      </c>
      <c r="C11" s="11">
        <v>72</v>
      </c>
      <c r="D11" s="11" t="s">
        <v>17</v>
      </c>
      <c r="E11" s="11" t="s">
        <v>20</v>
      </c>
      <c r="F11" s="11">
        <v>12</v>
      </c>
      <c r="G11" s="11">
        <v>1500</v>
      </c>
      <c r="H11" s="11">
        <v>1100</v>
      </c>
      <c r="I11" s="11">
        <v>1</v>
      </c>
      <c r="J11" s="20">
        <f t="shared" si="1"/>
        <v>155.43</v>
      </c>
      <c r="K11" s="11" t="s">
        <v>19</v>
      </c>
      <c r="L11" s="11">
        <v>107</v>
      </c>
      <c r="M11" s="22">
        <f t="shared" si="0"/>
        <v>0.45261682242990658</v>
      </c>
      <c r="N11" s="11"/>
    </row>
    <row r="12" spans="1:14">
      <c r="A12" s="11">
        <v>6</v>
      </c>
      <c r="B12" s="16" t="s">
        <v>26</v>
      </c>
      <c r="C12" s="11">
        <v>76</v>
      </c>
      <c r="D12" s="11" t="s">
        <v>17</v>
      </c>
      <c r="E12" s="11" t="s">
        <v>25</v>
      </c>
      <c r="F12" s="11">
        <v>12</v>
      </c>
      <c r="G12" s="11">
        <v>1500</v>
      </c>
      <c r="H12" s="11">
        <v>3050</v>
      </c>
      <c r="I12" s="11">
        <v>1</v>
      </c>
      <c r="J12" s="21">
        <f t="shared" si="1"/>
        <v>430.96499999999997</v>
      </c>
      <c r="K12" s="11" t="s">
        <v>19</v>
      </c>
      <c r="L12" s="11">
        <v>114</v>
      </c>
      <c r="M12" s="22">
        <f t="shared" si="0"/>
        <v>2.7803947368421049</v>
      </c>
      <c r="N12" s="11"/>
    </row>
    <row r="13" spans="1:14">
      <c r="A13" s="11">
        <v>7</v>
      </c>
      <c r="B13" s="12" t="s">
        <v>18</v>
      </c>
      <c r="C13" s="11">
        <v>3</v>
      </c>
      <c r="D13" s="11" t="s">
        <v>17</v>
      </c>
      <c r="E13" s="11" t="s">
        <v>16</v>
      </c>
      <c r="F13" s="11" t="s">
        <v>63</v>
      </c>
      <c r="G13" s="11" t="s">
        <v>15</v>
      </c>
      <c r="H13" s="11">
        <v>12000</v>
      </c>
      <c r="I13" s="11">
        <v>1</v>
      </c>
      <c r="J13" s="20">
        <v>304</v>
      </c>
      <c r="K13" s="11" t="s">
        <v>19</v>
      </c>
      <c r="L13" s="21">
        <v>269</v>
      </c>
      <c r="M13" s="22">
        <f t="shared" si="0"/>
        <v>0.13011152416356878</v>
      </c>
      <c r="N13" s="11"/>
    </row>
    <row r="14" spans="1:14">
      <c r="A14" s="11">
        <v>8</v>
      </c>
      <c r="B14" s="12" t="s">
        <v>18</v>
      </c>
      <c r="C14" s="11">
        <v>13</v>
      </c>
      <c r="D14" s="11" t="s">
        <v>17</v>
      </c>
      <c r="E14" s="11" t="s">
        <v>16</v>
      </c>
      <c r="F14" s="11" t="s">
        <v>63</v>
      </c>
      <c r="G14" s="11" t="s">
        <v>15</v>
      </c>
      <c r="H14" s="11">
        <v>6000</v>
      </c>
      <c r="I14" s="11">
        <v>5</v>
      </c>
      <c r="J14" s="20">
        <v>759</v>
      </c>
      <c r="K14" s="11" t="s">
        <v>19</v>
      </c>
      <c r="L14" s="21">
        <v>655</v>
      </c>
      <c r="M14" s="22">
        <f t="shared" si="0"/>
        <v>0.15877862595419848</v>
      </c>
      <c r="N14" s="11"/>
    </row>
    <row r="15" spans="1:14">
      <c r="A15" s="11">
        <v>9</v>
      </c>
      <c r="B15" s="16" t="s">
        <v>31</v>
      </c>
      <c r="C15" s="11">
        <v>36</v>
      </c>
      <c r="D15" s="11" t="s">
        <v>74</v>
      </c>
      <c r="E15" s="11" t="s">
        <v>30</v>
      </c>
      <c r="F15" s="11" t="s">
        <v>78</v>
      </c>
      <c r="G15" s="11" t="s">
        <v>64</v>
      </c>
      <c r="H15" s="11">
        <v>6000</v>
      </c>
      <c r="I15" s="11">
        <v>7</v>
      </c>
      <c r="J15" s="11">
        <v>314</v>
      </c>
      <c r="K15" s="11" t="s">
        <v>19</v>
      </c>
      <c r="L15" s="11">
        <v>245</v>
      </c>
      <c r="M15" s="22">
        <f t="shared" si="0"/>
        <v>0.28163265306122448</v>
      </c>
      <c r="N15" s="12" t="s">
        <v>32</v>
      </c>
    </row>
    <row r="16" spans="1:14">
      <c r="A16" s="11">
        <v>10</v>
      </c>
      <c r="B16" s="16" t="s">
        <v>31</v>
      </c>
      <c r="C16" s="11">
        <v>4</v>
      </c>
      <c r="D16" s="11" t="s">
        <v>74</v>
      </c>
      <c r="E16" s="11" t="s">
        <v>30</v>
      </c>
      <c r="F16" s="11" t="s">
        <v>28</v>
      </c>
      <c r="G16" s="11" t="s">
        <v>29</v>
      </c>
      <c r="H16" s="11">
        <v>6000</v>
      </c>
      <c r="I16" s="11">
        <v>1</v>
      </c>
      <c r="J16" s="11">
        <v>52</v>
      </c>
      <c r="K16" s="11" t="s">
        <v>19</v>
      </c>
      <c r="L16" s="11">
        <v>36</v>
      </c>
      <c r="M16" s="22">
        <f t="shared" ref="M16" si="2">(J16-L16)/L16</f>
        <v>0.44444444444444442</v>
      </c>
      <c r="N16" s="12" t="s">
        <v>32</v>
      </c>
    </row>
    <row r="17" spans="1:14">
      <c r="A17" s="11">
        <v>11</v>
      </c>
      <c r="B17" s="12" t="s">
        <v>67</v>
      </c>
      <c r="C17" s="11">
        <v>64</v>
      </c>
      <c r="D17" s="11" t="s">
        <v>17</v>
      </c>
      <c r="E17" s="11" t="s">
        <v>30</v>
      </c>
      <c r="F17" s="11" t="s">
        <v>68</v>
      </c>
      <c r="G17" s="11" t="s">
        <v>69</v>
      </c>
      <c r="H17" s="11">
        <v>3550</v>
      </c>
      <c r="I17" s="11">
        <v>1</v>
      </c>
      <c r="J17" s="11">
        <v>35</v>
      </c>
      <c r="K17" s="11" t="s">
        <v>19</v>
      </c>
      <c r="L17" s="11">
        <v>32</v>
      </c>
      <c r="M17" s="22">
        <f t="shared" si="0"/>
        <v>9.375E-2</v>
      </c>
      <c r="N17" s="12" t="s">
        <v>32</v>
      </c>
    </row>
    <row r="18" spans="1:14">
      <c r="A18" s="11">
        <v>12</v>
      </c>
      <c r="B18" s="12" t="s">
        <v>67</v>
      </c>
      <c r="C18" s="11">
        <v>8</v>
      </c>
      <c r="D18" s="11" t="s">
        <v>17</v>
      </c>
      <c r="E18" s="11" t="s">
        <v>30</v>
      </c>
      <c r="F18" s="11" t="s">
        <v>65</v>
      </c>
      <c r="G18" s="11" t="s">
        <v>66</v>
      </c>
      <c r="H18" s="11">
        <f>280*2</f>
        <v>560</v>
      </c>
      <c r="I18" s="11">
        <v>1</v>
      </c>
      <c r="J18" s="11">
        <v>12.8</v>
      </c>
      <c r="K18" s="11" t="s">
        <v>19</v>
      </c>
      <c r="L18" s="11">
        <v>11.2</v>
      </c>
      <c r="M18" s="22">
        <f t="shared" ref="M18" si="3">(J18-L18)/L18</f>
        <v>0.14285714285714299</v>
      </c>
      <c r="N18" s="12" t="s">
        <v>32</v>
      </c>
    </row>
    <row r="19" spans="1:14">
      <c r="A19" s="11">
        <v>13</v>
      </c>
      <c r="B19" s="16" t="s">
        <v>38</v>
      </c>
      <c r="C19" s="11">
        <v>32</v>
      </c>
      <c r="D19" s="11" t="s">
        <v>17</v>
      </c>
      <c r="E19" s="11" t="s">
        <v>34</v>
      </c>
      <c r="F19" s="23" t="s">
        <v>33</v>
      </c>
      <c r="G19" s="11" t="s">
        <v>15</v>
      </c>
      <c r="H19" s="11">
        <v>2100</v>
      </c>
      <c r="I19" s="11">
        <v>1</v>
      </c>
      <c r="J19" s="11">
        <v>83</v>
      </c>
      <c r="K19" s="11" t="s">
        <v>19</v>
      </c>
      <c r="L19" s="11">
        <v>46</v>
      </c>
      <c r="M19" s="22">
        <f t="shared" si="0"/>
        <v>0.80434782608695654</v>
      </c>
      <c r="N19" s="11"/>
    </row>
    <row r="20" spans="1:14">
      <c r="A20" s="11">
        <v>14</v>
      </c>
      <c r="B20" s="16" t="s">
        <v>38</v>
      </c>
      <c r="C20" s="11">
        <v>4</v>
      </c>
      <c r="D20" s="11" t="s">
        <v>17</v>
      </c>
      <c r="E20" s="11" t="s">
        <v>34</v>
      </c>
      <c r="F20" s="23" t="s">
        <v>70</v>
      </c>
      <c r="G20" s="11" t="s">
        <v>15</v>
      </c>
      <c r="H20" s="11">
        <v>550</v>
      </c>
      <c r="I20" s="11">
        <v>1</v>
      </c>
      <c r="J20" s="11">
        <v>34</v>
      </c>
      <c r="K20" s="11" t="s">
        <v>19</v>
      </c>
      <c r="L20" s="11">
        <v>16</v>
      </c>
      <c r="M20" s="22">
        <f t="shared" si="0"/>
        <v>1.125</v>
      </c>
      <c r="N20" s="11"/>
    </row>
    <row r="21" spans="1:14">
      <c r="A21" s="11">
        <v>15</v>
      </c>
      <c r="B21" s="16" t="s">
        <v>35</v>
      </c>
      <c r="C21" s="11">
        <v>64</v>
      </c>
      <c r="D21" s="11" t="s">
        <v>74</v>
      </c>
      <c r="E21" s="11" t="s">
        <v>34</v>
      </c>
      <c r="F21" s="23" t="s">
        <v>71</v>
      </c>
      <c r="G21" s="11" t="s">
        <v>15</v>
      </c>
      <c r="H21" s="11">
        <v>6000</v>
      </c>
      <c r="I21" s="11">
        <v>6</v>
      </c>
      <c r="J21" s="11">
        <v>567</v>
      </c>
      <c r="K21" s="11" t="s">
        <v>19</v>
      </c>
      <c r="L21" s="11">
        <v>440</v>
      </c>
      <c r="M21" s="22">
        <f t="shared" si="0"/>
        <v>0.28863636363636364</v>
      </c>
      <c r="N21" s="11"/>
    </row>
    <row r="22" spans="1:14">
      <c r="A22" s="11">
        <v>16</v>
      </c>
      <c r="B22" s="16" t="s">
        <v>35</v>
      </c>
      <c r="C22" s="11">
        <v>8</v>
      </c>
      <c r="D22" s="11" t="s">
        <v>74</v>
      </c>
      <c r="E22" s="11" t="s">
        <v>34</v>
      </c>
      <c r="F22" s="23" t="s">
        <v>72</v>
      </c>
      <c r="G22" s="11" t="s">
        <v>15</v>
      </c>
      <c r="H22" s="11">
        <v>4450</v>
      </c>
      <c r="I22" s="11">
        <v>1</v>
      </c>
      <c r="J22" s="11">
        <v>137</v>
      </c>
      <c r="K22" s="11" t="s">
        <v>19</v>
      </c>
      <c r="L22" s="11">
        <v>108</v>
      </c>
      <c r="M22" s="22">
        <f t="shared" si="0"/>
        <v>0.26851851851851855</v>
      </c>
      <c r="N22" s="11"/>
    </row>
    <row r="23" spans="1:14">
      <c r="A23" s="11">
        <v>17</v>
      </c>
      <c r="B23" s="12" t="s">
        <v>24</v>
      </c>
      <c r="C23" s="11">
        <v>80</v>
      </c>
      <c r="D23" s="11" t="s">
        <v>17</v>
      </c>
      <c r="E23" s="11" t="s">
        <v>37</v>
      </c>
      <c r="F23" s="11">
        <v>4</v>
      </c>
      <c r="G23" s="11" t="s">
        <v>36</v>
      </c>
      <c r="H23" s="11">
        <v>6000</v>
      </c>
      <c r="I23" s="11">
        <v>4</v>
      </c>
      <c r="J23" s="11">
        <v>43</v>
      </c>
      <c r="K23" s="11" t="s">
        <v>19</v>
      </c>
      <c r="L23" s="11">
        <v>37</v>
      </c>
      <c r="M23" s="22">
        <f t="shared" si="0"/>
        <v>0.16216216216216217</v>
      </c>
      <c r="N23" s="11"/>
    </row>
    <row r="24" spans="1:14" ht="22.5">
      <c r="A24" s="11">
        <v>18</v>
      </c>
      <c r="B24" s="12" t="s">
        <v>39</v>
      </c>
      <c r="C24" s="11">
        <v>64</v>
      </c>
      <c r="D24" s="11" t="s">
        <v>51</v>
      </c>
      <c r="E24" s="11" t="s">
        <v>41</v>
      </c>
      <c r="F24" s="14" t="s">
        <v>42</v>
      </c>
      <c r="G24" s="11" t="s">
        <v>15</v>
      </c>
      <c r="H24" s="11" t="s">
        <v>15</v>
      </c>
      <c r="I24" s="11">
        <v>64</v>
      </c>
      <c r="J24" s="11">
        <f>64*1.9</f>
        <v>121.6</v>
      </c>
      <c r="K24" s="11" t="s">
        <v>19</v>
      </c>
      <c r="L24" s="11">
        <v>95</v>
      </c>
      <c r="M24" s="11" t="s">
        <v>15</v>
      </c>
      <c r="N24" s="16" t="s">
        <v>40</v>
      </c>
    </row>
    <row r="25" spans="1:14" ht="22.5">
      <c r="A25" s="11">
        <v>19</v>
      </c>
      <c r="B25" s="12" t="s">
        <v>39</v>
      </c>
      <c r="C25" s="11">
        <v>8</v>
      </c>
      <c r="D25" s="11" t="s">
        <v>51</v>
      </c>
      <c r="E25" s="11" t="s">
        <v>41</v>
      </c>
      <c r="F25" s="14" t="s">
        <v>42</v>
      </c>
      <c r="G25" s="11" t="s">
        <v>15</v>
      </c>
      <c r="H25" s="11" t="s">
        <v>15</v>
      </c>
      <c r="I25" s="11">
        <v>8</v>
      </c>
      <c r="J25" s="11">
        <f>8*2.4</f>
        <v>19.2</v>
      </c>
      <c r="K25" s="11" t="s">
        <v>19</v>
      </c>
      <c r="L25" s="11">
        <v>14</v>
      </c>
      <c r="M25" s="11" t="s">
        <v>15</v>
      </c>
      <c r="N25" s="16" t="s">
        <v>40</v>
      </c>
    </row>
    <row r="26" spans="1:14">
      <c r="A26" s="11">
        <v>20</v>
      </c>
      <c r="B26" s="12" t="s">
        <v>79</v>
      </c>
      <c r="C26" s="11">
        <v>2</v>
      </c>
      <c r="D26" s="11" t="s">
        <v>15</v>
      </c>
      <c r="E26" s="11" t="s">
        <v>15</v>
      </c>
      <c r="F26" s="11" t="s">
        <v>15</v>
      </c>
      <c r="G26" s="11" t="s">
        <v>15</v>
      </c>
      <c r="H26" s="11" t="s">
        <v>15</v>
      </c>
      <c r="I26" s="11">
        <v>2</v>
      </c>
      <c r="J26" s="11">
        <v>2</v>
      </c>
      <c r="K26" s="11" t="s">
        <v>46</v>
      </c>
      <c r="L26" s="11" t="s">
        <v>15</v>
      </c>
      <c r="M26" s="11" t="s">
        <v>15</v>
      </c>
      <c r="N26" s="11" t="s">
        <v>15</v>
      </c>
    </row>
    <row r="27" spans="1:14" ht="22.5">
      <c r="A27" s="11">
        <v>21</v>
      </c>
      <c r="B27" s="12" t="s">
        <v>43</v>
      </c>
      <c r="C27" s="11">
        <v>64</v>
      </c>
      <c r="D27" s="16" t="s">
        <v>15</v>
      </c>
      <c r="E27" s="14" t="s">
        <v>44</v>
      </c>
      <c r="F27" s="11" t="s">
        <v>45</v>
      </c>
      <c r="G27" s="11">
        <v>210</v>
      </c>
      <c r="H27" s="11" t="s">
        <v>15</v>
      </c>
      <c r="I27" s="11">
        <v>64</v>
      </c>
      <c r="J27" s="11">
        <v>64</v>
      </c>
      <c r="K27" s="11" t="s">
        <v>46</v>
      </c>
      <c r="L27" s="11" t="s">
        <v>15</v>
      </c>
      <c r="M27" s="11" t="s">
        <v>15</v>
      </c>
      <c r="N27" s="16" t="s">
        <v>47</v>
      </c>
    </row>
    <row r="28" spans="1:14" ht="22.5">
      <c r="A28" s="11">
        <v>22</v>
      </c>
      <c r="B28" s="12" t="s">
        <v>43</v>
      </c>
      <c r="C28" s="11">
        <v>8</v>
      </c>
      <c r="D28" s="16" t="s">
        <v>15</v>
      </c>
      <c r="E28" s="14" t="s">
        <v>44</v>
      </c>
      <c r="F28" s="11" t="s">
        <v>45</v>
      </c>
      <c r="G28" s="11">
        <v>213</v>
      </c>
      <c r="H28" s="11" t="s">
        <v>15</v>
      </c>
      <c r="I28" s="11">
        <v>8</v>
      </c>
      <c r="J28" s="11">
        <v>8</v>
      </c>
      <c r="K28" s="11" t="s">
        <v>46</v>
      </c>
      <c r="L28" s="11" t="s">
        <v>15</v>
      </c>
      <c r="M28" s="11" t="s">
        <v>15</v>
      </c>
      <c r="N28" s="16" t="s">
        <v>47</v>
      </c>
    </row>
    <row r="29" spans="1:14">
      <c r="A29" s="11">
        <v>23</v>
      </c>
      <c r="B29" s="12" t="s">
        <v>49</v>
      </c>
      <c r="C29" s="11">
        <v>216</v>
      </c>
      <c r="D29" s="12" t="s">
        <v>50</v>
      </c>
      <c r="E29" s="16" t="s">
        <v>49</v>
      </c>
      <c r="F29" s="11">
        <v>10</v>
      </c>
      <c r="G29" s="11">
        <v>10</v>
      </c>
      <c r="H29" s="11">
        <v>48000</v>
      </c>
      <c r="I29" s="11">
        <v>1</v>
      </c>
      <c r="J29" s="11">
        <v>48</v>
      </c>
      <c r="K29" s="11" t="s">
        <v>48</v>
      </c>
      <c r="L29" s="11" t="s">
        <v>15</v>
      </c>
      <c r="M29" s="11" t="s">
        <v>15</v>
      </c>
      <c r="N29" s="11"/>
    </row>
    <row r="30" spans="1:14">
      <c r="A30" s="11">
        <v>24</v>
      </c>
      <c r="B30" s="12" t="s">
        <v>52</v>
      </c>
      <c r="C30" s="11">
        <f>64+288</f>
        <v>352</v>
      </c>
      <c r="D30" s="12" t="s">
        <v>55</v>
      </c>
      <c r="E30" s="12" t="s">
        <v>56</v>
      </c>
      <c r="F30" s="19" t="s">
        <v>48</v>
      </c>
      <c r="G30" s="11">
        <v>12</v>
      </c>
      <c r="H30" s="13">
        <v>45</v>
      </c>
      <c r="I30" s="11">
        <f>64+288</f>
        <v>352</v>
      </c>
      <c r="J30" s="11">
        <f>64+288</f>
        <v>352</v>
      </c>
      <c r="K30" s="11" t="s">
        <v>46</v>
      </c>
      <c r="L30" s="11" t="s">
        <v>15</v>
      </c>
      <c r="M30" s="11" t="s">
        <v>15</v>
      </c>
      <c r="N30" s="11" t="s">
        <v>61</v>
      </c>
    </row>
    <row r="31" spans="1:14">
      <c r="A31" s="11">
        <v>25</v>
      </c>
      <c r="B31" s="12" t="s">
        <v>53</v>
      </c>
      <c r="C31" s="14">
        <f>352+144</f>
        <v>496</v>
      </c>
      <c r="D31" s="12" t="s">
        <v>55</v>
      </c>
      <c r="E31" s="12" t="s">
        <v>57</v>
      </c>
      <c r="F31" s="17" t="s">
        <v>48</v>
      </c>
      <c r="G31" s="11">
        <v>12</v>
      </c>
      <c r="H31" s="13" t="s">
        <v>15</v>
      </c>
      <c r="I31" s="14">
        <f>352+144</f>
        <v>496</v>
      </c>
      <c r="J31" s="14">
        <f>352+144</f>
        <v>496</v>
      </c>
      <c r="K31" s="11" t="s">
        <v>46</v>
      </c>
      <c r="L31" s="11" t="s">
        <v>15</v>
      </c>
      <c r="M31" s="11" t="s">
        <v>15</v>
      </c>
      <c r="N31" s="11" t="s">
        <v>61</v>
      </c>
    </row>
    <row r="32" spans="1:14">
      <c r="A32" s="11">
        <v>26</v>
      </c>
      <c r="B32" s="12" t="s">
        <v>54</v>
      </c>
      <c r="C32" s="14">
        <f>704+288</f>
        <v>992</v>
      </c>
      <c r="D32" s="12" t="s">
        <v>55</v>
      </c>
      <c r="E32" s="12" t="s">
        <v>58</v>
      </c>
      <c r="F32" s="18" t="s">
        <v>60</v>
      </c>
      <c r="G32" s="11">
        <v>12</v>
      </c>
      <c r="H32" s="13" t="s">
        <v>15</v>
      </c>
      <c r="I32" s="14">
        <f>704+288</f>
        <v>992</v>
      </c>
      <c r="J32" s="14">
        <f>704+288</f>
        <v>992</v>
      </c>
      <c r="K32" s="11" t="s">
        <v>46</v>
      </c>
      <c r="L32" s="11" t="s">
        <v>15</v>
      </c>
      <c r="M32" s="11" t="s">
        <v>15</v>
      </c>
      <c r="N32" s="11" t="s">
        <v>61</v>
      </c>
    </row>
    <row r="33" spans="1:14">
      <c r="A33" s="11">
        <v>27</v>
      </c>
      <c r="B33" s="12" t="s">
        <v>54</v>
      </c>
      <c r="C33" s="14">
        <f>352+144</f>
        <v>496</v>
      </c>
      <c r="D33" s="12" t="s">
        <v>55</v>
      </c>
      <c r="E33" s="12" t="s">
        <v>59</v>
      </c>
      <c r="F33" s="18" t="s">
        <v>60</v>
      </c>
      <c r="G33" s="11">
        <v>12</v>
      </c>
      <c r="H33" s="13" t="s">
        <v>15</v>
      </c>
      <c r="I33" s="14">
        <f>352+144</f>
        <v>496</v>
      </c>
      <c r="J33" s="14">
        <f>352+144</f>
        <v>496</v>
      </c>
      <c r="K33" s="11" t="s">
        <v>46</v>
      </c>
      <c r="L33" s="11" t="s">
        <v>15</v>
      </c>
      <c r="M33" s="11" t="s">
        <v>15</v>
      </c>
      <c r="N33" s="11" t="s">
        <v>61</v>
      </c>
    </row>
    <row r="34" spans="1:14">
      <c r="A34" s="11">
        <v>28</v>
      </c>
      <c r="B34" s="12" t="s">
        <v>52</v>
      </c>
      <c r="C34" s="11">
        <v>256</v>
      </c>
      <c r="D34" s="12" t="s">
        <v>55</v>
      </c>
      <c r="E34" s="12" t="s">
        <v>56</v>
      </c>
      <c r="F34" s="17" t="s">
        <v>48</v>
      </c>
      <c r="G34" s="13">
        <v>14</v>
      </c>
      <c r="H34" s="13">
        <v>55</v>
      </c>
      <c r="I34" s="11">
        <v>256</v>
      </c>
      <c r="J34" s="11">
        <v>256</v>
      </c>
      <c r="K34" s="11" t="s">
        <v>46</v>
      </c>
      <c r="L34" s="11" t="s">
        <v>15</v>
      </c>
      <c r="M34" s="11" t="s">
        <v>15</v>
      </c>
      <c r="N34" s="11" t="s">
        <v>61</v>
      </c>
    </row>
    <row r="35" spans="1:14" ht="18" customHeight="1">
      <c r="A35" s="11">
        <v>29</v>
      </c>
      <c r="B35" s="12" t="s">
        <v>53</v>
      </c>
      <c r="C35" s="14">
        <v>256</v>
      </c>
      <c r="D35" s="12" t="s">
        <v>55</v>
      </c>
      <c r="E35" s="12" t="s">
        <v>57</v>
      </c>
      <c r="F35" s="17" t="s">
        <v>48</v>
      </c>
      <c r="G35" s="13">
        <v>14</v>
      </c>
      <c r="H35" s="15" t="s">
        <v>15</v>
      </c>
      <c r="I35" s="14">
        <v>256</v>
      </c>
      <c r="J35" s="14">
        <v>256</v>
      </c>
      <c r="K35" s="11" t="s">
        <v>46</v>
      </c>
      <c r="L35" s="11" t="s">
        <v>15</v>
      </c>
      <c r="M35" s="11" t="s">
        <v>15</v>
      </c>
      <c r="N35" s="11" t="s">
        <v>61</v>
      </c>
    </row>
    <row r="36" spans="1:14">
      <c r="A36" s="11">
        <v>30</v>
      </c>
      <c r="B36" s="12" t="s">
        <v>54</v>
      </c>
      <c r="C36" s="14">
        <v>512</v>
      </c>
      <c r="D36" s="12" t="s">
        <v>55</v>
      </c>
      <c r="E36" s="12" t="s">
        <v>58</v>
      </c>
      <c r="F36" s="17" t="s">
        <v>60</v>
      </c>
      <c r="G36" s="15">
        <v>14</v>
      </c>
      <c r="H36" s="15" t="s">
        <v>15</v>
      </c>
      <c r="I36" s="14">
        <v>512</v>
      </c>
      <c r="J36" s="14">
        <v>512</v>
      </c>
      <c r="K36" s="11" t="s">
        <v>46</v>
      </c>
      <c r="L36" s="11" t="s">
        <v>15</v>
      </c>
      <c r="M36" s="11" t="s">
        <v>15</v>
      </c>
      <c r="N36" s="11" t="s">
        <v>61</v>
      </c>
    </row>
    <row r="37" spans="1:14" ht="14.25" customHeight="1">
      <c r="A37" s="11">
        <v>31</v>
      </c>
      <c r="B37" s="12" t="s">
        <v>54</v>
      </c>
      <c r="C37" s="14">
        <v>256</v>
      </c>
      <c r="D37" s="12" t="s">
        <v>55</v>
      </c>
      <c r="E37" s="12" t="s">
        <v>59</v>
      </c>
      <c r="F37" s="17" t="s">
        <v>60</v>
      </c>
      <c r="G37" s="15">
        <v>14</v>
      </c>
      <c r="H37" s="15" t="s">
        <v>15</v>
      </c>
      <c r="I37" s="14">
        <v>256</v>
      </c>
      <c r="J37" s="14">
        <v>256</v>
      </c>
      <c r="K37" s="11" t="s">
        <v>46</v>
      </c>
      <c r="L37" s="11" t="s">
        <v>15</v>
      </c>
      <c r="M37" s="11" t="s">
        <v>15</v>
      </c>
      <c r="N37" s="11" t="s">
        <v>61</v>
      </c>
    </row>
    <row r="38" spans="1:14" ht="14.25" customHeight="1">
      <c r="A38" s="11">
        <v>32</v>
      </c>
      <c r="B38" s="12" t="s">
        <v>52</v>
      </c>
      <c r="C38" s="11">
        <v>144</v>
      </c>
      <c r="D38" s="12" t="s">
        <v>55</v>
      </c>
      <c r="E38" s="12" t="s">
        <v>56</v>
      </c>
      <c r="F38" s="19" t="s">
        <v>48</v>
      </c>
      <c r="G38" s="11">
        <v>12</v>
      </c>
      <c r="H38" s="13">
        <v>70</v>
      </c>
      <c r="I38" s="11">
        <v>144</v>
      </c>
      <c r="J38" s="11">
        <v>144</v>
      </c>
      <c r="K38" s="11" t="s">
        <v>46</v>
      </c>
      <c r="L38" s="11" t="s">
        <v>15</v>
      </c>
      <c r="M38" s="11" t="s">
        <v>15</v>
      </c>
      <c r="N38" s="11" t="s">
        <v>61</v>
      </c>
    </row>
    <row r="39" spans="1:14">
      <c r="A39" s="11">
        <v>33</v>
      </c>
      <c r="B39" s="12" t="s">
        <v>52</v>
      </c>
      <c r="C39" s="14">
        <v>216</v>
      </c>
      <c r="D39" s="11" t="s">
        <v>80</v>
      </c>
      <c r="E39" s="12" t="s">
        <v>56</v>
      </c>
      <c r="F39" s="15" t="s">
        <v>48</v>
      </c>
      <c r="G39" s="15">
        <v>20</v>
      </c>
      <c r="H39" s="15">
        <v>120</v>
      </c>
      <c r="I39" s="14">
        <v>216</v>
      </c>
      <c r="J39" s="14">
        <v>216</v>
      </c>
      <c r="K39" s="11" t="s">
        <v>46</v>
      </c>
      <c r="L39" s="11" t="s">
        <v>15</v>
      </c>
      <c r="M39" s="11" t="s">
        <v>15</v>
      </c>
      <c r="N39" s="11" t="s">
        <v>61</v>
      </c>
    </row>
    <row r="40" spans="1:14">
      <c r="A40" s="11">
        <v>34</v>
      </c>
      <c r="B40" s="12" t="s">
        <v>53</v>
      </c>
      <c r="C40" s="11">
        <v>216</v>
      </c>
      <c r="D40" s="11" t="s">
        <v>80</v>
      </c>
      <c r="E40" s="12" t="s">
        <v>57</v>
      </c>
      <c r="F40" s="17" t="s">
        <v>48</v>
      </c>
      <c r="G40" s="11">
        <v>20</v>
      </c>
      <c r="H40" s="13" t="s">
        <v>15</v>
      </c>
      <c r="I40" s="11">
        <v>216</v>
      </c>
      <c r="J40" s="11">
        <v>216</v>
      </c>
      <c r="K40" s="11" t="s">
        <v>46</v>
      </c>
      <c r="L40" s="11" t="s">
        <v>15</v>
      </c>
      <c r="M40" s="11" t="s">
        <v>15</v>
      </c>
      <c r="N40" s="11" t="s">
        <v>61</v>
      </c>
    </row>
    <row r="41" spans="1:14">
      <c r="A41" s="11">
        <v>35</v>
      </c>
      <c r="B41" s="12" t="s">
        <v>54</v>
      </c>
      <c r="C41" s="14">
        <v>432</v>
      </c>
      <c r="D41" s="11" t="s">
        <v>80</v>
      </c>
      <c r="E41" s="12" t="s">
        <v>58</v>
      </c>
      <c r="F41" s="15" t="s">
        <v>60</v>
      </c>
      <c r="G41" s="15">
        <v>20</v>
      </c>
      <c r="H41" s="15" t="s">
        <v>15</v>
      </c>
      <c r="I41" s="14">
        <v>432</v>
      </c>
      <c r="J41" s="14">
        <v>432</v>
      </c>
      <c r="K41" s="11" t="s">
        <v>46</v>
      </c>
      <c r="L41" s="11" t="s">
        <v>15</v>
      </c>
      <c r="M41" s="11" t="s">
        <v>15</v>
      </c>
      <c r="N41" s="11" t="s">
        <v>61</v>
      </c>
    </row>
    <row r="42" spans="1:14">
      <c r="A42" s="11">
        <v>36</v>
      </c>
      <c r="B42" s="12" t="s">
        <v>54</v>
      </c>
      <c r="C42" s="14">
        <v>216</v>
      </c>
      <c r="D42" s="11" t="s">
        <v>80</v>
      </c>
      <c r="E42" s="12" t="s">
        <v>59</v>
      </c>
      <c r="F42" s="17" t="s">
        <v>60</v>
      </c>
      <c r="G42" s="11">
        <v>20</v>
      </c>
      <c r="H42" s="11" t="s">
        <v>15</v>
      </c>
      <c r="I42" s="14">
        <v>216</v>
      </c>
      <c r="J42" s="14">
        <v>216</v>
      </c>
      <c r="K42" s="11" t="s">
        <v>46</v>
      </c>
      <c r="L42" s="11" t="s">
        <v>15</v>
      </c>
      <c r="M42" s="11" t="s">
        <v>15</v>
      </c>
      <c r="N42" s="11" t="s">
        <v>61</v>
      </c>
    </row>
    <row r="43" spans="1:14">
      <c r="A43" s="11">
        <v>37</v>
      </c>
      <c r="B43" s="12" t="s">
        <v>52</v>
      </c>
      <c r="C43" s="11">
        <v>36</v>
      </c>
      <c r="D43" s="12" t="s">
        <v>55</v>
      </c>
      <c r="E43" s="12" t="s">
        <v>56</v>
      </c>
      <c r="F43" s="15" t="s">
        <v>48</v>
      </c>
      <c r="G43" s="15">
        <v>10</v>
      </c>
      <c r="H43" s="15">
        <v>40</v>
      </c>
      <c r="I43" s="11">
        <v>36</v>
      </c>
      <c r="J43" s="11">
        <v>36</v>
      </c>
      <c r="K43" s="11" t="s">
        <v>46</v>
      </c>
      <c r="L43" s="11" t="s">
        <v>15</v>
      </c>
      <c r="M43" s="11" t="s">
        <v>15</v>
      </c>
      <c r="N43" s="11" t="s">
        <v>61</v>
      </c>
    </row>
    <row r="44" spans="1:14">
      <c r="A44" s="11">
        <v>38</v>
      </c>
      <c r="B44" s="12" t="s">
        <v>52</v>
      </c>
      <c r="C44" s="11">
        <v>36</v>
      </c>
      <c r="D44" s="12" t="s">
        <v>55</v>
      </c>
      <c r="E44" s="12" t="s">
        <v>56</v>
      </c>
      <c r="F44" s="15" t="s">
        <v>48</v>
      </c>
      <c r="G44" s="15">
        <v>16</v>
      </c>
      <c r="H44" s="15">
        <v>70</v>
      </c>
      <c r="I44" s="11">
        <v>36</v>
      </c>
      <c r="J44" s="11">
        <v>36</v>
      </c>
      <c r="K44" s="11" t="s">
        <v>46</v>
      </c>
      <c r="L44" s="11" t="s">
        <v>15</v>
      </c>
      <c r="M44" s="11" t="s">
        <v>15</v>
      </c>
      <c r="N44" s="11" t="s">
        <v>61</v>
      </c>
    </row>
    <row r="45" spans="1:14">
      <c r="A45" s="11">
        <v>39</v>
      </c>
      <c r="B45" s="12" t="s">
        <v>53</v>
      </c>
      <c r="C45" s="11">
        <v>36</v>
      </c>
      <c r="D45" s="12" t="s">
        <v>55</v>
      </c>
      <c r="E45" s="12" t="s">
        <v>57</v>
      </c>
      <c r="F45" s="15" t="s">
        <v>48</v>
      </c>
      <c r="G45" s="15">
        <v>16</v>
      </c>
      <c r="H45" s="15" t="s">
        <v>15</v>
      </c>
      <c r="I45" s="11">
        <v>36</v>
      </c>
      <c r="J45" s="11">
        <v>36</v>
      </c>
      <c r="K45" s="11" t="s">
        <v>46</v>
      </c>
      <c r="L45" s="11" t="s">
        <v>15</v>
      </c>
      <c r="M45" s="11" t="s">
        <v>15</v>
      </c>
      <c r="N45" s="11" t="s">
        <v>61</v>
      </c>
    </row>
    <row r="46" spans="1:14">
      <c r="A46" s="11">
        <v>40</v>
      </c>
      <c r="B46" s="12" t="s">
        <v>54</v>
      </c>
      <c r="C46" s="11">
        <v>72</v>
      </c>
      <c r="D46" s="12" t="s">
        <v>55</v>
      </c>
      <c r="E46" s="12" t="s">
        <v>58</v>
      </c>
      <c r="F46" s="15" t="s">
        <v>60</v>
      </c>
      <c r="G46" s="15">
        <v>16</v>
      </c>
      <c r="H46" s="15" t="s">
        <v>15</v>
      </c>
      <c r="I46" s="11">
        <v>72</v>
      </c>
      <c r="J46" s="11">
        <v>72</v>
      </c>
      <c r="K46" s="11" t="s">
        <v>46</v>
      </c>
      <c r="L46" s="11" t="s">
        <v>15</v>
      </c>
      <c r="M46" s="11" t="s">
        <v>15</v>
      </c>
      <c r="N46" s="11" t="s">
        <v>61</v>
      </c>
    </row>
    <row r="47" spans="1:14">
      <c r="A47" s="11">
        <v>41</v>
      </c>
      <c r="B47" s="12" t="s">
        <v>54</v>
      </c>
      <c r="C47" s="11">
        <v>36</v>
      </c>
      <c r="D47" s="12" t="s">
        <v>55</v>
      </c>
      <c r="E47" s="12" t="s">
        <v>59</v>
      </c>
      <c r="F47" s="14" t="s">
        <v>60</v>
      </c>
      <c r="G47" s="14">
        <v>16</v>
      </c>
      <c r="H47" s="14" t="s">
        <v>15</v>
      </c>
      <c r="I47" s="11">
        <v>36</v>
      </c>
      <c r="J47" s="11">
        <v>36</v>
      </c>
      <c r="K47" s="11" t="s">
        <v>46</v>
      </c>
      <c r="L47" s="11" t="s">
        <v>15</v>
      </c>
      <c r="M47" s="11" t="s">
        <v>15</v>
      </c>
      <c r="N47" s="11" t="s">
        <v>61</v>
      </c>
    </row>
    <row r="48" spans="1:14">
      <c r="A48" s="11">
        <v>42</v>
      </c>
      <c r="B48" s="12" t="s">
        <v>52</v>
      </c>
      <c r="C48" s="11">
        <v>32</v>
      </c>
      <c r="D48" s="12" t="s">
        <v>55</v>
      </c>
      <c r="E48" s="12" t="s">
        <v>56</v>
      </c>
      <c r="F48" s="15" t="s">
        <v>48</v>
      </c>
      <c r="G48" s="15">
        <v>18</v>
      </c>
      <c r="H48" s="15">
        <v>65</v>
      </c>
      <c r="I48" s="11">
        <v>32</v>
      </c>
      <c r="J48" s="11">
        <v>32</v>
      </c>
      <c r="K48" s="11" t="s">
        <v>46</v>
      </c>
      <c r="L48" s="11" t="s">
        <v>15</v>
      </c>
      <c r="M48" s="11" t="s">
        <v>15</v>
      </c>
      <c r="N48" s="11" t="s">
        <v>61</v>
      </c>
    </row>
    <row r="49" spans="1:14">
      <c r="A49" s="11">
        <v>43</v>
      </c>
      <c r="B49" s="12" t="s">
        <v>53</v>
      </c>
      <c r="C49" s="11">
        <v>32</v>
      </c>
      <c r="D49" s="12" t="s">
        <v>55</v>
      </c>
      <c r="E49" s="12" t="s">
        <v>57</v>
      </c>
      <c r="F49" s="15" t="s">
        <v>48</v>
      </c>
      <c r="G49" s="15">
        <v>18</v>
      </c>
      <c r="H49" s="15" t="s">
        <v>15</v>
      </c>
      <c r="I49" s="11">
        <v>32</v>
      </c>
      <c r="J49" s="11">
        <v>32</v>
      </c>
      <c r="K49" s="11" t="s">
        <v>46</v>
      </c>
      <c r="L49" s="11" t="s">
        <v>15</v>
      </c>
      <c r="M49" s="11" t="s">
        <v>15</v>
      </c>
      <c r="N49" s="11" t="s">
        <v>61</v>
      </c>
    </row>
    <row r="50" spans="1:14">
      <c r="A50" s="11">
        <v>44</v>
      </c>
      <c r="B50" s="12" t="s">
        <v>54</v>
      </c>
      <c r="C50" s="11">
        <v>64</v>
      </c>
      <c r="D50" s="12" t="s">
        <v>55</v>
      </c>
      <c r="E50" s="12" t="s">
        <v>58</v>
      </c>
      <c r="F50" s="15" t="s">
        <v>60</v>
      </c>
      <c r="G50" s="15">
        <v>18</v>
      </c>
      <c r="H50" s="15" t="s">
        <v>15</v>
      </c>
      <c r="I50" s="11">
        <v>64</v>
      </c>
      <c r="J50" s="11">
        <v>64</v>
      </c>
      <c r="K50" s="11" t="s">
        <v>46</v>
      </c>
      <c r="L50" s="11" t="s">
        <v>15</v>
      </c>
      <c r="M50" s="11" t="s">
        <v>15</v>
      </c>
      <c r="N50" s="11" t="s">
        <v>61</v>
      </c>
    </row>
    <row r="51" spans="1:14">
      <c r="A51" s="11">
        <v>45</v>
      </c>
      <c r="B51" s="12" t="s">
        <v>54</v>
      </c>
      <c r="C51" s="11">
        <v>32</v>
      </c>
      <c r="D51" s="12" t="s">
        <v>55</v>
      </c>
      <c r="E51" s="12" t="s">
        <v>59</v>
      </c>
      <c r="F51" s="15" t="s">
        <v>60</v>
      </c>
      <c r="G51" s="15">
        <v>18</v>
      </c>
      <c r="H51" s="15" t="s">
        <v>15</v>
      </c>
      <c r="I51" s="11">
        <v>32</v>
      </c>
      <c r="J51" s="11">
        <v>32</v>
      </c>
      <c r="K51" s="11" t="s">
        <v>46</v>
      </c>
      <c r="L51" s="11" t="s">
        <v>15</v>
      </c>
      <c r="M51" s="11" t="s">
        <v>15</v>
      </c>
      <c r="N51" s="11" t="s">
        <v>61</v>
      </c>
    </row>
    <row r="52" spans="1:14" ht="22.5">
      <c r="A52" s="11">
        <v>46</v>
      </c>
      <c r="B52" s="12" t="s">
        <v>75</v>
      </c>
      <c r="C52" s="11">
        <v>2</v>
      </c>
      <c r="D52" s="14" t="s">
        <v>76</v>
      </c>
      <c r="E52" s="12" t="s">
        <v>75</v>
      </c>
      <c r="F52" s="15" t="s">
        <v>15</v>
      </c>
      <c r="G52" s="15" t="s">
        <v>15</v>
      </c>
      <c r="H52" s="15" t="s">
        <v>15</v>
      </c>
      <c r="I52" s="11" t="s">
        <v>77</v>
      </c>
      <c r="J52" s="11">
        <v>2</v>
      </c>
      <c r="K52" s="11" t="s">
        <v>46</v>
      </c>
      <c r="L52" s="11" t="s">
        <v>15</v>
      </c>
      <c r="M52" s="11" t="s">
        <v>15</v>
      </c>
      <c r="N52" s="11" t="s">
        <v>15</v>
      </c>
    </row>
    <row r="53" spans="1:14">
      <c r="A53" s="11">
        <v>47</v>
      </c>
      <c r="B53" s="12" t="s">
        <v>81</v>
      </c>
      <c r="C53" s="11"/>
      <c r="D53" s="14"/>
      <c r="E53" s="12"/>
      <c r="F53" s="15"/>
      <c r="G53" s="15"/>
      <c r="H53" s="15"/>
      <c r="I53" s="11"/>
      <c r="J53" s="11"/>
      <c r="K53" s="11"/>
      <c r="L53" s="11"/>
      <c r="M53" s="11"/>
      <c r="N53" s="11"/>
    </row>
    <row r="54" spans="1:14">
      <c r="A54" s="11">
        <v>48</v>
      </c>
      <c r="B54" s="12" t="s">
        <v>81</v>
      </c>
      <c r="C54" s="11"/>
      <c r="D54" s="14"/>
      <c r="E54" s="12"/>
      <c r="F54" s="15"/>
      <c r="G54" s="15"/>
      <c r="H54" s="15"/>
      <c r="I54" s="11"/>
      <c r="J54" s="11"/>
      <c r="K54" s="11"/>
      <c r="L54" s="11"/>
      <c r="M54" s="11"/>
      <c r="N54" s="11"/>
    </row>
  </sheetData>
  <pageMargins left="0.21739130434782608" right="0.19927536231884058" top="0.75" bottom="0.75" header="0.3" footer="0.3"/>
  <pageSetup paperSize="9" orientation="portrait" r:id="rId1"/>
  <headerFooter>
    <oddHeader>&amp;C&amp;"Times New Roman,Regular"&amp;14Material Take-Off</oddHead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Damper 3540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2020-06-16T10:59:41Z</dcterms:modified>
</cp:coreProperties>
</file>