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10" sheetId="37" r:id="rId1"/>
    <sheet name="1020" sheetId="43" r:id="rId2"/>
    <sheet name="1040" sheetId="27" r:id="rId3"/>
    <sheet name="1060" sheetId="44" r:id="rId4"/>
    <sheet name="1070" sheetId="24" r:id="rId5"/>
    <sheet name="2010" sheetId="46" r:id="rId6"/>
    <sheet name="2110" sheetId="45" r:id="rId7"/>
    <sheet name="2060" sheetId="35" r:id="rId8"/>
    <sheet name="3020" sheetId="34" r:id="rId9"/>
    <sheet name="3030" sheetId="36" r:id="rId10"/>
    <sheet name="3070" sheetId="33" r:id="rId11"/>
  </sheets>
  <definedNames>
    <definedName name="_xlnm.Print_Area" localSheetId="0">'1010'!$A$1:$R$36</definedName>
    <definedName name="_xlnm.Print_Area" localSheetId="1">'1020'!$A$1:$R$26</definedName>
    <definedName name="_xlnm.Print_Area" localSheetId="2">'1040'!$A$1:$R$36</definedName>
    <definedName name="_xlnm.Print_Area" localSheetId="3">'1060'!$A$1:$R$29</definedName>
    <definedName name="_xlnm.Print_Area" localSheetId="4">'1070'!$A$1:$R$30</definedName>
    <definedName name="_xlnm.Print_Area" localSheetId="5">'2010'!$A$1:$R$28</definedName>
    <definedName name="_xlnm.Print_Area" localSheetId="7">'2060'!$A$1:$R$28</definedName>
    <definedName name="_xlnm.Print_Area" localSheetId="6">'2110'!$A$1:$R$28</definedName>
    <definedName name="_xlnm.Print_Area" localSheetId="8">'3020'!$A$1:$R$27</definedName>
    <definedName name="_xlnm.Print_Area" localSheetId="9">'3030'!$A$1:$R$27</definedName>
    <definedName name="_xlnm.Print_Area" localSheetId="10">'3070'!$A$1:$R$27</definedName>
  </definedNames>
  <calcPr calcId="152511"/>
</workbook>
</file>

<file path=xl/calcChain.xml><?xml version="1.0" encoding="utf-8"?>
<calcChain xmlns="http://schemas.openxmlformats.org/spreadsheetml/2006/main">
  <c r="M17" i="27" l="1"/>
  <c r="L17" i="27"/>
  <c r="L7" i="34" l="1"/>
  <c r="N7" i="34" s="1"/>
  <c r="L11" i="27"/>
  <c r="N11" i="27" s="1"/>
  <c r="L10" i="27"/>
  <c r="N10" i="27" s="1"/>
  <c r="L8" i="27"/>
  <c r="N8" i="27" s="1"/>
  <c r="L7" i="27"/>
  <c r="N7" i="27" s="1"/>
  <c r="L16" i="27"/>
  <c r="N16" i="27" s="1"/>
  <c r="N17" i="27"/>
  <c r="L15" i="27"/>
  <c r="N15" i="27" s="1"/>
  <c r="N7" i="43"/>
  <c r="L8" i="37" l="1"/>
  <c r="N8" i="37" s="1"/>
  <c r="L9" i="37"/>
  <c r="N9" i="37" s="1"/>
  <c r="L10" i="37"/>
  <c r="N10" i="37" s="1"/>
  <c r="L11" i="37"/>
  <c r="N11" i="37" s="1"/>
  <c r="L12" i="37"/>
  <c r="N12" i="37" s="1"/>
  <c r="L13" i="37"/>
  <c r="N13" i="37" s="1"/>
  <c r="L14" i="37"/>
  <c r="N14" i="37" s="1"/>
  <c r="L15" i="37"/>
  <c r="N15" i="37" s="1"/>
  <c r="L16" i="37"/>
  <c r="N16" i="37" s="1"/>
  <c r="L14" i="27" l="1"/>
  <c r="N14" i="27" s="1"/>
  <c r="L17" i="37"/>
  <c r="N17" i="37" s="1"/>
  <c r="L7" i="37"/>
  <c r="N7" i="37" s="1"/>
  <c r="L7" i="36" l="1"/>
  <c r="N7" i="36" s="1"/>
  <c r="L8" i="34" l="1"/>
  <c r="N8" i="34" l="1"/>
  <c r="L9" i="27" l="1"/>
  <c r="N9" i="27" s="1"/>
</calcChain>
</file>

<file path=xl/sharedStrings.xml><?xml version="1.0" encoding="utf-8"?>
<sst xmlns="http://schemas.openxmlformats.org/spreadsheetml/2006/main" count="766" uniqueCount="154">
  <si>
    <t>Date:</t>
  </si>
  <si>
    <t>Rev.:</t>
  </si>
  <si>
    <t>SN</t>
  </si>
  <si>
    <t>Pos.</t>
  </si>
  <si>
    <t>Description</t>
  </si>
  <si>
    <t>Date</t>
  </si>
  <si>
    <t>L</t>
  </si>
  <si>
    <t>Rev.</t>
  </si>
  <si>
    <t>موجودی</t>
  </si>
  <si>
    <t>درخواستی</t>
  </si>
  <si>
    <t>Material</t>
  </si>
  <si>
    <t>Refrence Drawing</t>
  </si>
  <si>
    <t>Part</t>
  </si>
  <si>
    <t>شماره درخواست
خرید</t>
  </si>
  <si>
    <t>Attachment</t>
  </si>
  <si>
    <t>Product</t>
  </si>
  <si>
    <t>W</t>
  </si>
  <si>
    <t>Thk.</t>
  </si>
  <si>
    <t>-</t>
  </si>
  <si>
    <t>Remark</t>
  </si>
  <si>
    <t>Sub.Product</t>
  </si>
  <si>
    <r>
      <t>Order N</t>
    </r>
    <r>
      <rPr>
        <u/>
        <sz val="9"/>
        <color theme="1"/>
        <rFont val="Calibri"/>
        <family val="2"/>
        <scheme val="minor"/>
      </rPr>
      <t>o</t>
    </r>
  </si>
  <si>
    <r>
      <t>Mat. N</t>
    </r>
    <r>
      <rPr>
        <u/>
        <sz val="9"/>
        <color theme="1"/>
        <rFont val="Calibri"/>
        <family val="2"/>
        <scheme val="minor"/>
      </rPr>
      <t>o</t>
    </r>
  </si>
  <si>
    <t>فیلتر روتاری هوا</t>
  </si>
  <si>
    <t>Qty (Sheet)</t>
  </si>
  <si>
    <t>Scrap(%)</t>
  </si>
  <si>
    <t>G.W.(Kg)</t>
  </si>
  <si>
    <t>N.W.(Kg)</t>
  </si>
  <si>
    <r>
      <t>MR N</t>
    </r>
    <r>
      <rPr>
        <u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:</t>
    </r>
  </si>
  <si>
    <r>
      <t>Page N</t>
    </r>
    <r>
      <rPr>
        <u/>
        <sz val="9"/>
        <color theme="1"/>
        <rFont val="Calibri"/>
        <family val="2"/>
        <scheme val="minor"/>
      </rPr>
      <t>o</t>
    </r>
    <r>
      <rPr>
        <sz val="9"/>
        <color theme="1"/>
        <rFont val="Calibri"/>
        <family val="2"/>
        <scheme val="minor"/>
      </rPr>
      <t xml:space="preserve"> :</t>
    </r>
  </si>
  <si>
    <t>قطعه نیم ساخته</t>
  </si>
  <si>
    <t>Station /Item</t>
  </si>
  <si>
    <t>Diameter</t>
  </si>
  <si>
    <t xml:space="preserve">Qty </t>
  </si>
  <si>
    <t>جاروب</t>
  </si>
  <si>
    <t>آهن معمولی</t>
  </si>
  <si>
    <t>پایه متحرک</t>
  </si>
  <si>
    <t>لاستیک</t>
  </si>
  <si>
    <t xml:space="preserve">درام2000 </t>
  </si>
  <si>
    <t xml:space="preserve">تسمه سبز روتاری </t>
  </si>
  <si>
    <t>نازل مکش</t>
  </si>
  <si>
    <t>P.V.C</t>
  </si>
  <si>
    <t>پولی تسمه سفت کن</t>
  </si>
  <si>
    <t>چرخدنده</t>
  </si>
  <si>
    <t>دوپالیشه</t>
  </si>
  <si>
    <t>ورق</t>
  </si>
  <si>
    <t>لاستیک هوابندی</t>
  </si>
  <si>
    <t>فیلترروتاری هوا</t>
  </si>
  <si>
    <t>درام2000</t>
  </si>
  <si>
    <t>لاستیک نخ دار</t>
  </si>
  <si>
    <t>فن حلزونی</t>
  </si>
  <si>
    <t>بدنه فن حلزونی</t>
  </si>
  <si>
    <t>H.D.G</t>
  </si>
  <si>
    <t>St-37</t>
  </si>
  <si>
    <t>Size</t>
  </si>
  <si>
    <t>نبشی</t>
  </si>
  <si>
    <t>30x30</t>
  </si>
  <si>
    <t>پره فن چپ گرد</t>
  </si>
  <si>
    <t>پره فن راست گرد</t>
  </si>
  <si>
    <t>پولی چدنی</t>
  </si>
  <si>
    <t>قیفی فن حلزونی</t>
  </si>
  <si>
    <t>2.2kw-3000rpm-AC</t>
  </si>
  <si>
    <t>0.37kw-1400rpm-AC</t>
  </si>
  <si>
    <t>0.09kw-1400rpm-AC</t>
  </si>
  <si>
    <t>پایه ثابت و متحرک</t>
  </si>
  <si>
    <t>Pillow Block Bearing</t>
  </si>
  <si>
    <t>Bearing</t>
  </si>
  <si>
    <t>Deep Groove Ball Bearing</t>
  </si>
  <si>
    <t>داست کالکتور</t>
  </si>
  <si>
    <t>Ø350</t>
  </si>
  <si>
    <t>درام</t>
  </si>
  <si>
    <t>فیلتر اسفنجی</t>
  </si>
  <si>
    <t>ppi45</t>
  </si>
  <si>
    <t>St-12</t>
  </si>
  <si>
    <t>پایه ثابت/درام</t>
  </si>
  <si>
    <t>پایه جاروب</t>
  </si>
  <si>
    <t>پایه ثابت/پایه متحرک</t>
  </si>
  <si>
    <t>صفحه الکتروگیربکس</t>
  </si>
  <si>
    <t>قطعات بدنه</t>
  </si>
  <si>
    <t>صفحه زیر پایه</t>
  </si>
  <si>
    <t>مثلثی اتصال بدنه</t>
  </si>
  <si>
    <t>صفحه زیر پایه متحرک و ثابت</t>
  </si>
  <si>
    <t>توری پانچی</t>
  </si>
  <si>
    <t>درب جاروب</t>
  </si>
  <si>
    <t>صفحه انتهایی</t>
  </si>
  <si>
    <t>قاب بالایی و پایینی</t>
  </si>
  <si>
    <t>قطعات داست کالکتور</t>
  </si>
  <si>
    <t>بدنه جاروب</t>
  </si>
  <si>
    <t>جاروب/فن حلزونی</t>
  </si>
  <si>
    <t>بدنه جاروب و فن حلزونی</t>
  </si>
  <si>
    <t>صفحه بدنه جاروب وفن حلزونی</t>
  </si>
  <si>
    <t>ورق روغنی</t>
  </si>
  <si>
    <t>DN</t>
  </si>
  <si>
    <t>Sch</t>
  </si>
  <si>
    <t>1"</t>
  </si>
  <si>
    <t>پایه لوله خرطومی</t>
  </si>
  <si>
    <t>لوله ی پایه نگهدارنده</t>
  </si>
  <si>
    <t>لوله</t>
  </si>
  <si>
    <t>40x40</t>
  </si>
  <si>
    <t>70x70</t>
  </si>
  <si>
    <t>قوطی</t>
  </si>
  <si>
    <t>ناودانی</t>
  </si>
  <si>
    <t>نبشی تقویتی / قاب بدنه جاروب</t>
  </si>
  <si>
    <t>بدنه فن حلزونی/ بدنه جاروب</t>
  </si>
  <si>
    <t>سینی روتاری</t>
  </si>
  <si>
    <t>نبشی سینی روتاری</t>
  </si>
  <si>
    <t>قطعات پایه متحرک</t>
  </si>
  <si>
    <t>ناودانی تسمه سبز</t>
  </si>
  <si>
    <t>شفت درام</t>
  </si>
  <si>
    <t>میلگرد</t>
  </si>
  <si>
    <t xml:space="preserve"> قطعات پره فن</t>
  </si>
  <si>
    <t>بوش سر پره فن</t>
  </si>
  <si>
    <t>آلومینیوم</t>
  </si>
  <si>
    <t>ترانس</t>
  </si>
  <si>
    <t>میل پیچ</t>
  </si>
  <si>
    <t>ریل حرکت واگن</t>
  </si>
  <si>
    <t>پیچ تنظیم پولی</t>
  </si>
  <si>
    <t>فیلتر روتاری هوا/جاروب</t>
  </si>
  <si>
    <t>شفت گیربکس جاروب و روتاری</t>
  </si>
  <si>
    <t>پایه متحرک/سیستم حرکتی جاروب</t>
  </si>
  <si>
    <t>قطعه پیش ساخته</t>
  </si>
  <si>
    <t>پره فن و متعلقات</t>
  </si>
  <si>
    <t>چدن خاکستری</t>
  </si>
  <si>
    <t>کیسه و اتصالات</t>
  </si>
  <si>
    <t>کیسه یک سر باز</t>
  </si>
  <si>
    <t>کیسه دو سر باز</t>
  </si>
  <si>
    <t>پارچه چلی استر</t>
  </si>
  <si>
    <t>موتور فن حلزونی</t>
  </si>
  <si>
    <t>سیستم حرکتی جاروب</t>
  </si>
  <si>
    <t>الکتروگیربکس جاروب</t>
  </si>
  <si>
    <t>الکتروگیربکس روتاری</t>
  </si>
  <si>
    <t>تسمه نوار خاردار</t>
  </si>
  <si>
    <t>زنجیر40</t>
  </si>
  <si>
    <t>زنجیر</t>
  </si>
  <si>
    <t>تسمه نوار عرضی</t>
  </si>
  <si>
    <t>تسمه نوار بسته بندی</t>
  </si>
  <si>
    <t>یاتاقان</t>
  </si>
  <si>
    <t>چرخ واگن/خورشیدی</t>
  </si>
  <si>
    <t>پلی اتیلن</t>
  </si>
  <si>
    <t>بدنه نازل مکش</t>
  </si>
  <si>
    <t xml:space="preserve">فیلتر روتاری هوا </t>
  </si>
  <si>
    <t>لوله خرطومی</t>
  </si>
  <si>
    <t>سیم دار</t>
  </si>
  <si>
    <t>بست لوله خرطومی</t>
  </si>
  <si>
    <t>بست</t>
  </si>
  <si>
    <t>برای 2 قطعه</t>
  </si>
  <si>
    <t>6000 zz</t>
  </si>
  <si>
    <t>UCP 212</t>
  </si>
  <si>
    <t>6201z</t>
  </si>
  <si>
    <t>چرخدنده خورشیدی ثابت / متحرک</t>
  </si>
  <si>
    <t>Thk=1,Width=32,L=30000</t>
  </si>
  <si>
    <t>صفحه بالا</t>
  </si>
  <si>
    <t>AC 7</t>
  </si>
  <si>
    <t>97.07.23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</si>
</sst>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B Nazanin"/>
      <charset val="178"/>
    </font>
    <font>
      <sz val="10"/>
      <color theme="1"/>
      <name val="Calibri"/>
      <family val="2"/>
      <scheme val="minor"/>
    </font>
    <font>
      <sz val="9"/>
      <color theme="1"/>
      <name val="B Nazanin"/>
      <charset val="178"/>
    </font>
    <font>
      <u/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5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2" fillId="0" borderId="3" xfId="0" quotePrefix="1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0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79343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9907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10074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AC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System(Main)</a:t>
          </a:r>
          <a:endParaRPr lang="fa-I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نیک ریس</a:t>
          </a:r>
          <a:endParaRPr lang="fa-IR" sz="1100">
            <a:solidFill>
              <a:schemeClr val="dk1"/>
            </a:solidFill>
            <a:effectLst/>
            <a:latin typeface="+mn-lt"/>
            <a:ea typeface="+mn-ea"/>
            <a:cs typeface="B Nazanin" panose="00000400000000000000" pitchFamily="2" charset="-78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1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نیک ریس </a:t>
          </a:r>
          <a:endParaRPr lang="en-US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7052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8974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17</xdr:row>
      <xdr:rowOff>47624</xdr:rowOff>
    </xdr:from>
    <xdr:to>
      <xdr:col>9</xdr:col>
      <xdr:colOff>219074</xdr:colOff>
      <xdr:row>20</xdr:row>
      <xdr:rowOff>133349</xdr:rowOff>
    </xdr:to>
    <xdr:sp macro="" textlink="">
      <xdr:nvSpPr>
        <xdr:cNvPr id="6" name="Rounded Rectangle 5"/>
        <xdr:cNvSpPr/>
      </xdr:nvSpPr>
      <xdr:spPr>
        <a:xfrm>
          <a:off x="36053" y="2390774"/>
          <a:ext cx="5478921" cy="6572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20</xdr:row>
      <xdr:rowOff>169794</xdr:rowOff>
    </xdr:from>
    <xdr:to>
      <xdr:col>6</xdr:col>
      <xdr:colOff>133349</xdr:colOff>
      <xdr:row>25</xdr:row>
      <xdr:rowOff>9525</xdr:rowOff>
    </xdr:to>
    <xdr:sp macro="" textlink="">
      <xdr:nvSpPr>
        <xdr:cNvPr id="7" name="Rounded Rectangle 6"/>
        <xdr:cNvSpPr/>
      </xdr:nvSpPr>
      <xdr:spPr>
        <a:xfrm>
          <a:off x="41826" y="3084444"/>
          <a:ext cx="3939623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A.Mottahed                                    A.Jokar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20</xdr:row>
      <xdr:rowOff>171450</xdr:rowOff>
    </xdr:from>
    <xdr:to>
      <xdr:col>9</xdr:col>
      <xdr:colOff>219075</xdr:colOff>
      <xdr:row>25</xdr:row>
      <xdr:rowOff>11181</xdr:rowOff>
    </xdr:to>
    <xdr:sp macro="" textlink="">
      <xdr:nvSpPr>
        <xdr:cNvPr id="9" name="Rounded Rectangle 8"/>
        <xdr:cNvSpPr/>
      </xdr:nvSpPr>
      <xdr:spPr>
        <a:xfrm>
          <a:off x="4019550" y="3086100"/>
          <a:ext cx="1495425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25</xdr:row>
      <xdr:rowOff>47626</xdr:rowOff>
    </xdr:from>
    <xdr:to>
      <xdr:col>17</xdr:col>
      <xdr:colOff>457200</xdr:colOff>
      <xdr:row>26</xdr:row>
      <xdr:rowOff>85725</xdr:rowOff>
    </xdr:to>
    <xdr:sp macro="" textlink="">
      <xdr:nvSpPr>
        <xdr:cNvPr id="10" name="Rounded Rectangle 9"/>
        <xdr:cNvSpPr/>
      </xdr:nvSpPr>
      <xdr:spPr>
        <a:xfrm>
          <a:off x="38100" y="3914776"/>
          <a:ext cx="1004887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</a:t>
          </a:r>
          <a:r>
            <a:rPr lang="fa-IR" sz="800" b="1" baseline="0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241790</xdr:colOff>
      <xdr:row>25</xdr:row>
      <xdr:rowOff>117963</xdr:rowOff>
    </xdr:from>
    <xdr:to>
      <xdr:col>1</xdr:col>
      <xdr:colOff>65943</xdr:colOff>
      <xdr:row>26</xdr:row>
      <xdr:rowOff>29308</xdr:rowOff>
    </xdr:to>
    <xdr:sp macro="" textlink="">
      <xdr:nvSpPr>
        <xdr:cNvPr id="11" name="Flowchart: Connector 10"/>
        <xdr:cNvSpPr/>
      </xdr:nvSpPr>
      <xdr:spPr>
        <a:xfrm>
          <a:off x="241790" y="3985113"/>
          <a:ext cx="100378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183489</xdr:colOff>
      <xdr:row>25</xdr:row>
      <xdr:rowOff>95977</xdr:rowOff>
    </xdr:from>
    <xdr:to>
      <xdr:col>3</xdr:col>
      <xdr:colOff>281153</xdr:colOff>
      <xdr:row>26</xdr:row>
      <xdr:rowOff>6061</xdr:rowOff>
    </xdr:to>
    <xdr:sp macro="" textlink="">
      <xdr:nvSpPr>
        <xdr:cNvPr id="12" name="Flowchart: Connector 11"/>
        <xdr:cNvSpPr/>
      </xdr:nvSpPr>
      <xdr:spPr>
        <a:xfrm>
          <a:off x="1669389" y="3963127"/>
          <a:ext cx="9766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420233</xdr:colOff>
      <xdr:row>25</xdr:row>
      <xdr:rowOff>105591</xdr:rowOff>
    </xdr:from>
    <xdr:to>
      <xdr:col>4</xdr:col>
      <xdr:colOff>520817</xdr:colOff>
      <xdr:row>26</xdr:row>
      <xdr:rowOff>15675</xdr:rowOff>
    </xdr:to>
    <xdr:sp macro="" textlink="">
      <xdr:nvSpPr>
        <xdr:cNvPr id="13" name="Flowchart: Connector 12"/>
        <xdr:cNvSpPr/>
      </xdr:nvSpPr>
      <xdr:spPr>
        <a:xfrm>
          <a:off x="2744333" y="3972741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653257</xdr:colOff>
      <xdr:row>25</xdr:row>
      <xdr:rowOff>105418</xdr:rowOff>
    </xdr:from>
    <xdr:to>
      <xdr:col>14</xdr:col>
      <xdr:colOff>757033</xdr:colOff>
      <xdr:row>26</xdr:row>
      <xdr:rowOff>16763</xdr:rowOff>
    </xdr:to>
    <xdr:sp macro="" textlink="">
      <xdr:nvSpPr>
        <xdr:cNvPr id="14" name="Flowchart: Connector 13"/>
        <xdr:cNvSpPr/>
      </xdr:nvSpPr>
      <xdr:spPr>
        <a:xfrm>
          <a:off x="8587582" y="3972568"/>
          <a:ext cx="103776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291514</xdr:colOff>
      <xdr:row>25</xdr:row>
      <xdr:rowOff>97779</xdr:rowOff>
    </xdr:from>
    <xdr:to>
      <xdr:col>6</xdr:col>
      <xdr:colOff>392098</xdr:colOff>
      <xdr:row>26</xdr:row>
      <xdr:rowOff>9124</xdr:rowOff>
    </xdr:to>
    <xdr:sp macro="" textlink="">
      <xdr:nvSpPr>
        <xdr:cNvPr id="15" name="Flowchart: Connector 14"/>
        <xdr:cNvSpPr/>
      </xdr:nvSpPr>
      <xdr:spPr>
        <a:xfrm>
          <a:off x="4139614" y="3964929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214254</xdr:colOff>
      <xdr:row>25</xdr:row>
      <xdr:rowOff>102450</xdr:rowOff>
    </xdr:from>
    <xdr:to>
      <xdr:col>12</xdr:col>
      <xdr:colOff>318554</xdr:colOff>
      <xdr:row>26</xdr:row>
      <xdr:rowOff>13795</xdr:rowOff>
    </xdr:to>
    <xdr:sp macro="" textlink="">
      <xdr:nvSpPr>
        <xdr:cNvPr id="16" name="Flowchart: Connector 15"/>
        <xdr:cNvSpPr/>
      </xdr:nvSpPr>
      <xdr:spPr>
        <a:xfrm>
          <a:off x="7024629" y="3969600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275643</xdr:colOff>
      <xdr:row>25</xdr:row>
      <xdr:rowOff>106685</xdr:rowOff>
    </xdr:from>
    <xdr:to>
      <xdr:col>9</xdr:col>
      <xdr:colOff>379943</xdr:colOff>
      <xdr:row>26</xdr:row>
      <xdr:rowOff>18030</xdr:rowOff>
    </xdr:to>
    <xdr:sp macro="" textlink="">
      <xdr:nvSpPr>
        <xdr:cNvPr id="17" name="Flowchart: Connector 16"/>
        <xdr:cNvSpPr/>
      </xdr:nvSpPr>
      <xdr:spPr>
        <a:xfrm>
          <a:off x="5571543" y="3973835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79343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9907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10074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System(Main)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نیک ریس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نیک ریس </a:t>
          </a:r>
          <a:endParaRPr lang="en-US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7052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8974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8</xdr:row>
      <xdr:rowOff>47624</xdr:rowOff>
    </xdr:from>
    <xdr:to>
      <xdr:col>9</xdr:col>
      <xdr:colOff>219074</xdr:colOff>
      <xdr:row>11</xdr:row>
      <xdr:rowOff>133349</xdr:rowOff>
    </xdr:to>
    <xdr:sp macro="" textlink="">
      <xdr:nvSpPr>
        <xdr:cNvPr id="6" name="Rounded Rectangle 5"/>
        <xdr:cNvSpPr/>
      </xdr:nvSpPr>
      <xdr:spPr>
        <a:xfrm>
          <a:off x="36053" y="1876424"/>
          <a:ext cx="5478921" cy="6572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11</xdr:row>
      <xdr:rowOff>169794</xdr:rowOff>
    </xdr:from>
    <xdr:to>
      <xdr:col>6</xdr:col>
      <xdr:colOff>133349</xdr:colOff>
      <xdr:row>16</xdr:row>
      <xdr:rowOff>9525</xdr:rowOff>
    </xdr:to>
    <xdr:sp macro="" textlink="">
      <xdr:nvSpPr>
        <xdr:cNvPr id="7" name="Rounded Rectangle 6"/>
        <xdr:cNvSpPr/>
      </xdr:nvSpPr>
      <xdr:spPr>
        <a:xfrm>
          <a:off x="41826" y="2570094"/>
          <a:ext cx="3939623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A.Mottahed                                    A.Jokar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11</xdr:row>
      <xdr:rowOff>171450</xdr:rowOff>
    </xdr:from>
    <xdr:to>
      <xdr:col>9</xdr:col>
      <xdr:colOff>219075</xdr:colOff>
      <xdr:row>16</xdr:row>
      <xdr:rowOff>11181</xdr:rowOff>
    </xdr:to>
    <xdr:sp macro="" textlink="">
      <xdr:nvSpPr>
        <xdr:cNvPr id="9" name="Rounded Rectangle 8"/>
        <xdr:cNvSpPr/>
      </xdr:nvSpPr>
      <xdr:spPr>
        <a:xfrm>
          <a:off x="4019550" y="2571750"/>
          <a:ext cx="1495425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16</xdr:row>
      <xdr:rowOff>47626</xdr:rowOff>
    </xdr:from>
    <xdr:to>
      <xdr:col>17</xdr:col>
      <xdr:colOff>457200</xdr:colOff>
      <xdr:row>17</xdr:row>
      <xdr:rowOff>85725</xdr:rowOff>
    </xdr:to>
    <xdr:sp macro="" textlink="">
      <xdr:nvSpPr>
        <xdr:cNvPr id="10" name="Rounded Rectangle 9"/>
        <xdr:cNvSpPr/>
      </xdr:nvSpPr>
      <xdr:spPr>
        <a:xfrm>
          <a:off x="38100" y="3400426"/>
          <a:ext cx="1004887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241790</xdr:colOff>
      <xdr:row>16</xdr:row>
      <xdr:rowOff>117963</xdr:rowOff>
    </xdr:from>
    <xdr:to>
      <xdr:col>1</xdr:col>
      <xdr:colOff>65943</xdr:colOff>
      <xdr:row>17</xdr:row>
      <xdr:rowOff>29308</xdr:rowOff>
    </xdr:to>
    <xdr:sp macro="" textlink="">
      <xdr:nvSpPr>
        <xdr:cNvPr id="11" name="Flowchart: Connector 10"/>
        <xdr:cNvSpPr/>
      </xdr:nvSpPr>
      <xdr:spPr>
        <a:xfrm>
          <a:off x="241790" y="3470763"/>
          <a:ext cx="100378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183489</xdr:colOff>
      <xdr:row>16</xdr:row>
      <xdr:rowOff>95977</xdr:rowOff>
    </xdr:from>
    <xdr:to>
      <xdr:col>3</xdr:col>
      <xdr:colOff>281153</xdr:colOff>
      <xdr:row>17</xdr:row>
      <xdr:rowOff>6061</xdr:rowOff>
    </xdr:to>
    <xdr:sp macro="" textlink="">
      <xdr:nvSpPr>
        <xdr:cNvPr id="12" name="Flowchart: Connector 11"/>
        <xdr:cNvSpPr/>
      </xdr:nvSpPr>
      <xdr:spPr>
        <a:xfrm>
          <a:off x="1669389" y="3448777"/>
          <a:ext cx="9766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420233</xdr:colOff>
      <xdr:row>16</xdr:row>
      <xdr:rowOff>105591</xdr:rowOff>
    </xdr:from>
    <xdr:to>
      <xdr:col>4</xdr:col>
      <xdr:colOff>520817</xdr:colOff>
      <xdr:row>17</xdr:row>
      <xdr:rowOff>15675</xdr:rowOff>
    </xdr:to>
    <xdr:sp macro="" textlink="">
      <xdr:nvSpPr>
        <xdr:cNvPr id="13" name="Flowchart: Connector 12"/>
        <xdr:cNvSpPr/>
      </xdr:nvSpPr>
      <xdr:spPr>
        <a:xfrm>
          <a:off x="2744333" y="3458391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653257</xdr:colOff>
      <xdr:row>16</xdr:row>
      <xdr:rowOff>105418</xdr:rowOff>
    </xdr:from>
    <xdr:to>
      <xdr:col>14</xdr:col>
      <xdr:colOff>757033</xdr:colOff>
      <xdr:row>17</xdr:row>
      <xdr:rowOff>16763</xdr:rowOff>
    </xdr:to>
    <xdr:sp macro="" textlink="">
      <xdr:nvSpPr>
        <xdr:cNvPr id="14" name="Flowchart: Connector 13"/>
        <xdr:cNvSpPr/>
      </xdr:nvSpPr>
      <xdr:spPr>
        <a:xfrm>
          <a:off x="8587582" y="3458218"/>
          <a:ext cx="103776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291514</xdr:colOff>
      <xdr:row>16</xdr:row>
      <xdr:rowOff>97779</xdr:rowOff>
    </xdr:from>
    <xdr:to>
      <xdr:col>6</xdr:col>
      <xdr:colOff>392098</xdr:colOff>
      <xdr:row>17</xdr:row>
      <xdr:rowOff>9124</xdr:rowOff>
    </xdr:to>
    <xdr:sp macro="" textlink="">
      <xdr:nvSpPr>
        <xdr:cNvPr id="15" name="Flowchart: Connector 14"/>
        <xdr:cNvSpPr/>
      </xdr:nvSpPr>
      <xdr:spPr>
        <a:xfrm>
          <a:off x="4139614" y="3450579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214254</xdr:colOff>
      <xdr:row>16</xdr:row>
      <xdr:rowOff>102450</xdr:rowOff>
    </xdr:from>
    <xdr:to>
      <xdr:col>12</xdr:col>
      <xdr:colOff>318554</xdr:colOff>
      <xdr:row>17</xdr:row>
      <xdr:rowOff>13795</xdr:rowOff>
    </xdr:to>
    <xdr:sp macro="" textlink="">
      <xdr:nvSpPr>
        <xdr:cNvPr id="16" name="Flowchart: Connector 15"/>
        <xdr:cNvSpPr/>
      </xdr:nvSpPr>
      <xdr:spPr>
        <a:xfrm>
          <a:off x="7024629" y="3455250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275643</xdr:colOff>
      <xdr:row>16</xdr:row>
      <xdr:rowOff>106685</xdr:rowOff>
    </xdr:from>
    <xdr:to>
      <xdr:col>9</xdr:col>
      <xdr:colOff>379943</xdr:colOff>
      <xdr:row>17</xdr:row>
      <xdr:rowOff>18030</xdr:rowOff>
    </xdr:to>
    <xdr:sp macro="" textlink="">
      <xdr:nvSpPr>
        <xdr:cNvPr id="17" name="Flowchart: Connector 16"/>
        <xdr:cNvSpPr/>
      </xdr:nvSpPr>
      <xdr:spPr>
        <a:xfrm>
          <a:off x="5571543" y="3459485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81075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273326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787801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10074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System(Main)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نیک ریس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نیک ریس </a:t>
          </a:r>
          <a:endParaRPr lang="en-US">
            <a:effectLst/>
          </a:endParaRPr>
        </a:p>
      </xdr:txBody>
    </xdr:sp>
    <xdr:clientData/>
  </xdr:twoCellAnchor>
  <xdr:twoCellAnchor>
    <xdr:from>
      <xdr:col>3</xdr:col>
      <xdr:colOff>284093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1798568" y="9525"/>
          <a:ext cx="4373632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7838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8</xdr:row>
      <xdr:rowOff>47624</xdr:rowOff>
    </xdr:from>
    <xdr:to>
      <xdr:col>9</xdr:col>
      <xdr:colOff>219074</xdr:colOff>
      <xdr:row>11</xdr:row>
      <xdr:rowOff>133349</xdr:rowOff>
    </xdr:to>
    <xdr:sp macro="" textlink="">
      <xdr:nvSpPr>
        <xdr:cNvPr id="6" name="Rounded Rectangle 5"/>
        <xdr:cNvSpPr/>
      </xdr:nvSpPr>
      <xdr:spPr>
        <a:xfrm>
          <a:off x="36053" y="2085974"/>
          <a:ext cx="5945646" cy="6572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11</xdr:row>
      <xdr:rowOff>169794</xdr:rowOff>
    </xdr:from>
    <xdr:to>
      <xdr:col>6</xdr:col>
      <xdr:colOff>133349</xdr:colOff>
      <xdr:row>16</xdr:row>
      <xdr:rowOff>9525</xdr:rowOff>
    </xdr:to>
    <xdr:sp macro="" textlink="">
      <xdr:nvSpPr>
        <xdr:cNvPr id="7" name="Rounded Rectangle 6"/>
        <xdr:cNvSpPr/>
      </xdr:nvSpPr>
      <xdr:spPr>
        <a:xfrm>
          <a:off x="41826" y="2779644"/>
          <a:ext cx="4406348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A.Mottahed                                    A.Jokar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10583</xdr:rowOff>
    </xdr:from>
    <xdr:to>
      <xdr:col>10</xdr:col>
      <xdr:colOff>0</xdr:colOff>
      <xdr:row>5</xdr:row>
      <xdr:rowOff>511968</xdr:rowOff>
    </xdr:to>
    <xdr:sp macro="" textlink="">
      <xdr:nvSpPr>
        <xdr:cNvPr id="8" name="TextBox 7"/>
        <xdr:cNvSpPr txBox="1"/>
      </xdr:nvSpPr>
      <xdr:spPr>
        <a:xfrm>
          <a:off x="4954059" y="1115483"/>
          <a:ext cx="1218141" cy="50138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11</xdr:row>
      <xdr:rowOff>171450</xdr:rowOff>
    </xdr:from>
    <xdr:to>
      <xdr:col>9</xdr:col>
      <xdr:colOff>219075</xdr:colOff>
      <xdr:row>16</xdr:row>
      <xdr:rowOff>11181</xdr:rowOff>
    </xdr:to>
    <xdr:sp macro="" textlink="">
      <xdr:nvSpPr>
        <xdr:cNvPr id="9" name="Rounded Rectangle 8"/>
        <xdr:cNvSpPr/>
      </xdr:nvSpPr>
      <xdr:spPr>
        <a:xfrm>
          <a:off x="4486275" y="2781300"/>
          <a:ext cx="1495425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16</xdr:row>
      <xdr:rowOff>47626</xdr:rowOff>
    </xdr:from>
    <xdr:to>
      <xdr:col>17</xdr:col>
      <xdr:colOff>457200</xdr:colOff>
      <xdr:row>17</xdr:row>
      <xdr:rowOff>85725</xdr:rowOff>
    </xdr:to>
    <xdr:sp macro="" textlink="">
      <xdr:nvSpPr>
        <xdr:cNvPr id="10" name="Rounded Rectangle 9"/>
        <xdr:cNvSpPr/>
      </xdr:nvSpPr>
      <xdr:spPr>
        <a:xfrm>
          <a:off x="38100" y="3609976"/>
          <a:ext cx="10229850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</a:t>
          </a:r>
          <a:r>
            <a:rPr lang="fa-IR" sz="800" b="1" baseline="0">
              <a:solidFill>
                <a:schemeClr val="tx1"/>
              </a:solidFill>
            </a:rPr>
            <a:t>   </a:t>
          </a:r>
          <a:r>
            <a:rPr lang="en-US" sz="800" b="1" baseline="0">
              <a:solidFill>
                <a:schemeClr val="tx1"/>
              </a:solidFill>
            </a:rPr>
            <a:t>                 Warehouse                      </a:t>
          </a:r>
          <a:r>
            <a:rPr lang="fa-IR" sz="800" b="1" baseline="0">
              <a:solidFill>
                <a:schemeClr val="tx1"/>
              </a:solidFill>
            </a:rPr>
            <a:t>   </a:t>
          </a:r>
          <a:r>
            <a:rPr lang="en-US" sz="800" b="1" baseline="0">
              <a:solidFill>
                <a:schemeClr val="tx1"/>
              </a:solidFill>
            </a:rPr>
            <a:t>     </a:t>
          </a:r>
          <a:r>
            <a:rPr lang="fa-IR" sz="800" b="1" baseline="0">
              <a:solidFill>
                <a:schemeClr val="tx1"/>
              </a:solidFill>
            </a:rPr>
            <a:t>   </a:t>
          </a:r>
          <a:r>
            <a:rPr lang="en-US" sz="800" b="1" baseline="0">
              <a:solidFill>
                <a:schemeClr val="tx1"/>
              </a:solidFill>
            </a:rPr>
            <a:t>             Engineering                    </a:t>
          </a:r>
          <a:r>
            <a:rPr lang="fa-IR" sz="800" b="1" baseline="0">
              <a:solidFill>
                <a:schemeClr val="tx1"/>
              </a:solidFill>
            </a:rPr>
            <a:t>   </a:t>
          </a:r>
          <a:r>
            <a:rPr lang="en-US" sz="800" b="1" baseline="0">
              <a:solidFill>
                <a:schemeClr val="tx1"/>
              </a:solidFill>
            </a:rPr>
            <a:t>  </a:t>
          </a:r>
          <a:r>
            <a:rPr lang="fa-IR" sz="800" b="1" baseline="0">
              <a:solidFill>
                <a:schemeClr val="tx1"/>
              </a:solidFill>
            </a:rPr>
            <a:t>   </a:t>
          </a:r>
          <a:r>
            <a:rPr lang="en-US" sz="800" b="1" baseline="0">
              <a:solidFill>
                <a:schemeClr val="tx1"/>
              </a:solidFill>
            </a:rPr>
            <a:t>                  Production                         </a:t>
          </a:r>
          <a:r>
            <a:rPr lang="fa-IR" sz="800" b="1" baseline="0">
              <a:solidFill>
                <a:schemeClr val="tx1"/>
              </a:solidFill>
            </a:rPr>
            <a:t>   </a:t>
          </a:r>
          <a:r>
            <a:rPr lang="en-US" sz="800" b="1" baseline="0">
              <a:solidFill>
                <a:schemeClr val="tx1"/>
              </a:solidFill>
            </a:rPr>
            <a:t>                  Financial Dep't                       </a:t>
          </a:r>
          <a:r>
            <a:rPr lang="fa-IR" sz="800" b="1" baseline="0">
              <a:solidFill>
                <a:schemeClr val="tx1"/>
              </a:solidFill>
            </a:rPr>
            <a:t>   </a:t>
          </a:r>
          <a:r>
            <a:rPr lang="en-US" sz="800" b="1" baseline="0">
              <a:solidFill>
                <a:schemeClr val="tx1"/>
              </a:solidFill>
            </a:rPr>
            <a:t>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241790</xdr:colOff>
      <xdr:row>16</xdr:row>
      <xdr:rowOff>117963</xdr:rowOff>
    </xdr:from>
    <xdr:to>
      <xdr:col>1</xdr:col>
      <xdr:colOff>65943</xdr:colOff>
      <xdr:row>17</xdr:row>
      <xdr:rowOff>29308</xdr:rowOff>
    </xdr:to>
    <xdr:sp macro="" textlink="">
      <xdr:nvSpPr>
        <xdr:cNvPr id="11" name="Flowchart: Connector 10"/>
        <xdr:cNvSpPr/>
      </xdr:nvSpPr>
      <xdr:spPr>
        <a:xfrm>
          <a:off x="241790" y="3680313"/>
          <a:ext cx="100378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183489</xdr:colOff>
      <xdr:row>16</xdr:row>
      <xdr:rowOff>95977</xdr:rowOff>
    </xdr:from>
    <xdr:to>
      <xdr:col>3</xdr:col>
      <xdr:colOff>281153</xdr:colOff>
      <xdr:row>17</xdr:row>
      <xdr:rowOff>6061</xdr:rowOff>
    </xdr:to>
    <xdr:sp macro="" textlink="">
      <xdr:nvSpPr>
        <xdr:cNvPr id="12" name="Flowchart: Connector 11"/>
        <xdr:cNvSpPr/>
      </xdr:nvSpPr>
      <xdr:spPr>
        <a:xfrm>
          <a:off x="1697964" y="3658327"/>
          <a:ext cx="9766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534533</xdr:colOff>
      <xdr:row>16</xdr:row>
      <xdr:rowOff>105591</xdr:rowOff>
    </xdr:from>
    <xdr:to>
      <xdr:col>4</xdr:col>
      <xdr:colOff>635117</xdr:colOff>
      <xdr:row>17</xdr:row>
      <xdr:rowOff>15675</xdr:rowOff>
    </xdr:to>
    <xdr:sp macro="" textlink="">
      <xdr:nvSpPr>
        <xdr:cNvPr id="13" name="Flowchart: Connector 12"/>
        <xdr:cNvSpPr/>
      </xdr:nvSpPr>
      <xdr:spPr>
        <a:xfrm>
          <a:off x="2887208" y="3667941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815182</xdr:colOff>
      <xdr:row>16</xdr:row>
      <xdr:rowOff>95893</xdr:rowOff>
    </xdr:from>
    <xdr:to>
      <xdr:col>14</xdr:col>
      <xdr:colOff>918958</xdr:colOff>
      <xdr:row>17</xdr:row>
      <xdr:rowOff>7238</xdr:rowOff>
    </xdr:to>
    <xdr:sp macro="" textlink="">
      <xdr:nvSpPr>
        <xdr:cNvPr id="14" name="Flowchart: Connector 13"/>
        <xdr:cNvSpPr/>
      </xdr:nvSpPr>
      <xdr:spPr>
        <a:xfrm>
          <a:off x="9063832" y="3658243"/>
          <a:ext cx="8526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139114</xdr:colOff>
      <xdr:row>16</xdr:row>
      <xdr:rowOff>107304</xdr:rowOff>
    </xdr:from>
    <xdr:to>
      <xdr:col>6</xdr:col>
      <xdr:colOff>239698</xdr:colOff>
      <xdr:row>17</xdr:row>
      <xdr:rowOff>18649</xdr:rowOff>
    </xdr:to>
    <xdr:sp macro="" textlink="">
      <xdr:nvSpPr>
        <xdr:cNvPr id="15" name="Flowchart: Connector 14"/>
        <xdr:cNvSpPr/>
      </xdr:nvSpPr>
      <xdr:spPr>
        <a:xfrm>
          <a:off x="4453939" y="3669654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280929</xdr:colOff>
      <xdr:row>16</xdr:row>
      <xdr:rowOff>111975</xdr:rowOff>
    </xdr:from>
    <xdr:to>
      <xdr:col>12</xdr:col>
      <xdr:colOff>385229</xdr:colOff>
      <xdr:row>17</xdr:row>
      <xdr:rowOff>23320</xdr:rowOff>
    </xdr:to>
    <xdr:sp macro="" textlink="">
      <xdr:nvSpPr>
        <xdr:cNvPr id="16" name="Flowchart: Connector 15"/>
        <xdr:cNvSpPr/>
      </xdr:nvSpPr>
      <xdr:spPr>
        <a:xfrm>
          <a:off x="7558029" y="3674325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275643</xdr:colOff>
      <xdr:row>16</xdr:row>
      <xdr:rowOff>106685</xdr:rowOff>
    </xdr:from>
    <xdr:to>
      <xdr:col>9</xdr:col>
      <xdr:colOff>379943</xdr:colOff>
      <xdr:row>17</xdr:row>
      <xdr:rowOff>18030</xdr:rowOff>
    </xdr:to>
    <xdr:sp macro="" textlink="">
      <xdr:nvSpPr>
        <xdr:cNvPr id="17" name="Flowchart: Connector 16"/>
        <xdr:cNvSpPr/>
      </xdr:nvSpPr>
      <xdr:spPr>
        <a:xfrm>
          <a:off x="6038268" y="3669035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398991</xdr:colOff>
      <xdr:row>8</xdr:row>
      <xdr:rowOff>0</xdr:rowOff>
    </xdr:to>
    <xdr:sp macro="" textlink="">
      <xdr:nvSpPr>
        <xdr:cNvPr id="20" name="TextBox 19"/>
        <xdr:cNvSpPr txBox="1"/>
      </xdr:nvSpPr>
      <xdr:spPr>
        <a:xfrm>
          <a:off x="4943475" y="2343150"/>
          <a:ext cx="1218141" cy="3619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Ø110, L=3000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9</xdr:col>
      <xdr:colOff>398991</xdr:colOff>
      <xdr:row>7</xdr:row>
      <xdr:rowOff>0</xdr:rowOff>
    </xdr:to>
    <xdr:sp macro="" textlink="">
      <xdr:nvSpPr>
        <xdr:cNvPr id="21" name="TextBox 20"/>
        <xdr:cNvSpPr txBox="1"/>
      </xdr:nvSpPr>
      <xdr:spPr>
        <a:xfrm>
          <a:off x="4943475" y="1828800"/>
          <a:ext cx="1218141" cy="2095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-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79343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9907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10074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System(Main)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نیک ریس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نیک ریس </a:t>
          </a:r>
          <a:endParaRPr lang="en-US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7052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8974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7</xdr:row>
      <xdr:rowOff>47624</xdr:rowOff>
    </xdr:from>
    <xdr:to>
      <xdr:col>9</xdr:col>
      <xdr:colOff>219074</xdr:colOff>
      <xdr:row>10</xdr:row>
      <xdr:rowOff>133349</xdr:rowOff>
    </xdr:to>
    <xdr:sp macro="" textlink="">
      <xdr:nvSpPr>
        <xdr:cNvPr id="6" name="Rounded Rectangle 5"/>
        <xdr:cNvSpPr/>
      </xdr:nvSpPr>
      <xdr:spPr>
        <a:xfrm>
          <a:off x="36053" y="1876424"/>
          <a:ext cx="5478921" cy="6572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10</xdr:row>
      <xdr:rowOff>169794</xdr:rowOff>
    </xdr:from>
    <xdr:to>
      <xdr:col>6</xdr:col>
      <xdr:colOff>133349</xdr:colOff>
      <xdr:row>15</xdr:row>
      <xdr:rowOff>9525</xdr:rowOff>
    </xdr:to>
    <xdr:sp macro="" textlink="">
      <xdr:nvSpPr>
        <xdr:cNvPr id="7" name="Rounded Rectangle 6"/>
        <xdr:cNvSpPr/>
      </xdr:nvSpPr>
      <xdr:spPr>
        <a:xfrm>
          <a:off x="41826" y="2570094"/>
          <a:ext cx="3939623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A.Mottahed                                    A.Jokar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10</xdr:row>
      <xdr:rowOff>171450</xdr:rowOff>
    </xdr:from>
    <xdr:to>
      <xdr:col>9</xdr:col>
      <xdr:colOff>219075</xdr:colOff>
      <xdr:row>15</xdr:row>
      <xdr:rowOff>11181</xdr:rowOff>
    </xdr:to>
    <xdr:sp macro="" textlink="">
      <xdr:nvSpPr>
        <xdr:cNvPr id="9" name="Rounded Rectangle 8"/>
        <xdr:cNvSpPr/>
      </xdr:nvSpPr>
      <xdr:spPr>
        <a:xfrm>
          <a:off x="4019550" y="2571750"/>
          <a:ext cx="1495425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15</xdr:row>
      <xdr:rowOff>47626</xdr:rowOff>
    </xdr:from>
    <xdr:to>
      <xdr:col>17</xdr:col>
      <xdr:colOff>457200</xdr:colOff>
      <xdr:row>16</xdr:row>
      <xdr:rowOff>85725</xdr:rowOff>
    </xdr:to>
    <xdr:sp macro="" textlink="">
      <xdr:nvSpPr>
        <xdr:cNvPr id="10" name="Rounded Rectangle 9"/>
        <xdr:cNvSpPr/>
      </xdr:nvSpPr>
      <xdr:spPr>
        <a:xfrm>
          <a:off x="38100" y="3400426"/>
          <a:ext cx="1004887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241790</xdr:colOff>
      <xdr:row>15</xdr:row>
      <xdr:rowOff>117963</xdr:rowOff>
    </xdr:from>
    <xdr:to>
      <xdr:col>1</xdr:col>
      <xdr:colOff>65943</xdr:colOff>
      <xdr:row>16</xdr:row>
      <xdr:rowOff>29308</xdr:rowOff>
    </xdr:to>
    <xdr:sp macro="" textlink="">
      <xdr:nvSpPr>
        <xdr:cNvPr id="11" name="Flowchart: Connector 10"/>
        <xdr:cNvSpPr/>
      </xdr:nvSpPr>
      <xdr:spPr>
        <a:xfrm>
          <a:off x="241790" y="3470763"/>
          <a:ext cx="100378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183489</xdr:colOff>
      <xdr:row>15</xdr:row>
      <xdr:rowOff>95977</xdr:rowOff>
    </xdr:from>
    <xdr:to>
      <xdr:col>3</xdr:col>
      <xdr:colOff>281153</xdr:colOff>
      <xdr:row>16</xdr:row>
      <xdr:rowOff>6061</xdr:rowOff>
    </xdr:to>
    <xdr:sp macro="" textlink="">
      <xdr:nvSpPr>
        <xdr:cNvPr id="12" name="Flowchart: Connector 11"/>
        <xdr:cNvSpPr/>
      </xdr:nvSpPr>
      <xdr:spPr>
        <a:xfrm>
          <a:off x="1669389" y="3448777"/>
          <a:ext cx="9766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420233</xdr:colOff>
      <xdr:row>15</xdr:row>
      <xdr:rowOff>105591</xdr:rowOff>
    </xdr:from>
    <xdr:to>
      <xdr:col>4</xdr:col>
      <xdr:colOff>520817</xdr:colOff>
      <xdr:row>16</xdr:row>
      <xdr:rowOff>15675</xdr:rowOff>
    </xdr:to>
    <xdr:sp macro="" textlink="">
      <xdr:nvSpPr>
        <xdr:cNvPr id="13" name="Flowchart: Connector 12"/>
        <xdr:cNvSpPr/>
      </xdr:nvSpPr>
      <xdr:spPr>
        <a:xfrm>
          <a:off x="2744333" y="3458391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653257</xdr:colOff>
      <xdr:row>15</xdr:row>
      <xdr:rowOff>105418</xdr:rowOff>
    </xdr:from>
    <xdr:to>
      <xdr:col>14</xdr:col>
      <xdr:colOff>757033</xdr:colOff>
      <xdr:row>16</xdr:row>
      <xdr:rowOff>16763</xdr:rowOff>
    </xdr:to>
    <xdr:sp macro="" textlink="">
      <xdr:nvSpPr>
        <xdr:cNvPr id="14" name="Flowchart: Connector 13"/>
        <xdr:cNvSpPr/>
      </xdr:nvSpPr>
      <xdr:spPr>
        <a:xfrm>
          <a:off x="8587582" y="3458218"/>
          <a:ext cx="103776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291514</xdr:colOff>
      <xdr:row>15</xdr:row>
      <xdr:rowOff>97779</xdr:rowOff>
    </xdr:from>
    <xdr:to>
      <xdr:col>6</xdr:col>
      <xdr:colOff>392098</xdr:colOff>
      <xdr:row>16</xdr:row>
      <xdr:rowOff>9124</xdr:rowOff>
    </xdr:to>
    <xdr:sp macro="" textlink="">
      <xdr:nvSpPr>
        <xdr:cNvPr id="15" name="Flowchart: Connector 14"/>
        <xdr:cNvSpPr/>
      </xdr:nvSpPr>
      <xdr:spPr>
        <a:xfrm>
          <a:off x="4139614" y="3450579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214254</xdr:colOff>
      <xdr:row>15</xdr:row>
      <xdr:rowOff>102450</xdr:rowOff>
    </xdr:from>
    <xdr:to>
      <xdr:col>12</xdr:col>
      <xdr:colOff>318554</xdr:colOff>
      <xdr:row>16</xdr:row>
      <xdr:rowOff>13795</xdr:rowOff>
    </xdr:to>
    <xdr:sp macro="" textlink="">
      <xdr:nvSpPr>
        <xdr:cNvPr id="16" name="Flowchart: Connector 15"/>
        <xdr:cNvSpPr/>
      </xdr:nvSpPr>
      <xdr:spPr>
        <a:xfrm>
          <a:off x="7024629" y="3455250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275643</xdr:colOff>
      <xdr:row>15</xdr:row>
      <xdr:rowOff>106685</xdr:rowOff>
    </xdr:from>
    <xdr:to>
      <xdr:col>9</xdr:col>
      <xdr:colOff>379943</xdr:colOff>
      <xdr:row>16</xdr:row>
      <xdr:rowOff>18030</xdr:rowOff>
    </xdr:to>
    <xdr:sp macro="" textlink="">
      <xdr:nvSpPr>
        <xdr:cNvPr id="17" name="Flowchart: Connector 16"/>
        <xdr:cNvSpPr/>
      </xdr:nvSpPr>
      <xdr:spPr>
        <a:xfrm>
          <a:off x="5571543" y="3459485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79343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9907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10074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System(Main)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نیک ریس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نیک ریس </a:t>
          </a:r>
          <a:endParaRPr lang="en-US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7052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8974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17</xdr:row>
      <xdr:rowOff>47624</xdr:rowOff>
    </xdr:from>
    <xdr:to>
      <xdr:col>9</xdr:col>
      <xdr:colOff>219074</xdr:colOff>
      <xdr:row>20</xdr:row>
      <xdr:rowOff>133349</xdr:rowOff>
    </xdr:to>
    <xdr:sp macro="" textlink="">
      <xdr:nvSpPr>
        <xdr:cNvPr id="6" name="Rounded Rectangle 5"/>
        <xdr:cNvSpPr/>
      </xdr:nvSpPr>
      <xdr:spPr>
        <a:xfrm>
          <a:off x="36053" y="2447924"/>
          <a:ext cx="5478921" cy="6572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20</xdr:row>
      <xdr:rowOff>169794</xdr:rowOff>
    </xdr:from>
    <xdr:to>
      <xdr:col>6</xdr:col>
      <xdr:colOff>133349</xdr:colOff>
      <xdr:row>25</xdr:row>
      <xdr:rowOff>9525</xdr:rowOff>
    </xdr:to>
    <xdr:sp macro="" textlink="">
      <xdr:nvSpPr>
        <xdr:cNvPr id="7" name="Rounded Rectangle 6"/>
        <xdr:cNvSpPr/>
      </xdr:nvSpPr>
      <xdr:spPr>
        <a:xfrm>
          <a:off x="41826" y="3141594"/>
          <a:ext cx="3939623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A.Mottahed                                    A.Jokar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20</xdr:row>
      <xdr:rowOff>171450</xdr:rowOff>
    </xdr:from>
    <xdr:to>
      <xdr:col>9</xdr:col>
      <xdr:colOff>219075</xdr:colOff>
      <xdr:row>25</xdr:row>
      <xdr:rowOff>11181</xdr:rowOff>
    </xdr:to>
    <xdr:sp macro="" textlink="">
      <xdr:nvSpPr>
        <xdr:cNvPr id="9" name="Rounded Rectangle 8"/>
        <xdr:cNvSpPr/>
      </xdr:nvSpPr>
      <xdr:spPr>
        <a:xfrm>
          <a:off x="4019550" y="3143250"/>
          <a:ext cx="1495425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25</xdr:row>
      <xdr:rowOff>47626</xdr:rowOff>
    </xdr:from>
    <xdr:to>
      <xdr:col>17</xdr:col>
      <xdr:colOff>457200</xdr:colOff>
      <xdr:row>26</xdr:row>
      <xdr:rowOff>85725</xdr:rowOff>
    </xdr:to>
    <xdr:sp macro="" textlink="">
      <xdr:nvSpPr>
        <xdr:cNvPr id="10" name="Rounded Rectangle 9"/>
        <xdr:cNvSpPr/>
      </xdr:nvSpPr>
      <xdr:spPr>
        <a:xfrm>
          <a:off x="38100" y="3971926"/>
          <a:ext cx="1004887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241790</xdr:colOff>
      <xdr:row>25</xdr:row>
      <xdr:rowOff>117963</xdr:rowOff>
    </xdr:from>
    <xdr:to>
      <xdr:col>1</xdr:col>
      <xdr:colOff>65943</xdr:colOff>
      <xdr:row>26</xdr:row>
      <xdr:rowOff>29308</xdr:rowOff>
    </xdr:to>
    <xdr:sp macro="" textlink="">
      <xdr:nvSpPr>
        <xdr:cNvPr id="11" name="Flowchart: Connector 10"/>
        <xdr:cNvSpPr/>
      </xdr:nvSpPr>
      <xdr:spPr>
        <a:xfrm>
          <a:off x="241790" y="4042263"/>
          <a:ext cx="100378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183489</xdr:colOff>
      <xdr:row>25</xdr:row>
      <xdr:rowOff>95977</xdr:rowOff>
    </xdr:from>
    <xdr:to>
      <xdr:col>3</xdr:col>
      <xdr:colOff>281153</xdr:colOff>
      <xdr:row>26</xdr:row>
      <xdr:rowOff>6061</xdr:rowOff>
    </xdr:to>
    <xdr:sp macro="" textlink="">
      <xdr:nvSpPr>
        <xdr:cNvPr id="12" name="Flowchart: Connector 11"/>
        <xdr:cNvSpPr/>
      </xdr:nvSpPr>
      <xdr:spPr>
        <a:xfrm>
          <a:off x="1669389" y="4020277"/>
          <a:ext cx="9766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420233</xdr:colOff>
      <xdr:row>25</xdr:row>
      <xdr:rowOff>105591</xdr:rowOff>
    </xdr:from>
    <xdr:to>
      <xdr:col>4</xdr:col>
      <xdr:colOff>520817</xdr:colOff>
      <xdr:row>26</xdr:row>
      <xdr:rowOff>15675</xdr:rowOff>
    </xdr:to>
    <xdr:sp macro="" textlink="">
      <xdr:nvSpPr>
        <xdr:cNvPr id="13" name="Flowchart: Connector 12"/>
        <xdr:cNvSpPr/>
      </xdr:nvSpPr>
      <xdr:spPr>
        <a:xfrm>
          <a:off x="2744333" y="4029891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653257</xdr:colOff>
      <xdr:row>25</xdr:row>
      <xdr:rowOff>105418</xdr:rowOff>
    </xdr:from>
    <xdr:to>
      <xdr:col>14</xdr:col>
      <xdr:colOff>757033</xdr:colOff>
      <xdr:row>26</xdr:row>
      <xdr:rowOff>16763</xdr:rowOff>
    </xdr:to>
    <xdr:sp macro="" textlink="">
      <xdr:nvSpPr>
        <xdr:cNvPr id="14" name="Flowchart: Connector 13"/>
        <xdr:cNvSpPr/>
      </xdr:nvSpPr>
      <xdr:spPr>
        <a:xfrm>
          <a:off x="8587582" y="4029718"/>
          <a:ext cx="103776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291514</xdr:colOff>
      <xdr:row>25</xdr:row>
      <xdr:rowOff>97779</xdr:rowOff>
    </xdr:from>
    <xdr:to>
      <xdr:col>6</xdr:col>
      <xdr:colOff>392098</xdr:colOff>
      <xdr:row>26</xdr:row>
      <xdr:rowOff>9124</xdr:rowOff>
    </xdr:to>
    <xdr:sp macro="" textlink="">
      <xdr:nvSpPr>
        <xdr:cNvPr id="15" name="Flowchart: Connector 14"/>
        <xdr:cNvSpPr/>
      </xdr:nvSpPr>
      <xdr:spPr>
        <a:xfrm>
          <a:off x="4139614" y="4022079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214254</xdr:colOff>
      <xdr:row>25</xdr:row>
      <xdr:rowOff>102450</xdr:rowOff>
    </xdr:from>
    <xdr:to>
      <xdr:col>12</xdr:col>
      <xdr:colOff>318554</xdr:colOff>
      <xdr:row>26</xdr:row>
      <xdr:rowOff>13795</xdr:rowOff>
    </xdr:to>
    <xdr:sp macro="" textlink="">
      <xdr:nvSpPr>
        <xdr:cNvPr id="16" name="Flowchart: Connector 15"/>
        <xdr:cNvSpPr/>
      </xdr:nvSpPr>
      <xdr:spPr>
        <a:xfrm>
          <a:off x="7024629" y="4026750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275643</xdr:colOff>
      <xdr:row>25</xdr:row>
      <xdr:rowOff>106685</xdr:rowOff>
    </xdr:from>
    <xdr:to>
      <xdr:col>9</xdr:col>
      <xdr:colOff>379943</xdr:colOff>
      <xdr:row>26</xdr:row>
      <xdr:rowOff>18030</xdr:rowOff>
    </xdr:to>
    <xdr:sp macro="" textlink="">
      <xdr:nvSpPr>
        <xdr:cNvPr id="17" name="Flowchart: Connector 16"/>
        <xdr:cNvSpPr/>
      </xdr:nvSpPr>
      <xdr:spPr>
        <a:xfrm>
          <a:off x="5571543" y="4030985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12</xdr:row>
      <xdr:rowOff>10584</xdr:rowOff>
    </xdr:from>
    <xdr:to>
      <xdr:col>17</xdr:col>
      <xdr:colOff>1</xdr:colOff>
      <xdr:row>12</xdr:row>
      <xdr:rowOff>285750</xdr:rowOff>
    </xdr:to>
    <xdr:sp macro="" textlink="">
      <xdr:nvSpPr>
        <xdr:cNvPr id="18" name="TextBox 17"/>
        <xdr:cNvSpPr txBox="1"/>
      </xdr:nvSpPr>
      <xdr:spPr>
        <a:xfrm>
          <a:off x="88974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12</xdr:row>
      <xdr:rowOff>10584</xdr:rowOff>
    </xdr:from>
    <xdr:to>
      <xdr:col>10</xdr:col>
      <xdr:colOff>0</xdr:colOff>
      <xdr:row>12</xdr:row>
      <xdr:rowOff>254000</xdr:rowOff>
    </xdr:to>
    <xdr:sp macro="" textlink="">
      <xdr:nvSpPr>
        <xdr:cNvPr id="19" name="TextBox 18"/>
        <xdr:cNvSpPr txBox="1"/>
      </xdr:nvSpPr>
      <xdr:spPr>
        <a:xfrm>
          <a:off x="44873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6312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478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10074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System(Main)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نیک ریس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نیک ریس </a:t>
          </a:r>
          <a:endParaRPr lang="en-US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57400" y="9525"/>
          <a:ext cx="37814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3075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10</xdr:row>
      <xdr:rowOff>47624</xdr:rowOff>
    </xdr:from>
    <xdr:to>
      <xdr:col>9</xdr:col>
      <xdr:colOff>219074</xdr:colOff>
      <xdr:row>13</xdr:row>
      <xdr:rowOff>133349</xdr:rowOff>
    </xdr:to>
    <xdr:sp macro="" textlink="">
      <xdr:nvSpPr>
        <xdr:cNvPr id="6" name="Rounded Rectangle 5"/>
        <xdr:cNvSpPr/>
      </xdr:nvSpPr>
      <xdr:spPr>
        <a:xfrm>
          <a:off x="36053" y="2352674"/>
          <a:ext cx="5612271" cy="6572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13</xdr:row>
      <xdr:rowOff>169794</xdr:rowOff>
    </xdr:from>
    <xdr:to>
      <xdr:col>6</xdr:col>
      <xdr:colOff>133349</xdr:colOff>
      <xdr:row>18</xdr:row>
      <xdr:rowOff>9525</xdr:rowOff>
    </xdr:to>
    <xdr:sp macro="" textlink="">
      <xdr:nvSpPr>
        <xdr:cNvPr id="7" name="Rounded Rectangle 6"/>
        <xdr:cNvSpPr/>
      </xdr:nvSpPr>
      <xdr:spPr>
        <a:xfrm>
          <a:off x="41826" y="3046344"/>
          <a:ext cx="4072973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A.Mottahed                                    A.Jokar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10583</xdr:rowOff>
    </xdr:from>
    <xdr:to>
      <xdr:col>10</xdr:col>
      <xdr:colOff>0</xdr:colOff>
      <xdr:row>5</xdr:row>
      <xdr:rowOff>511968</xdr:rowOff>
    </xdr:to>
    <xdr:sp macro="" textlink="">
      <xdr:nvSpPr>
        <xdr:cNvPr id="8" name="TextBox 7"/>
        <xdr:cNvSpPr txBox="1"/>
      </xdr:nvSpPr>
      <xdr:spPr>
        <a:xfrm>
          <a:off x="4620684" y="1115483"/>
          <a:ext cx="1218141" cy="50138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13</xdr:row>
      <xdr:rowOff>171450</xdr:rowOff>
    </xdr:from>
    <xdr:to>
      <xdr:col>9</xdr:col>
      <xdr:colOff>219075</xdr:colOff>
      <xdr:row>18</xdr:row>
      <xdr:rowOff>11181</xdr:rowOff>
    </xdr:to>
    <xdr:sp macro="" textlink="">
      <xdr:nvSpPr>
        <xdr:cNvPr id="9" name="Rounded Rectangle 8"/>
        <xdr:cNvSpPr/>
      </xdr:nvSpPr>
      <xdr:spPr>
        <a:xfrm>
          <a:off x="4152900" y="3048000"/>
          <a:ext cx="1495425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18</xdr:row>
      <xdr:rowOff>47626</xdr:rowOff>
    </xdr:from>
    <xdr:to>
      <xdr:col>17</xdr:col>
      <xdr:colOff>457200</xdr:colOff>
      <xdr:row>19</xdr:row>
      <xdr:rowOff>85725</xdr:rowOff>
    </xdr:to>
    <xdr:sp macro="" textlink="">
      <xdr:nvSpPr>
        <xdr:cNvPr id="10" name="Rounded Rectangle 9"/>
        <xdr:cNvSpPr/>
      </xdr:nvSpPr>
      <xdr:spPr>
        <a:xfrm>
          <a:off x="38100" y="3876676"/>
          <a:ext cx="1018222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241790</xdr:colOff>
      <xdr:row>18</xdr:row>
      <xdr:rowOff>117963</xdr:rowOff>
    </xdr:from>
    <xdr:to>
      <xdr:col>1</xdr:col>
      <xdr:colOff>65943</xdr:colOff>
      <xdr:row>19</xdr:row>
      <xdr:rowOff>29308</xdr:rowOff>
    </xdr:to>
    <xdr:sp macro="" textlink="">
      <xdr:nvSpPr>
        <xdr:cNvPr id="11" name="Flowchart: Connector 10"/>
        <xdr:cNvSpPr/>
      </xdr:nvSpPr>
      <xdr:spPr>
        <a:xfrm>
          <a:off x="241790" y="3947013"/>
          <a:ext cx="100378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183489</xdr:colOff>
      <xdr:row>18</xdr:row>
      <xdr:rowOff>95977</xdr:rowOff>
    </xdr:from>
    <xdr:to>
      <xdr:col>3</xdr:col>
      <xdr:colOff>281153</xdr:colOff>
      <xdr:row>19</xdr:row>
      <xdr:rowOff>6061</xdr:rowOff>
    </xdr:to>
    <xdr:sp macro="" textlink="">
      <xdr:nvSpPr>
        <xdr:cNvPr id="12" name="Flowchart: Connector 11"/>
        <xdr:cNvSpPr/>
      </xdr:nvSpPr>
      <xdr:spPr>
        <a:xfrm>
          <a:off x="1697964" y="3925027"/>
          <a:ext cx="9766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420233</xdr:colOff>
      <xdr:row>18</xdr:row>
      <xdr:rowOff>105591</xdr:rowOff>
    </xdr:from>
    <xdr:to>
      <xdr:col>4</xdr:col>
      <xdr:colOff>520817</xdr:colOff>
      <xdr:row>19</xdr:row>
      <xdr:rowOff>15675</xdr:rowOff>
    </xdr:to>
    <xdr:sp macro="" textlink="">
      <xdr:nvSpPr>
        <xdr:cNvPr id="13" name="Flowchart: Connector 12"/>
        <xdr:cNvSpPr/>
      </xdr:nvSpPr>
      <xdr:spPr>
        <a:xfrm>
          <a:off x="2772908" y="3934641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558007</xdr:colOff>
      <xdr:row>18</xdr:row>
      <xdr:rowOff>105418</xdr:rowOff>
    </xdr:from>
    <xdr:to>
      <xdr:col>14</xdr:col>
      <xdr:colOff>661783</xdr:colOff>
      <xdr:row>19</xdr:row>
      <xdr:rowOff>16763</xdr:rowOff>
    </xdr:to>
    <xdr:sp macro="" textlink="">
      <xdr:nvSpPr>
        <xdr:cNvPr id="14" name="Flowchart: Connector 13"/>
        <xdr:cNvSpPr/>
      </xdr:nvSpPr>
      <xdr:spPr>
        <a:xfrm>
          <a:off x="8625682" y="3934468"/>
          <a:ext cx="103776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234364</xdr:colOff>
      <xdr:row>18</xdr:row>
      <xdr:rowOff>97779</xdr:rowOff>
    </xdr:from>
    <xdr:to>
      <xdr:col>6</xdr:col>
      <xdr:colOff>334948</xdr:colOff>
      <xdr:row>19</xdr:row>
      <xdr:rowOff>9124</xdr:rowOff>
    </xdr:to>
    <xdr:sp macro="" textlink="">
      <xdr:nvSpPr>
        <xdr:cNvPr id="15" name="Flowchart: Connector 14"/>
        <xdr:cNvSpPr/>
      </xdr:nvSpPr>
      <xdr:spPr>
        <a:xfrm>
          <a:off x="4215814" y="3926829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128529</xdr:colOff>
      <xdr:row>18</xdr:row>
      <xdr:rowOff>102450</xdr:rowOff>
    </xdr:from>
    <xdr:to>
      <xdr:col>12</xdr:col>
      <xdr:colOff>232829</xdr:colOff>
      <xdr:row>19</xdr:row>
      <xdr:rowOff>13795</xdr:rowOff>
    </xdr:to>
    <xdr:sp macro="" textlink="">
      <xdr:nvSpPr>
        <xdr:cNvPr id="16" name="Flowchart: Connector 15"/>
        <xdr:cNvSpPr/>
      </xdr:nvSpPr>
      <xdr:spPr>
        <a:xfrm>
          <a:off x="7072254" y="3931500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180393</xdr:colOff>
      <xdr:row>18</xdr:row>
      <xdr:rowOff>106685</xdr:rowOff>
    </xdr:from>
    <xdr:to>
      <xdr:col>9</xdr:col>
      <xdr:colOff>284693</xdr:colOff>
      <xdr:row>19</xdr:row>
      <xdr:rowOff>18030</xdr:rowOff>
    </xdr:to>
    <xdr:sp macro="" textlink="">
      <xdr:nvSpPr>
        <xdr:cNvPr id="17" name="Flowchart: Connector 16"/>
        <xdr:cNvSpPr/>
      </xdr:nvSpPr>
      <xdr:spPr>
        <a:xfrm>
          <a:off x="5609643" y="3935735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059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574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10074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System(Main)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نیک ریس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نیک ریس </a:t>
          </a:r>
          <a:endParaRPr lang="en-US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66925" y="9525"/>
          <a:ext cx="38004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736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11</xdr:row>
      <xdr:rowOff>47624</xdr:rowOff>
    </xdr:from>
    <xdr:to>
      <xdr:col>9</xdr:col>
      <xdr:colOff>219074</xdr:colOff>
      <xdr:row>14</xdr:row>
      <xdr:rowOff>133349</xdr:rowOff>
    </xdr:to>
    <xdr:sp macro="" textlink="">
      <xdr:nvSpPr>
        <xdr:cNvPr id="6" name="Rounded Rectangle 5"/>
        <xdr:cNvSpPr/>
      </xdr:nvSpPr>
      <xdr:spPr>
        <a:xfrm>
          <a:off x="36053" y="2714624"/>
          <a:ext cx="5555121" cy="6572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14</xdr:row>
      <xdr:rowOff>169794</xdr:rowOff>
    </xdr:from>
    <xdr:to>
      <xdr:col>6</xdr:col>
      <xdr:colOff>133349</xdr:colOff>
      <xdr:row>19</xdr:row>
      <xdr:rowOff>9525</xdr:rowOff>
    </xdr:to>
    <xdr:sp macro="" textlink="">
      <xdr:nvSpPr>
        <xdr:cNvPr id="7" name="Rounded Rectangle 6"/>
        <xdr:cNvSpPr/>
      </xdr:nvSpPr>
      <xdr:spPr>
        <a:xfrm>
          <a:off x="41826" y="3408294"/>
          <a:ext cx="4006298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A.Mottahed                                    A.Jokar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10583</xdr:rowOff>
    </xdr:from>
    <xdr:to>
      <xdr:col>10</xdr:col>
      <xdr:colOff>0</xdr:colOff>
      <xdr:row>5</xdr:row>
      <xdr:rowOff>511968</xdr:rowOff>
    </xdr:to>
    <xdr:sp macro="" textlink="">
      <xdr:nvSpPr>
        <xdr:cNvPr id="8" name="TextBox 7"/>
        <xdr:cNvSpPr txBox="1"/>
      </xdr:nvSpPr>
      <xdr:spPr>
        <a:xfrm>
          <a:off x="4683787" y="1117864"/>
          <a:ext cx="1221713" cy="50138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14</xdr:row>
      <xdr:rowOff>171450</xdr:rowOff>
    </xdr:from>
    <xdr:to>
      <xdr:col>9</xdr:col>
      <xdr:colOff>219075</xdr:colOff>
      <xdr:row>19</xdr:row>
      <xdr:rowOff>11181</xdr:rowOff>
    </xdr:to>
    <xdr:sp macro="" textlink="">
      <xdr:nvSpPr>
        <xdr:cNvPr id="9" name="Rounded Rectangle 8"/>
        <xdr:cNvSpPr/>
      </xdr:nvSpPr>
      <xdr:spPr>
        <a:xfrm>
          <a:off x="4086225" y="3409950"/>
          <a:ext cx="1504950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19</xdr:row>
      <xdr:rowOff>47626</xdr:rowOff>
    </xdr:from>
    <xdr:to>
      <xdr:col>17</xdr:col>
      <xdr:colOff>457200</xdr:colOff>
      <xdr:row>20</xdr:row>
      <xdr:rowOff>85725</xdr:rowOff>
    </xdr:to>
    <xdr:sp macro="" textlink="">
      <xdr:nvSpPr>
        <xdr:cNvPr id="10" name="Rounded Rectangle 9"/>
        <xdr:cNvSpPr/>
      </xdr:nvSpPr>
      <xdr:spPr>
        <a:xfrm>
          <a:off x="38100" y="4238626"/>
          <a:ext cx="1012507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241790</xdr:colOff>
      <xdr:row>19</xdr:row>
      <xdr:rowOff>117963</xdr:rowOff>
    </xdr:from>
    <xdr:to>
      <xdr:col>1</xdr:col>
      <xdr:colOff>65943</xdr:colOff>
      <xdr:row>20</xdr:row>
      <xdr:rowOff>29308</xdr:rowOff>
    </xdr:to>
    <xdr:sp macro="" textlink="">
      <xdr:nvSpPr>
        <xdr:cNvPr id="11" name="Flowchart: Connector 10"/>
        <xdr:cNvSpPr/>
      </xdr:nvSpPr>
      <xdr:spPr>
        <a:xfrm>
          <a:off x="241790" y="4308963"/>
          <a:ext cx="100378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183489</xdr:colOff>
      <xdr:row>19</xdr:row>
      <xdr:rowOff>95977</xdr:rowOff>
    </xdr:from>
    <xdr:to>
      <xdr:col>3</xdr:col>
      <xdr:colOff>281153</xdr:colOff>
      <xdr:row>20</xdr:row>
      <xdr:rowOff>6061</xdr:rowOff>
    </xdr:to>
    <xdr:sp macro="" textlink="">
      <xdr:nvSpPr>
        <xdr:cNvPr id="12" name="Flowchart: Connector 11"/>
        <xdr:cNvSpPr/>
      </xdr:nvSpPr>
      <xdr:spPr>
        <a:xfrm>
          <a:off x="1736064" y="4286977"/>
          <a:ext cx="9766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420233</xdr:colOff>
      <xdr:row>19</xdr:row>
      <xdr:rowOff>105591</xdr:rowOff>
    </xdr:from>
    <xdr:to>
      <xdr:col>4</xdr:col>
      <xdr:colOff>520817</xdr:colOff>
      <xdr:row>20</xdr:row>
      <xdr:rowOff>15675</xdr:rowOff>
    </xdr:to>
    <xdr:sp macro="" textlink="">
      <xdr:nvSpPr>
        <xdr:cNvPr id="13" name="Flowchart: Connector 12"/>
        <xdr:cNvSpPr/>
      </xdr:nvSpPr>
      <xdr:spPr>
        <a:xfrm>
          <a:off x="2811008" y="4296591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558007</xdr:colOff>
      <xdr:row>19</xdr:row>
      <xdr:rowOff>105418</xdr:rowOff>
    </xdr:from>
    <xdr:to>
      <xdr:col>14</xdr:col>
      <xdr:colOff>661783</xdr:colOff>
      <xdr:row>20</xdr:row>
      <xdr:rowOff>16763</xdr:rowOff>
    </xdr:to>
    <xdr:sp macro="" textlink="">
      <xdr:nvSpPr>
        <xdr:cNvPr id="14" name="Flowchart: Connector 13"/>
        <xdr:cNvSpPr/>
      </xdr:nvSpPr>
      <xdr:spPr>
        <a:xfrm>
          <a:off x="8682832" y="4182118"/>
          <a:ext cx="103776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234364</xdr:colOff>
      <xdr:row>19</xdr:row>
      <xdr:rowOff>97779</xdr:rowOff>
    </xdr:from>
    <xdr:to>
      <xdr:col>6</xdr:col>
      <xdr:colOff>334948</xdr:colOff>
      <xdr:row>20</xdr:row>
      <xdr:rowOff>9124</xdr:rowOff>
    </xdr:to>
    <xdr:sp macro="" textlink="">
      <xdr:nvSpPr>
        <xdr:cNvPr id="15" name="Flowchart: Connector 14"/>
        <xdr:cNvSpPr/>
      </xdr:nvSpPr>
      <xdr:spPr>
        <a:xfrm>
          <a:off x="4263439" y="4174479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128529</xdr:colOff>
      <xdr:row>19</xdr:row>
      <xdr:rowOff>102450</xdr:rowOff>
    </xdr:from>
    <xdr:to>
      <xdr:col>12</xdr:col>
      <xdr:colOff>232829</xdr:colOff>
      <xdr:row>20</xdr:row>
      <xdr:rowOff>13795</xdr:rowOff>
    </xdr:to>
    <xdr:sp macro="" textlink="">
      <xdr:nvSpPr>
        <xdr:cNvPr id="16" name="Flowchart: Connector 15"/>
        <xdr:cNvSpPr/>
      </xdr:nvSpPr>
      <xdr:spPr>
        <a:xfrm>
          <a:off x="7129404" y="4179150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180393</xdr:colOff>
      <xdr:row>19</xdr:row>
      <xdr:rowOff>106685</xdr:rowOff>
    </xdr:from>
    <xdr:to>
      <xdr:col>9</xdr:col>
      <xdr:colOff>284693</xdr:colOff>
      <xdr:row>20</xdr:row>
      <xdr:rowOff>18030</xdr:rowOff>
    </xdr:to>
    <xdr:sp macro="" textlink="">
      <xdr:nvSpPr>
        <xdr:cNvPr id="17" name="Flowchart: Connector 16"/>
        <xdr:cNvSpPr/>
      </xdr:nvSpPr>
      <xdr:spPr>
        <a:xfrm>
          <a:off x="5666793" y="4183385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6</xdr:row>
      <xdr:rowOff>5954</xdr:rowOff>
    </xdr:from>
    <xdr:to>
      <xdr:col>9</xdr:col>
      <xdr:colOff>408516</xdr:colOff>
      <xdr:row>7</xdr:row>
      <xdr:rowOff>0</xdr:rowOff>
    </xdr:to>
    <xdr:sp macro="" textlink="">
      <xdr:nvSpPr>
        <xdr:cNvPr id="18" name="TextBox 17"/>
        <xdr:cNvSpPr txBox="1"/>
      </xdr:nvSpPr>
      <xdr:spPr>
        <a:xfrm>
          <a:off x="4682728" y="1625204"/>
          <a:ext cx="1220522" cy="20240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Ø80</a:t>
          </a:r>
          <a:r>
            <a:rPr lang="en-US" sz="1000" baseline="0">
              <a:cs typeface="B Nazanin" panose="00000400000000000000" pitchFamily="2" charset="-78"/>
            </a:rPr>
            <a:t> 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9525</xdr:colOff>
      <xdr:row>7</xdr:row>
      <xdr:rowOff>5954</xdr:rowOff>
    </xdr:from>
    <xdr:to>
      <xdr:col>9</xdr:col>
      <xdr:colOff>408516</xdr:colOff>
      <xdr:row>8</xdr:row>
      <xdr:rowOff>1</xdr:rowOff>
    </xdr:to>
    <xdr:sp macro="" textlink="">
      <xdr:nvSpPr>
        <xdr:cNvPr id="20" name="TextBox 19"/>
        <xdr:cNvSpPr txBox="1"/>
      </xdr:nvSpPr>
      <xdr:spPr>
        <a:xfrm>
          <a:off x="4619625" y="1625204"/>
          <a:ext cx="1218141" cy="3369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L=1650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9525</xdr:colOff>
      <xdr:row>8</xdr:row>
      <xdr:rowOff>9525</xdr:rowOff>
    </xdr:from>
    <xdr:to>
      <xdr:col>9</xdr:col>
      <xdr:colOff>408516</xdr:colOff>
      <xdr:row>9</xdr:row>
      <xdr:rowOff>0</xdr:rowOff>
    </xdr:to>
    <xdr:sp macro="" textlink="">
      <xdr:nvSpPr>
        <xdr:cNvPr id="21" name="TextBox 20"/>
        <xdr:cNvSpPr txBox="1"/>
      </xdr:nvSpPr>
      <xdr:spPr>
        <a:xfrm>
          <a:off x="4619625" y="1971675"/>
          <a:ext cx="1218141" cy="3333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Size40,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L=3000</a:t>
          </a:r>
          <a:endParaRPr lang="en-US" sz="800">
            <a:effectLst/>
          </a:endParaRPr>
        </a:p>
      </xdr:txBody>
    </xdr:sp>
    <xdr:clientData/>
  </xdr:twoCellAnchor>
  <xdr:twoCellAnchor>
    <xdr:from>
      <xdr:col>7</xdr:col>
      <xdr:colOff>9525</xdr:colOff>
      <xdr:row>10</xdr:row>
      <xdr:rowOff>5954</xdr:rowOff>
    </xdr:from>
    <xdr:to>
      <xdr:col>9</xdr:col>
      <xdr:colOff>408516</xdr:colOff>
      <xdr:row>11</xdr:row>
      <xdr:rowOff>0</xdr:rowOff>
    </xdr:to>
    <xdr:sp macro="" textlink="">
      <xdr:nvSpPr>
        <xdr:cNvPr id="22" name="TextBox 21"/>
        <xdr:cNvSpPr txBox="1"/>
      </xdr:nvSpPr>
      <xdr:spPr>
        <a:xfrm>
          <a:off x="4572000" y="1625204"/>
          <a:ext cx="1313391" cy="20359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Ø110</a:t>
          </a:r>
          <a:r>
            <a:rPr lang="en-US" sz="1000" baseline="0">
              <a:cs typeface="B Nazanin" panose="00000400000000000000" pitchFamily="2" charset="-78"/>
            </a:rPr>
            <a:t> 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6312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478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10074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System(Main)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نیک ریس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نیک ریس </a:t>
          </a:r>
          <a:endParaRPr lang="en-US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57400" y="9525"/>
          <a:ext cx="37814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3075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9</xdr:row>
      <xdr:rowOff>47624</xdr:rowOff>
    </xdr:from>
    <xdr:to>
      <xdr:col>9</xdr:col>
      <xdr:colOff>219074</xdr:colOff>
      <xdr:row>12</xdr:row>
      <xdr:rowOff>133349</xdr:rowOff>
    </xdr:to>
    <xdr:sp macro="" textlink="">
      <xdr:nvSpPr>
        <xdr:cNvPr id="6" name="Rounded Rectangle 5"/>
        <xdr:cNvSpPr/>
      </xdr:nvSpPr>
      <xdr:spPr>
        <a:xfrm>
          <a:off x="36053" y="2295524"/>
          <a:ext cx="5612271" cy="6572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12</xdr:row>
      <xdr:rowOff>169794</xdr:rowOff>
    </xdr:from>
    <xdr:to>
      <xdr:col>6</xdr:col>
      <xdr:colOff>133349</xdr:colOff>
      <xdr:row>17</xdr:row>
      <xdr:rowOff>9525</xdr:rowOff>
    </xdr:to>
    <xdr:sp macro="" textlink="">
      <xdr:nvSpPr>
        <xdr:cNvPr id="7" name="Rounded Rectangle 6"/>
        <xdr:cNvSpPr/>
      </xdr:nvSpPr>
      <xdr:spPr>
        <a:xfrm>
          <a:off x="41826" y="2989194"/>
          <a:ext cx="4072973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A.Mottahed                                    A.Jokar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10583</xdr:rowOff>
    </xdr:from>
    <xdr:to>
      <xdr:col>10</xdr:col>
      <xdr:colOff>0</xdr:colOff>
      <xdr:row>5</xdr:row>
      <xdr:rowOff>511968</xdr:rowOff>
    </xdr:to>
    <xdr:sp macro="" textlink="">
      <xdr:nvSpPr>
        <xdr:cNvPr id="8" name="TextBox 7"/>
        <xdr:cNvSpPr txBox="1"/>
      </xdr:nvSpPr>
      <xdr:spPr>
        <a:xfrm>
          <a:off x="4620684" y="1115483"/>
          <a:ext cx="1218141" cy="50138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12</xdr:row>
      <xdr:rowOff>171450</xdr:rowOff>
    </xdr:from>
    <xdr:to>
      <xdr:col>9</xdr:col>
      <xdr:colOff>219075</xdr:colOff>
      <xdr:row>17</xdr:row>
      <xdr:rowOff>11181</xdr:rowOff>
    </xdr:to>
    <xdr:sp macro="" textlink="">
      <xdr:nvSpPr>
        <xdr:cNvPr id="9" name="Rounded Rectangle 8"/>
        <xdr:cNvSpPr/>
      </xdr:nvSpPr>
      <xdr:spPr>
        <a:xfrm>
          <a:off x="4152900" y="2990850"/>
          <a:ext cx="1495425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17</xdr:row>
      <xdr:rowOff>47626</xdr:rowOff>
    </xdr:from>
    <xdr:to>
      <xdr:col>17</xdr:col>
      <xdr:colOff>457200</xdr:colOff>
      <xdr:row>18</xdr:row>
      <xdr:rowOff>85725</xdr:rowOff>
    </xdr:to>
    <xdr:sp macro="" textlink="">
      <xdr:nvSpPr>
        <xdr:cNvPr id="10" name="Rounded Rectangle 9"/>
        <xdr:cNvSpPr/>
      </xdr:nvSpPr>
      <xdr:spPr>
        <a:xfrm>
          <a:off x="38100" y="3819526"/>
          <a:ext cx="1018222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241790</xdr:colOff>
      <xdr:row>17</xdr:row>
      <xdr:rowOff>117963</xdr:rowOff>
    </xdr:from>
    <xdr:to>
      <xdr:col>1</xdr:col>
      <xdr:colOff>65943</xdr:colOff>
      <xdr:row>18</xdr:row>
      <xdr:rowOff>29308</xdr:rowOff>
    </xdr:to>
    <xdr:sp macro="" textlink="">
      <xdr:nvSpPr>
        <xdr:cNvPr id="11" name="Flowchart: Connector 10"/>
        <xdr:cNvSpPr/>
      </xdr:nvSpPr>
      <xdr:spPr>
        <a:xfrm>
          <a:off x="241790" y="3889863"/>
          <a:ext cx="100378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183489</xdr:colOff>
      <xdr:row>17</xdr:row>
      <xdr:rowOff>95977</xdr:rowOff>
    </xdr:from>
    <xdr:to>
      <xdr:col>3</xdr:col>
      <xdr:colOff>281153</xdr:colOff>
      <xdr:row>18</xdr:row>
      <xdr:rowOff>6061</xdr:rowOff>
    </xdr:to>
    <xdr:sp macro="" textlink="">
      <xdr:nvSpPr>
        <xdr:cNvPr id="12" name="Flowchart: Connector 11"/>
        <xdr:cNvSpPr/>
      </xdr:nvSpPr>
      <xdr:spPr>
        <a:xfrm>
          <a:off x="1697964" y="3867877"/>
          <a:ext cx="9766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420233</xdr:colOff>
      <xdr:row>17</xdr:row>
      <xdr:rowOff>105591</xdr:rowOff>
    </xdr:from>
    <xdr:to>
      <xdr:col>4</xdr:col>
      <xdr:colOff>520817</xdr:colOff>
      <xdr:row>18</xdr:row>
      <xdr:rowOff>15675</xdr:rowOff>
    </xdr:to>
    <xdr:sp macro="" textlink="">
      <xdr:nvSpPr>
        <xdr:cNvPr id="13" name="Flowchart: Connector 12"/>
        <xdr:cNvSpPr/>
      </xdr:nvSpPr>
      <xdr:spPr>
        <a:xfrm>
          <a:off x="2772908" y="3877491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558007</xdr:colOff>
      <xdr:row>17</xdr:row>
      <xdr:rowOff>105418</xdr:rowOff>
    </xdr:from>
    <xdr:to>
      <xdr:col>14</xdr:col>
      <xdr:colOff>661783</xdr:colOff>
      <xdr:row>18</xdr:row>
      <xdr:rowOff>16763</xdr:rowOff>
    </xdr:to>
    <xdr:sp macro="" textlink="">
      <xdr:nvSpPr>
        <xdr:cNvPr id="14" name="Flowchart: Connector 13"/>
        <xdr:cNvSpPr/>
      </xdr:nvSpPr>
      <xdr:spPr>
        <a:xfrm>
          <a:off x="8625682" y="3877318"/>
          <a:ext cx="103776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234364</xdr:colOff>
      <xdr:row>17</xdr:row>
      <xdr:rowOff>97779</xdr:rowOff>
    </xdr:from>
    <xdr:to>
      <xdr:col>6</xdr:col>
      <xdr:colOff>334948</xdr:colOff>
      <xdr:row>18</xdr:row>
      <xdr:rowOff>9124</xdr:rowOff>
    </xdr:to>
    <xdr:sp macro="" textlink="">
      <xdr:nvSpPr>
        <xdr:cNvPr id="15" name="Flowchart: Connector 14"/>
        <xdr:cNvSpPr/>
      </xdr:nvSpPr>
      <xdr:spPr>
        <a:xfrm>
          <a:off x="4215814" y="3869679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128529</xdr:colOff>
      <xdr:row>17</xdr:row>
      <xdr:rowOff>102450</xdr:rowOff>
    </xdr:from>
    <xdr:to>
      <xdr:col>12</xdr:col>
      <xdr:colOff>232829</xdr:colOff>
      <xdr:row>18</xdr:row>
      <xdr:rowOff>13795</xdr:rowOff>
    </xdr:to>
    <xdr:sp macro="" textlink="">
      <xdr:nvSpPr>
        <xdr:cNvPr id="16" name="Flowchart: Connector 15"/>
        <xdr:cNvSpPr/>
      </xdr:nvSpPr>
      <xdr:spPr>
        <a:xfrm>
          <a:off x="7072254" y="3874350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180393</xdr:colOff>
      <xdr:row>17</xdr:row>
      <xdr:rowOff>106685</xdr:rowOff>
    </xdr:from>
    <xdr:to>
      <xdr:col>9</xdr:col>
      <xdr:colOff>284693</xdr:colOff>
      <xdr:row>18</xdr:row>
      <xdr:rowOff>18030</xdr:rowOff>
    </xdr:to>
    <xdr:sp macro="" textlink="">
      <xdr:nvSpPr>
        <xdr:cNvPr id="17" name="Flowchart: Connector 16"/>
        <xdr:cNvSpPr/>
      </xdr:nvSpPr>
      <xdr:spPr>
        <a:xfrm>
          <a:off x="5609643" y="3878585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6312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478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10074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System(Main)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نیک ریس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نیک ریس </a:t>
          </a:r>
          <a:endParaRPr lang="en-US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57400" y="9525"/>
          <a:ext cx="37814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3075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9</xdr:row>
      <xdr:rowOff>47624</xdr:rowOff>
    </xdr:from>
    <xdr:to>
      <xdr:col>9</xdr:col>
      <xdr:colOff>219074</xdr:colOff>
      <xdr:row>12</xdr:row>
      <xdr:rowOff>133349</xdr:rowOff>
    </xdr:to>
    <xdr:sp macro="" textlink="">
      <xdr:nvSpPr>
        <xdr:cNvPr id="6" name="Rounded Rectangle 5"/>
        <xdr:cNvSpPr/>
      </xdr:nvSpPr>
      <xdr:spPr>
        <a:xfrm>
          <a:off x="36053" y="2505074"/>
          <a:ext cx="5612271" cy="6572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12</xdr:row>
      <xdr:rowOff>169794</xdr:rowOff>
    </xdr:from>
    <xdr:to>
      <xdr:col>6</xdr:col>
      <xdr:colOff>133349</xdr:colOff>
      <xdr:row>17</xdr:row>
      <xdr:rowOff>9525</xdr:rowOff>
    </xdr:to>
    <xdr:sp macro="" textlink="">
      <xdr:nvSpPr>
        <xdr:cNvPr id="7" name="Rounded Rectangle 6"/>
        <xdr:cNvSpPr/>
      </xdr:nvSpPr>
      <xdr:spPr>
        <a:xfrm>
          <a:off x="41826" y="3198744"/>
          <a:ext cx="4072973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A.Mottahed                                    A.Jokar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10583</xdr:rowOff>
    </xdr:from>
    <xdr:to>
      <xdr:col>10</xdr:col>
      <xdr:colOff>0</xdr:colOff>
      <xdr:row>5</xdr:row>
      <xdr:rowOff>511968</xdr:rowOff>
    </xdr:to>
    <xdr:sp macro="" textlink="">
      <xdr:nvSpPr>
        <xdr:cNvPr id="8" name="TextBox 7"/>
        <xdr:cNvSpPr txBox="1"/>
      </xdr:nvSpPr>
      <xdr:spPr>
        <a:xfrm>
          <a:off x="4620684" y="1115483"/>
          <a:ext cx="1218141" cy="50138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12</xdr:row>
      <xdr:rowOff>171450</xdr:rowOff>
    </xdr:from>
    <xdr:to>
      <xdr:col>9</xdr:col>
      <xdr:colOff>219075</xdr:colOff>
      <xdr:row>17</xdr:row>
      <xdr:rowOff>11181</xdr:rowOff>
    </xdr:to>
    <xdr:sp macro="" textlink="">
      <xdr:nvSpPr>
        <xdr:cNvPr id="9" name="Rounded Rectangle 8"/>
        <xdr:cNvSpPr/>
      </xdr:nvSpPr>
      <xdr:spPr>
        <a:xfrm>
          <a:off x="4152900" y="3200400"/>
          <a:ext cx="1495425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17</xdr:row>
      <xdr:rowOff>47626</xdr:rowOff>
    </xdr:from>
    <xdr:to>
      <xdr:col>17</xdr:col>
      <xdr:colOff>457200</xdr:colOff>
      <xdr:row>18</xdr:row>
      <xdr:rowOff>85725</xdr:rowOff>
    </xdr:to>
    <xdr:sp macro="" textlink="">
      <xdr:nvSpPr>
        <xdr:cNvPr id="10" name="Rounded Rectangle 9"/>
        <xdr:cNvSpPr/>
      </xdr:nvSpPr>
      <xdr:spPr>
        <a:xfrm>
          <a:off x="38100" y="4029076"/>
          <a:ext cx="1018222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241790</xdr:colOff>
      <xdr:row>17</xdr:row>
      <xdr:rowOff>117963</xdr:rowOff>
    </xdr:from>
    <xdr:to>
      <xdr:col>1</xdr:col>
      <xdr:colOff>65943</xdr:colOff>
      <xdr:row>18</xdr:row>
      <xdr:rowOff>29308</xdr:rowOff>
    </xdr:to>
    <xdr:sp macro="" textlink="">
      <xdr:nvSpPr>
        <xdr:cNvPr id="11" name="Flowchart: Connector 10"/>
        <xdr:cNvSpPr/>
      </xdr:nvSpPr>
      <xdr:spPr>
        <a:xfrm>
          <a:off x="241790" y="4099413"/>
          <a:ext cx="100378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183489</xdr:colOff>
      <xdr:row>17</xdr:row>
      <xdr:rowOff>95977</xdr:rowOff>
    </xdr:from>
    <xdr:to>
      <xdr:col>3</xdr:col>
      <xdr:colOff>281153</xdr:colOff>
      <xdr:row>18</xdr:row>
      <xdr:rowOff>6061</xdr:rowOff>
    </xdr:to>
    <xdr:sp macro="" textlink="">
      <xdr:nvSpPr>
        <xdr:cNvPr id="12" name="Flowchart: Connector 11"/>
        <xdr:cNvSpPr/>
      </xdr:nvSpPr>
      <xdr:spPr>
        <a:xfrm>
          <a:off x="1697964" y="4077427"/>
          <a:ext cx="9766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420233</xdr:colOff>
      <xdr:row>17</xdr:row>
      <xdr:rowOff>105591</xdr:rowOff>
    </xdr:from>
    <xdr:to>
      <xdr:col>4</xdr:col>
      <xdr:colOff>520817</xdr:colOff>
      <xdr:row>18</xdr:row>
      <xdr:rowOff>15675</xdr:rowOff>
    </xdr:to>
    <xdr:sp macro="" textlink="">
      <xdr:nvSpPr>
        <xdr:cNvPr id="13" name="Flowchart: Connector 12"/>
        <xdr:cNvSpPr/>
      </xdr:nvSpPr>
      <xdr:spPr>
        <a:xfrm>
          <a:off x="2772908" y="4087041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558007</xdr:colOff>
      <xdr:row>17</xdr:row>
      <xdr:rowOff>105418</xdr:rowOff>
    </xdr:from>
    <xdr:to>
      <xdr:col>14</xdr:col>
      <xdr:colOff>661783</xdr:colOff>
      <xdr:row>18</xdr:row>
      <xdr:rowOff>16763</xdr:rowOff>
    </xdr:to>
    <xdr:sp macro="" textlink="">
      <xdr:nvSpPr>
        <xdr:cNvPr id="14" name="Flowchart: Connector 13"/>
        <xdr:cNvSpPr/>
      </xdr:nvSpPr>
      <xdr:spPr>
        <a:xfrm>
          <a:off x="8625682" y="4086868"/>
          <a:ext cx="103776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234364</xdr:colOff>
      <xdr:row>17</xdr:row>
      <xdr:rowOff>97779</xdr:rowOff>
    </xdr:from>
    <xdr:to>
      <xdr:col>6</xdr:col>
      <xdr:colOff>334948</xdr:colOff>
      <xdr:row>18</xdr:row>
      <xdr:rowOff>9124</xdr:rowOff>
    </xdr:to>
    <xdr:sp macro="" textlink="">
      <xdr:nvSpPr>
        <xdr:cNvPr id="15" name="Flowchart: Connector 14"/>
        <xdr:cNvSpPr/>
      </xdr:nvSpPr>
      <xdr:spPr>
        <a:xfrm>
          <a:off x="4215814" y="4079229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128529</xdr:colOff>
      <xdr:row>17</xdr:row>
      <xdr:rowOff>102450</xdr:rowOff>
    </xdr:from>
    <xdr:to>
      <xdr:col>12</xdr:col>
      <xdr:colOff>232829</xdr:colOff>
      <xdr:row>18</xdr:row>
      <xdr:rowOff>13795</xdr:rowOff>
    </xdr:to>
    <xdr:sp macro="" textlink="">
      <xdr:nvSpPr>
        <xdr:cNvPr id="16" name="Flowchart: Connector 15"/>
        <xdr:cNvSpPr/>
      </xdr:nvSpPr>
      <xdr:spPr>
        <a:xfrm>
          <a:off x="7072254" y="4083900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180393</xdr:colOff>
      <xdr:row>17</xdr:row>
      <xdr:rowOff>106685</xdr:rowOff>
    </xdr:from>
    <xdr:to>
      <xdr:col>9</xdr:col>
      <xdr:colOff>284693</xdr:colOff>
      <xdr:row>18</xdr:row>
      <xdr:rowOff>18030</xdr:rowOff>
    </xdr:to>
    <xdr:sp macro="" textlink="">
      <xdr:nvSpPr>
        <xdr:cNvPr id="17" name="Flowchart: Connector 16"/>
        <xdr:cNvSpPr/>
      </xdr:nvSpPr>
      <xdr:spPr>
        <a:xfrm>
          <a:off x="5609643" y="4088135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6312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478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10074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System(Main)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نیک ریس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نیک ریس </a:t>
          </a:r>
          <a:endParaRPr lang="en-US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57400" y="9525"/>
          <a:ext cx="37814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3075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9</xdr:row>
      <xdr:rowOff>47624</xdr:rowOff>
    </xdr:from>
    <xdr:to>
      <xdr:col>9</xdr:col>
      <xdr:colOff>219074</xdr:colOff>
      <xdr:row>12</xdr:row>
      <xdr:rowOff>133349</xdr:rowOff>
    </xdr:to>
    <xdr:sp macro="" textlink="">
      <xdr:nvSpPr>
        <xdr:cNvPr id="6" name="Rounded Rectangle 5"/>
        <xdr:cNvSpPr/>
      </xdr:nvSpPr>
      <xdr:spPr>
        <a:xfrm>
          <a:off x="36053" y="2447924"/>
          <a:ext cx="5612271" cy="6572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12</xdr:row>
      <xdr:rowOff>169794</xdr:rowOff>
    </xdr:from>
    <xdr:to>
      <xdr:col>6</xdr:col>
      <xdr:colOff>133349</xdr:colOff>
      <xdr:row>17</xdr:row>
      <xdr:rowOff>9525</xdr:rowOff>
    </xdr:to>
    <xdr:sp macro="" textlink="">
      <xdr:nvSpPr>
        <xdr:cNvPr id="7" name="Rounded Rectangle 6"/>
        <xdr:cNvSpPr/>
      </xdr:nvSpPr>
      <xdr:spPr>
        <a:xfrm>
          <a:off x="41826" y="3141594"/>
          <a:ext cx="4072973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A.Mottahed                                    A.Jokar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10583</xdr:rowOff>
    </xdr:from>
    <xdr:to>
      <xdr:col>10</xdr:col>
      <xdr:colOff>0</xdr:colOff>
      <xdr:row>5</xdr:row>
      <xdr:rowOff>511968</xdr:rowOff>
    </xdr:to>
    <xdr:sp macro="" textlink="">
      <xdr:nvSpPr>
        <xdr:cNvPr id="8" name="TextBox 7"/>
        <xdr:cNvSpPr txBox="1"/>
      </xdr:nvSpPr>
      <xdr:spPr>
        <a:xfrm>
          <a:off x="4620684" y="1115483"/>
          <a:ext cx="1218141" cy="50138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12</xdr:row>
      <xdr:rowOff>171450</xdr:rowOff>
    </xdr:from>
    <xdr:to>
      <xdr:col>9</xdr:col>
      <xdr:colOff>219075</xdr:colOff>
      <xdr:row>17</xdr:row>
      <xdr:rowOff>11181</xdr:rowOff>
    </xdr:to>
    <xdr:sp macro="" textlink="">
      <xdr:nvSpPr>
        <xdr:cNvPr id="9" name="Rounded Rectangle 8"/>
        <xdr:cNvSpPr/>
      </xdr:nvSpPr>
      <xdr:spPr>
        <a:xfrm>
          <a:off x="4152900" y="3143250"/>
          <a:ext cx="1495425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17</xdr:row>
      <xdr:rowOff>47626</xdr:rowOff>
    </xdr:from>
    <xdr:to>
      <xdr:col>17</xdr:col>
      <xdr:colOff>457200</xdr:colOff>
      <xdr:row>18</xdr:row>
      <xdr:rowOff>85725</xdr:rowOff>
    </xdr:to>
    <xdr:sp macro="" textlink="">
      <xdr:nvSpPr>
        <xdr:cNvPr id="10" name="Rounded Rectangle 9"/>
        <xdr:cNvSpPr/>
      </xdr:nvSpPr>
      <xdr:spPr>
        <a:xfrm>
          <a:off x="38100" y="3971926"/>
          <a:ext cx="1018222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241790</xdr:colOff>
      <xdr:row>17</xdr:row>
      <xdr:rowOff>117963</xdr:rowOff>
    </xdr:from>
    <xdr:to>
      <xdr:col>1</xdr:col>
      <xdr:colOff>65943</xdr:colOff>
      <xdr:row>18</xdr:row>
      <xdr:rowOff>29308</xdr:rowOff>
    </xdr:to>
    <xdr:sp macro="" textlink="">
      <xdr:nvSpPr>
        <xdr:cNvPr id="11" name="Flowchart: Connector 10"/>
        <xdr:cNvSpPr/>
      </xdr:nvSpPr>
      <xdr:spPr>
        <a:xfrm>
          <a:off x="241790" y="4042263"/>
          <a:ext cx="100378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183489</xdr:colOff>
      <xdr:row>17</xdr:row>
      <xdr:rowOff>95977</xdr:rowOff>
    </xdr:from>
    <xdr:to>
      <xdr:col>3</xdr:col>
      <xdr:colOff>281153</xdr:colOff>
      <xdr:row>18</xdr:row>
      <xdr:rowOff>6061</xdr:rowOff>
    </xdr:to>
    <xdr:sp macro="" textlink="">
      <xdr:nvSpPr>
        <xdr:cNvPr id="12" name="Flowchart: Connector 11"/>
        <xdr:cNvSpPr/>
      </xdr:nvSpPr>
      <xdr:spPr>
        <a:xfrm>
          <a:off x="1697964" y="4020277"/>
          <a:ext cx="9766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420233</xdr:colOff>
      <xdr:row>17</xdr:row>
      <xdr:rowOff>105591</xdr:rowOff>
    </xdr:from>
    <xdr:to>
      <xdr:col>4</xdr:col>
      <xdr:colOff>520817</xdr:colOff>
      <xdr:row>18</xdr:row>
      <xdr:rowOff>15675</xdr:rowOff>
    </xdr:to>
    <xdr:sp macro="" textlink="">
      <xdr:nvSpPr>
        <xdr:cNvPr id="13" name="Flowchart: Connector 12"/>
        <xdr:cNvSpPr/>
      </xdr:nvSpPr>
      <xdr:spPr>
        <a:xfrm>
          <a:off x="2772908" y="4029891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558007</xdr:colOff>
      <xdr:row>17</xdr:row>
      <xdr:rowOff>105418</xdr:rowOff>
    </xdr:from>
    <xdr:to>
      <xdr:col>14</xdr:col>
      <xdr:colOff>661783</xdr:colOff>
      <xdr:row>18</xdr:row>
      <xdr:rowOff>16763</xdr:rowOff>
    </xdr:to>
    <xdr:sp macro="" textlink="">
      <xdr:nvSpPr>
        <xdr:cNvPr id="14" name="Flowchart: Connector 13"/>
        <xdr:cNvSpPr/>
      </xdr:nvSpPr>
      <xdr:spPr>
        <a:xfrm>
          <a:off x="8625682" y="4029718"/>
          <a:ext cx="103776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234364</xdr:colOff>
      <xdr:row>17</xdr:row>
      <xdr:rowOff>97779</xdr:rowOff>
    </xdr:from>
    <xdr:to>
      <xdr:col>6</xdr:col>
      <xdr:colOff>334948</xdr:colOff>
      <xdr:row>18</xdr:row>
      <xdr:rowOff>9124</xdr:rowOff>
    </xdr:to>
    <xdr:sp macro="" textlink="">
      <xdr:nvSpPr>
        <xdr:cNvPr id="15" name="Flowchart: Connector 14"/>
        <xdr:cNvSpPr/>
      </xdr:nvSpPr>
      <xdr:spPr>
        <a:xfrm>
          <a:off x="4215814" y="4022079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128529</xdr:colOff>
      <xdr:row>17</xdr:row>
      <xdr:rowOff>102450</xdr:rowOff>
    </xdr:from>
    <xdr:to>
      <xdr:col>12</xdr:col>
      <xdr:colOff>232829</xdr:colOff>
      <xdr:row>18</xdr:row>
      <xdr:rowOff>13795</xdr:rowOff>
    </xdr:to>
    <xdr:sp macro="" textlink="">
      <xdr:nvSpPr>
        <xdr:cNvPr id="16" name="Flowchart: Connector 15"/>
        <xdr:cNvSpPr/>
      </xdr:nvSpPr>
      <xdr:spPr>
        <a:xfrm>
          <a:off x="7072254" y="4026750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180393</xdr:colOff>
      <xdr:row>17</xdr:row>
      <xdr:rowOff>106685</xdr:rowOff>
    </xdr:from>
    <xdr:to>
      <xdr:col>9</xdr:col>
      <xdr:colOff>284693</xdr:colOff>
      <xdr:row>18</xdr:row>
      <xdr:rowOff>18030</xdr:rowOff>
    </xdr:to>
    <xdr:sp macro="" textlink="">
      <xdr:nvSpPr>
        <xdr:cNvPr id="17" name="Flowchart: Connector 16"/>
        <xdr:cNvSpPr/>
      </xdr:nvSpPr>
      <xdr:spPr>
        <a:xfrm>
          <a:off x="5609643" y="4030985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8</xdr:row>
      <xdr:rowOff>208359</xdr:rowOff>
    </xdr:from>
    <xdr:to>
      <xdr:col>9</xdr:col>
      <xdr:colOff>408516</xdr:colOff>
      <xdr:row>9</xdr:row>
      <xdr:rowOff>0</xdr:rowOff>
    </xdr:to>
    <xdr:sp macro="" textlink="">
      <xdr:nvSpPr>
        <xdr:cNvPr id="19" name="TextBox 18"/>
        <xdr:cNvSpPr txBox="1"/>
      </xdr:nvSpPr>
      <xdr:spPr>
        <a:xfrm>
          <a:off x="4619625" y="1827609"/>
          <a:ext cx="1218141" cy="216693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-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79343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9907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10074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System(Main)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نیک ریس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نیک ریس </a:t>
          </a:r>
          <a:endParaRPr lang="en-US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7052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8974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8</xdr:row>
      <xdr:rowOff>47624</xdr:rowOff>
    </xdr:from>
    <xdr:to>
      <xdr:col>9</xdr:col>
      <xdr:colOff>219074</xdr:colOff>
      <xdr:row>11</xdr:row>
      <xdr:rowOff>133349</xdr:rowOff>
    </xdr:to>
    <xdr:sp macro="" textlink="">
      <xdr:nvSpPr>
        <xdr:cNvPr id="6" name="Rounded Rectangle 5"/>
        <xdr:cNvSpPr/>
      </xdr:nvSpPr>
      <xdr:spPr>
        <a:xfrm>
          <a:off x="36053" y="2447924"/>
          <a:ext cx="5478921" cy="6572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11</xdr:row>
      <xdr:rowOff>169794</xdr:rowOff>
    </xdr:from>
    <xdr:to>
      <xdr:col>6</xdr:col>
      <xdr:colOff>133349</xdr:colOff>
      <xdr:row>16</xdr:row>
      <xdr:rowOff>9525</xdr:rowOff>
    </xdr:to>
    <xdr:sp macro="" textlink="">
      <xdr:nvSpPr>
        <xdr:cNvPr id="7" name="Rounded Rectangle 6"/>
        <xdr:cNvSpPr/>
      </xdr:nvSpPr>
      <xdr:spPr>
        <a:xfrm>
          <a:off x="41826" y="3141594"/>
          <a:ext cx="3939623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A.Mottahed                                    A.Jokar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11</xdr:row>
      <xdr:rowOff>171450</xdr:rowOff>
    </xdr:from>
    <xdr:to>
      <xdr:col>9</xdr:col>
      <xdr:colOff>219075</xdr:colOff>
      <xdr:row>16</xdr:row>
      <xdr:rowOff>11181</xdr:rowOff>
    </xdr:to>
    <xdr:sp macro="" textlink="">
      <xdr:nvSpPr>
        <xdr:cNvPr id="9" name="Rounded Rectangle 8"/>
        <xdr:cNvSpPr/>
      </xdr:nvSpPr>
      <xdr:spPr>
        <a:xfrm>
          <a:off x="4019550" y="3143250"/>
          <a:ext cx="1495425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16</xdr:row>
      <xdr:rowOff>47626</xdr:rowOff>
    </xdr:from>
    <xdr:to>
      <xdr:col>17</xdr:col>
      <xdr:colOff>457200</xdr:colOff>
      <xdr:row>17</xdr:row>
      <xdr:rowOff>85725</xdr:rowOff>
    </xdr:to>
    <xdr:sp macro="" textlink="">
      <xdr:nvSpPr>
        <xdr:cNvPr id="10" name="Rounded Rectangle 9"/>
        <xdr:cNvSpPr/>
      </xdr:nvSpPr>
      <xdr:spPr>
        <a:xfrm>
          <a:off x="38100" y="3971926"/>
          <a:ext cx="1004887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241790</xdr:colOff>
      <xdr:row>16</xdr:row>
      <xdr:rowOff>117963</xdr:rowOff>
    </xdr:from>
    <xdr:to>
      <xdr:col>1</xdr:col>
      <xdr:colOff>65943</xdr:colOff>
      <xdr:row>17</xdr:row>
      <xdr:rowOff>29308</xdr:rowOff>
    </xdr:to>
    <xdr:sp macro="" textlink="">
      <xdr:nvSpPr>
        <xdr:cNvPr id="11" name="Flowchart: Connector 10"/>
        <xdr:cNvSpPr/>
      </xdr:nvSpPr>
      <xdr:spPr>
        <a:xfrm>
          <a:off x="241790" y="4042263"/>
          <a:ext cx="100378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183489</xdr:colOff>
      <xdr:row>16</xdr:row>
      <xdr:rowOff>95977</xdr:rowOff>
    </xdr:from>
    <xdr:to>
      <xdr:col>3</xdr:col>
      <xdr:colOff>281153</xdr:colOff>
      <xdr:row>17</xdr:row>
      <xdr:rowOff>6061</xdr:rowOff>
    </xdr:to>
    <xdr:sp macro="" textlink="">
      <xdr:nvSpPr>
        <xdr:cNvPr id="12" name="Flowchart: Connector 11"/>
        <xdr:cNvSpPr/>
      </xdr:nvSpPr>
      <xdr:spPr>
        <a:xfrm>
          <a:off x="1669389" y="4020277"/>
          <a:ext cx="9766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420233</xdr:colOff>
      <xdr:row>16</xdr:row>
      <xdr:rowOff>105591</xdr:rowOff>
    </xdr:from>
    <xdr:to>
      <xdr:col>4</xdr:col>
      <xdr:colOff>520817</xdr:colOff>
      <xdr:row>17</xdr:row>
      <xdr:rowOff>15675</xdr:rowOff>
    </xdr:to>
    <xdr:sp macro="" textlink="">
      <xdr:nvSpPr>
        <xdr:cNvPr id="13" name="Flowchart: Connector 12"/>
        <xdr:cNvSpPr/>
      </xdr:nvSpPr>
      <xdr:spPr>
        <a:xfrm>
          <a:off x="2744333" y="4029891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653257</xdr:colOff>
      <xdr:row>16</xdr:row>
      <xdr:rowOff>105418</xdr:rowOff>
    </xdr:from>
    <xdr:to>
      <xdr:col>14</xdr:col>
      <xdr:colOff>757033</xdr:colOff>
      <xdr:row>17</xdr:row>
      <xdr:rowOff>16763</xdr:rowOff>
    </xdr:to>
    <xdr:sp macro="" textlink="">
      <xdr:nvSpPr>
        <xdr:cNvPr id="14" name="Flowchart: Connector 13"/>
        <xdr:cNvSpPr/>
      </xdr:nvSpPr>
      <xdr:spPr>
        <a:xfrm>
          <a:off x="8587582" y="4029718"/>
          <a:ext cx="103776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291514</xdr:colOff>
      <xdr:row>16</xdr:row>
      <xdr:rowOff>97779</xdr:rowOff>
    </xdr:from>
    <xdr:to>
      <xdr:col>6</xdr:col>
      <xdr:colOff>392098</xdr:colOff>
      <xdr:row>17</xdr:row>
      <xdr:rowOff>9124</xdr:rowOff>
    </xdr:to>
    <xdr:sp macro="" textlink="">
      <xdr:nvSpPr>
        <xdr:cNvPr id="15" name="Flowchart: Connector 14"/>
        <xdr:cNvSpPr/>
      </xdr:nvSpPr>
      <xdr:spPr>
        <a:xfrm>
          <a:off x="4139614" y="4022079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214254</xdr:colOff>
      <xdr:row>16</xdr:row>
      <xdr:rowOff>102450</xdr:rowOff>
    </xdr:from>
    <xdr:to>
      <xdr:col>12</xdr:col>
      <xdr:colOff>318554</xdr:colOff>
      <xdr:row>17</xdr:row>
      <xdr:rowOff>13795</xdr:rowOff>
    </xdr:to>
    <xdr:sp macro="" textlink="">
      <xdr:nvSpPr>
        <xdr:cNvPr id="16" name="Flowchart: Connector 15"/>
        <xdr:cNvSpPr/>
      </xdr:nvSpPr>
      <xdr:spPr>
        <a:xfrm>
          <a:off x="7024629" y="4026750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275643</xdr:colOff>
      <xdr:row>16</xdr:row>
      <xdr:rowOff>106685</xdr:rowOff>
    </xdr:from>
    <xdr:to>
      <xdr:col>9</xdr:col>
      <xdr:colOff>379943</xdr:colOff>
      <xdr:row>17</xdr:row>
      <xdr:rowOff>18030</xdr:rowOff>
    </xdr:to>
    <xdr:sp macro="" textlink="">
      <xdr:nvSpPr>
        <xdr:cNvPr id="17" name="Flowchart: Connector 16"/>
        <xdr:cNvSpPr/>
      </xdr:nvSpPr>
      <xdr:spPr>
        <a:xfrm>
          <a:off x="5571543" y="4030985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8"/>
  <sheetViews>
    <sheetView tabSelected="1" view="pageLayout" zoomScaleNormal="100" workbookViewId="0">
      <selection activeCell="F10" sqref="F10"/>
    </sheetView>
  </sheetViews>
  <sheetFormatPr defaultColWidth="9.140625" defaultRowHeight="15" x14ac:dyDescent="0.25"/>
  <cols>
    <col min="1" max="1" width="3.85546875" bestFit="1" customWidth="1"/>
    <col min="2" max="2" width="6.28515625" customWidth="1"/>
    <col min="3" max="3" width="10.7109375" customWidth="1"/>
    <col min="4" max="4" width="12.140625" customWidth="1"/>
    <col min="5" max="5" width="12.28515625" customWidth="1"/>
    <col min="6" max="6" width="10.140625" customWidth="1"/>
    <col min="7" max="7" width="8.140625" customWidth="1"/>
    <col min="8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13.28515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35"/>
      <c r="L1" s="4" t="s">
        <v>21</v>
      </c>
      <c r="M1" s="4" t="s">
        <v>22</v>
      </c>
      <c r="N1" s="4" t="s">
        <v>2</v>
      </c>
      <c r="O1" s="18"/>
      <c r="P1" s="18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9" t="s">
        <v>28</v>
      </c>
      <c r="L2" s="26">
        <v>10074</v>
      </c>
      <c r="M2" s="11">
        <v>1010</v>
      </c>
      <c r="N2" s="11">
        <v>1</v>
      </c>
      <c r="O2" s="12"/>
      <c r="P2" s="12"/>
      <c r="R2" s="1"/>
    </row>
    <row r="3" spans="1:18" ht="17.25" customHeight="1" x14ac:dyDescent="0.25">
      <c r="K3" s="19" t="s">
        <v>0</v>
      </c>
      <c r="L3" s="19" t="s">
        <v>153</v>
      </c>
      <c r="M3" s="4"/>
      <c r="N3" s="4"/>
      <c r="O3" s="12"/>
      <c r="P3" s="12"/>
      <c r="R3" s="1"/>
    </row>
    <row r="4" spans="1:18" ht="17.25" customHeight="1" x14ac:dyDescent="0.25">
      <c r="K4" s="19" t="s">
        <v>1</v>
      </c>
      <c r="L4" s="4">
        <v>0</v>
      </c>
      <c r="M4" s="4" t="s">
        <v>29</v>
      </c>
      <c r="N4" s="4" t="s">
        <v>18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40.5" x14ac:dyDescent="0.35">
      <c r="A6" s="4" t="s">
        <v>3</v>
      </c>
      <c r="B6" s="20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3" t="s">
        <v>17</v>
      </c>
      <c r="I6" s="21" t="s">
        <v>16</v>
      </c>
      <c r="J6" s="21" t="s">
        <v>6</v>
      </c>
      <c r="K6" s="20" t="s">
        <v>24</v>
      </c>
      <c r="L6" s="20" t="s">
        <v>26</v>
      </c>
      <c r="M6" s="20" t="s">
        <v>27</v>
      </c>
      <c r="N6" s="20" t="s">
        <v>25</v>
      </c>
      <c r="O6" s="20" t="s">
        <v>19</v>
      </c>
      <c r="P6" s="2" t="s">
        <v>8</v>
      </c>
      <c r="Q6" s="2" t="s">
        <v>9</v>
      </c>
      <c r="R6" s="10" t="s">
        <v>13</v>
      </c>
    </row>
    <row r="7" spans="1:18" ht="16.5" x14ac:dyDescent="0.35">
      <c r="A7" s="36">
        <v>1</v>
      </c>
      <c r="B7" s="36" t="s">
        <v>152</v>
      </c>
      <c r="C7" s="7" t="s">
        <v>23</v>
      </c>
      <c r="D7" s="7" t="s">
        <v>36</v>
      </c>
      <c r="E7" s="7" t="s">
        <v>77</v>
      </c>
      <c r="F7" s="7" t="s">
        <v>45</v>
      </c>
      <c r="G7" s="4" t="s">
        <v>53</v>
      </c>
      <c r="H7" s="4">
        <v>3</v>
      </c>
      <c r="I7" s="20">
        <v>1000</v>
      </c>
      <c r="J7" s="20">
        <v>2000</v>
      </c>
      <c r="K7" s="20">
        <v>1</v>
      </c>
      <c r="L7" s="22">
        <f>H7*I7*J7*K7*7.85/1000000</f>
        <v>47.1</v>
      </c>
      <c r="M7" s="22">
        <v>44.8</v>
      </c>
      <c r="N7" s="23">
        <f t="shared" ref="N7:N17" si="0">(L7-M7)*100/M7</f>
        <v>5.1339285714285809</v>
      </c>
      <c r="O7" s="16" t="s">
        <v>18</v>
      </c>
      <c r="P7" s="2"/>
      <c r="Q7" s="2"/>
      <c r="R7" s="10"/>
    </row>
    <row r="8" spans="1:18" ht="16.5" x14ac:dyDescent="0.35">
      <c r="A8" s="36">
        <v>2</v>
      </c>
      <c r="B8" s="72" t="s">
        <v>152</v>
      </c>
      <c r="C8" s="7" t="s">
        <v>23</v>
      </c>
      <c r="D8" s="7" t="s">
        <v>74</v>
      </c>
      <c r="E8" s="8" t="s">
        <v>78</v>
      </c>
      <c r="F8" s="7" t="s">
        <v>45</v>
      </c>
      <c r="G8" s="4" t="s">
        <v>53</v>
      </c>
      <c r="H8" s="4">
        <v>4</v>
      </c>
      <c r="I8" s="20">
        <v>1000</v>
      </c>
      <c r="J8" s="20">
        <v>4000</v>
      </c>
      <c r="K8" s="20">
        <v>6</v>
      </c>
      <c r="L8" s="22">
        <f t="shared" ref="L8:L16" si="1">H8*I8*J8*K8*7.85/1000000</f>
        <v>753.6</v>
      </c>
      <c r="M8" s="22">
        <v>630.20000000000005</v>
      </c>
      <c r="N8" s="23">
        <f t="shared" ref="N8:N16" si="2">(L8-M8)*100/M8</f>
        <v>19.581085369723894</v>
      </c>
      <c r="O8" s="16" t="s">
        <v>18</v>
      </c>
      <c r="P8" s="2"/>
      <c r="Q8" s="2"/>
      <c r="R8" s="10"/>
    </row>
    <row r="9" spans="1:18" ht="16.5" x14ac:dyDescent="0.35">
      <c r="A9" s="36">
        <v>3</v>
      </c>
      <c r="B9" s="72" t="s">
        <v>152</v>
      </c>
      <c r="C9" s="7" t="s">
        <v>34</v>
      </c>
      <c r="D9" s="7" t="s">
        <v>75</v>
      </c>
      <c r="E9" s="8" t="s">
        <v>79</v>
      </c>
      <c r="F9" s="7" t="s">
        <v>45</v>
      </c>
      <c r="G9" s="4" t="s">
        <v>53</v>
      </c>
      <c r="H9" s="4">
        <v>5</v>
      </c>
      <c r="I9" s="20">
        <v>1500</v>
      </c>
      <c r="J9" s="20">
        <v>500</v>
      </c>
      <c r="K9" s="20">
        <v>1</v>
      </c>
      <c r="L9" s="22">
        <f t="shared" si="1"/>
        <v>29.4375</v>
      </c>
      <c r="M9" s="22">
        <v>20.100000000000001</v>
      </c>
      <c r="N9" s="23">
        <f t="shared" si="2"/>
        <v>46.455223880597003</v>
      </c>
      <c r="O9" s="16" t="s">
        <v>18</v>
      </c>
      <c r="P9" s="2"/>
      <c r="Q9" s="2"/>
      <c r="R9" s="10"/>
    </row>
    <row r="10" spans="1:18" ht="16.5" x14ac:dyDescent="0.35">
      <c r="A10" s="36">
        <v>4</v>
      </c>
      <c r="B10" s="72" t="s">
        <v>152</v>
      </c>
      <c r="C10" s="7" t="s">
        <v>23</v>
      </c>
      <c r="D10" s="7" t="s">
        <v>70</v>
      </c>
      <c r="E10" s="8" t="s">
        <v>80</v>
      </c>
      <c r="F10" s="7" t="s">
        <v>45</v>
      </c>
      <c r="G10" s="4" t="s">
        <v>53</v>
      </c>
      <c r="H10" s="4">
        <v>8</v>
      </c>
      <c r="I10" s="20">
        <v>1500</v>
      </c>
      <c r="J10" s="20">
        <v>2000</v>
      </c>
      <c r="K10" s="20">
        <v>1</v>
      </c>
      <c r="L10" s="22">
        <f t="shared" si="1"/>
        <v>188.4</v>
      </c>
      <c r="M10" s="22">
        <v>170</v>
      </c>
      <c r="N10" s="23">
        <f t="shared" si="2"/>
        <v>10.823529411764708</v>
      </c>
      <c r="O10" s="16" t="s">
        <v>18</v>
      </c>
      <c r="P10" s="2"/>
      <c r="Q10" s="2"/>
      <c r="R10" s="10"/>
    </row>
    <row r="11" spans="1:18" ht="16.5" x14ac:dyDescent="0.35">
      <c r="A11" s="36">
        <v>5</v>
      </c>
      <c r="B11" s="72" t="s">
        <v>152</v>
      </c>
      <c r="C11" s="7" t="s">
        <v>23</v>
      </c>
      <c r="D11" s="7" t="s">
        <v>76</v>
      </c>
      <c r="E11" s="8" t="s">
        <v>151</v>
      </c>
      <c r="F11" s="7" t="s">
        <v>45</v>
      </c>
      <c r="G11" s="4" t="s">
        <v>53</v>
      </c>
      <c r="H11" s="4">
        <v>10</v>
      </c>
      <c r="I11" s="20">
        <v>1500</v>
      </c>
      <c r="J11" s="20">
        <v>2800</v>
      </c>
      <c r="K11" s="20">
        <v>1</v>
      </c>
      <c r="L11" s="22">
        <f t="shared" si="1"/>
        <v>329.7</v>
      </c>
      <c r="M11" s="22">
        <v>282.89999999999998</v>
      </c>
      <c r="N11" s="23">
        <f t="shared" si="2"/>
        <v>16.542948038176039</v>
      </c>
      <c r="O11" s="16" t="s">
        <v>18</v>
      </c>
      <c r="P11" s="2"/>
      <c r="Q11" s="2"/>
      <c r="R11" s="10"/>
    </row>
    <row r="12" spans="1:18" ht="29.25" thickBot="1" x14ac:dyDescent="0.4">
      <c r="A12" s="71">
        <v>6</v>
      </c>
      <c r="B12" s="71" t="s">
        <v>152</v>
      </c>
      <c r="C12" s="97" t="s">
        <v>23</v>
      </c>
      <c r="D12" s="97" t="s">
        <v>76</v>
      </c>
      <c r="E12" s="98" t="s">
        <v>81</v>
      </c>
      <c r="F12" s="97" t="s">
        <v>45</v>
      </c>
      <c r="G12" s="99" t="s">
        <v>53</v>
      </c>
      <c r="H12" s="99">
        <v>20</v>
      </c>
      <c r="I12" s="100">
        <v>1500</v>
      </c>
      <c r="J12" s="100">
        <v>500</v>
      </c>
      <c r="K12" s="100">
        <v>1</v>
      </c>
      <c r="L12" s="101">
        <f t="shared" si="1"/>
        <v>117.75</v>
      </c>
      <c r="M12" s="101">
        <v>100.2</v>
      </c>
      <c r="N12" s="102">
        <f t="shared" si="2"/>
        <v>17.514970059880238</v>
      </c>
      <c r="O12" s="103" t="s">
        <v>18</v>
      </c>
      <c r="P12" s="104"/>
      <c r="Q12" s="104"/>
      <c r="R12" s="105"/>
    </row>
    <row r="13" spans="1:18" ht="17.25" thickBot="1" x14ac:dyDescent="0.4">
      <c r="A13" s="106">
        <v>7</v>
      </c>
      <c r="B13" s="58" t="s">
        <v>152</v>
      </c>
      <c r="C13" s="59" t="s">
        <v>23</v>
      </c>
      <c r="D13" s="59" t="s">
        <v>70</v>
      </c>
      <c r="E13" s="66" t="s">
        <v>82</v>
      </c>
      <c r="F13" s="59" t="s">
        <v>45</v>
      </c>
      <c r="G13" s="60" t="s">
        <v>73</v>
      </c>
      <c r="H13" s="60">
        <v>1.5</v>
      </c>
      <c r="I13" s="61">
        <v>1000</v>
      </c>
      <c r="J13" s="61">
        <v>1620</v>
      </c>
      <c r="K13" s="61">
        <v>50</v>
      </c>
      <c r="L13" s="62">
        <f t="shared" si="1"/>
        <v>953.77499999999998</v>
      </c>
      <c r="M13" s="62">
        <v>459</v>
      </c>
      <c r="N13" s="63">
        <f t="shared" si="2"/>
        <v>107.79411764705883</v>
      </c>
      <c r="O13" s="64" t="s">
        <v>91</v>
      </c>
      <c r="P13" s="65"/>
      <c r="Q13" s="65"/>
      <c r="R13" s="107"/>
    </row>
    <row r="14" spans="1:18" ht="16.5" x14ac:dyDescent="0.35">
      <c r="A14" s="50">
        <v>8</v>
      </c>
      <c r="B14" s="50" t="s">
        <v>152</v>
      </c>
      <c r="C14" s="51" t="s">
        <v>34</v>
      </c>
      <c r="D14" s="51" t="s">
        <v>87</v>
      </c>
      <c r="E14" s="67" t="s">
        <v>83</v>
      </c>
      <c r="F14" s="51" t="s">
        <v>45</v>
      </c>
      <c r="G14" s="52" t="s">
        <v>52</v>
      </c>
      <c r="H14" s="52">
        <v>1.5</v>
      </c>
      <c r="I14" s="53">
        <v>1000</v>
      </c>
      <c r="J14" s="53">
        <v>2000</v>
      </c>
      <c r="K14" s="53">
        <v>4</v>
      </c>
      <c r="L14" s="54">
        <f t="shared" si="1"/>
        <v>94.2</v>
      </c>
      <c r="M14" s="54">
        <v>81</v>
      </c>
      <c r="N14" s="55">
        <f t="shared" si="2"/>
        <v>16.296296296296298</v>
      </c>
      <c r="O14" s="56" t="s">
        <v>18</v>
      </c>
      <c r="P14" s="49"/>
      <c r="Q14" s="49"/>
      <c r="R14" s="57"/>
    </row>
    <row r="15" spans="1:18" ht="16.5" x14ac:dyDescent="0.35">
      <c r="A15" s="36">
        <v>9</v>
      </c>
      <c r="B15" s="72" t="s">
        <v>152</v>
      </c>
      <c r="C15" s="7" t="s">
        <v>23</v>
      </c>
      <c r="D15" s="7" t="s">
        <v>70</v>
      </c>
      <c r="E15" s="8" t="s">
        <v>84</v>
      </c>
      <c r="F15" s="7" t="s">
        <v>45</v>
      </c>
      <c r="G15" s="4" t="s">
        <v>52</v>
      </c>
      <c r="H15" s="4">
        <v>1.5</v>
      </c>
      <c r="I15" s="20">
        <v>1000</v>
      </c>
      <c r="J15" s="20">
        <v>2000</v>
      </c>
      <c r="K15" s="20">
        <v>5</v>
      </c>
      <c r="L15" s="22">
        <f t="shared" si="1"/>
        <v>117.75</v>
      </c>
      <c r="M15" s="22">
        <v>92</v>
      </c>
      <c r="N15" s="23">
        <f t="shared" si="2"/>
        <v>27.989130434782609</v>
      </c>
      <c r="O15" s="16" t="s">
        <v>18</v>
      </c>
      <c r="P15" s="2"/>
      <c r="Q15" s="2"/>
      <c r="R15" s="10"/>
    </row>
    <row r="16" spans="1:18" ht="16.5" x14ac:dyDescent="0.35">
      <c r="A16" s="36">
        <v>10</v>
      </c>
      <c r="B16" s="72" t="s">
        <v>152</v>
      </c>
      <c r="C16" s="7" t="s">
        <v>68</v>
      </c>
      <c r="D16" s="7" t="s">
        <v>85</v>
      </c>
      <c r="E16" s="7" t="s">
        <v>86</v>
      </c>
      <c r="F16" s="7" t="s">
        <v>45</v>
      </c>
      <c r="G16" s="4" t="s">
        <v>52</v>
      </c>
      <c r="H16" s="4">
        <v>2</v>
      </c>
      <c r="I16" s="20">
        <v>1000</v>
      </c>
      <c r="J16" s="20">
        <v>1800</v>
      </c>
      <c r="K16" s="20">
        <v>4</v>
      </c>
      <c r="L16" s="22">
        <f t="shared" si="1"/>
        <v>113.04</v>
      </c>
      <c r="M16" s="22">
        <v>93</v>
      </c>
      <c r="N16" s="23">
        <f t="shared" si="2"/>
        <v>21.548387096774199</v>
      </c>
      <c r="O16" s="16" t="s">
        <v>18</v>
      </c>
      <c r="P16" s="2"/>
      <c r="Q16" s="2"/>
      <c r="R16" s="10"/>
    </row>
    <row r="17" spans="1:18" ht="28.5" x14ac:dyDescent="0.35">
      <c r="A17" s="36">
        <v>11</v>
      </c>
      <c r="B17" s="72" t="s">
        <v>152</v>
      </c>
      <c r="C17" s="7" t="s">
        <v>88</v>
      </c>
      <c r="D17" s="8" t="s">
        <v>89</v>
      </c>
      <c r="E17" s="8" t="s">
        <v>90</v>
      </c>
      <c r="F17" s="7" t="s">
        <v>45</v>
      </c>
      <c r="G17" s="4" t="s">
        <v>52</v>
      </c>
      <c r="H17" s="4">
        <v>2</v>
      </c>
      <c r="I17" s="20">
        <v>1000</v>
      </c>
      <c r="J17" s="20">
        <v>2000</v>
      </c>
      <c r="K17" s="20">
        <v>14</v>
      </c>
      <c r="L17" s="22">
        <f t="shared" ref="L17" si="3">H17*I17*J17*K17*7.85/1000000</f>
        <v>439.6</v>
      </c>
      <c r="M17" s="22">
        <v>380</v>
      </c>
      <c r="N17" s="23">
        <f t="shared" si="0"/>
        <v>15.684210526315795</v>
      </c>
      <c r="O17" s="68" t="s">
        <v>18</v>
      </c>
      <c r="P17" s="2"/>
      <c r="Q17" s="2"/>
      <c r="R17" s="10"/>
    </row>
    <row r="18" spans="1:18" x14ac:dyDescent="0.25">
      <c r="R18" s="1"/>
    </row>
    <row r="19" spans="1:18" x14ac:dyDescent="0.25">
      <c r="K19" s="74" t="s">
        <v>11</v>
      </c>
      <c r="L19" s="74"/>
      <c r="M19" s="74"/>
      <c r="N19" s="74"/>
      <c r="O19" s="74"/>
      <c r="P19" s="74"/>
      <c r="Q19" s="35" t="s">
        <v>7</v>
      </c>
      <c r="R19" s="35" t="s">
        <v>5</v>
      </c>
    </row>
    <row r="20" spans="1:18" x14ac:dyDescent="0.25">
      <c r="K20" s="75"/>
      <c r="L20" s="75"/>
      <c r="M20" s="75"/>
      <c r="N20" s="75"/>
      <c r="O20" s="75"/>
      <c r="P20" s="75"/>
      <c r="Q20" s="9"/>
      <c r="R20" s="36"/>
    </row>
    <row r="21" spans="1:18" x14ac:dyDescent="0.25">
      <c r="K21" s="74"/>
      <c r="L21" s="74"/>
      <c r="M21" s="74"/>
      <c r="N21" s="74"/>
      <c r="O21" s="74"/>
      <c r="P21" s="74"/>
      <c r="Q21" s="35"/>
      <c r="R21" s="35"/>
    </row>
    <row r="23" spans="1:18" x14ac:dyDescent="0.25">
      <c r="A23" s="1"/>
      <c r="B23" s="1"/>
      <c r="C23" s="1"/>
      <c r="D23" s="1"/>
      <c r="E23" s="1"/>
      <c r="F23" s="1"/>
      <c r="G23" s="1"/>
      <c r="K23" s="74" t="s">
        <v>14</v>
      </c>
      <c r="L23" s="74"/>
      <c r="M23" s="74"/>
      <c r="N23" s="74"/>
      <c r="O23" s="74"/>
      <c r="P23" s="74"/>
      <c r="Q23" s="35" t="s">
        <v>7</v>
      </c>
      <c r="R23" s="35" t="s">
        <v>5</v>
      </c>
    </row>
    <row r="24" spans="1:18" x14ac:dyDescent="0.25">
      <c r="A24" s="1"/>
      <c r="B24" s="1"/>
      <c r="C24" s="1"/>
      <c r="D24" s="1"/>
      <c r="E24" s="1"/>
      <c r="F24" s="1"/>
      <c r="G24" s="1"/>
      <c r="K24" s="75"/>
      <c r="L24" s="75"/>
      <c r="M24" s="75"/>
      <c r="N24" s="75"/>
      <c r="O24" s="75"/>
      <c r="P24" s="75"/>
      <c r="Q24" s="36"/>
      <c r="R24" s="36"/>
    </row>
    <row r="25" spans="1:18" x14ac:dyDescent="0.25">
      <c r="A25" s="1"/>
      <c r="B25" s="1"/>
      <c r="C25" s="1"/>
      <c r="D25" s="1"/>
      <c r="E25" s="1"/>
      <c r="F25" s="1"/>
      <c r="G25" s="1"/>
      <c r="K25" s="74"/>
      <c r="L25" s="74"/>
      <c r="M25" s="74"/>
      <c r="N25" s="74"/>
      <c r="O25" s="74"/>
      <c r="P25" s="74"/>
      <c r="Q25" s="35"/>
      <c r="R25" s="35"/>
    </row>
    <row r="26" spans="1:18" x14ac:dyDescent="0.25">
      <c r="A26" s="1"/>
      <c r="B26" s="1"/>
      <c r="C26" s="1"/>
      <c r="D26" s="1"/>
      <c r="E26" s="1"/>
      <c r="F26" s="1"/>
      <c r="G26" s="1"/>
      <c r="K26" s="6"/>
      <c r="L26" s="6"/>
      <c r="M26" s="6"/>
      <c r="N26" s="6"/>
      <c r="O26" s="6"/>
      <c r="P26" s="6"/>
      <c r="Q26" s="17"/>
      <c r="R26" s="17"/>
    </row>
    <row r="27" spans="1:18" x14ac:dyDescent="0.25">
      <c r="B27" s="1"/>
      <c r="C27" s="1"/>
      <c r="D27" s="1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"/>
    </row>
    <row r="28" spans="1:18" x14ac:dyDescent="0.25"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6">
    <mergeCell ref="K25:P25"/>
    <mergeCell ref="K19:P19"/>
    <mergeCell ref="K20:P20"/>
    <mergeCell ref="K21:P21"/>
    <mergeCell ref="K23:P23"/>
    <mergeCell ref="K24:P24"/>
  </mergeCells>
  <pageMargins left="0.13541666666666666" right="0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19"/>
  <sheetViews>
    <sheetView view="pageLayout" zoomScaleNormal="100" workbookViewId="0">
      <selection activeCell="L2" sqref="L2:L3"/>
    </sheetView>
  </sheetViews>
  <sheetFormatPr defaultColWidth="9.140625" defaultRowHeight="15" x14ac:dyDescent="0.25"/>
  <cols>
    <col min="1" max="1" width="3.85546875" bestFit="1" customWidth="1"/>
    <col min="2" max="2" width="6.28515625" customWidth="1"/>
    <col min="3" max="3" width="10.7109375" customWidth="1"/>
    <col min="4" max="4" width="11.7109375" customWidth="1"/>
    <col min="5" max="5" width="11.140625" customWidth="1"/>
    <col min="6" max="6" width="10.140625" customWidth="1"/>
    <col min="7" max="7" width="8.85546875" customWidth="1"/>
    <col min="8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13.28515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32"/>
      <c r="L1" s="4" t="s">
        <v>21</v>
      </c>
      <c r="M1" s="4" t="s">
        <v>22</v>
      </c>
      <c r="N1" s="4" t="s">
        <v>2</v>
      </c>
      <c r="O1" s="18"/>
      <c r="P1" s="18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9" t="s">
        <v>28</v>
      </c>
      <c r="L2" s="26">
        <v>10074</v>
      </c>
      <c r="M2" s="11">
        <v>3030</v>
      </c>
      <c r="N2" s="11">
        <v>1</v>
      </c>
      <c r="O2" s="12"/>
      <c r="P2" s="12"/>
      <c r="R2" s="1"/>
    </row>
    <row r="3" spans="1:18" ht="17.25" customHeight="1" x14ac:dyDescent="0.25">
      <c r="K3" s="19" t="s">
        <v>0</v>
      </c>
      <c r="L3" s="19" t="s">
        <v>153</v>
      </c>
      <c r="M3" s="4"/>
      <c r="N3" s="4"/>
      <c r="O3" s="12"/>
      <c r="P3" s="12"/>
      <c r="R3" s="1"/>
    </row>
    <row r="4" spans="1:18" ht="17.25" customHeight="1" x14ac:dyDescent="0.25">
      <c r="K4" s="19" t="s">
        <v>1</v>
      </c>
      <c r="L4" s="4">
        <v>0</v>
      </c>
      <c r="M4" s="4" t="s">
        <v>29</v>
      </c>
      <c r="N4" s="4" t="s">
        <v>18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40.5" x14ac:dyDescent="0.35">
      <c r="A6" s="4" t="s">
        <v>3</v>
      </c>
      <c r="B6" s="20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3" t="s">
        <v>17</v>
      </c>
      <c r="I6" s="21" t="s">
        <v>16</v>
      </c>
      <c r="J6" s="21" t="s">
        <v>6</v>
      </c>
      <c r="K6" s="20" t="s">
        <v>24</v>
      </c>
      <c r="L6" s="20" t="s">
        <v>26</v>
      </c>
      <c r="M6" s="20" t="s">
        <v>27</v>
      </c>
      <c r="N6" s="20" t="s">
        <v>25</v>
      </c>
      <c r="O6" s="20" t="s">
        <v>19</v>
      </c>
      <c r="P6" s="2" t="s">
        <v>8</v>
      </c>
      <c r="Q6" s="2" t="s">
        <v>9</v>
      </c>
      <c r="R6" s="10" t="s">
        <v>13</v>
      </c>
    </row>
    <row r="7" spans="1:18" ht="16.5" x14ac:dyDescent="0.35">
      <c r="A7" s="33">
        <v>1</v>
      </c>
      <c r="B7" s="72" t="s">
        <v>152</v>
      </c>
      <c r="C7" s="7" t="s">
        <v>47</v>
      </c>
      <c r="D7" s="7" t="s">
        <v>48</v>
      </c>
      <c r="E7" s="14" t="s">
        <v>46</v>
      </c>
      <c r="F7" s="14" t="s">
        <v>45</v>
      </c>
      <c r="G7" s="14" t="s">
        <v>49</v>
      </c>
      <c r="H7" s="3">
        <v>2</v>
      </c>
      <c r="I7" s="20">
        <v>1000</v>
      </c>
      <c r="J7" s="20">
        <v>6500</v>
      </c>
      <c r="K7" s="20">
        <v>1</v>
      </c>
      <c r="L7" s="22">
        <f>H7*I7*J7*K7*1.4/1000000</f>
        <v>18.2</v>
      </c>
      <c r="M7" s="22">
        <v>16.5</v>
      </c>
      <c r="N7" s="23">
        <f t="shared" ref="N7" si="0">(L7-M7)*100/M7</f>
        <v>10.303030303030299</v>
      </c>
      <c r="O7" s="16" t="s">
        <v>145</v>
      </c>
      <c r="P7" s="2"/>
      <c r="Q7" s="2"/>
      <c r="R7" s="10"/>
    </row>
    <row r="8" spans="1:18" ht="16.5" x14ac:dyDescent="0.35">
      <c r="A8" s="38"/>
      <c r="B8" s="38"/>
      <c r="C8" s="39"/>
      <c r="D8" s="39"/>
      <c r="E8" s="108"/>
      <c r="F8" s="108"/>
      <c r="G8" s="108"/>
      <c r="H8" s="12"/>
      <c r="I8" s="41"/>
      <c r="J8" s="41"/>
      <c r="K8" s="41"/>
      <c r="L8" s="42"/>
      <c r="M8" s="42"/>
      <c r="N8" s="43"/>
      <c r="O8" s="44"/>
      <c r="P8" s="45"/>
      <c r="Q8" s="45"/>
      <c r="R8" s="46"/>
    </row>
    <row r="9" spans="1:18" x14ac:dyDescent="0.25">
      <c r="R9" s="1"/>
    </row>
    <row r="10" spans="1:18" x14ac:dyDescent="0.25">
      <c r="K10" s="74" t="s">
        <v>11</v>
      </c>
      <c r="L10" s="74"/>
      <c r="M10" s="74"/>
      <c r="N10" s="74"/>
      <c r="O10" s="74"/>
      <c r="P10" s="74"/>
      <c r="Q10" s="32" t="s">
        <v>7</v>
      </c>
      <c r="R10" s="32" t="s">
        <v>5</v>
      </c>
    </row>
    <row r="11" spans="1:18" x14ac:dyDescent="0.25">
      <c r="K11" s="75"/>
      <c r="L11" s="75"/>
      <c r="M11" s="75"/>
      <c r="N11" s="75"/>
      <c r="O11" s="75"/>
      <c r="P11" s="75"/>
      <c r="Q11" s="9"/>
      <c r="R11" s="33"/>
    </row>
    <row r="12" spans="1:18" x14ac:dyDescent="0.25">
      <c r="K12" s="74"/>
      <c r="L12" s="74"/>
      <c r="M12" s="74"/>
      <c r="N12" s="74"/>
      <c r="O12" s="74"/>
      <c r="P12" s="74"/>
      <c r="Q12" s="32"/>
      <c r="R12" s="32"/>
    </row>
    <row r="14" spans="1:18" x14ac:dyDescent="0.25">
      <c r="A14" s="1"/>
      <c r="B14" s="1"/>
      <c r="C14" s="1"/>
      <c r="D14" s="1"/>
      <c r="E14" s="1"/>
      <c r="F14" s="1"/>
      <c r="G14" s="1"/>
      <c r="K14" s="74" t="s">
        <v>14</v>
      </c>
      <c r="L14" s="74"/>
      <c r="M14" s="74"/>
      <c r="N14" s="74"/>
      <c r="O14" s="74"/>
      <c r="P14" s="74"/>
      <c r="Q14" s="32" t="s">
        <v>7</v>
      </c>
      <c r="R14" s="32" t="s">
        <v>5</v>
      </c>
    </row>
    <row r="15" spans="1:18" x14ac:dyDescent="0.25">
      <c r="A15" s="1"/>
      <c r="B15" s="1"/>
      <c r="C15" s="1"/>
      <c r="D15" s="1"/>
      <c r="E15" s="1"/>
      <c r="F15" s="1"/>
      <c r="G15" s="1"/>
      <c r="K15" s="75"/>
      <c r="L15" s="75"/>
      <c r="M15" s="75"/>
      <c r="N15" s="75"/>
      <c r="O15" s="75"/>
      <c r="P15" s="75"/>
      <c r="Q15" s="33"/>
      <c r="R15" s="33"/>
    </row>
    <row r="16" spans="1:18" x14ac:dyDescent="0.25">
      <c r="A16" s="1"/>
      <c r="B16" s="1"/>
      <c r="C16" s="1"/>
      <c r="D16" s="1"/>
      <c r="E16" s="1"/>
      <c r="F16" s="1"/>
      <c r="G16" s="1"/>
      <c r="K16" s="74"/>
      <c r="L16" s="74"/>
      <c r="M16" s="74"/>
      <c r="N16" s="74"/>
      <c r="O16" s="74"/>
      <c r="P16" s="74"/>
      <c r="Q16" s="32"/>
      <c r="R16" s="32"/>
    </row>
    <row r="17" spans="1:18" x14ac:dyDescent="0.25">
      <c r="A17" s="1"/>
      <c r="B17" s="1"/>
      <c r="C17" s="1"/>
      <c r="D17" s="1"/>
      <c r="E17" s="1"/>
      <c r="F17" s="1"/>
      <c r="G17" s="1"/>
      <c r="K17" s="6"/>
      <c r="L17" s="6"/>
      <c r="M17" s="6"/>
      <c r="N17" s="6"/>
      <c r="O17" s="6"/>
      <c r="P17" s="6"/>
      <c r="Q17" s="17"/>
      <c r="R17" s="17"/>
    </row>
    <row r="18" spans="1:18" x14ac:dyDescent="0.25">
      <c r="B18" s="1"/>
      <c r="C18" s="1"/>
      <c r="D18" s="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"/>
    </row>
    <row r="19" spans="1:18" x14ac:dyDescent="0.25">
      <c r="B19" s="1"/>
      <c r="C19" s="1"/>
      <c r="D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</sheetData>
  <mergeCells count="6">
    <mergeCell ref="K16:P16"/>
    <mergeCell ref="K10:P10"/>
    <mergeCell ref="K11:P11"/>
    <mergeCell ref="K12:P12"/>
    <mergeCell ref="K14:P14"/>
    <mergeCell ref="K15:P15"/>
  </mergeCells>
  <pageMargins left="0.13541666666666666" right="0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19"/>
  <sheetViews>
    <sheetView view="pageLayout" zoomScaleNormal="100" workbookViewId="0">
      <selection activeCell="K11" sqref="K11:P11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0.7109375" customWidth="1"/>
    <col min="4" max="4" width="11.7109375" customWidth="1"/>
    <col min="5" max="5" width="17.28515625" bestFit="1" customWidth="1"/>
    <col min="6" max="6" width="10.140625" customWidth="1"/>
    <col min="7" max="7" width="8.85546875" customWidth="1"/>
    <col min="8" max="9" width="5.7109375" customWidth="1"/>
    <col min="10" max="10" width="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9.28515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29"/>
      <c r="L1" s="4" t="s">
        <v>21</v>
      </c>
      <c r="M1" s="4" t="s">
        <v>22</v>
      </c>
      <c r="N1" s="4" t="s">
        <v>2</v>
      </c>
      <c r="O1" s="18"/>
      <c r="P1" s="18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9" t="s">
        <v>28</v>
      </c>
      <c r="L2" s="26">
        <v>10074</v>
      </c>
      <c r="M2" s="11">
        <v>3070</v>
      </c>
      <c r="N2" s="11">
        <v>1</v>
      </c>
      <c r="O2" s="12"/>
      <c r="P2" s="12"/>
      <c r="R2" s="1"/>
    </row>
    <row r="3" spans="1:18" ht="17.25" customHeight="1" x14ac:dyDescent="0.25">
      <c r="K3" s="19" t="s">
        <v>0</v>
      </c>
      <c r="L3" s="19" t="s">
        <v>153</v>
      </c>
      <c r="M3" s="4"/>
      <c r="N3" s="4"/>
      <c r="O3" s="12"/>
      <c r="P3" s="12"/>
      <c r="R3" s="1"/>
    </row>
    <row r="4" spans="1:18" ht="17.25" customHeight="1" x14ac:dyDescent="0.25">
      <c r="K4" s="19" t="s">
        <v>1</v>
      </c>
      <c r="L4" s="4">
        <v>0</v>
      </c>
      <c r="M4" s="4" t="s">
        <v>29</v>
      </c>
      <c r="N4" s="4" t="s">
        <v>18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40.5" x14ac:dyDescent="0.35">
      <c r="A6" s="4" t="s">
        <v>3</v>
      </c>
      <c r="B6" s="20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3" t="s">
        <v>17</v>
      </c>
      <c r="I6" s="21" t="s">
        <v>16</v>
      </c>
      <c r="J6" s="21" t="s">
        <v>6</v>
      </c>
      <c r="K6" s="20" t="s">
        <v>33</v>
      </c>
      <c r="L6" s="20" t="s">
        <v>26</v>
      </c>
      <c r="M6" s="20" t="s">
        <v>27</v>
      </c>
      <c r="N6" s="20" t="s">
        <v>25</v>
      </c>
      <c r="O6" s="20" t="s">
        <v>19</v>
      </c>
      <c r="P6" s="2" t="s">
        <v>8</v>
      </c>
      <c r="Q6" s="2" t="s">
        <v>9</v>
      </c>
      <c r="R6" s="10" t="s">
        <v>13</v>
      </c>
    </row>
    <row r="7" spans="1:18" ht="16.5" x14ac:dyDescent="0.35">
      <c r="A7" s="36">
        <v>1</v>
      </c>
      <c r="B7" s="72" t="s">
        <v>152</v>
      </c>
      <c r="C7" s="8" t="s">
        <v>140</v>
      </c>
      <c r="D7" s="7" t="s">
        <v>38</v>
      </c>
      <c r="E7" s="7" t="s">
        <v>39</v>
      </c>
      <c r="F7" s="7" t="s">
        <v>120</v>
      </c>
      <c r="G7" s="7" t="s">
        <v>37</v>
      </c>
      <c r="H7" s="3"/>
      <c r="I7" s="20"/>
      <c r="J7" s="20"/>
      <c r="K7" s="20">
        <v>2</v>
      </c>
      <c r="L7" s="22" t="s">
        <v>18</v>
      </c>
      <c r="M7" s="22" t="s">
        <v>18</v>
      </c>
      <c r="N7" s="23" t="s">
        <v>18</v>
      </c>
      <c r="O7" s="15" t="s">
        <v>18</v>
      </c>
      <c r="P7" s="2"/>
      <c r="Q7" s="2"/>
      <c r="R7" s="10"/>
    </row>
    <row r="8" spans="1:18" ht="16.5" x14ac:dyDescent="0.35">
      <c r="A8" s="30">
        <v>2</v>
      </c>
      <c r="B8" s="72" t="s">
        <v>152</v>
      </c>
      <c r="C8" s="8" t="s">
        <v>34</v>
      </c>
      <c r="D8" s="7" t="s">
        <v>40</v>
      </c>
      <c r="E8" s="7" t="s">
        <v>141</v>
      </c>
      <c r="F8" s="7" t="s">
        <v>120</v>
      </c>
      <c r="G8" s="7" t="s">
        <v>41</v>
      </c>
      <c r="H8" s="3"/>
      <c r="I8" s="20"/>
      <c r="J8" s="20"/>
      <c r="K8" s="20">
        <v>6</v>
      </c>
      <c r="L8" s="22" t="s">
        <v>18</v>
      </c>
      <c r="M8" s="22" t="s">
        <v>18</v>
      </c>
      <c r="N8" s="23" t="s">
        <v>18</v>
      </c>
      <c r="O8" s="15" t="s">
        <v>142</v>
      </c>
      <c r="P8" s="2"/>
      <c r="Q8" s="2"/>
      <c r="R8" s="10"/>
    </row>
    <row r="9" spans="1:18" x14ac:dyDescent="0.25">
      <c r="R9" s="1"/>
    </row>
    <row r="10" spans="1:18" x14ac:dyDescent="0.25">
      <c r="K10" s="74" t="s">
        <v>11</v>
      </c>
      <c r="L10" s="74"/>
      <c r="M10" s="74"/>
      <c r="N10" s="74"/>
      <c r="O10" s="74"/>
      <c r="P10" s="74"/>
      <c r="Q10" s="29" t="s">
        <v>7</v>
      </c>
      <c r="R10" s="29" t="s">
        <v>5</v>
      </c>
    </row>
    <row r="11" spans="1:18" x14ac:dyDescent="0.25">
      <c r="K11" s="75"/>
      <c r="L11" s="75"/>
      <c r="M11" s="75"/>
      <c r="N11" s="75"/>
      <c r="O11" s="75"/>
      <c r="P11" s="75"/>
      <c r="Q11" s="9"/>
      <c r="R11" s="30"/>
    </row>
    <row r="12" spans="1:18" x14ac:dyDescent="0.25">
      <c r="K12" s="74"/>
      <c r="L12" s="74"/>
      <c r="M12" s="74"/>
      <c r="N12" s="74"/>
      <c r="O12" s="74"/>
      <c r="P12" s="74"/>
      <c r="Q12" s="29"/>
      <c r="R12" s="29"/>
    </row>
    <row r="14" spans="1:18" x14ac:dyDescent="0.25">
      <c r="A14" s="1"/>
      <c r="B14" s="1"/>
      <c r="C14" s="1"/>
      <c r="D14" s="1"/>
      <c r="E14" s="1"/>
      <c r="F14" s="1"/>
      <c r="G14" s="1"/>
      <c r="K14" s="74" t="s">
        <v>14</v>
      </c>
      <c r="L14" s="74"/>
      <c r="M14" s="74"/>
      <c r="N14" s="74"/>
      <c r="O14" s="74"/>
      <c r="P14" s="74"/>
      <c r="Q14" s="29" t="s">
        <v>7</v>
      </c>
      <c r="R14" s="29" t="s">
        <v>5</v>
      </c>
    </row>
    <row r="15" spans="1:18" x14ac:dyDescent="0.25">
      <c r="A15" s="1"/>
      <c r="B15" s="1"/>
      <c r="C15" s="1"/>
      <c r="D15" s="1"/>
      <c r="E15" s="1"/>
      <c r="F15" s="1"/>
      <c r="G15" s="1"/>
      <c r="K15" s="75"/>
      <c r="L15" s="75"/>
      <c r="M15" s="75"/>
      <c r="N15" s="75"/>
      <c r="O15" s="75"/>
      <c r="P15" s="75"/>
      <c r="Q15" s="30"/>
      <c r="R15" s="30"/>
    </row>
    <row r="16" spans="1:18" x14ac:dyDescent="0.25">
      <c r="A16" s="1"/>
      <c r="B16" s="1"/>
      <c r="C16" s="1"/>
      <c r="D16" s="1"/>
      <c r="E16" s="1"/>
      <c r="F16" s="1"/>
      <c r="G16" s="1"/>
      <c r="K16" s="74"/>
      <c r="L16" s="74"/>
      <c r="M16" s="74"/>
      <c r="N16" s="74"/>
      <c r="O16" s="74"/>
      <c r="P16" s="74"/>
      <c r="Q16" s="29"/>
      <c r="R16" s="29"/>
    </row>
    <row r="17" spans="1:18" x14ac:dyDescent="0.25">
      <c r="A17" s="1"/>
      <c r="B17" s="1"/>
      <c r="C17" s="1"/>
      <c r="D17" s="1"/>
      <c r="E17" s="1"/>
      <c r="F17" s="1"/>
      <c r="G17" s="1"/>
      <c r="K17" s="6"/>
      <c r="L17" s="6"/>
      <c r="M17" s="6"/>
      <c r="N17" s="6"/>
      <c r="O17" s="6"/>
      <c r="P17" s="6"/>
      <c r="Q17" s="17"/>
      <c r="R17" s="17"/>
    </row>
    <row r="18" spans="1:18" x14ac:dyDescent="0.25">
      <c r="B18" s="1"/>
      <c r="C18" s="1"/>
      <c r="D18" s="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"/>
    </row>
    <row r="19" spans="1:18" x14ac:dyDescent="0.25">
      <c r="B19" s="1"/>
      <c r="C19" s="1"/>
      <c r="D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</sheetData>
  <mergeCells count="6">
    <mergeCell ref="K16:P16"/>
    <mergeCell ref="K10:P10"/>
    <mergeCell ref="K11:P11"/>
    <mergeCell ref="K12:P12"/>
    <mergeCell ref="K14:P14"/>
    <mergeCell ref="K15:P15"/>
  </mergeCells>
  <pageMargins left="0.13541666666666666" right="0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18"/>
  <sheetViews>
    <sheetView view="pageLayout" zoomScaleNormal="100" workbookViewId="0">
      <selection activeCell="L2" sqref="L2:L3"/>
    </sheetView>
  </sheetViews>
  <sheetFormatPr defaultColWidth="9.140625" defaultRowHeight="15" x14ac:dyDescent="0.25"/>
  <cols>
    <col min="1" max="1" width="3.85546875" bestFit="1" customWidth="1"/>
    <col min="2" max="2" width="6.28515625" customWidth="1"/>
    <col min="3" max="3" width="10.7109375" customWidth="1"/>
    <col min="4" max="4" width="11.7109375" customWidth="1"/>
    <col min="5" max="5" width="11.140625" customWidth="1"/>
    <col min="6" max="6" width="10.140625" customWidth="1"/>
    <col min="7" max="7" width="8.85546875" customWidth="1"/>
    <col min="8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13.28515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35"/>
      <c r="L1" s="4" t="s">
        <v>21</v>
      </c>
      <c r="M1" s="4" t="s">
        <v>22</v>
      </c>
      <c r="N1" s="4" t="s">
        <v>2</v>
      </c>
      <c r="O1" s="18"/>
      <c r="P1" s="18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9" t="s">
        <v>28</v>
      </c>
      <c r="L2" s="26">
        <v>10074</v>
      </c>
      <c r="M2" s="11">
        <v>1020</v>
      </c>
      <c r="N2" s="11">
        <v>1</v>
      </c>
      <c r="O2" s="12"/>
      <c r="P2" s="12"/>
      <c r="R2" s="1"/>
    </row>
    <row r="3" spans="1:18" ht="17.25" customHeight="1" x14ac:dyDescent="0.25">
      <c r="K3" s="19" t="s">
        <v>0</v>
      </c>
      <c r="L3" s="19" t="s">
        <v>153</v>
      </c>
      <c r="M3" s="4"/>
      <c r="N3" s="4"/>
      <c r="O3" s="12"/>
      <c r="P3" s="12"/>
      <c r="R3" s="1"/>
    </row>
    <row r="4" spans="1:18" ht="17.25" customHeight="1" x14ac:dyDescent="0.25">
      <c r="K4" s="19" t="s">
        <v>1</v>
      </c>
      <c r="L4" s="4">
        <v>0</v>
      </c>
      <c r="M4" s="4" t="s">
        <v>29</v>
      </c>
      <c r="N4" s="4" t="s">
        <v>18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40.5" x14ac:dyDescent="0.35">
      <c r="A6" s="4" t="s">
        <v>3</v>
      </c>
      <c r="B6" s="20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3" t="s">
        <v>92</v>
      </c>
      <c r="I6" s="3" t="s">
        <v>93</v>
      </c>
      <c r="J6" s="21" t="s">
        <v>6</v>
      </c>
      <c r="K6" s="20" t="s">
        <v>33</v>
      </c>
      <c r="L6" s="20" t="s">
        <v>26</v>
      </c>
      <c r="M6" s="20" t="s">
        <v>27</v>
      </c>
      <c r="N6" s="20" t="s">
        <v>25</v>
      </c>
      <c r="O6" s="20" t="s">
        <v>19</v>
      </c>
      <c r="P6" s="2" t="s">
        <v>8</v>
      </c>
      <c r="Q6" s="2" t="s">
        <v>9</v>
      </c>
      <c r="R6" s="10" t="s">
        <v>13</v>
      </c>
    </row>
    <row r="7" spans="1:18" ht="16.5" x14ac:dyDescent="0.35">
      <c r="A7" s="36">
        <v>1</v>
      </c>
      <c r="B7" s="72" t="s">
        <v>152</v>
      </c>
      <c r="C7" s="7" t="s">
        <v>34</v>
      </c>
      <c r="D7" s="7" t="s">
        <v>95</v>
      </c>
      <c r="E7" s="14" t="s">
        <v>96</v>
      </c>
      <c r="F7" s="14" t="s">
        <v>97</v>
      </c>
      <c r="G7" s="14" t="s">
        <v>35</v>
      </c>
      <c r="H7" s="69" t="s">
        <v>94</v>
      </c>
      <c r="I7" s="3">
        <v>40</v>
      </c>
      <c r="J7" s="20">
        <v>6000</v>
      </c>
      <c r="K7" s="20">
        <v>2</v>
      </c>
      <c r="L7" s="22">
        <v>30</v>
      </c>
      <c r="M7" s="22">
        <v>26.5</v>
      </c>
      <c r="N7" s="23">
        <f t="shared" ref="N7" si="0">(L7-M7)*100/M7</f>
        <v>13.20754716981132</v>
      </c>
      <c r="O7" s="16" t="s">
        <v>18</v>
      </c>
      <c r="P7" s="2"/>
      <c r="Q7" s="2"/>
      <c r="R7" s="10"/>
    </row>
    <row r="8" spans="1:18" x14ac:dyDescent="0.25">
      <c r="R8" s="1"/>
    </row>
    <row r="9" spans="1:18" x14ac:dyDescent="0.25">
      <c r="K9" s="74" t="s">
        <v>11</v>
      </c>
      <c r="L9" s="74"/>
      <c r="M9" s="74"/>
      <c r="N9" s="74"/>
      <c r="O9" s="74"/>
      <c r="P9" s="74"/>
      <c r="Q9" s="35" t="s">
        <v>7</v>
      </c>
      <c r="R9" s="35" t="s">
        <v>5</v>
      </c>
    </row>
    <row r="10" spans="1:18" x14ac:dyDescent="0.25">
      <c r="K10" s="75"/>
      <c r="L10" s="75"/>
      <c r="M10" s="75"/>
      <c r="N10" s="75"/>
      <c r="O10" s="75"/>
      <c r="P10" s="75"/>
      <c r="Q10" s="9"/>
      <c r="R10" s="36"/>
    </row>
    <row r="11" spans="1:18" x14ac:dyDescent="0.25">
      <c r="K11" s="74"/>
      <c r="L11" s="74"/>
      <c r="M11" s="74"/>
      <c r="N11" s="74"/>
      <c r="O11" s="74"/>
      <c r="P11" s="74"/>
      <c r="Q11" s="35"/>
      <c r="R11" s="35"/>
    </row>
    <row r="13" spans="1:18" x14ac:dyDescent="0.25">
      <c r="A13" s="1"/>
      <c r="B13" s="1"/>
      <c r="C13" s="1"/>
      <c r="D13" s="1"/>
      <c r="E13" s="1"/>
      <c r="F13" s="1"/>
      <c r="G13" s="1"/>
      <c r="K13" s="74" t="s">
        <v>14</v>
      </c>
      <c r="L13" s="74"/>
      <c r="M13" s="74"/>
      <c r="N13" s="74"/>
      <c r="O13" s="74"/>
      <c r="P13" s="74"/>
      <c r="Q13" s="35" t="s">
        <v>7</v>
      </c>
      <c r="R13" s="35" t="s">
        <v>5</v>
      </c>
    </row>
    <row r="14" spans="1:18" x14ac:dyDescent="0.25">
      <c r="A14" s="1"/>
      <c r="B14" s="1"/>
      <c r="C14" s="1"/>
      <c r="D14" s="1"/>
      <c r="E14" s="1"/>
      <c r="F14" s="1"/>
      <c r="G14" s="1"/>
      <c r="K14" s="75"/>
      <c r="L14" s="75"/>
      <c r="M14" s="75"/>
      <c r="N14" s="75"/>
      <c r="O14" s="75"/>
      <c r="P14" s="75"/>
      <c r="Q14" s="36"/>
      <c r="R14" s="36"/>
    </row>
    <row r="15" spans="1:18" x14ac:dyDescent="0.25">
      <c r="A15" s="1"/>
      <c r="B15" s="1"/>
      <c r="C15" s="1"/>
      <c r="D15" s="1"/>
      <c r="E15" s="1"/>
      <c r="F15" s="1"/>
      <c r="G15" s="1"/>
      <c r="K15" s="74"/>
      <c r="L15" s="74"/>
      <c r="M15" s="74"/>
      <c r="N15" s="74"/>
      <c r="O15" s="74"/>
      <c r="P15" s="74"/>
      <c r="Q15" s="35"/>
      <c r="R15" s="35"/>
    </row>
    <row r="16" spans="1:18" x14ac:dyDescent="0.25">
      <c r="A16" s="1"/>
      <c r="B16" s="1"/>
      <c r="C16" s="1"/>
      <c r="D16" s="1"/>
      <c r="E16" s="1"/>
      <c r="F16" s="1"/>
      <c r="G16" s="1"/>
      <c r="K16" s="6"/>
      <c r="L16" s="6"/>
      <c r="M16" s="6"/>
      <c r="N16" s="6"/>
      <c r="O16" s="6"/>
      <c r="P16" s="6"/>
      <c r="Q16" s="17"/>
      <c r="R16" s="17"/>
    </row>
    <row r="17" spans="2:18" x14ac:dyDescent="0.25">
      <c r="B17" s="1"/>
      <c r="C17" s="1"/>
      <c r="D17" s="1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"/>
    </row>
    <row r="18" spans="2:18" x14ac:dyDescent="0.25">
      <c r="B18" s="1"/>
      <c r="C18" s="1"/>
      <c r="D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</sheetData>
  <mergeCells count="6">
    <mergeCell ref="K14:P14"/>
    <mergeCell ref="K15:P15"/>
    <mergeCell ref="K9:P9"/>
    <mergeCell ref="K10:P10"/>
    <mergeCell ref="K11:P11"/>
    <mergeCell ref="K13:P13"/>
  </mergeCells>
  <pageMargins left="0.13541666666666666" right="0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8"/>
  <sheetViews>
    <sheetView view="pageLayout" zoomScaleNormal="100" workbookViewId="0">
      <selection activeCell="L2" sqref="L2:L3"/>
    </sheetView>
  </sheetViews>
  <sheetFormatPr defaultColWidth="9.140625" defaultRowHeight="15" x14ac:dyDescent="0.25"/>
  <cols>
    <col min="1" max="1" width="3.85546875" bestFit="1" customWidth="1"/>
    <col min="2" max="2" width="6.28515625" customWidth="1"/>
    <col min="3" max="3" width="10.7109375" customWidth="1"/>
    <col min="4" max="4" width="12.140625" customWidth="1"/>
    <col min="5" max="5" width="11.140625" customWidth="1"/>
    <col min="6" max="6" width="10.140625" customWidth="1"/>
    <col min="7" max="7" width="8.85546875" customWidth="1"/>
    <col min="8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13.28515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27"/>
      <c r="L1" s="4" t="s">
        <v>21</v>
      </c>
      <c r="M1" s="4" t="s">
        <v>22</v>
      </c>
      <c r="N1" s="4" t="s">
        <v>2</v>
      </c>
      <c r="O1" s="18"/>
      <c r="P1" s="18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9" t="s">
        <v>28</v>
      </c>
      <c r="L2" s="26">
        <v>10074</v>
      </c>
      <c r="M2" s="11">
        <v>1040</v>
      </c>
      <c r="N2" s="11">
        <v>1</v>
      </c>
      <c r="O2" s="12"/>
      <c r="P2" s="12"/>
      <c r="R2" s="1"/>
    </row>
    <row r="3" spans="1:18" ht="17.25" customHeight="1" x14ac:dyDescent="0.25">
      <c r="K3" s="19" t="s">
        <v>0</v>
      </c>
      <c r="L3" s="19" t="s">
        <v>153</v>
      </c>
      <c r="M3" s="4"/>
      <c r="N3" s="4"/>
      <c r="O3" s="12"/>
      <c r="P3" s="12"/>
      <c r="R3" s="1"/>
    </row>
    <row r="4" spans="1:18" ht="17.25" customHeight="1" x14ac:dyDescent="0.25">
      <c r="K4" s="19" t="s">
        <v>1</v>
      </c>
      <c r="L4" s="4">
        <v>0</v>
      </c>
      <c r="M4" s="4" t="s">
        <v>29</v>
      </c>
      <c r="N4" s="4" t="s">
        <v>18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40.5" x14ac:dyDescent="0.35">
      <c r="A6" s="4" t="s">
        <v>3</v>
      </c>
      <c r="B6" s="20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76" t="s">
        <v>32</v>
      </c>
      <c r="I6" s="77"/>
      <c r="J6" s="21" t="s">
        <v>6</v>
      </c>
      <c r="K6" s="20" t="s">
        <v>33</v>
      </c>
      <c r="L6" s="20" t="s">
        <v>26</v>
      </c>
      <c r="M6" s="20" t="s">
        <v>27</v>
      </c>
      <c r="N6" s="20" t="s">
        <v>25</v>
      </c>
      <c r="O6" s="20" t="s">
        <v>19</v>
      </c>
      <c r="P6" s="2" t="s">
        <v>8</v>
      </c>
      <c r="Q6" s="2" t="s">
        <v>9</v>
      </c>
      <c r="R6" s="10" t="s">
        <v>13</v>
      </c>
    </row>
    <row r="7" spans="1:18" ht="16.5" x14ac:dyDescent="0.35">
      <c r="A7" s="36">
        <v>1</v>
      </c>
      <c r="B7" s="72" t="s">
        <v>152</v>
      </c>
      <c r="C7" s="7" t="s">
        <v>34</v>
      </c>
      <c r="D7" s="7" t="s">
        <v>87</v>
      </c>
      <c r="E7" s="8" t="s">
        <v>115</v>
      </c>
      <c r="F7" s="7" t="s">
        <v>109</v>
      </c>
      <c r="G7" s="7" t="s">
        <v>113</v>
      </c>
      <c r="H7" s="78">
        <v>12</v>
      </c>
      <c r="I7" s="79"/>
      <c r="J7" s="20">
        <v>6000</v>
      </c>
      <c r="K7" s="20">
        <v>4</v>
      </c>
      <c r="L7" s="22">
        <f t="shared" ref="L7" si="0">K7*J7*7.85*3.1415*H7*H7/4000000</f>
        <v>21.306909599999997</v>
      </c>
      <c r="M7" s="22">
        <v>18.2</v>
      </c>
      <c r="N7" s="23">
        <f t="shared" ref="N7:N8" si="1">(L7-M7)*100/M7</f>
        <v>17.070931868131858</v>
      </c>
      <c r="O7" s="16" t="s">
        <v>18</v>
      </c>
      <c r="P7" s="2"/>
      <c r="Q7" s="2"/>
      <c r="R7" s="10"/>
    </row>
    <row r="8" spans="1:18" ht="16.5" x14ac:dyDescent="0.35">
      <c r="A8" s="36">
        <v>2</v>
      </c>
      <c r="B8" s="72" t="s">
        <v>152</v>
      </c>
      <c r="C8" s="7" t="s">
        <v>23</v>
      </c>
      <c r="D8" s="7" t="s">
        <v>36</v>
      </c>
      <c r="E8" s="8" t="s">
        <v>116</v>
      </c>
      <c r="F8" s="7" t="s">
        <v>114</v>
      </c>
      <c r="G8" s="7" t="s">
        <v>35</v>
      </c>
      <c r="H8" s="78">
        <v>14</v>
      </c>
      <c r="I8" s="79"/>
      <c r="J8" s="20">
        <v>1250</v>
      </c>
      <c r="K8" s="20">
        <v>1</v>
      </c>
      <c r="L8" s="22">
        <f>K8*J8*7.85*3.1415*H8*H8/4000000</f>
        <v>1.51047246875</v>
      </c>
      <c r="M8" s="22">
        <v>0.85</v>
      </c>
      <c r="N8" s="23">
        <f t="shared" si="1"/>
        <v>77.702643382352946</v>
      </c>
      <c r="O8" s="16" t="s">
        <v>18</v>
      </c>
      <c r="P8" s="2"/>
      <c r="Q8" s="2"/>
      <c r="R8" s="10"/>
    </row>
    <row r="9" spans="1:18" ht="31.5" customHeight="1" x14ac:dyDescent="0.35">
      <c r="A9" s="28">
        <v>3</v>
      </c>
      <c r="B9" s="72" t="s">
        <v>152</v>
      </c>
      <c r="C9" s="8" t="s">
        <v>117</v>
      </c>
      <c r="D9" s="8" t="s">
        <v>119</v>
      </c>
      <c r="E9" s="8" t="s">
        <v>118</v>
      </c>
      <c r="F9" s="7" t="s">
        <v>109</v>
      </c>
      <c r="G9" s="7" t="s">
        <v>44</v>
      </c>
      <c r="H9" s="78">
        <v>35</v>
      </c>
      <c r="I9" s="79"/>
      <c r="J9" s="20">
        <v>1250</v>
      </c>
      <c r="K9" s="20">
        <v>1</v>
      </c>
      <c r="L9" s="22">
        <f>K9*J9*7.85*3.1415*H9*H9/4000000</f>
        <v>9.4404529296875008</v>
      </c>
      <c r="M9" s="22">
        <v>6.1</v>
      </c>
      <c r="N9" s="23">
        <f t="shared" ref="N9" si="2">(L9-M9)*100/M9</f>
        <v>54.761523437500024</v>
      </c>
      <c r="O9" s="16" t="s">
        <v>18</v>
      </c>
      <c r="P9" s="2"/>
      <c r="Q9" s="2"/>
      <c r="R9" s="10"/>
    </row>
    <row r="10" spans="1:18" ht="16.5" x14ac:dyDescent="0.35">
      <c r="A10" s="36">
        <v>4</v>
      </c>
      <c r="B10" s="72" t="s">
        <v>152</v>
      </c>
      <c r="C10" s="7" t="s">
        <v>23</v>
      </c>
      <c r="D10" s="7" t="s">
        <v>70</v>
      </c>
      <c r="E10" s="8" t="s">
        <v>108</v>
      </c>
      <c r="F10" s="7" t="s">
        <v>109</v>
      </c>
      <c r="G10" s="7" t="s">
        <v>44</v>
      </c>
      <c r="H10" s="78">
        <v>60</v>
      </c>
      <c r="I10" s="79"/>
      <c r="J10" s="20">
        <v>2300</v>
      </c>
      <c r="K10" s="20">
        <v>1</v>
      </c>
      <c r="L10" s="22">
        <f>K10*J10*7.85*3.1415*H10*H10/4000000</f>
        <v>51.047804249999999</v>
      </c>
      <c r="M10" s="22">
        <v>50</v>
      </c>
      <c r="N10" s="23">
        <f t="shared" ref="N10:N11" si="3">(L10-M10)*100/M10</f>
        <v>2.0956084999999973</v>
      </c>
      <c r="O10" s="16" t="s">
        <v>18</v>
      </c>
      <c r="P10" s="2"/>
      <c r="Q10" s="2"/>
      <c r="R10" s="10"/>
    </row>
    <row r="11" spans="1:18" ht="16.5" x14ac:dyDescent="0.35">
      <c r="A11" s="36">
        <v>5</v>
      </c>
      <c r="B11" s="72" t="s">
        <v>152</v>
      </c>
      <c r="C11" s="7" t="s">
        <v>50</v>
      </c>
      <c r="D11" s="7" t="s">
        <v>110</v>
      </c>
      <c r="E11" s="8" t="s">
        <v>111</v>
      </c>
      <c r="F11" s="7" t="s">
        <v>109</v>
      </c>
      <c r="G11" s="7" t="s">
        <v>112</v>
      </c>
      <c r="H11" s="78">
        <v>60</v>
      </c>
      <c r="I11" s="79"/>
      <c r="J11" s="20">
        <v>600</v>
      </c>
      <c r="K11" s="20">
        <v>1</v>
      </c>
      <c r="L11" s="22">
        <f>K11*J11*2.27*3.1415*H11*H11/4000000</f>
        <v>3.8508507000000001</v>
      </c>
      <c r="M11" s="22">
        <v>2.65</v>
      </c>
      <c r="N11" s="23">
        <f t="shared" si="3"/>
        <v>45.315120754716986</v>
      </c>
      <c r="O11" s="16" t="s">
        <v>18</v>
      </c>
      <c r="P11" s="2"/>
      <c r="Q11" s="2"/>
      <c r="R11" s="10"/>
    </row>
    <row r="12" spans="1:18" ht="6.75" customHeight="1" x14ac:dyDescent="0.35">
      <c r="A12" s="38"/>
      <c r="B12" s="38"/>
      <c r="C12" s="39"/>
      <c r="D12" s="39"/>
      <c r="E12" s="40"/>
      <c r="F12" s="39"/>
      <c r="G12" s="39"/>
      <c r="H12" s="18"/>
      <c r="I12" s="18"/>
      <c r="J12" s="41"/>
      <c r="K12" s="41"/>
      <c r="L12" s="42"/>
      <c r="M12" s="42"/>
      <c r="N12" s="43"/>
      <c r="O12" s="44"/>
      <c r="P12" s="45"/>
      <c r="Q12" s="45"/>
      <c r="R12" s="46"/>
    </row>
    <row r="13" spans="1:18" ht="40.5" x14ac:dyDescent="0.35">
      <c r="A13" s="4" t="s">
        <v>3</v>
      </c>
      <c r="B13" s="20" t="s">
        <v>31</v>
      </c>
      <c r="C13" s="4" t="s">
        <v>15</v>
      </c>
      <c r="D13" s="4" t="s">
        <v>20</v>
      </c>
      <c r="E13" s="4" t="s">
        <v>12</v>
      </c>
      <c r="F13" s="4" t="s">
        <v>4</v>
      </c>
      <c r="G13" s="4" t="s">
        <v>10</v>
      </c>
      <c r="H13" s="3" t="s">
        <v>17</v>
      </c>
      <c r="I13" s="3" t="s">
        <v>54</v>
      </c>
      <c r="J13" s="21" t="s">
        <v>6</v>
      </c>
      <c r="K13" s="20" t="s">
        <v>33</v>
      </c>
      <c r="L13" s="20" t="s">
        <v>26</v>
      </c>
      <c r="M13" s="20" t="s">
        <v>27</v>
      </c>
      <c r="N13" s="20" t="s">
        <v>25</v>
      </c>
      <c r="O13" s="20" t="s">
        <v>19</v>
      </c>
      <c r="P13" s="2" t="s">
        <v>8</v>
      </c>
      <c r="Q13" s="2" t="s">
        <v>9</v>
      </c>
      <c r="R13" s="10" t="s">
        <v>13</v>
      </c>
    </row>
    <row r="14" spans="1:18" ht="28.5" x14ac:dyDescent="0.35">
      <c r="A14" s="36">
        <v>6</v>
      </c>
      <c r="B14" s="72" t="s">
        <v>152</v>
      </c>
      <c r="C14" s="7" t="s">
        <v>88</v>
      </c>
      <c r="D14" s="8" t="s">
        <v>103</v>
      </c>
      <c r="E14" s="31" t="s">
        <v>102</v>
      </c>
      <c r="F14" s="7" t="s">
        <v>55</v>
      </c>
      <c r="G14" s="7" t="s">
        <v>35</v>
      </c>
      <c r="H14" s="4">
        <v>3</v>
      </c>
      <c r="I14" s="4" t="s">
        <v>56</v>
      </c>
      <c r="J14" s="20">
        <v>6000</v>
      </c>
      <c r="K14" s="20">
        <v>4</v>
      </c>
      <c r="L14" s="22">
        <f>K14*J14*H14*7.85*60/1000000</f>
        <v>33.911999999999999</v>
      </c>
      <c r="M14" s="22">
        <v>31.5</v>
      </c>
      <c r="N14" s="23">
        <f t="shared" ref="N14" si="4">(L14-M14)*100/M14</f>
        <v>7.6571428571428539</v>
      </c>
      <c r="O14" s="16" t="s">
        <v>18</v>
      </c>
      <c r="P14" s="2"/>
      <c r="Q14" s="2"/>
      <c r="R14" s="10"/>
    </row>
    <row r="15" spans="1:18" ht="16.5" x14ac:dyDescent="0.35">
      <c r="A15" s="36">
        <v>7</v>
      </c>
      <c r="B15" s="72" t="s">
        <v>152</v>
      </c>
      <c r="C15" s="7" t="s">
        <v>23</v>
      </c>
      <c r="D15" s="7" t="s">
        <v>104</v>
      </c>
      <c r="E15" s="14" t="s">
        <v>105</v>
      </c>
      <c r="F15" s="7" t="s">
        <v>55</v>
      </c>
      <c r="G15" s="7" t="s">
        <v>35</v>
      </c>
      <c r="H15" s="4">
        <v>4</v>
      </c>
      <c r="I15" s="4" t="s">
        <v>98</v>
      </c>
      <c r="J15" s="20">
        <v>6000</v>
      </c>
      <c r="K15" s="20">
        <v>5</v>
      </c>
      <c r="L15" s="22">
        <f t="shared" ref="L15" si="5">K15*J15*H15*7.85*60/1000000</f>
        <v>56.52</v>
      </c>
      <c r="M15" s="22">
        <v>42.6</v>
      </c>
      <c r="N15" s="23">
        <f t="shared" ref="N15:N17" si="6">(L15-M15)*100/M15</f>
        <v>32.676056338028175</v>
      </c>
      <c r="O15" s="16" t="s">
        <v>18</v>
      </c>
      <c r="P15" s="2"/>
      <c r="Q15" s="2"/>
      <c r="R15" s="10"/>
    </row>
    <row r="16" spans="1:18" ht="16.5" x14ac:dyDescent="0.35">
      <c r="A16" s="36">
        <v>8</v>
      </c>
      <c r="B16" s="72" t="s">
        <v>152</v>
      </c>
      <c r="C16" s="7" t="s">
        <v>23</v>
      </c>
      <c r="D16" s="7" t="s">
        <v>36</v>
      </c>
      <c r="E16" s="14" t="s">
        <v>106</v>
      </c>
      <c r="F16" s="7" t="s">
        <v>100</v>
      </c>
      <c r="G16" s="7" t="s">
        <v>35</v>
      </c>
      <c r="H16" s="4">
        <v>3</v>
      </c>
      <c r="I16" s="4" t="s">
        <v>99</v>
      </c>
      <c r="J16" s="20">
        <v>6000</v>
      </c>
      <c r="K16" s="20">
        <v>2</v>
      </c>
      <c r="L16" s="22">
        <f>K16*J16*H16*7.85*280/1000000</f>
        <v>79.128</v>
      </c>
      <c r="M16" s="22">
        <v>65.3</v>
      </c>
      <c r="N16" s="23">
        <f t="shared" si="6"/>
        <v>21.176110260336909</v>
      </c>
      <c r="O16" s="16" t="s">
        <v>18</v>
      </c>
      <c r="P16" s="2"/>
      <c r="Q16" s="2"/>
      <c r="R16" s="10"/>
    </row>
    <row r="17" spans="1:18" ht="16.5" x14ac:dyDescent="0.35">
      <c r="A17" s="36">
        <v>9</v>
      </c>
      <c r="B17" s="72" t="s">
        <v>152</v>
      </c>
      <c r="C17" s="7" t="s">
        <v>23</v>
      </c>
      <c r="D17" s="7" t="s">
        <v>70</v>
      </c>
      <c r="E17" s="14" t="s">
        <v>107</v>
      </c>
      <c r="F17" s="7" t="s">
        <v>101</v>
      </c>
      <c r="G17" s="7" t="s">
        <v>35</v>
      </c>
      <c r="H17" s="4" t="s">
        <v>18</v>
      </c>
      <c r="I17" s="4">
        <v>40</v>
      </c>
      <c r="J17" s="20">
        <v>6000</v>
      </c>
      <c r="K17" s="20">
        <v>2</v>
      </c>
      <c r="L17" s="22">
        <f>3*80*J17*7.85/1000000*K17</f>
        <v>22.608000000000001</v>
      </c>
      <c r="M17" s="22">
        <f>3*80*4520*7.85/1000000*K17</f>
        <v>17.031359999999999</v>
      </c>
      <c r="N17" s="23">
        <f t="shared" si="6"/>
        <v>32.743362831858413</v>
      </c>
      <c r="O17" s="16" t="s">
        <v>18</v>
      </c>
      <c r="P17" s="2"/>
      <c r="Q17" s="2"/>
      <c r="R17" s="10"/>
    </row>
    <row r="18" spans="1:18" x14ac:dyDescent="0.25">
      <c r="R18" s="1"/>
    </row>
    <row r="19" spans="1:18" x14ac:dyDescent="0.25">
      <c r="K19" s="74" t="s">
        <v>11</v>
      </c>
      <c r="L19" s="74"/>
      <c r="M19" s="74"/>
      <c r="N19" s="74"/>
      <c r="O19" s="74"/>
      <c r="P19" s="74"/>
      <c r="Q19" s="27" t="s">
        <v>7</v>
      </c>
      <c r="R19" s="27" t="s">
        <v>5</v>
      </c>
    </row>
    <row r="20" spans="1:18" x14ac:dyDescent="0.25">
      <c r="K20" s="75"/>
      <c r="L20" s="75"/>
      <c r="M20" s="75"/>
      <c r="N20" s="75"/>
      <c r="O20" s="75"/>
      <c r="P20" s="75"/>
      <c r="Q20" s="9"/>
      <c r="R20" s="28"/>
    </row>
    <row r="21" spans="1:18" x14ac:dyDescent="0.25">
      <c r="K21" s="74"/>
      <c r="L21" s="74"/>
      <c r="M21" s="74"/>
      <c r="N21" s="74"/>
      <c r="O21" s="74"/>
      <c r="P21" s="74"/>
      <c r="Q21" s="27"/>
      <c r="R21" s="27"/>
    </row>
    <row r="23" spans="1:18" x14ac:dyDescent="0.25">
      <c r="A23" s="1"/>
      <c r="B23" s="1"/>
      <c r="C23" s="1"/>
      <c r="D23" s="1"/>
      <c r="E23" s="1"/>
      <c r="F23" s="1"/>
      <c r="G23" s="1"/>
      <c r="K23" s="74" t="s">
        <v>14</v>
      </c>
      <c r="L23" s="74"/>
      <c r="M23" s="74"/>
      <c r="N23" s="74"/>
      <c r="O23" s="74"/>
      <c r="P23" s="74"/>
      <c r="Q23" s="27" t="s">
        <v>7</v>
      </c>
      <c r="R23" s="27" t="s">
        <v>5</v>
      </c>
    </row>
    <row r="24" spans="1:18" x14ac:dyDescent="0.25">
      <c r="A24" s="1"/>
      <c r="B24" s="1"/>
      <c r="C24" s="1"/>
      <c r="D24" s="1"/>
      <c r="E24" s="1"/>
      <c r="F24" s="1"/>
      <c r="G24" s="1"/>
      <c r="K24" s="75"/>
      <c r="L24" s="75"/>
      <c r="M24" s="75"/>
      <c r="N24" s="75"/>
      <c r="O24" s="75"/>
      <c r="P24" s="75"/>
      <c r="Q24" s="28"/>
      <c r="R24" s="28"/>
    </row>
    <row r="25" spans="1:18" x14ac:dyDescent="0.25">
      <c r="A25" s="1"/>
      <c r="B25" s="1"/>
      <c r="C25" s="1"/>
      <c r="D25" s="1"/>
      <c r="E25" s="1"/>
      <c r="F25" s="1"/>
      <c r="G25" s="1"/>
      <c r="K25" s="74"/>
      <c r="L25" s="74"/>
      <c r="M25" s="74"/>
      <c r="N25" s="74"/>
      <c r="O25" s="74"/>
      <c r="P25" s="74"/>
      <c r="Q25" s="27"/>
      <c r="R25" s="27"/>
    </row>
    <row r="26" spans="1:18" x14ac:dyDescent="0.25">
      <c r="A26" s="1"/>
      <c r="B26" s="1"/>
      <c r="C26" s="1"/>
      <c r="D26" s="1"/>
      <c r="E26" s="1"/>
      <c r="F26" s="1"/>
      <c r="G26" s="1"/>
      <c r="K26" s="6"/>
      <c r="L26" s="6"/>
      <c r="M26" s="6"/>
      <c r="N26" s="6"/>
      <c r="O26" s="6"/>
      <c r="P26" s="6"/>
      <c r="Q26" s="17"/>
      <c r="R26" s="17"/>
    </row>
    <row r="27" spans="1:18" x14ac:dyDescent="0.25">
      <c r="B27" s="1"/>
      <c r="C27" s="1"/>
      <c r="D27" s="1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"/>
    </row>
    <row r="28" spans="1:18" x14ac:dyDescent="0.25"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12">
    <mergeCell ref="K21:P21"/>
    <mergeCell ref="K23:P23"/>
    <mergeCell ref="K24:P24"/>
    <mergeCell ref="K25:P25"/>
    <mergeCell ref="H6:I6"/>
    <mergeCell ref="H9:I9"/>
    <mergeCell ref="K19:P19"/>
    <mergeCell ref="K20:P20"/>
    <mergeCell ref="H7:I7"/>
    <mergeCell ref="H8:I8"/>
    <mergeCell ref="H10:I10"/>
    <mergeCell ref="H11:I11"/>
  </mergeCells>
  <pageMargins left="0.13541666666666666" right="0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1"/>
  <sheetViews>
    <sheetView view="pageLayout" zoomScaleNormal="100" workbookViewId="0">
      <selection activeCell="L2" sqref="L2:L3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0.7109375" customWidth="1"/>
    <col min="4" max="4" width="11.7109375" customWidth="1"/>
    <col min="5" max="5" width="12.7109375" customWidth="1"/>
    <col min="6" max="6" width="10.140625" customWidth="1"/>
    <col min="7" max="7" width="8.85546875" customWidth="1"/>
    <col min="8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13.28515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35"/>
      <c r="L1" s="4" t="s">
        <v>21</v>
      </c>
      <c r="M1" s="4" t="s">
        <v>22</v>
      </c>
      <c r="N1" s="4" t="s">
        <v>2</v>
      </c>
      <c r="O1" s="18"/>
      <c r="P1" s="18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9" t="s">
        <v>28</v>
      </c>
      <c r="L2" s="26">
        <v>10074</v>
      </c>
      <c r="M2" s="11">
        <v>1060</v>
      </c>
      <c r="N2" s="11">
        <v>1</v>
      </c>
      <c r="O2" s="12"/>
      <c r="P2" s="12"/>
      <c r="R2" s="1"/>
    </row>
    <row r="3" spans="1:18" ht="17.25" customHeight="1" x14ac:dyDescent="0.25">
      <c r="K3" s="19" t="s">
        <v>0</v>
      </c>
      <c r="L3" s="19" t="s">
        <v>153</v>
      </c>
      <c r="M3" s="4"/>
      <c r="N3" s="4"/>
      <c r="O3" s="12"/>
      <c r="P3" s="12"/>
      <c r="R3" s="1"/>
    </row>
    <row r="4" spans="1:18" ht="17.25" customHeight="1" x14ac:dyDescent="0.25">
      <c r="K4" s="19" t="s">
        <v>1</v>
      </c>
      <c r="L4" s="4">
        <v>0</v>
      </c>
      <c r="M4" s="4" t="s">
        <v>29</v>
      </c>
      <c r="N4" s="4" t="s">
        <v>18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40.5" x14ac:dyDescent="0.35">
      <c r="A6" s="4" t="s">
        <v>3</v>
      </c>
      <c r="B6" s="20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3" t="s">
        <v>17</v>
      </c>
      <c r="I6" s="21" t="s">
        <v>16</v>
      </c>
      <c r="J6" s="21" t="s">
        <v>6</v>
      </c>
      <c r="K6" s="20" t="s">
        <v>33</v>
      </c>
      <c r="L6" s="20" t="s">
        <v>26</v>
      </c>
      <c r="M6" s="20" t="s">
        <v>27</v>
      </c>
      <c r="N6" s="20" t="s">
        <v>25</v>
      </c>
      <c r="O6" s="20" t="s">
        <v>19</v>
      </c>
      <c r="P6" s="2" t="s">
        <v>8</v>
      </c>
      <c r="Q6" s="2" t="s">
        <v>9</v>
      </c>
      <c r="R6" s="10" t="s">
        <v>13</v>
      </c>
    </row>
    <row r="7" spans="1:18" ht="16.5" x14ac:dyDescent="0.35">
      <c r="A7" s="36">
        <v>1</v>
      </c>
      <c r="B7" s="72" t="s">
        <v>152</v>
      </c>
      <c r="C7" s="5" t="s">
        <v>50</v>
      </c>
      <c r="D7" s="10" t="s">
        <v>51</v>
      </c>
      <c r="E7" s="10" t="s">
        <v>60</v>
      </c>
      <c r="F7" s="5" t="s">
        <v>120</v>
      </c>
      <c r="G7" s="34" t="s">
        <v>112</v>
      </c>
      <c r="H7" s="76" t="s">
        <v>18</v>
      </c>
      <c r="I7" s="80"/>
      <c r="J7" s="77"/>
      <c r="K7" s="20">
        <v>4</v>
      </c>
      <c r="L7" s="22" t="s">
        <v>18</v>
      </c>
      <c r="M7" s="22" t="s">
        <v>18</v>
      </c>
      <c r="N7" s="23" t="s">
        <v>18</v>
      </c>
      <c r="O7" s="15" t="s">
        <v>18</v>
      </c>
      <c r="P7" s="2"/>
      <c r="Q7" s="2"/>
      <c r="R7" s="10"/>
    </row>
    <row r="8" spans="1:18" ht="16.5" x14ac:dyDescent="0.35">
      <c r="A8" s="36">
        <v>2</v>
      </c>
      <c r="B8" s="72" t="s">
        <v>152</v>
      </c>
      <c r="C8" s="5" t="s">
        <v>50</v>
      </c>
      <c r="D8" s="10" t="s">
        <v>121</v>
      </c>
      <c r="E8" s="10" t="s">
        <v>57</v>
      </c>
      <c r="F8" s="5" t="s">
        <v>30</v>
      </c>
      <c r="G8" s="34" t="s">
        <v>112</v>
      </c>
      <c r="H8" s="76" t="s">
        <v>18</v>
      </c>
      <c r="I8" s="80"/>
      <c r="J8" s="77"/>
      <c r="K8" s="20">
        <v>2</v>
      </c>
      <c r="L8" s="22" t="s">
        <v>18</v>
      </c>
      <c r="M8" s="22" t="s">
        <v>18</v>
      </c>
      <c r="N8" s="23" t="s">
        <v>18</v>
      </c>
      <c r="O8" s="15" t="s">
        <v>18</v>
      </c>
      <c r="P8" s="2"/>
      <c r="Q8" s="2"/>
      <c r="R8" s="10"/>
    </row>
    <row r="9" spans="1:18" ht="16.5" x14ac:dyDescent="0.35">
      <c r="A9" s="36">
        <v>3</v>
      </c>
      <c r="B9" s="72" t="s">
        <v>152</v>
      </c>
      <c r="C9" s="5" t="s">
        <v>50</v>
      </c>
      <c r="D9" s="10" t="s">
        <v>121</v>
      </c>
      <c r="E9" s="10" t="s">
        <v>58</v>
      </c>
      <c r="F9" s="5" t="s">
        <v>30</v>
      </c>
      <c r="G9" s="34" t="s">
        <v>112</v>
      </c>
      <c r="H9" s="76" t="s">
        <v>18</v>
      </c>
      <c r="I9" s="80"/>
      <c r="J9" s="77"/>
      <c r="K9" s="20">
        <v>2</v>
      </c>
      <c r="L9" s="22" t="s">
        <v>18</v>
      </c>
      <c r="M9" s="22" t="s">
        <v>18</v>
      </c>
      <c r="N9" s="23" t="s">
        <v>18</v>
      </c>
      <c r="O9" s="15" t="s">
        <v>18</v>
      </c>
      <c r="P9" s="2"/>
      <c r="Q9" s="2"/>
      <c r="R9" s="10"/>
    </row>
    <row r="10" spans="1:18" ht="16.5" x14ac:dyDescent="0.35">
      <c r="A10" s="36">
        <v>4</v>
      </c>
      <c r="B10" s="72" t="s">
        <v>152</v>
      </c>
      <c r="C10" s="5" t="s">
        <v>23</v>
      </c>
      <c r="D10" s="10" t="s">
        <v>36</v>
      </c>
      <c r="E10" s="10" t="s">
        <v>59</v>
      </c>
      <c r="F10" s="5" t="s">
        <v>30</v>
      </c>
      <c r="G10" s="34" t="s">
        <v>122</v>
      </c>
      <c r="H10" s="76" t="s">
        <v>18</v>
      </c>
      <c r="I10" s="80"/>
      <c r="J10" s="77"/>
      <c r="K10" s="20">
        <v>2</v>
      </c>
      <c r="L10" s="22" t="s">
        <v>18</v>
      </c>
      <c r="M10" s="22" t="s">
        <v>18</v>
      </c>
      <c r="N10" s="23" t="s">
        <v>18</v>
      </c>
      <c r="O10" s="15" t="s">
        <v>18</v>
      </c>
      <c r="P10" s="2"/>
      <c r="Q10" s="2"/>
      <c r="R10" s="10"/>
    </row>
    <row r="11" spans="1:18" x14ac:dyDescent="0.25">
      <c r="R11" s="1"/>
    </row>
    <row r="12" spans="1:18" x14ac:dyDescent="0.25">
      <c r="K12" s="74" t="s">
        <v>11</v>
      </c>
      <c r="L12" s="74"/>
      <c r="M12" s="74"/>
      <c r="N12" s="74"/>
      <c r="O12" s="74"/>
      <c r="P12" s="74"/>
      <c r="Q12" s="35" t="s">
        <v>7</v>
      </c>
      <c r="R12" s="35" t="s">
        <v>5</v>
      </c>
    </row>
    <row r="13" spans="1:18" x14ac:dyDescent="0.25">
      <c r="K13" s="75"/>
      <c r="L13" s="75"/>
      <c r="M13" s="75"/>
      <c r="N13" s="75"/>
      <c r="O13" s="75"/>
      <c r="P13" s="75"/>
      <c r="Q13" s="9"/>
      <c r="R13" s="36"/>
    </row>
    <row r="14" spans="1:18" x14ac:dyDescent="0.25">
      <c r="K14" s="74"/>
      <c r="L14" s="74"/>
      <c r="M14" s="74"/>
      <c r="N14" s="74"/>
      <c r="O14" s="74"/>
      <c r="P14" s="74"/>
      <c r="Q14" s="35"/>
      <c r="R14" s="35"/>
    </row>
    <row r="16" spans="1:18" x14ac:dyDescent="0.25">
      <c r="A16" s="1"/>
      <c r="B16" s="1"/>
      <c r="C16" s="1"/>
      <c r="D16" s="1"/>
      <c r="E16" s="1"/>
      <c r="F16" s="1"/>
      <c r="G16" s="1"/>
      <c r="K16" s="74" t="s">
        <v>14</v>
      </c>
      <c r="L16" s="74"/>
      <c r="M16" s="74"/>
      <c r="N16" s="74"/>
      <c r="O16" s="74"/>
      <c r="P16" s="74"/>
      <c r="Q16" s="35" t="s">
        <v>7</v>
      </c>
      <c r="R16" s="35" t="s">
        <v>5</v>
      </c>
    </row>
    <row r="17" spans="1:18" x14ac:dyDescent="0.25">
      <c r="A17" s="1"/>
      <c r="B17" s="1"/>
      <c r="C17" s="1"/>
      <c r="D17" s="1"/>
      <c r="E17" s="1"/>
      <c r="F17" s="1"/>
      <c r="G17" s="1"/>
      <c r="K17" s="75"/>
      <c r="L17" s="75"/>
      <c r="M17" s="75"/>
      <c r="N17" s="75"/>
      <c r="O17" s="75"/>
      <c r="P17" s="75"/>
      <c r="Q17" s="36"/>
      <c r="R17" s="36"/>
    </row>
    <row r="18" spans="1:18" x14ac:dyDescent="0.25">
      <c r="A18" s="1"/>
      <c r="B18" s="1"/>
      <c r="C18" s="1"/>
      <c r="D18" s="1"/>
      <c r="E18" s="1"/>
      <c r="F18" s="1"/>
      <c r="G18" s="1"/>
      <c r="K18" s="74"/>
      <c r="L18" s="74"/>
      <c r="M18" s="74"/>
      <c r="N18" s="74"/>
      <c r="O18" s="74"/>
      <c r="P18" s="74"/>
      <c r="Q18" s="35"/>
      <c r="R18" s="35"/>
    </row>
    <row r="19" spans="1:18" x14ac:dyDescent="0.25">
      <c r="A19" s="1"/>
      <c r="B19" s="1"/>
      <c r="C19" s="1"/>
      <c r="D19" s="1"/>
      <c r="E19" s="1"/>
      <c r="F19" s="1"/>
      <c r="G19" s="1"/>
      <c r="K19" s="6"/>
      <c r="L19" s="6"/>
      <c r="M19" s="6"/>
      <c r="N19" s="6"/>
      <c r="O19" s="6"/>
      <c r="P19" s="6"/>
      <c r="Q19" s="17"/>
      <c r="R19" s="17"/>
    </row>
    <row r="20" spans="1:18" x14ac:dyDescent="0.25">
      <c r="B20" s="1"/>
      <c r="C20" s="1"/>
      <c r="D20" s="1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"/>
    </row>
    <row r="21" spans="1:18" x14ac:dyDescent="0.25">
      <c r="B21" s="1"/>
      <c r="C21" s="1"/>
      <c r="D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mergeCells count="10">
    <mergeCell ref="H7:J7"/>
    <mergeCell ref="H8:J8"/>
    <mergeCell ref="H9:J9"/>
    <mergeCell ref="H10:J10"/>
    <mergeCell ref="K12:P12"/>
    <mergeCell ref="K13:P13"/>
    <mergeCell ref="K14:P14"/>
    <mergeCell ref="K16:P16"/>
    <mergeCell ref="K17:P17"/>
    <mergeCell ref="K18:P18"/>
  </mergeCells>
  <pageMargins left="0.13541666666666666" right="0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2"/>
  <sheetViews>
    <sheetView view="pageLayout" zoomScaleNormal="100" workbookViewId="0">
      <selection activeCell="L2" sqref="L2:L3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0.7109375" customWidth="1"/>
    <col min="4" max="4" width="11.7109375" customWidth="1"/>
    <col min="5" max="5" width="12.7109375" customWidth="1"/>
    <col min="6" max="6" width="10.140625" customWidth="1"/>
    <col min="7" max="7" width="8.140625" customWidth="1"/>
    <col min="8" max="9" width="6.42578125" customWidth="1"/>
    <col min="10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13.28515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24"/>
      <c r="L1" s="4" t="s">
        <v>21</v>
      </c>
      <c r="M1" s="4" t="s">
        <v>22</v>
      </c>
      <c r="N1" s="4" t="s">
        <v>2</v>
      </c>
      <c r="O1" s="18"/>
      <c r="P1" s="18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9" t="s">
        <v>28</v>
      </c>
      <c r="L2" s="26">
        <v>10074</v>
      </c>
      <c r="M2" s="11">
        <v>1070</v>
      </c>
      <c r="N2" s="11">
        <v>1</v>
      </c>
      <c r="O2" s="12"/>
      <c r="P2" s="12"/>
      <c r="R2" s="1"/>
    </row>
    <row r="3" spans="1:18" ht="17.25" customHeight="1" x14ac:dyDescent="0.25">
      <c r="K3" s="19" t="s">
        <v>0</v>
      </c>
      <c r="L3" s="19" t="s">
        <v>153</v>
      </c>
      <c r="M3" s="4"/>
      <c r="N3" s="4"/>
      <c r="O3" s="12"/>
      <c r="P3" s="12"/>
      <c r="R3" s="1"/>
    </row>
    <row r="4" spans="1:18" ht="17.25" customHeight="1" x14ac:dyDescent="0.25">
      <c r="K4" s="19" t="s">
        <v>1</v>
      </c>
      <c r="L4" s="4">
        <v>0</v>
      </c>
      <c r="M4" s="4" t="s">
        <v>29</v>
      </c>
      <c r="N4" s="4" t="s">
        <v>18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40.5" x14ac:dyDescent="0.35">
      <c r="A6" s="4" t="s">
        <v>3</v>
      </c>
      <c r="B6" s="20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3" t="s">
        <v>17</v>
      </c>
      <c r="I6" s="21" t="s">
        <v>16</v>
      </c>
      <c r="J6" s="21" t="s">
        <v>6</v>
      </c>
      <c r="K6" s="20" t="s">
        <v>33</v>
      </c>
      <c r="L6" s="20" t="s">
        <v>26</v>
      </c>
      <c r="M6" s="20" t="s">
        <v>27</v>
      </c>
      <c r="N6" s="20" t="s">
        <v>25</v>
      </c>
      <c r="O6" s="20" t="s">
        <v>19</v>
      </c>
      <c r="P6" s="2" t="s">
        <v>8</v>
      </c>
      <c r="Q6" s="2" t="s">
        <v>9</v>
      </c>
      <c r="R6" s="10" t="s">
        <v>13</v>
      </c>
    </row>
    <row r="7" spans="1:18" ht="27" x14ac:dyDescent="0.35">
      <c r="A7" s="30">
        <v>1</v>
      </c>
      <c r="B7" s="72" t="s">
        <v>152</v>
      </c>
      <c r="C7" s="5" t="s">
        <v>34</v>
      </c>
      <c r="D7" s="10" t="s">
        <v>128</v>
      </c>
      <c r="E7" s="10" t="s">
        <v>149</v>
      </c>
      <c r="F7" s="5" t="s">
        <v>43</v>
      </c>
      <c r="G7" s="34" t="s">
        <v>35</v>
      </c>
      <c r="H7" s="3">
        <v>1.5</v>
      </c>
      <c r="I7" s="20">
        <v>1000</v>
      </c>
      <c r="J7" s="20">
        <v>1700</v>
      </c>
      <c r="K7" s="20">
        <v>6</v>
      </c>
      <c r="L7" s="22" t="s">
        <v>18</v>
      </c>
      <c r="M7" s="22" t="s">
        <v>18</v>
      </c>
      <c r="N7" s="23" t="s">
        <v>18</v>
      </c>
      <c r="O7" s="15" t="s">
        <v>18</v>
      </c>
      <c r="P7" s="2"/>
      <c r="Q7" s="2"/>
      <c r="R7" s="10"/>
    </row>
    <row r="8" spans="1:18" ht="16.5" x14ac:dyDescent="0.35">
      <c r="A8" s="36">
        <v>2</v>
      </c>
      <c r="B8" s="72" t="s">
        <v>152</v>
      </c>
      <c r="C8" s="5" t="s">
        <v>23</v>
      </c>
      <c r="D8" s="10" t="s">
        <v>70</v>
      </c>
      <c r="E8" s="10" t="s">
        <v>131</v>
      </c>
      <c r="F8" s="10" t="s">
        <v>131</v>
      </c>
      <c r="G8" s="34" t="s">
        <v>52</v>
      </c>
      <c r="H8" s="3">
        <v>3.5</v>
      </c>
      <c r="I8" s="20">
        <v>1500</v>
      </c>
      <c r="J8" s="20">
        <v>6300</v>
      </c>
      <c r="K8" s="20">
        <v>24</v>
      </c>
      <c r="L8" s="22" t="s">
        <v>18</v>
      </c>
      <c r="M8" s="22" t="s">
        <v>18</v>
      </c>
      <c r="N8" s="23" t="s">
        <v>18</v>
      </c>
      <c r="O8" s="15" t="s">
        <v>18</v>
      </c>
      <c r="P8" s="2"/>
      <c r="Q8" s="2"/>
      <c r="R8" s="10"/>
    </row>
    <row r="9" spans="1:18" ht="27" x14ac:dyDescent="0.35">
      <c r="A9" s="36">
        <v>3</v>
      </c>
      <c r="B9" s="72" t="s">
        <v>152</v>
      </c>
      <c r="C9" s="5" t="s">
        <v>34</v>
      </c>
      <c r="D9" s="10" t="s">
        <v>128</v>
      </c>
      <c r="E9" s="10" t="s">
        <v>132</v>
      </c>
      <c r="F9" s="5" t="s">
        <v>133</v>
      </c>
      <c r="G9" s="34" t="s">
        <v>18</v>
      </c>
      <c r="H9" s="4">
        <v>4.5</v>
      </c>
      <c r="I9" s="20">
        <v>1750</v>
      </c>
      <c r="J9" s="20">
        <v>8600</v>
      </c>
      <c r="K9" s="20">
        <v>2</v>
      </c>
      <c r="L9" s="22" t="s">
        <v>18</v>
      </c>
      <c r="M9" s="22" t="s">
        <v>18</v>
      </c>
      <c r="N9" s="23" t="s">
        <v>18</v>
      </c>
      <c r="O9" s="15" t="s">
        <v>18</v>
      </c>
      <c r="P9" s="2"/>
      <c r="Q9" s="2"/>
      <c r="R9" s="10"/>
    </row>
    <row r="10" spans="1:18" ht="24" customHeight="1" x14ac:dyDescent="0.35">
      <c r="A10" s="36">
        <v>4</v>
      </c>
      <c r="B10" s="72" t="s">
        <v>152</v>
      </c>
      <c r="C10" s="5" t="s">
        <v>23</v>
      </c>
      <c r="D10" s="10" t="s">
        <v>70</v>
      </c>
      <c r="E10" s="10" t="s">
        <v>134</v>
      </c>
      <c r="F10" s="5" t="s">
        <v>135</v>
      </c>
      <c r="G10" s="34" t="s">
        <v>52</v>
      </c>
      <c r="H10" s="78" t="s">
        <v>150</v>
      </c>
      <c r="I10" s="81"/>
      <c r="J10" s="79"/>
      <c r="K10" s="20">
        <v>1</v>
      </c>
      <c r="L10" s="22" t="s">
        <v>18</v>
      </c>
      <c r="M10" s="22" t="s">
        <v>18</v>
      </c>
      <c r="N10" s="23" t="s">
        <v>18</v>
      </c>
      <c r="O10" s="15" t="s">
        <v>18</v>
      </c>
      <c r="P10" s="2"/>
      <c r="Q10" s="2"/>
      <c r="R10" s="10"/>
    </row>
    <row r="11" spans="1:18" ht="16.5" x14ac:dyDescent="0.35">
      <c r="A11" s="37">
        <v>5</v>
      </c>
      <c r="B11" s="72" t="s">
        <v>152</v>
      </c>
      <c r="C11" s="5" t="s">
        <v>34</v>
      </c>
      <c r="D11" s="10" t="s">
        <v>40</v>
      </c>
      <c r="E11" s="10" t="s">
        <v>143</v>
      </c>
      <c r="F11" s="5" t="s">
        <v>144</v>
      </c>
      <c r="G11" s="34" t="s">
        <v>52</v>
      </c>
      <c r="H11" s="3">
        <v>1.5</v>
      </c>
      <c r="I11" s="20">
        <v>1000</v>
      </c>
      <c r="J11" s="20">
        <v>1700</v>
      </c>
      <c r="K11" s="20">
        <v>12</v>
      </c>
      <c r="L11" s="22" t="s">
        <v>18</v>
      </c>
      <c r="M11" s="22" t="s">
        <v>18</v>
      </c>
      <c r="N11" s="23" t="s">
        <v>18</v>
      </c>
      <c r="O11" s="15" t="s">
        <v>18</v>
      </c>
      <c r="P11" s="2"/>
      <c r="Q11" s="2"/>
      <c r="R11" s="10"/>
    </row>
    <row r="12" spans="1:18" x14ac:dyDescent="0.25">
      <c r="R12" s="1"/>
    </row>
    <row r="13" spans="1:18" x14ac:dyDescent="0.25">
      <c r="K13" s="74" t="s">
        <v>11</v>
      </c>
      <c r="L13" s="74"/>
      <c r="M13" s="74"/>
      <c r="N13" s="74"/>
      <c r="O13" s="74"/>
      <c r="P13" s="74"/>
      <c r="Q13" s="24" t="s">
        <v>7</v>
      </c>
      <c r="R13" s="24" t="s">
        <v>5</v>
      </c>
    </row>
    <row r="14" spans="1:18" x14ac:dyDescent="0.25">
      <c r="K14" s="75"/>
      <c r="L14" s="75"/>
      <c r="M14" s="75"/>
      <c r="N14" s="75"/>
      <c r="O14" s="75"/>
      <c r="P14" s="75"/>
      <c r="Q14" s="9"/>
      <c r="R14" s="25"/>
    </row>
    <row r="15" spans="1:18" x14ac:dyDescent="0.25">
      <c r="K15" s="74"/>
      <c r="L15" s="74"/>
      <c r="M15" s="74"/>
      <c r="N15" s="74"/>
      <c r="O15" s="74"/>
      <c r="P15" s="74"/>
      <c r="Q15" s="24"/>
      <c r="R15" s="24"/>
    </row>
    <row r="17" spans="1:18" x14ac:dyDescent="0.25">
      <c r="A17" s="1"/>
      <c r="B17" s="1"/>
      <c r="C17" s="1"/>
      <c r="D17" s="1"/>
      <c r="E17" s="1"/>
      <c r="F17" s="1"/>
      <c r="G17" s="1"/>
      <c r="K17" s="74" t="s">
        <v>14</v>
      </c>
      <c r="L17" s="74"/>
      <c r="M17" s="74"/>
      <c r="N17" s="74"/>
      <c r="O17" s="74"/>
      <c r="P17" s="74"/>
      <c r="Q17" s="24" t="s">
        <v>7</v>
      </c>
      <c r="R17" s="24" t="s">
        <v>5</v>
      </c>
    </row>
    <row r="18" spans="1:18" x14ac:dyDescent="0.25">
      <c r="A18" s="1"/>
      <c r="B18" s="1"/>
      <c r="C18" s="1"/>
      <c r="D18" s="1"/>
      <c r="E18" s="1"/>
      <c r="F18" s="1"/>
      <c r="G18" s="1"/>
      <c r="K18" s="75"/>
      <c r="L18" s="75"/>
      <c r="M18" s="75"/>
      <c r="N18" s="75"/>
      <c r="O18" s="75"/>
      <c r="P18" s="75"/>
      <c r="Q18" s="25"/>
      <c r="R18" s="25"/>
    </row>
    <row r="19" spans="1:18" x14ac:dyDescent="0.25">
      <c r="A19" s="1"/>
      <c r="B19" s="1"/>
      <c r="C19" s="1"/>
      <c r="D19" s="1"/>
      <c r="E19" s="1"/>
      <c r="F19" s="1"/>
      <c r="G19" s="1"/>
      <c r="K19" s="74"/>
      <c r="L19" s="74"/>
      <c r="M19" s="74"/>
      <c r="N19" s="74"/>
      <c r="O19" s="74"/>
      <c r="P19" s="74"/>
      <c r="Q19" s="24"/>
      <c r="R19" s="24"/>
    </row>
    <row r="20" spans="1:18" x14ac:dyDescent="0.25">
      <c r="A20" s="1"/>
      <c r="B20" s="1"/>
      <c r="C20" s="1"/>
      <c r="D20" s="1"/>
      <c r="E20" s="1"/>
      <c r="F20" s="1"/>
      <c r="G20" s="1"/>
      <c r="K20" s="6"/>
      <c r="L20" s="6"/>
      <c r="M20" s="6"/>
      <c r="N20" s="6"/>
      <c r="O20" s="6"/>
      <c r="P20" s="6"/>
      <c r="Q20" s="17"/>
      <c r="R20" s="17"/>
    </row>
    <row r="21" spans="1:18" x14ac:dyDescent="0.25">
      <c r="B21" s="1"/>
      <c r="C21" s="1"/>
      <c r="D21" s="1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"/>
    </row>
    <row r="22" spans="1:18" x14ac:dyDescent="0.25">
      <c r="B22" s="1"/>
      <c r="C22" s="1"/>
      <c r="D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</sheetData>
  <mergeCells count="7">
    <mergeCell ref="H10:J10"/>
    <mergeCell ref="K19:P19"/>
    <mergeCell ref="K13:P13"/>
    <mergeCell ref="K14:P14"/>
    <mergeCell ref="K15:P15"/>
    <mergeCell ref="K17:P17"/>
    <mergeCell ref="K18:P18"/>
  </mergeCells>
  <pageMargins left="0.13541666666666666" right="0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0"/>
  <sheetViews>
    <sheetView view="pageLayout" zoomScaleNormal="100" workbookViewId="0">
      <selection activeCell="L2" sqref="L2:L3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0.7109375" customWidth="1"/>
    <col min="4" max="4" width="11.7109375" customWidth="1"/>
    <col min="5" max="5" width="12.7109375" customWidth="1"/>
    <col min="6" max="6" width="10.140625" customWidth="1"/>
    <col min="7" max="7" width="8.85546875" customWidth="1"/>
    <col min="8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13.28515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35"/>
      <c r="L1" s="4" t="s">
        <v>21</v>
      </c>
      <c r="M1" s="4" t="s">
        <v>22</v>
      </c>
      <c r="N1" s="4" t="s">
        <v>2</v>
      </c>
      <c r="O1" s="18"/>
      <c r="P1" s="18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9" t="s">
        <v>28</v>
      </c>
      <c r="L2" s="26">
        <v>10074</v>
      </c>
      <c r="M2" s="11">
        <v>2010</v>
      </c>
      <c r="N2" s="11">
        <v>1</v>
      </c>
      <c r="O2" s="12"/>
      <c r="P2" s="12"/>
      <c r="R2" s="1"/>
    </row>
    <row r="3" spans="1:18" ht="17.25" customHeight="1" x14ac:dyDescent="0.25">
      <c r="K3" s="19" t="s">
        <v>0</v>
      </c>
      <c r="L3" s="19" t="s">
        <v>153</v>
      </c>
      <c r="M3" s="4"/>
      <c r="N3" s="4"/>
      <c r="O3" s="12"/>
      <c r="P3" s="12"/>
      <c r="R3" s="1"/>
    </row>
    <row r="4" spans="1:18" ht="17.25" customHeight="1" x14ac:dyDescent="0.25">
      <c r="K4" s="19" t="s">
        <v>1</v>
      </c>
      <c r="L4" s="4">
        <v>0</v>
      </c>
      <c r="M4" s="4" t="s">
        <v>29</v>
      </c>
      <c r="N4" s="4" t="s">
        <v>18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40.5" x14ac:dyDescent="0.35">
      <c r="A6" s="4" t="s">
        <v>3</v>
      </c>
      <c r="B6" s="20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3" t="s">
        <v>17</v>
      </c>
      <c r="I6" s="21" t="s">
        <v>16</v>
      </c>
      <c r="J6" s="21" t="s">
        <v>6</v>
      </c>
      <c r="K6" s="20" t="s">
        <v>33</v>
      </c>
      <c r="L6" s="20" t="s">
        <v>26</v>
      </c>
      <c r="M6" s="20" t="s">
        <v>27</v>
      </c>
      <c r="N6" s="20" t="s">
        <v>25</v>
      </c>
      <c r="O6" s="20" t="s">
        <v>19</v>
      </c>
      <c r="P6" s="2" t="s">
        <v>8</v>
      </c>
      <c r="Q6" s="2" t="s">
        <v>9</v>
      </c>
      <c r="R6" s="10" t="s">
        <v>13</v>
      </c>
    </row>
    <row r="7" spans="1:18" ht="16.5" x14ac:dyDescent="0.35">
      <c r="A7" s="36">
        <v>1</v>
      </c>
      <c r="B7" s="72" t="s">
        <v>152</v>
      </c>
      <c r="C7" s="5" t="s">
        <v>50</v>
      </c>
      <c r="D7" s="10" t="s">
        <v>121</v>
      </c>
      <c r="E7" s="70" t="s">
        <v>127</v>
      </c>
      <c r="F7" s="70" t="s">
        <v>127</v>
      </c>
      <c r="G7" s="22" t="s">
        <v>18</v>
      </c>
      <c r="H7" s="82" t="s">
        <v>61</v>
      </c>
      <c r="I7" s="83"/>
      <c r="J7" s="84"/>
      <c r="K7" s="20">
        <v>4</v>
      </c>
      <c r="L7" s="22" t="s">
        <v>18</v>
      </c>
      <c r="M7" s="22" t="s">
        <v>18</v>
      </c>
      <c r="N7" s="23" t="s">
        <v>18</v>
      </c>
      <c r="O7" s="15" t="s">
        <v>18</v>
      </c>
      <c r="P7" s="2"/>
      <c r="Q7" s="2"/>
      <c r="R7" s="10"/>
    </row>
    <row r="8" spans="1:18" ht="27" x14ac:dyDescent="0.35">
      <c r="A8" s="36">
        <v>2</v>
      </c>
      <c r="B8" s="72" t="s">
        <v>152</v>
      </c>
      <c r="C8" s="5" t="s">
        <v>34</v>
      </c>
      <c r="D8" s="10" t="s">
        <v>128</v>
      </c>
      <c r="E8" s="5" t="s">
        <v>129</v>
      </c>
      <c r="F8" s="5" t="s">
        <v>129</v>
      </c>
      <c r="G8" s="22" t="s">
        <v>18</v>
      </c>
      <c r="H8" s="85" t="s">
        <v>63</v>
      </c>
      <c r="I8" s="86"/>
      <c r="J8" s="87"/>
      <c r="K8" s="20">
        <v>2</v>
      </c>
      <c r="L8" s="22" t="s">
        <v>18</v>
      </c>
      <c r="M8" s="22" t="s">
        <v>18</v>
      </c>
      <c r="N8" s="23" t="s">
        <v>18</v>
      </c>
      <c r="O8" s="15" t="s">
        <v>18</v>
      </c>
      <c r="P8" s="2"/>
      <c r="Q8" s="2"/>
      <c r="R8" s="10"/>
    </row>
    <row r="9" spans="1:18" ht="16.5" x14ac:dyDescent="0.35">
      <c r="A9" s="36">
        <v>3</v>
      </c>
      <c r="B9" s="72" t="s">
        <v>152</v>
      </c>
      <c r="C9" s="5" t="s">
        <v>23</v>
      </c>
      <c r="D9" s="10" t="s">
        <v>36</v>
      </c>
      <c r="E9" s="5" t="s">
        <v>130</v>
      </c>
      <c r="F9" s="5" t="s">
        <v>130</v>
      </c>
      <c r="G9" s="22" t="s">
        <v>18</v>
      </c>
      <c r="H9" s="85" t="s">
        <v>62</v>
      </c>
      <c r="I9" s="86"/>
      <c r="J9" s="87"/>
      <c r="K9" s="20">
        <v>2</v>
      </c>
      <c r="L9" s="22" t="s">
        <v>18</v>
      </c>
      <c r="M9" s="22" t="s">
        <v>18</v>
      </c>
      <c r="N9" s="23" t="s">
        <v>18</v>
      </c>
      <c r="O9" s="48" t="s">
        <v>18</v>
      </c>
      <c r="P9" s="2"/>
      <c r="Q9" s="2"/>
      <c r="R9" s="10"/>
    </row>
    <row r="10" spans="1:18" x14ac:dyDescent="0.25">
      <c r="R10" s="1"/>
    </row>
    <row r="11" spans="1:18" x14ac:dyDescent="0.25">
      <c r="K11" s="74" t="s">
        <v>11</v>
      </c>
      <c r="L11" s="74"/>
      <c r="M11" s="74"/>
      <c r="N11" s="74"/>
      <c r="O11" s="74"/>
      <c r="P11" s="74"/>
      <c r="Q11" s="35" t="s">
        <v>7</v>
      </c>
      <c r="R11" s="35" t="s">
        <v>5</v>
      </c>
    </row>
    <row r="12" spans="1:18" x14ac:dyDescent="0.25">
      <c r="K12" s="75"/>
      <c r="L12" s="75"/>
      <c r="M12" s="75"/>
      <c r="N12" s="75"/>
      <c r="O12" s="75"/>
      <c r="P12" s="75"/>
      <c r="Q12" s="9"/>
      <c r="R12" s="36"/>
    </row>
    <row r="13" spans="1:18" x14ac:dyDescent="0.25">
      <c r="K13" s="74"/>
      <c r="L13" s="74"/>
      <c r="M13" s="74"/>
      <c r="N13" s="74"/>
      <c r="O13" s="74"/>
      <c r="P13" s="74"/>
      <c r="Q13" s="35"/>
      <c r="R13" s="35"/>
    </row>
    <row r="15" spans="1:18" x14ac:dyDescent="0.25">
      <c r="A15" s="1"/>
      <c r="B15" s="1"/>
      <c r="C15" s="1"/>
      <c r="D15" s="1"/>
      <c r="E15" s="1"/>
      <c r="F15" s="1"/>
      <c r="G15" s="1"/>
      <c r="K15" s="74" t="s">
        <v>14</v>
      </c>
      <c r="L15" s="74"/>
      <c r="M15" s="74"/>
      <c r="N15" s="74"/>
      <c r="O15" s="74"/>
      <c r="P15" s="74"/>
      <c r="Q15" s="35" t="s">
        <v>7</v>
      </c>
      <c r="R15" s="35" t="s">
        <v>5</v>
      </c>
    </row>
    <row r="16" spans="1:18" x14ac:dyDescent="0.25">
      <c r="A16" s="1"/>
      <c r="B16" s="1"/>
      <c r="C16" s="1"/>
      <c r="D16" s="1"/>
      <c r="E16" s="1"/>
      <c r="F16" s="1"/>
      <c r="G16" s="1"/>
      <c r="K16" s="75"/>
      <c r="L16" s="75"/>
      <c r="M16" s="75"/>
      <c r="N16" s="75"/>
      <c r="O16" s="75"/>
      <c r="P16" s="75"/>
      <c r="Q16" s="36"/>
      <c r="R16" s="36"/>
    </row>
    <row r="17" spans="1:18" x14ac:dyDescent="0.25">
      <c r="A17" s="1"/>
      <c r="B17" s="1"/>
      <c r="C17" s="1"/>
      <c r="D17" s="1"/>
      <c r="E17" s="1"/>
      <c r="F17" s="1"/>
      <c r="G17" s="1"/>
      <c r="K17" s="74"/>
      <c r="L17" s="74"/>
      <c r="M17" s="74"/>
      <c r="N17" s="74"/>
      <c r="O17" s="74"/>
      <c r="P17" s="74"/>
      <c r="Q17" s="35"/>
      <c r="R17" s="35"/>
    </row>
    <row r="18" spans="1:18" x14ac:dyDescent="0.25">
      <c r="A18" s="1"/>
      <c r="B18" s="1"/>
      <c r="C18" s="1"/>
      <c r="D18" s="1"/>
      <c r="E18" s="1"/>
      <c r="F18" s="1"/>
      <c r="G18" s="1"/>
      <c r="K18" s="6"/>
      <c r="L18" s="6"/>
      <c r="M18" s="6"/>
      <c r="N18" s="6"/>
      <c r="O18" s="6"/>
      <c r="P18" s="6"/>
      <c r="Q18" s="17"/>
      <c r="R18" s="17"/>
    </row>
    <row r="19" spans="1:18" x14ac:dyDescent="0.25">
      <c r="B19" s="1"/>
      <c r="C19" s="1"/>
      <c r="D19" s="1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"/>
    </row>
    <row r="20" spans="1:18" x14ac:dyDescent="0.25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</sheetData>
  <mergeCells count="9">
    <mergeCell ref="K15:P15"/>
    <mergeCell ref="K16:P16"/>
    <mergeCell ref="K17:P17"/>
    <mergeCell ref="H7:J7"/>
    <mergeCell ref="H8:J8"/>
    <mergeCell ref="H9:J9"/>
    <mergeCell ref="K11:P11"/>
    <mergeCell ref="K12:P12"/>
    <mergeCell ref="K13:P13"/>
  </mergeCells>
  <pageMargins left="0.13541666666666666" right="0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0"/>
  <sheetViews>
    <sheetView view="pageLayout" zoomScaleNormal="100" workbookViewId="0">
      <selection activeCell="L2" sqref="L2:L3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0.7109375" customWidth="1"/>
    <col min="4" max="4" width="11.7109375" customWidth="1"/>
    <col min="5" max="5" width="12.7109375" customWidth="1"/>
    <col min="6" max="6" width="10.140625" customWidth="1"/>
    <col min="7" max="7" width="8.85546875" customWidth="1"/>
    <col min="8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13.28515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35"/>
      <c r="L1" s="4" t="s">
        <v>21</v>
      </c>
      <c r="M1" s="4" t="s">
        <v>22</v>
      </c>
      <c r="N1" s="4" t="s">
        <v>2</v>
      </c>
      <c r="O1" s="18"/>
      <c r="P1" s="18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9" t="s">
        <v>28</v>
      </c>
      <c r="L2" s="26">
        <v>10074</v>
      </c>
      <c r="M2" s="11">
        <v>2110</v>
      </c>
      <c r="N2" s="11">
        <v>1</v>
      </c>
      <c r="O2" s="12"/>
      <c r="P2" s="12"/>
      <c r="R2" s="1"/>
    </row>
    <row r="3" spans="1:18" ht="17.25" customHeight="1" x14ac:dyDescent="0.25">
      <c r="K3" s="19" t="s">
        <v>0</v>
      </c>
      <c r="L3" s="19" t="s">
        <v>153</v>
      </c>
      <c r="M3" s="4"/>
      <c r="N3" s="4"/>
      <c r="O3" s="12"/>
      <c r="P3" s="12"/>
      <c r="R3" s="1"/>
    </row>
    <row r="4" spans="1:18" ht="17.25" customHeight="1" x14ac:dyDescent="0.25">
      <c r="K4" s="19" t="s">
        <v>1</v>
      </c>
      <c r="L4" s="4">
        <v>0</v>
      </c>
      <c r="M4" s="4" t="s">
        <v>29</v>
      </c>
      <c r="N4" s="4" t="s">
        <v>18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40.5" x14ac:dyDescent="0.35">
      <c r="A6" s="4" t="s">
        <v>3</v>
      </c>
      <c r="B6" s="20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3" t="s">
        <v>17</v>
      </c>
      <c r="I6" s="21" t="s">
        <v>16</v>
      </c>
      <c r="J6" s="21" t="s">
        <v>6</v>
      </c>
      <c r="K6" s="20" t="s">
        <v>33</v>
      </c>
      <c r="L6" s="20" t="s">
        <v>26</v>
      </c>
      <c r="M6" s="20" t="s">
        <v>27</v>
      </c>
      <c r="N6" s="20" t="s">
        <v>25</v>
      </c>
      <c r="O6" s="20" t="s">
        <v>19</v>
      </c>
      <c r="P6" s="2" t="s">
        <v>8</v>
      </c>
      <c r="Q6" s="2" t="s">
        <v>9</v>
      </c>
      <c r="R6" s="10" t="s">
        <v>13</v>
      </c>
    </row>
    <row r="7" spans="1:18" ht="16.5" x14ac:dyDescent="0.35">
      <c r="A7" s="36">
        <v>1</v>
      </c>
      <c r="B7" s="72" t="s">
        <v>152</v>
      </c>
      <c r="C7" s="5" t="s">
        <v>68</v>
      </c>
      <c r="D7" s="10" t="s">
        <v>123</v>
      </c>
      <c r="E7" s="10" t="s">
        <v>124</v>
      </c>
      <c r="F7" s="5" t="s">
        <v>120</v>
      </c>
      <c r="G7" s="34" t="s">
        <v>126</v>
      </c>
      <c r="H7" s="76" t="s">
        <v>69</v>
      </c>
      <c r="I7" s="80"/>
      <c r="J7" s="77"/>
      <c r="K7" s="20">
        <v>4</v>
      </c>
      <c r="L7" s="22" t="s">
        <v>18</v>
      </c>
      <c r="M7" s="22" t="s">
        <v>18</v>
      </c>
      <c r="N7" s="23" t="s">
        <v>18</v>
      </c>
      <c r="O7" s="15" t="s">
        <v>18</v>
      </c>
      <c r="P7" s="2"/>
      <c r="Q7" s="2"/>
      <c r="R7" s="10"/>
    </row>
    <row r="8" spans="1:18" ht="16.5" x14ac:dyDescent="0.35">
      <c r="A8" s="36">
        <v>2</v>
      </c>
      <c r="B8" s="72" t="s">
        <v>152</v>
      </c>
      <c r="C8" s="5" t="s">
        <v>68</v>
      </c>
      <c r="D8" s="10" t="s">
        <v>123</v>
      </c>
      <c r="E8" s="10" t="s">
        <v>125</v>
      </c>
      <c r="F8" s="5" t="s">
        <v>120</v>
      </c>
      <c r="G8" s="34" t="s">
        <v>126</v>
      </c>
      <c r="H8" s="76" t="s">
        <v>69</v>
      </c>
      <c r="I8" s="80"/>
      <c r="J8" s="77"/>
      <c r="K8" s="20">
        <v>4</v>
      </c>
      <c r="L8" s="22" t="s">
        <v>18</v>
      </c>
      <c r="M8" s="22" t="s">
        <v>18</v>
      </c>
      <c r="N8" s="23" t="s">
        <v>18</v>
      </c>
      <c r="O8" s="15" t="s">
        <v>18</v>
      </c>
      <c r="P8" s="2"/>
      <c r="Q8" s="2"/>
      <c r="R8" s="10"/>
    </row>
    <row r="9" spans="1:18" ht="16.5" x14ac:dyDescent="0.35">
      <c r="A9" s="36">
        <v>3</v>
      </c>
      <c r="B9" s="72" t="s">
        <v>152</v>
      </c>
      <c r="C9" s="5" t="s">
        <v>23</v>
      </c>
      <c r="D9" s="10" t="s">
        <v>70</v>
      </c>
      <c r="E9" s="10" t="s">
        <v>71</v>
      </c>
      <c r="F9" s="5" t="s">
        <v>120</v>
      </c>
      <c r="G9" s="22" t="s">
        <v>18</v>
      </c>
      <c r="H9" s="76" t="s">
        <v>18</v>
      </c>
      <c r="I9" s="80"/>
      <c r="J9" s="77"/>
      <c r="K9" s="20">
        <v>24</v>
      </c>
      <c r="L9" s="22" t="s">
        <v>18</v>
      </c>
      <c r="M9" s="22" t="s">
        <v>18</v>
      </c>
      <c r="N9" s="23" t="s">
        <v>18</v>
      </c>
      <c r="O9" s="48" t="s">
        <v>72</v>
      </c>
      <c r="P9" s="2"/>
      <c r="Q9" s="2"/>
      <c r="R9" s="10"/>
    </row>
    <row r="10" spans="1:18" x14ac:dyDescent="0.25">
      <c r="R10" s="1"/>
    </row>
    <row r="11" spans="1:18" x14ac:dyDescent="0.25">
      <c r="K11" s="74" t="s">
        <v>11</v>
      </c>
      <c r="L11" s="74"/>
      <c r="M11" s="74"/>
      <c r="N11" s="74"/>
      <c r="O11" s="74"/>
      <c r="P11" s="74"/>
      <c r="Q11" s="35" t="s">
        <v>7</v>
      </c>
      <c r="R11" s="35" t="s">
        <v>5</v>
      </c>
    </row>
    <row r="12" spans="1:18" x14ac:dyDescent="0.25">
      <c r="K12" s="75"/>
      <c r="L12" s="75"/>
      <c r="M12" s="75"/>
      <c r="N12" s="75"/>
      <c r="O12" s="75"/>
      <c r="P12" s="75"/>
      <c r="Q12" s="9"/>
      <c r="R12" s="36"/>
    </row>
    <row r="13" spans="1:18" x14ac:dyDescent="0.25">
      <c r="K13" s="74"/>
      <c r="L13" s="74"/>
      <c r="M13" s="74"/>
      <c r="N13" s="74"/>
      <c r="O13" s="74"/>
      <c r="P13" s="74"/>
      <c r="Q13" s="35"/>
      <c r="R13" s="35"/>
    </row>
    <row r="15" spans="1:18" x14ac:dyDescent="0.25">
      <c r="A15" s="1"/>
      <c r="B15" s="1"/>
      <c r="C15" s="1"/>
      <c r="D15" s="1"/>
      <c r="E15" s="1"/>
      <c r="F15" s="1"/>
      <c r="G15" s="1"/>
      <c r="K15" s="74" t="s">
        <v>14</v>
      </c>
      <c r="L15" s="74"/>
      <c r="M15" s="74"/>
      <c r="N15" s="74"/>
      <c r="O15" s="74"/>
      <c r="P15" s="74"/>
      <c r="Q15" s="35" t="s">
        <v>7</v>
      </c>
      <c r="R15" s="35" t="s">
        <v>5</v>
      </c>
    </row>
    <row r="16" spans="1:18" x14ac:dyDescent="0.25">
      <c r="A16" s="1"/>
      <c r="B16" s="1"/>
      <c r="C16" s="1"/>
      <c r="D16" s="1"/>
      <c r="E16" s="1"/>
      <c r="F16" s="1"/>
      <c r="G16" s="1"/>
      <c r="K16" s="75"/>
      <c r="L16" s="75"/>
      <c r="M16" s="75"/>
      <c r="N16" s="75"/>
      <c r="O16" s="75"/>
      <c r="P16" s="75"/>
      <c r="Q16" s="36"/>
      <c r="R16" s="36"/>
    </row>
    <row r="17" spans="1:18" x14ac:dyDescent="0.25">
      <c r="A17" s="1"/>
      <c r="B17" s="1"/>
      <c r="C17" s="1"/>
      <c r="D17" s="1"/>
      <c r="E17" s="1"/>
      <c r="F17" s="1"/>
      <c r="G17" s="1"/>
      <c r="K17" s="74"/>
      <c r="L17" s="74"/>
      <c r="M17" s="74"/>
      <c r="N17" s="74"/>
      <c r="O17" s="74"/>
      <c r="P17" s="74"/>
      <c r="Q17" s="35"/>
      <c r="R17" s="35"/>
    </row>
    <row r="18" spans="1:18" x14ac:dyDescent="0.25">
      <c r="A18" s="1"/>
      <c r="B18" s="1"/>
      <c r="C18" s="1"/>
      <c r="D18" s="1"/>
      <c r="E18" s="1"/>
      <c r="F18" s="1"/>
      <c r="G18" s="1"/>
      <c r="K18" s="6"/>
      <c r="L18" s="6"/>
      <c r="M18" s="6"/>
      <c r="N18" s="6"/>
      <c r="O18" s="6"/>
      <c r="P18" s="6"/>
      <c r="Q18" s="17"/>
      <c r="R18" s="17"/>
    </row>
    <row r="19" spans="1:18" x14ac:dyDescent="0.25">
      <c r="B19" s="1"/>
      <c r="C19" s="1"/>
      <c r="D19" s="1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"/>
    </row>
    <row r="20" spans="1:18" x14ac:dyDescent="0.25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</sheetData>
  <mergeCells count="9">
    <mergeCell ref="K13:P13"/>
    <mergeCell ref="K15:P15"/>
    <mergeCell ref="K16:P16"/>
    <mergeCell ref="K17:P17"/>
    <mergeCell ref="H7:J7"/>
    <mergeCell ref="H8:J8"/>
    <mergeCell ref="H9:J9"/>
    <mergeCell ref="K11:P11"/>
    <mergeCell ref="K12:P12"/>
  </mergeCells>
  <pageMargins left="0.13541666666666666" right="0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0"/>
  <sheetViews>
    <sheetView view="pageLayout" zoomScaleNormal="100" workbookViewId="0">
      <selection activeCell="L2" sqref="L2:L3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0.7109375" customWidth="1"/>
    <col min="4" max="4" width="11.7109375" customWidth="1"/>
    <col min="5" max="5" width="12.7109375" customWidth="1"/>
    <col min="6" max="6" width="10.140625" customWidth="1"/>
    <col min="7" max="7" width="8.85546875" customWidth="1"/>
    <col min="8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13.28515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29"/>
      <c r="L1" s="4" t="s">
        <v>21</v>
      </c>
      <c r="M1" s="4" t="s">
        <v>22</v>
      </c>
      <c r="N1" s="4" t="s">
        <v>2</v>
      </c>
      <c r="O1" s="18"/>
      <c r="P1" s="18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9" t="s">
        <v>28</v>
      </c>
      <c r="L2" s="26">
        <v>10074</v>
      </c>
      <c r="M2" s="11">
        <v>2060</v>
      </c>
      <c r="N2" s="11">
        <v>1</v>
      </c>
      <c r="O2" s="12"/>
      <c r="P2" s="12"/>
      <c r="R2" s="1"/>
    </row>
    <row r="3" spans="1:18" ht="17.25" customHeight="1" x14ac:dyDescent="0.25">
      <c r="K3" s="19" t="s">
        <v>0</v>
      </c>
      <c r="L3" s="19" t="s">
        <v>153</v>
      </c>
      <c r="M3" s="4"/>
      <c r="N3" s="4"/>
      <c r="O3" s="12"/>
      <c r="P3" s="12"/>
      <c r="R3" s="1"/>
    </row>
    <row r="4" spans="1:18" ht="17.25" customHeight="1" x14ac:dyDescent="0.25">
      <c r="K4" s="19" t="s">
        <v>1</v>
      </c>
      <c r="L4" s="4">
        <v>0</v>
      </c>
      <c r="M4" s="4" t="s">
        <v>29</v>
      </c>
      <c r="N4" s="4" t="s">
        <v>18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40.5" x14ac:dyDescent="0.35">
      <c r="A6" s="4" t="s">
        <v>3</v>
      </c>
      <c r="B6" s="20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90" t="s">
        <v>17</v>
      </c>
      <c r="I6" s="91" t="s">
        <v>16</v>
      </c>
      <c r="J6" s="91" t="s">
        <v>6</v>
      </c>
      <c r="K6" s="20" t="s">
        <v>33</v>
      </c>
      <c r="L6" s="20" t="s">
        <v>26</v>
      </c>
      <c r="M6" s="20" t="s">
        <v>27</v>
      </c>
      <c r="N6" s="20" t="s">
        <v>25</v>
      </c>
      <c r="O6" s="20" t="s">
        <v>19</v>
      </c>
      <c r="P6" s="2" t="s">
        <v>8</v>
      </c>
      <c r="Q6" s="2" t="s">
        <v>9</v>
      </c>
      <c r="R6" s="10" t="s">
        <v>13</v>
      </c>
    </row>
    <row r="7" spans="1:18" ht="22.5" x14ac:dyDescent="0.35">
      <c r="A7" s="4">
        <v>1</v>
      </c>
      <c r="B7" s="72" t="s">
        <v>152</v>
      </c>
      <c r="C7" s="7" t="s">
        <v>34</v>
      </c>
      <c r="D7" s="7" t="s">
        <v>128</v>
      </c>
      <c r="E7" s="8" t="s">
        <v>137</v>
      </c>
      <c r="F7" s="47" t="s">
        <v>67</v>
      </c>
      <c r="G7" s="88" t="s">
        <v>18</v>
      </c>
      <c r="H7" s="93"/>
      <c r="I7" s="94" t="s">
        <v>146</v>
      </c>
      <c r="J7" s="95"/>
      <c r="K7" s="89">
        <v>28</v>
      </c>
      <c r="L7" s="22" t="s">
        <v>18</v>
      </c>
      <c r="M7" s="22" t="s">
        <v>18</v>
      </c>
      <c r="N7" s="23" t="s">
        <v>18</v>
      </c>
      <c r="O7" s="23" t="s">
        <v>18</v>
      </c>
      <c r="P7" s="2"/>
      <c r="Q7" s="2"/>
      <c r="R7" s="10"/>
    </row>
    <row r="8" spans="1:18" ht="22.5" x14ac:dyDescent="0.35">
      <c r="A8" s="4">
        <v>2</v>
      </c>
      <c r="B8" s="72" t="s">
        <v>152</v>
      </c>
      <c r="C8" s="7" t="s">
        <v>23</v>
      </c>
      <c r="D8" s="7" t="s">
        <v>64</v>
      </c>
      <c r="E8" s="8" t="s">
        <v>136</v>
      </c>
      <c r="F8" s="47" t="s">
        <v>65</v>
      </c>
      <c r="G8" s="88" t="s">
        <v>18</v>
      </c>
      <c r="H8" s="93"/>
      <c r="I8" s="94" t="s">
        <v>147</v>
      </c>
      <c r="J8" s="96"/>
      <c r="K8" s="89">
        <v>4</v>
      </c>
      <c r="L8" s="22" t="s">
        <v>18</v>
      </c>
      <c r="M8" s="22" t="s">
        <v>18</v>
      </c>
      <c r="N8" s="23" t="s">
        <v>18</v>
      </c>
      <c r="O8" s="23" t="s">
        <v>18</v>
      </c>
      <c r="P8" s="2"/>
      <c r="Q8" s="2"/>
      <c r="R8" s="10"/>
    </row>
    <row r="9" spans="1:18" ht="16.5" x14ac:dyDescent="0.35">
      <c r="A9" s="30">
        <v>3</v>
      </c>
      <c r="B9" s="72" t="s">
        <v>152</v>
      </c>
      <c r="C9" s="7" t="s">
        <v>23</v>
      </c>
      <c r="D9" s="7" t="s">
        <v>36</v>
      </c>
      <c r="E9" s="7" t="s">
        <v>42</v>
      </c>
      <c r="F9" s="47" t="s">
        <v>66</v>
      </c>
      <c r="G9" s="88" t="s">
        <v>18</v>
      </c>
      <c r="H9" s="73"/>
      <c r="I9" s="92" t="s">
        <v>148</v>
      </c>
      <c r="J9" s="89"/>
      <c r="K9" s="89">
        <v>4</v>
      </c>
      <c r="L9" s="22" t="s">
        <v>18</v>
      </c>
      <c r="M9" s="22" t="s">
        <v>18</v>
      </c>
      <c r="N9" s="23" t="s">
        <v>18</v>
      </c>
      <c r="O9" s="23" t="s">
        <v>18</v>
      </c>
      <c r="P9" s="2"/>
      <c r="Q9" s="2"/>
      <c r="R9" s="10"/>
    </row>
    <row r="10" spans="1:18" x14ac:dyDescent="0.25">
      <c r="R10" s="1"/>
    </row>
    <row r="11" spans="1:18" x14ac:dyDescent="0.25">
      <c r="K11" s="74" t="s">
        <v>11</v>
      </c>
      <c r="L11" s="74"/>
      <c r="M11" s="74"/>
      <c r="N11" s="74"/>
      <c r="O11" s="74"/>
      <c r="P11" s="74"/>
      <c r="Q11" s="29" t="s">
        <v>7</v>
      </c>
      <c r="R11" s="29" t="s">
        <v>5</v>
      </c>
    </row>
    <row r="12" spans="1:18" x14ac:dyDescent="0.25">
      <c r="K12" s="75"/>
      <c r="L12" s="75"/>
      <c r="M12" s="75"/>
      <c r="N12" s="75"/>
      <c r="O12" s="75"/>
      <c r="P12" s="75"/>
      <c r="Q12" s="9"/>
      <c r="R12" s="30"/>
    </row>
    <row r="13" spans="1:18" x14ac:dyDescent="0.25">
      <c r="K13" s="74"/>
      <c r="L13" s="74"/>
      <c r="M13" s="74"/>
      <c r="N13" s="74"/>
      <c r="O13" s="74"/>
      <c r="P13" s="74"/>
      <c r="Q13" s="29"/>
      <c r="R13" s="29"/>
    </row>
    <row r="15" spans="1:18" x14ac:dyDescent="0.25">
      <c r="A15" s="1"/>
      <c r="B15" s="1"/>
      <c r="C15" s="1"/>
      <c r="D15" s="1"/>
      <c r="E15" s="1"/>
      <c r="F15" s="1"/>
      <c r="G15" s="1"/>
      <c r="K15" s="74" t="s">
        <v>14</v>
      </c>
      <c r="L15" s="74"/>
      <c r="M15" s="74"/>
      <c r="N15" s="74"/>
      <c r="O15" s="74"/>
      <c r="P15" s="74"/>
      <c r="Q15" s="29" t="s">
        <v>7</v>
      </c>
      <c r="R15" s="29" t="s">
        <v>5</v>
      </c>
    </row>
    <row r="16" spans="1:18" x14ac:dyDescent="0.25">
      <c r="A16" s="1"/>
      <c r="B16" s="1"/>
      <c r="C16" s="1"/>
      <c r="D16" s="1"/>
      <c r="E16" s="1"/>
      <c r="F16" s="1"/>
      <c r="G16" s="1"/>
      <c r="K16" s="75"/>
      <c r="L16" s="75"/>
      <c r="M16" s="75"/>
      <c r="N16" s="75"/>
      <c r="O16" s="75"/>
      <c r="P16" s="75"/>
      <c r="Q16" s="30"/>
      <c r="R16" s="30"/>
    </row>
    <row r="17" spans="1:18" x14ac:dyDescent="0.25">
      <c r="A17" s="1"/>
      <c r="B17" s="1"/>
      <c r="C17" s="1"/>
      <c r="D17" s="1"/>
      <c r="E17" s="1"/>
      <c r="F17" s="1"/>
      <c r="G17" s="1"/>
      <c r="K17" s="74"/>
      <c r="L17" s="74"/>
      <c r="M17" s="74"/>
      <c r="N17" s="74"/>
      <c r="O17" s="74"/>
      <c r="P17" s="74"/>
      <c r="Q17" s="29"/>
      <c r="R17" s="29"/>
    </row>
    <row r="18" spans="1:18" x14ac:dyDescent="0.25">
      <c r="A18" s="1"/>
      <c r="B18" s="1"/>
      <c r="C18" s="1"/>
      <c r="D18" s="1"/>
      <c r="E18" s="1"/>
      <c r="F18" s="1"/>
      <c r="G18" s="1"/>
      <c r="K18" s="6"/>
      <c r="L18" s="6"/>
      <c r="M18" s="6"/>
      <c r="N18" s="6"/>
      <c r="O18" s="6"/>
      <c r="P18" s="6"/>
      <c r="Q18" s="17"/>
      <c r="R18" s="17"/>
    </row>
    <row r="19" spans="1:18" x14ac:dyDescent="0.25">
      <c r="B19" s="1"/>
      <c r="C19" s="1"/>
      <c r="D19" s="1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"/>
    </row>
    <row r="20" spans="1:18" x14ac:dyDescent="0.25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</sheetData>
  <mergeCells count="6">
    <mergeCell ref="K17:P17"/>
    <mergeCell ref="K11:P11"/>
    <mergeCell ref="K12:P12"/>
    <mergeCell ref="K13:P13"/>
    <mergeCell ref="K15:P15"/>
    <mergeCell ref="K16:P16"/>
  </mergeCells>
  <pageMargins left="0.13541666666666666" right="0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19"/>
  <sheetViews>
    <sheetView view="pageLayout" zoomScaleNormal="100" workbookViewId="0">
      <selection activeCell="L2" sqref="L2:L3"/>
    </sheetView>
  </sheetViews>
  <sheetFormatPr defaultColWidth="9.140625" defaultRowHeight="15" x14ac:dyDescent="0.25"/>
  <cols>
    <col min="1" max="1" width="3.85546875" bestFit="1" customWidth="1"/>
    <col min="2" max="2" width="6.28515625" customWidth="1"/>
    <col min="3" max="3" width="10.7109375" customWidth="1"/>
    <col min="4" max="4" width="11.7109375" customWidth="1"/>
    <col min="5" max="5" width="11.140625" customWidth="1"/>
    <col min="6" max="6" width="10.140625" customWidth="1"/>
    <col min="7" max="7" width="8.85546875" customWidth="1"/>
    <col min="8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13.28515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29"/>
      <c r="L1" s="4" t="s">
        <v>21</v>
      </c>
      <c r="M1" s="4" t="s">
        <v>22</v>
      </c>
      <c r="N1" s="4" t="s">
        <v>2</v>
      </c>
      <c r="O1" s="18"/>
      <c r="P1" s="18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9" t="s">
        <v>28</v>
      </c>
      <c r="L2" s="26">
        <v>10074</v>
      </c>
      <c r="M2" s="11">
        <v>3020</v>
      </c>
      <c r="N2" s="11">
        <v>1</v>
      </c>
      <c r="O2" s="12"/>
      <c r="P2" s="12"/>
      <c r="R2" s="1"/>
    </row>
    <row r="3" spans="1:18" ht="17.25" customHeight="1" x14ac:dyDescent="0.25">
      <c r="K3" s="19" t="s">
        <v>0</v>
      </c>
      <c r="L3" s="19" t="s">
        <v>153</v>
      </c>
      <c r="M3" s="4"/>
      <c r="N3" s="4"/>
      <c r="O3" s="12"/>
      <c r="P3" s="12"/>
      <c r="R3" s="1"/>
    </row>
    <row r="4" spans="1:18" ht="17.25" customHeight="1" x14ac:dyDescent="0.25">
      <c r="K4" s="19" t="s">
        <v>1</v>
      </c>
      <c r="L4" s="4">
        <v>0</v>
      </c>
      <c r="M4" s="4" t="s">
        <v>29</v>
      </c>
      <c r="N4" s="4" t="s">
        <v>18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40.5" x14ac:dyDescent="0.35">
      <c r="A6" s="4" t="s">
        <v>3</v>
      </c>
      <c r="B6" s="20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76" t="s">
        <v>32</v>
      </c>
      <c r="I6" s="77"/>
      <c r="J6" s="21" t="s">
        <v>6</v>
      </c>
      <c r="K6" s="20" t="s">
        <v>33</v>
      </c>
      <c r="L6" s="20" t="s">
        <v>26</v>
      </c>
      <c r="M6" s="20" t="s">
        <v>27</v>
      </c>
      <c r="N6" s="20" t="s">
        <v>25</v>
      </c>
      <c r="O6" s="20" t="s">
        <v>19</v>
      </c>
      <c r="P6" s="2" t="s">
        <v>8</v>
      </c>
      <c r="Q6" s="2" t="s">
        <v>9</v>
      </c>
      <c r="R6" s="10" t="s">
        <v>13</v>
      </c>
    </row>
    <row r="7" spans="1:18" ht="16.5" x14ac:dyDescent="0.35">
      <c r="A7" s="36">
        <v>1</v>
      </c>
      <c r="B7" s="72" t="s">
        <v>152</v>
      </c>
      <c r="C7" s="7" t="s">
        <v>34</v>
      </c>
      <c r="D7" s="7" t="s">
        <v>40</v>
      </c>
      <c r="E7" s="14" t="s">
        <v>139</v>
      </c>
      <c r="F7" s="14" t="s">
        <v>97</v>
      </c>
      <c r="G7" s="14" t="s">
        <v>41</v>
      </c>
      <c r="H7" s="76">
        <v>110</v>
      </c>
      <c r="I7" s="77"/>
      <c r="J7" s="20">
        <v>6000</v>
      </c>
      <c r="K7" s="20">
        <v>1</v>
      </c>
      <c r="L7" s="22">
        <f>K7*J7*2.1*3.1415*H7*H7/4000000</f>
        <v>119.73827249999999</v>
      </c>
      <c r="M7" s="22">
        <v>108.9</v>
      </c>
      <c r="N7" s="23">
        <f t="shared" ref="N7" si="0">(L7-M7)*100/M7</f>
        <v>9.9524999999999899</v>
      </c>
      <c r="O7" s="16" t="s">
        <v>18</v>
      </c>
      <c r="P7" s="2"/>
      <c r="Q7" s="2"/>
      <c r="R7" s="10"/>
    </row>
    <row r="8" spans="1:18" ht="16.5" x14ac:dyDescent="0.35">
      <c r="A8" s="30">
        <v>2</v>
      </c>
      <c r="B8" s="72" t="s">
        <v>152</v>
      </c>
      <c r="C8" s="7" t="s">
        <v>23</v>
      </c>
      <c r="D8" s="7" t="s">
        <v>36</v>
      </c>
      <c r="E8" s="14" t="s">
        <v>42</v>
      </c>
      <c r="F8" s="14" t="s">
        <v>109</v>
      </c>
      <c r="G8" s="14" t="s">
        <v>138</v>
      </c>
      <c r="H8" s="76">
        <v>65</v>
      </c>
      <c r="I8" s="77"/>
      <c r="J8" s="20">
        <v>1500</v>
      </c>
      <c r="K8" s="20">
        <v>1</v>
      </c>
      <c r="L8" s="22">
        <f>K8*J8*2.1*3.1415*H8*H8/4000000</f>
        <v>10.45235953125</v>
      </c>
      <c r="M8" s="22">
        <v>6.8</v>
      </c>
      <c r="N8" s="23">
        <f t="shared" ref="N8" si="1">(L8-M8)*100/M8</f>
        <v>53.711169577205887</v>
      </c>
      <c r="O8" s="16" t="s">
        <v>18</v>
      </c>
      <c r="P8" s="2"/>
      <c r="Q8" s="2"/>
      <c r="R8" s="10"/>
    </row>
    <row r="9" spans="1:18" x14ac:dyDescent="0.25">
      <c r="R9" s="1"/>
    </row>
    <row r="10" spans="1:18" x14ac:dyDescent="0.25">
      <c r="K10" s="74" t="s">
        <v>11</v>
      </c>
      <c r="L10" s="74"/>
      <c r="M10" s="74"/>
      <c r="N10" s="74"/>
      <c r="O10" s="74"/>
      <c r="P10" s="74"/>
      <c r="Q10" s="29" t="s">
        <v>7</v>
      </c>
      <c r="R10" s="29" t="s">
        <v>5</v>
      </c>
    </row>
    <row r="11" spans="1:18" x14ac:dyDescent="0.25">
      <c r="K11" s="75"/>
      <c r="L11" s="75"/>
      <c r="M11" s="75"/>
      <c r="N11" s="75"/>
      <c r="O11" s="75"/>
      <c r="P11" s="75"/>
      <c r="Q11" s="9"/>
      <c r="R11" s="30"/>
    </row>
    <row r="12" spans="1:18" x14ac:dyDescent="0.25">
      <c r="K12" s="74"/>
      <c r="L12" s="74"/>
      <c r="M12" s="74"/>
      <c r="N12" s="74"/>
      <c r="O12" s="74"/>
      <c r="P12" s="74"/>
      <c r="Q12" s="29"/>
      <c r="R12" s="29"/>
    </row>
    <row r="14" spans="1:18" x14ac:dyDescent="0.25">
      <c r="A14" s="1"/>
      <c r="B14" s="1"/>
      <c r="C14" s="1"/>
      <c r="D14" s="1"/>
      <c r="E14" s="1"/>
      <c r="F14" s="1"/>
      <c r="G14" s="1"/>
      <c r="K14" s="74" t="s">
        <v>14</v>
      </c>
      <c r="L14" s="74"/>
      <c r="M14" s="74"/>
      <c r="N14" s="74"/>
      <c r="O14" s="74"/>
      <c r="P14" s="74"/>
      <c r="Q14" s="29" t="s">
        <v>7</v>
      </c>
      <c r="R14" s="29" t="s">
        <v>5</v>
      </c>
    </row>
    <row r="15" spans="1:18" x14ac:dyDescent="0.25">
      <c r="A15" s="1"/>
      <c r="B15" s="1"/>
      <c r="C15" s="1"/>
      <c r="D15" s="1"/>
      <c r="E15" s="1"/>
      <c r="F15" s="1"/>
      <c r="G15" s="1"/>
      <c r="K15" s="75"/>
      <c r="L15" s="75"/>
      <c r="M15" s="75"/>
      <c r="N15" s="75"/>
      <c r="O15" s="75"/>
      <c r="P15" s="75"/>
      <c r="Q15" s="30"/>
      <c r="R15" s="30"/>
    </row>
    <row r="16" spans="1:18" x14ac:dyDescent="0.25">
      <c r="A16" s="1"/>
      <c r="B16" s="1"/>
      <c r="C16" s="1"/>
      <c r="D16" s="1"/>
      <c r="E16" s="1"/>
      <c r="F16" s="1"/>
      <c r="G16" s="1"/>
      <c r="K16" s="74"/>
      <c r="L16" s="74"/>
      <c r="M16" s="74"/>
      <c r="N16" s="74"/>
      <c r="O16" s="74"/>
      <c r="P16" s="74"/>
      <c r="Q16" s="29"/>
      <c r="R16" s="29"/>
    </row>
    <row r="17" spans="1:18" x14ac:dyDescent="0.25">
      <c r="A17" s="1"/>
      <c r="B17" s="1"/>
      <c r="C17" s="1"/>
      <c r="D17" s="1"/>
      <c r="E17" s="1"/>
      <c r="F17" s="1"/>
      <c r="G17" s="1"/>
      <c r="K17" s="6"/>
      <c r="L17" s="6"/>
      <c r="M17" s="6"/>
      <c r="N17" s="6"/>
      <c r="O17" s="6"/>
      <c r="P17" s="6"/>
      <c r="Q17" s="17"/>
      <c r="R17" s="17"/>
    </row>
    <row r="18" spans="1:18" x14ac:dyDescent="0.25">
      <c r="B18" s="1"/>
      <c r="C18" s="1"/>
      <c r="D18" s="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"/>
    </row>
    <row r="19" spans="1:18" x14ac:dyDescent="0.25">
      <c r="B19" s="1"/>
      <c r="C19" s="1"/>
      <c r="D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</sheetData>
  <mergeCells count="9">
    <mergeCell ref="K12:P12"/>
    <mergeCell ref="K14:P14"/>
    <mergeCell ref="K15:P15"/>
    <mergeCell ref="K16:P16"/>
    <mergeCell ref="H6:I6"/>
    <mergeCell ref="H8:I8"/>
    <mergeCell ref="K10:P10"/>
    <mergeCell ref="K11:P11"/>
    <mergeCell ref="H7:I7"/>
  </mergeCells>
  <pageMargins left="0.13541666666666666" right="0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1010</vt:lpstr>
      <vt:lpstr>1020</vt:lpstr>
      <vt:lpstr>1040</vt:lpstr>
      <vt:lpstr>1060</vt:lpstr>
      <vt:lpstr>1070</vt:lpstr>
      <vt:lpstr>2010</vt:lpstr>
      <vt:lpstr>2110</vt:lpstr>
      <vt:lpstr>2060</vt:lpstr>
      <vt:lpstr>3020</vt:lpstr>
      <vt:lpstr>3030</vt:lpstr>
      <vt:lpstr>3070</vt:lpstr>
      <vt:lpstr>'1010'!Print_Area</vt:lpstr>
      <vt:lpstr>'1020'!Print_Area</vt:lpstr>
      <vt:lpstr>'1040'!Print_Area</vt:lpstr>
      <vt:lpstr>'1060'!Print_Area</vt:lpstr>
      <vt:lpstr>'1070'!Print_Area</vt:lpstr>
      <vt:lpstr>'2010'!Print_Area</vt:lpstr>
      <vt:lpstr>'2060'!Print_Area</vt:lpstr>
      <vt:lpstr>'2110'!Print_Area</vt:lpstr>
      <vt:lpstr>'3020'!Print_Area</vt:lpstr>
      <vt:lpstr>'3030'!Print_Area</vt:lpstr>
      <vt:lpstr>'3070'!Print_Area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2018-10-15T13:38:56Z</dcterms:modified>
</cp:coreProperties>
</file>