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پروژه های ابلاغ نشده\MTO\99.06.05 17177 A 1\"/>
    </mc:Choice>
  </mc:AlternateContent>
  <bookViews>
    <workbookView xWindow="0" yWindow="0" windowWidth="17445" windowHeight="9495" activeTab="1"/>
  </bookViews>
  <sheets>
    <sheet name="17177-FR.PL Scope of Order" sheetId="11" r:id="rId1"/>
    <sheet name="17177-FR.PL-MTOG" sheetId="24" r:id="rId2"/>
    <sheet name="17177-FR.PL-MTOP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63" i="5" l="1"/>
  <c r="H60" i="5"/>
  <c r="H59" i="5"/>
  <c r="H58" i="5"/>
  <c r="H57" i="5"/>
  <c r="H56" i="5"/>
  <c r="H50" i="5"/>
  <c r="H49" i="5"/>
  <c r="H48" i="5"/>
  <c r="H55" i="5"/>
  <c r="H17" i="5"/>
  <c r="H15" i="5"/>
  <c r="H14" i="5"/>
  <c r="H8" i="5"/>
  <c r="H7" i="5"/>
  <c r="H6" i="5"/>
  <c r="H19" i="11"/>
</calcChain>
</file>

<file path=xl/sharedStrings.xml><?xml version="1.0" encoding="utf-8"?>
<sst xmlns="http://schemas.openxmlformats.org/spreadsheetml/2006/main" count="393" uniqueCount="94">
  <si>
    <t>ITEM</t>
  </si>
  <si>
    <t>Pos.</t>
  </si>
  <si>
    <t>Product</t>
  </si>
  <si>
    <t>Product Code</t>
  </si>
  <si>
    <t>Q/P</t>
  </si>
  <si>
    <t>BOM-MTO</t>
  </si>
  <si>
    <t>UNIT</t>
  </si>
  <si>
    <t>Q/O</t>
  </si>
  <si>
    <t>MH</t>
  </si>
  <si>
    <t>Kg</t>
  </si>
  <si>
    <t>-</t>
  </si>
  <si>
    <t>MAT. Desc.</t>
  </si>
  <si>
    <t>Material</t>
  </si>
  <si>
    <t>MATERIAL WH CODE</t>
  </si>
  <si>
    <t>Code</t>
  </si>
  <si>
    <t>Width</t>
  </si>
  <si>
    <t>Height</t>
  </si>
  <si>
    <t>Qty./
Station</t>
  </si>
  <si>
    <t>Summary</t>
  </si>
  <si>
    <t>Type</t>
  </si>
  <si>
    <t>Flow m3/h</t>
  </si>
  <si>
    <t xml:space="preserve">Qty. </t>
  </si>
  <si>
    <t>Total</t>
  </si>
  <si>
    <t>Product 
Per Order</t>
  </si>
  <si>
    <t>Sub Product</t>
  </si>
  <si>
    <t>S.product/
Product</t>
  </si>
  <si>
    <t>S.product/
Order</t>
  </si>
  <si>
    <t>Remarks</t>
  </si>
  <si>
    <t>Fan Ring</t>
  </si>
  <si>
    <t>Application</t>
  </si>
  <si>
    <t>Plenum</t>
  </si>
  <si>
    <t>St-37</t>
  </si>
  <si>
    <t>FR</t>
  </si>
  <si>
    <t>ورق سیاه 8x1500</t>
  </si>
  <si>
    <t>ورق سیاه 4x1250</t>
  </si>
  <si>
    <t>1L.1R</t>
  </si>
  <si>
    <t>2L.2R</t>
  </si>
  <si>
    <t>Station/Item</t>
  </si>
  <si>
    <t>Length</t>
  </si>
  <si>
    <t>Total Net.Weight
(Kg)</t>
  </si>
  <si>
    <t>product
Code</t>
  </si>
  <si>
    <t>ورق سیاه 3x1500</t>
  </si>
  <si>
    <t>ورق سیاه 15x1500</t>
  </si>
  <si>
    <t>ورق سیاه 3x1000</t>
  </si>
  <si>
    <t>2M</t>
  </si>
  <si>
    <t>Packing</t>
  </si>
  <si>
    <t>Wood</t>
  </si>
  <si>
    <t>چوب تخته 25x100x4000</t>
  </si>
  <si>
    <t>چوب چهار تراش 60x60x4000</t>
  </si>
  <si>
    <t>Force</t>
  </si>
  <si>
    <t xml:space="preserve">Fan Ring </t>
  </si>
  <si>
    <t>Side Flange</t>
  </si>
  <si>
    <t>Support Motor</t>
  </si>
  <si>
    <t>1M</t>
  </si>
  <si>
    <t>3L.3R</t>
  </si>
  <si>
    <t>3M</t>
  </si>
  <si>
    <t>PL-9</t>
  </si>
  <si>
    <t>نبشی آهن 6x60x60</t>
  </si>
  <si>
    <t>نبشی آهن 8x80x80</t>
  </si>
  <si>
    <t>PL-5</t>
  </si>
  <si>
    <t>Epoxy Polyamide</t>
  </si>
  <si>
    <t>Polyurethane</t>
  </si>
  <si>
    <t>Epoxy تینر</t>
  </si>
  <si>
    <t>تینر Polyurethane</t>
  </si>
  <si>
    <t>Painting</t>
  </si>
  <si>
    <t>Epoxy</t>
  </si>
  <si>
    <t>Liter</t>
  </si>
  <si>
    <t>Sum of Q/O</t>
  </si>
  <si>
    <t>E-3170-01 &amp; 02</t>
  </si>
  <si>
    <t>E-3170-01&amp;02</t>
  </si>
  <si>
    <t>Ø2765</t>
  </si>
  <si>
    <t>E-3130-01</t>
  </si>
  <si>
    <t>Ø3380</t>
  </si>
  <si>
    <t>Fan Ring E-3170</t>
  </si>
  <si>
    <t>Plenum E-3170</t>
  </si>
  <si>
    <t>Fan Ring E-3130</t>
  </si>
  <si>
    <t>Plenum E-3130</t>
  </si>
  <si>
    <t>ورق سیاه 4x1500</t>
  </si>
  <si>
    <t>ورق سیاه 4x1000</t>
  </si>
  <si>
    <t>PL-4</t>
  </si>
  <si>
    <t>3M1,3M2</t>
  </si>
  <si>
    <t xml:space="preserve"> Zinc Rich Epoxy رنگ</t>
  </si>
  <si>
    <t>Epoxy Polyamide MIO رنگ</t>
  </si>
  <si>
    <t>Polyurethane رنگ Ral 1007</t>
  </si>
  <si>
    <t>Inorganic Zinc Ethyl Silicate رنگ</t>
  </si>
  <si>
    <t xml:space="preserve"> Zinc Rich</t>
  </si>
  <si>
    <t>Aluminium Silicone رنگ</t>
  </si>
  <si>
    <t>Aluminium Silicone رنگ Ral 9006</t>
  </si>
  <si>
    <t>Aluminium Silicone</t>
  </si>
  <si>
    <t xml:space="preserve"> Ethyl Silicate تینر</t>
  </si>
  <si>
    <t>تینر Aluminium Silicone</t>
  </si>
  <si>
    <t>Zinc Ethyl Silicate</t>
  </si>
  <si>
    <t xml:space="preserve"> Ethyl Silicate</t>
  </si>
  <si>
    <t>Materila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</si>
</sst>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0"/>
      <color theme="1"/>
      <name val="Calibri Light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theme="1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4" fillId="4" borderId="0" xfId="0" applyFont="1" applyFill="1"/>
    <xf numFmtId="0" fontId="5" fillId="4" borderId="0" xfId="0" applyFont="1" applyFill="1"/>
    <xf numFmtId="0" fontId="4" fillId="4" borderId="0" xfId="0" applyFont="1" applyFill="1" applyAlignment="1">
      <alignment horizontal="center"/>
    </xf>
    <xf numFmtId="0" fontId="5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7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1" fillId="6" borderId="1" xfId="0" applyFont="1" applyFill="1" applyBorder="1" applyAlignment="1">
      <alignment horizontal="center" vertical="center"/>
    </xf>
    <xf numFmtId="2" fontId="1" fillId="6" borderId="1" xfId="0" applyNumberFormat="1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2" fontId="1" fillId="6" borderId="0" xfId="0" applyNumberFormat="1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0" fillId="0" borderId="1" xfId="0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6" borderId="0" xfId="0" applyFill="1"/>
    <xf numFmtId="0" fontId="1" fillId="2" borderId="6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</cellXfs>
  <cellStyles count="2">
    <cellStyle name="Normal" xfId="0" builtinId="0"/>
    <cellStyle name="Percent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view="pageLayout" zoomScale="145" zoomScaleNormal="100" zoomScalePageLayoutView="145" workbookViewId="0">
      <selection activeCell="G8" sqref="G8"/>
    </sheetView>
  </sheetViews>
  <sheetFormatPr defaultColWidth="8.7109375" defaultRowHeight="12" x14ac:dyDescent="0.2"/>
  <cols>
    <col min="1" max="1" width="4.42578125" style="12" bestFit="1" customWidth="1"/>
    <col min="2" max="2" width="12.140625" style="12" customWidth="1"/>
    <col min="3" max="3" width="8.7109375" style="12"/>
    <col min="4" max="4" width="13.7109375" style="12" bestFit="1" customWidth="1"/>
    <col min="5" max="5" width="8.7109375" style="12"/>
    <col min="6" max="6" width="8.5703125" style="12" bestFit="1" customWidth="1"/>
    <col min="7" max="7" width="10" style="12" bestFit="1" customWidth="1"/>
    <col min="8" max="8" width="10" style="12" customWidth="1"/>
    <col min="9" max="9" width="13.85546875" style="12" bestFit="1" customWidth="1"/>
    <col min="10" max="10" width="6.140625" style="12" bestFit="1" customWidth="1"/>
    <col min="11" max="16384" width="8.7109375" style="12"/>
  </cols>
  <sheetData>
    <row r="2" spans="1:11" ht="24" x14ac:dyDescent="0.2">
      <c r="A2" s="10" t="s">
        <v>1</v>
      </c>
      <c r="B2" s="10" t="s">
        <v>37</v>
      </c>
      <c r="C2" s="10" t="s">
        <v>2</v>
      </c>
      <c r="D2" s="10" t="s">
        <v>15</v>
      </c>
      <c r="E2" s="10" t="s">
        <v>16</v>
      </c>
      <c r="F2" s="10" t="s">
        <v>38</v>
      </c>
      <c r="G2" s="10" t="s">
        <v>29</v>
      </c>
      <c r="H2" s="11" t="s">
        <v>17</v>
      </c>
      <c r="I2" s="11"/>
      <c r="K2" s="10"/>
    </row>
    <row r="3" spans="1:11" ht="12.75" x14ac:dyDescent="0.2">
      <c r="A3" s="26">
        <v>1</v>
      </c>
      <c r="B3" s="2" t="s">
        <v>69</v>
      </c>
      <c r="C3" s="2" t="s">
        <v>28</v>
      </c>
      <c r="D3" s="32" t="s">
        <v>70</v>
      </c>
      <c r="E3" s="13">
        <v>600</v>
      </c>
      <c r="F3" s="13" t="s">
        <v>10</v>
      </c>
      <c r="G3" s="13" t="s">
        <v>49</v>
      </c>
      <c r="H3" s="13">
        <v>2</v>
      </c>
      <c r="I3" s="13"/>
    </row>
    <row r="4" spans="1:11" ht="12.75" x14ac:dyDescent="0.2">
      <c r="A4" s="26">
        <v>2</v>
      </c>
      <c r="B4" s="2" t="s">
        <v>69</v>
      </c>
      <c r="C4" s="13" t="s">
        <v>30</v>
      </c>
      <c r="D4" s="13">
        <v>3765</v>
      </c>
      <c r="E4" s="13">
        <v>770</v>
      </c>
      <c r="F4" s="13">
        <v>3965</v>
      </c>
      <c r="G4" s="13" t="s">
        <v>49</v>
      </c>
      <c r="H4" s="13">
        <v>2</v>
      </c>
      <c r="I4" s="13"/>
    </row>
    <row r="5" spans="1:11" ht="12.75" x14ac:dyDescent="0.2">
      <c r="A5" s="26">
        <v>1</v>
      </c>
      <c r="B5" s="2" t="s">
        <v>71</v>
      </c>
      <c r="C5" s="2" t="s">
        <v>28</v>
      </c>
      <c r="D5" s="32" t="s">
        <v>72</v>
      </c>
      <c r="E5" s="13">
        <v>600</v>
      </c>
      <c r="F5" s="13" t="s">
        <v>10</v>
      </c>
      <c r="G5" s="13" t="s">
        <v>49</v>
      </c>
      <c r="H5" s="13">
        <v>4</v>
      </c>
      <c r="I5" s="13"/>
    </row>
    <row r="6" spans="1:11" ht="12.75" x14ac:dyDescent="0.2">
      <c r="A6" s="26">
        <v>2</v>
      </c>
      <c r="B6" s="2" t="s">
        <v>71</v>
      </c>
      <c r="C6" s="13" t="s">
        <v>30</v>
      </c>
      <c r="D6" s="13">
        <v>3965</v>
      </c>
      <c r="E6" s="13">
        <v>700</v>
      </c>
      <c r="F6" s="13">
        <v>4515</v>
      </c>
      <c r="G6" s="13" t="s">
        <v>49</v>
      </c>
      <c r="H6" s="13">
        <v>4</v>
      </c>
      <c r="I6" s="13"/>
      <c r="J6" s="13"/>
    </row>
    <row r="7" spans="1:11" ht="12.75" x14ac:dyDescent="0.2">
      <c r="A7" s="26"/>
      <c r="B7" s="1"/>
      <c r="C7" s="13"/>
      <c r="D7" s="13"/>
      <c r="E7" s="13"/>
      <c r="F7" s="14"/>
      <c r="G7" s="13"/>
      <c r="H7" s="13"/>
      <c r="I7" s="13"/>
      <c r="J7" s="13"/>
    </row>
    <row r="8" spans="1:11" x14ac:dyDescent="0.2">
      <c r="B8" s="15" t="s">
        <v>18</v>
      </c>
      <c r="C8" s="16"/>
      <c r="D8" s="16"/>
    </row>
    <row r="9" spans="1:11" x14ac:dyDescent="0.2">
      <c r="B9" s="17" t="s">
        <v>19</v>
      </c>
      <c r="C9" s="17" t="s">
        <v>20</v>
      </c>
      <c r="D9" s="17" t="s">
        <v>21</v>
      </c>
    </row>
    <row r="10" spans="1:11" x14ac:dyDescent="0.2">
      <c r="B10" s="16"/>
      <c r="C10" s="18"/>
      <c r="D10" s="19"/>
    </row>
    <row r="11" spans="1:11" x14ac:dyDescent="0.2">
      <c r="B11" s="15" t="s">
        <v>22</v>
      </c>
      <c r="C11" s="18"/>
      <c r="D11" s="18"/>
    </row>
    <row r="13" spans="1:11" x14ac:dyDescent="0.2">
      <c r="B13" s="15"/>
      <c r="C13" s="15" t="s">
        <v>19</v>
      </c>
      <c r="D13" s="20"/>
    </row>
    <row r="14" spans="1:11" ht="36" x14ac:dyDescent="0.2">
      <c r="B14" s="21" t="s">
        <v>2</v>
      </c>
      <c r="C14" s="21" t="s">
        <v>23</v>
      </c>
      <c r="D14" s="21" t="s">
        <v>24</v>
      </c>
      <c r="E14" s="21" t="s">
        <v>25</v>
      </c>
      <c r="F14" s="21" t="s">
        <v>26</v>
      </c>
      <c r="G14" s="21" t="s">
        <v>40</v>
      </c>
      <c r="H14" s="21" t="s">
        <v>39</v>
      </c>
      <c r="I14" s="21" t="s">
        <v>27</v>
      </c>
    </row>
    <row r="15" spans="1:11" ht="14.25" customHeight="1" x14ac:dyDescent="0.2">
      <c r="B15" s="22" t="s">
        <v>73</v>
      </c>
      <c r="C15" s="23">
        <v>2</v>
      </c>
      <c r="D15" s="27" t="s">
        <v>10</v>
      </c>
      <c r="E15" s="27" t="s">
        <v>10</v>
      </c>
      <c r="F15" s="25" t="s">
        <v>10</v>
      </c>
      <c r="G15" s="25">
        <v>180000000</v>
      </c>
      <c r="H15" s="25">
        <v>475</v>
      </c>
      <c r="I15" s="28" t="s">
        <v>10</v>
      </c>
    </row>
    <row r="16" spans="1:11" ht="12.75" x14ac:dyDescent="0.2">
      <c r="B16" s="22" t="s">
        <v>74</v>
      </c>
      <c r="C16" s="23">
        <v>2</v>
      </c>
      <c r="D16" s="24" t="s">
        <v>10</v>
      </c>
      <c r="E16" s="27" t="s">
        <v>10</v>
      </c>
      <c r="F16" s="25" t="s">
        <v>10</v>
      </c>
      <c r="G16" s="4">
        <v>181000000</v>
      </c>
      <c r="H16" s="4">
        <v>982</v>
      </c>
      <c r="I16" s="28" t="s">
        <v>10</v>
      </c>
    </row>
    <row r="17" spans="2:9" ht="12.75" x14ac:dyDescent="0.2">
      <c r="B17" s="41" t="s">
        <v>75</v>
      </c>
      <c r="C17" s="23">
        <v>4</v>
      </c>
      <c r="D17" s="27" t="s">
        <v>10</v>
      </c>
      <c r="E17" s="27" t="s">
        <v>10</v>
      </c>
      <c r="F17" s="25" t="s">
        <v>10</v>
      </c>
      <c r="G17" s="25">
        <v>180000000</v>
      </c>
      <c r="H17" s="25">
        <v>1077</v>
      </c>
      <c r="I17" s="28" t="s">
        <v>10</v>
      </c>
    </row>
    <row r="18" spans="2:9" ht="12.75" x14ac:dyDescent="0.2">
      <c r="B18" s="41" t="s">
        <v>76</v>
      </c>
      <c r="C18" s="23">
        <v>4</v>
      </c>
      <c r="D18" s="24" t="s">
        <v>10</v>
      </c>
      <c r="E18" s="27" t="s">
        <v>10</v>
      </c>
      <c r="F18" s="25" t="s">
        <v>10</v>
      </c>
      <c r="G18" s="4">
        <v>181000000</v>
      </c>
      <c r="H18" s="4">
        <v>2230</v>
      </c>
      <c r="I18" s="28" t="s">
        <v>10</v>
      </c>
    </row>
    <row r="19" spans="2:9" ht="12.75" x14ac:dyDescent="0.2">
      <c r="H19" s="4">
        <f>SUM(H15:H18)</f>
        <v>4764</v>
      </c>
    </row>
  </sheetData>
  <pageMargins left="0.7" right="0.7" top="1.4375" bottom="0.75" header="0.3" footer="0.3"/>
  <pageSetup orientation="portrait" horizontalDpi="1200" verticalDpi="1200" r:id="rId1"/>
  <headerFooter>
    <oddHeader>&amp;L&amp;10Project: 17177
Client: ABAN Air Cooler
Contractor: xxxx
Contract №.: -
CII Project No.: 20177&amp;11
&amp;C&amp;"-,Bold"&amp;12Scope of Work
Fan Ring &amp; Plenum&amp;R&amp;9 1399/06/10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B21" sqref="B21"/>
    </sheetView>
  </sheetViews>
  <sheetFormatPr defaultRowHeight="15" x14ac:dyDescent="0.25"/>
  <cols>
    <col min="1" max="1" width="30.28515625" style="44" bestFit="1" customWidth="1"/>
    <col min="2" max="2" width="18.5703125" style="44" bestFit="1" customWidth="1"/>
    <col min="3" max="3" width="19.28515625" style="44" bestFit="1" customWidth="1"/>
    <col min="4" max="4" width="7.28515625" style="44" bestFit="1" customWidth="1"/>
    <col min="5" max="5" width="11.28515625" style="44" bestFit="1" customWidth="1"/>
    <col min="6" max="16384" width="9.140625" style="44"/>
  </cols>
  <sheetData>
    <row r="1" spans="1:5" x14ac:dyDescent="0.25">
      <c r="A1" s="45" t="s">
        <v>93</v>
      </c>
      <c r="B1" s="45" t="s">
        <v>12</v>
      </c>
      <c r="C1" s="45" t="s">
        <v>13</v>
      </c>
      <c r="D1" s="45" t="s">
        <v>6</v>
      </c>
      <c r="E1" s="45" t="s">
        <v>67</v>
      </c>
    </row>
    <row r="2" spans="1:5" x14ac:dyDescent="0.25">
      <c r="A2" s="39" t="s">
        <v>89</v>
      </c>
      <c r="B2" s="39" t="s">
        <v>92</v>
      </c>
      <c r="C2" s="39">
        <v>683900008</v>
      </c>
      <c r="D2" s="39" t="s">
        <v>66</v>
      </c>
      <c r="E2" s="40">
        <v>275</v>
      </c>
    </row>
    <row r="3" spans="1:5" x14ac:dyDescent="0.25">
      <c r="A3" s="39" t="s">
        <v>81</v>
      </c>
      <c r="B3" s="39" t="s">
        <v>85</v>
      </c>
      <c r="C3" s="39">
        <v>683900001</v>
      </c>
      <c r="D3" s="39" t="s">
        <v>9</v>
      </c>
      <c r="E3" s="40">
        <v>30</v>
      </c>
    </row>
    <row r="4" spans="1:5" x14ac:dyDescent="0.25">
      <c r="A4" s="39" t="s">
        <v>86</v>
      </c>
      <c r="B4" s="39" t="s">
        <v>88</v>
      </c>
      <c r="C4" s="39">
        <v>683900006</v>
      </c>
      <c r="D4" s="39" t="s">
        <v>9</v>
      </c>
      <c r="E4" s="40">
        <v>110</v>
      </c>
    </row>
    <row r="5" spans="1:5" x14ac:dyDescent="0.25">
      <c r="A5" s="39" t="s">
        <v>87</v>
      </c>
      <c r="B5" s="39" t="s">
        <v>88</v>
      </c>
      <c r="C5" s="39">
        <v>683900020</v>
      </c>
      <c r="D5" s="39" t="s">
        <v>9</v>
      </c>
      <c r="E5" s="40">
        <v>55</v>
      </c>
    </row>
    <row r="6" spans="1:5" x14ac:dyDescent="0.25">
      <c r="A6" s="39" t="s">
        <v>82</v>
      </c>
      <c r="B6" s="39" t="s">
        <v>60</v>
      </c>
      <c r="C6" s="39">
        <v>683900006</v>
      </c>
      <c r="D6" s="39" t="s">
        <v>9</v>
      </c>
      <c r="E6" s="40">
        <v>22</v>
      </c>
    </row>
    <row r="7" spans="1:5" x14ac:dyDescent="0.25">
      <c r="A7" s="39" t="s">
        <v>62</v>
      </c>
      <c r="B7" s="39" t="s">
        <v>65</v>
      </c>
      <c r="C7" s="39">
        <v>683900008</v>
      </c>
      <c r="D7" s="39" t="s">
        <v>66</v>
      </c>
      <c r="E7" s="40">
        <v>55</v>
      </c>
    </row>
    <row r="8" spans="1:5" x14ac:dyDescent="0.25">
      <c r="A8" s="39" t="s">
        <v>84</v>
      </c>
      <c r="B8" s="39" t="s">
        <v>91</v>
      </c>
      <c r="C8" s="39">
        <v>683900001</v>
      </c>
      <c r="D8" s="39" t="s">
        <v>9</v>
      </c>
      <c r="E8" s="40">
        <v>150</v>
      </c>
    </row>
    <row r="9" spans="1:5" x14ac:dyDescent="0.25">
      <c r="A9" s="39" t="s">
        <v>83</v>
      </c>
      <c r="B9" s="39" t="s">
        <v>61</v>
      </c>
      <c r="C9" s="39">
        <v>683900020</v>
      </c>
      <c r="D9" s="39" t="s">
        <v>9</v>
      </c>
      <c r="E9" s="40">
        <v>11</v>
      </c>
    </row>
    <row r="10" spans="1:5" x14ac:dyDescent="0.25">
      <c r="A10" s="39" t="s">
        <v>90</v>
      </c>
      <c r="B10" s="39" t="s">
        <v>88</v>
      </c>
      <c r="C10" s="39">
        <v>683900005</v>
      </c>
      <c r="D10" s="39" t="s">
        <v>66</v>
      </c>
      <c r="E10" s="40">
        <v>25</v>
      </c>
    </row>
    <row r="11" spans="1:5" x14ac:dyDescent="0.25">
      <c r="A11" s="39" t="s">
        <v>63</v>
      </c>
      <c r="B11" s="39" t="s">
        <v>61</v>
      </c>
      <c r="C11" s="39">
        <v>683900005</v>
      </c>
      <c r="D11" s="39" t="s">
        <v>66</v>
      </c>
      <c r="E11" s="40">
        <v>5</v>
      </c>
    </row>
    <row r="12" spans="1:5" x14ac:dyDescent="0.25">
      <c r="A12" s="39" t="s">
        <v>47</v>
      </c>
      <c r="B12" s="39" t="s">
        <v>46</v>
      </c>
      <c r="C12" s="39">
        <v>320104000</v>
      </c>
      <c r="D12" s="39" t="s">
        <v>9</v>
      </c>
      <c r="E12" s="40">
        <v>96</v>
      </c>
    </row>
    <row r="13" spans="1:5" x14ac:dyDescent="0.25">
      <c r="A13" s="39" t="s">
        <v>48</v>
      </c>
      <c r="B13" s="39" t="s">
        <v>46</v>
      </c>
      <c r="C13" s="39">
        <v>330104000</v>
      </c>
      <c r="D13" s="39" t="s">
        <v>9</v>
      </c>
      <c r="E13" s="40">
        <v>48</v>
      </c>
    </row>
    <row r="14" spans="1:5" x14ac:dyDescent="0.25">
      <c r="A14" s="39" t="s">
        <v>57</v>
      </c>
      <c r="B14" s="39" t="s">
        <v>31</v>
      </c>
      <c r="C14" s="39">
        <v>221060606</v>
      </c>
      <c r="D14" s="39" t="s">
        <v>9</v>
      </c>
      <c r="E14" s="40">
        <v>97</v>
      </c>
    </row>
    <row r="15" spans="1:5" x14ac:dyDescent="0.25">
      <c r="A15" s="39" t="s">
        <v>58</v>
      </c>
      <c r="B15" s="39" t="s">
        <v>31</v>
      </c>
      <c r="C15" s="39">
        <v>221080808</v>
      </c>
      <c r="D15" s="39" t="s">
        <v>9</v>
      </c>
      <c r="E15" s="40">
        <v>174</v>
      </c>
    </row>
    <row r="16" spans="1:5" x14ac:dyDescent="0.25">
      <c r="A16" s="39" t="s">
        <v>42</v>
      </c>
      <c r="B16" s="39" t="s">
        <v>31</v>
      </c>
      <c r="C16" s="39">
        <v>131500150</v>
      </c>
      <c r="D16" s="39" t="s">
        <v>9</v>
      </c>
      <c r="E16" s="40">
        <v>606</v>
      </c>
    </row>
    <row r="17" spans="1:5" x14ac:dyDescent="0.25">
      <c r="A17" s="39" t="s">
        <v>43</v>
      </c>
      <c r="B17" s="39" t="s">
        <v>31</v>
      </c>
      <c r="C17" s="39">
        <v>130300100</v>
      </c>
      <c r="D17" s="39" t="s">
        <v>9</v>
      </c>
      <c r="E17" s="40">
        <v>2339</v>
      </c>
    </row>
    <row r="18" spans="1:5" x14ac:dyDescent="0.25">
      <c r="A18" s="39" t="s">
        <v>41</v>
      </c>
      <c r="B18" s="39" t="s">
        <v>31</v>
      </c>
      <c r="C18" s="39">
        <v>130300150</v>
      </c>
      <c r="D18" s="39" t="s">
        <v>9</v>
      </c>
      <c r="E18" s="40">
        <v>1243</v>
      </c>
    </row>
    <row r="19" spans="1:5" x14ac:dyDescent="0.25">
      <c r="A19" s="39" t="s">
        <v>78</v>
      </c>
      <c r="B19" s="39" t="s">
        <v>31</v>
      </c>
      <c r="C19" s="39">
        <v>130400100</v>
      </c>
      <c r="D19" s="39" t="s">
        <v>9</v>
      </c>
      <c r="E19" s="40">
        <v>380</v>
      </c>
    </row>
    <row r="20" spans="1:5" x14ac:dyDescent="0.25">
      <c r="A20" s="39" t="s">
        <v>34</v>
      </c>
      <c r="B20" s="39" t="s">
        <v>31</v>
      </c>
      <c r="C20" s="39">
        <v>130400125</v>
      </c>
      <c r="D20" s="39" t="s">
        <v>9</v>
      </c>
      <c r="E20" s="40">
        <v>525</v>
      </c>
    </row>
    <row r="21" spans="1:5" x14ac:dyDescent="0.25">
      <c r="A21" s="39" t="s">
        <v>77</v>
      </c>
      <c r="B21" s="39" t="s">
        <v>31</v>
      </c>
      <c r="C21" s="39">
        <v>130400150</v>
      </c>
      <c r="D21" s="39" t="s">
        <v>9</v>
      </c>
      <c r="E21" s="40">
        <v>346</v>
      </c>
    </row>
    <row r="22" spans="1:5" x14ac:dyDescent="0.25">
      <c r="A22" s="39" t="s">
        <v>33</v>
      </c>
      <c r="B22" s="39" t="s">
        <v>31</v>
      </c>
      <c r="C22" s="39">
        <v>130800150</v>
      </c>
      <c r="D22" s="39" t="s">
        <v>9</v>
      </c>
      <c r="E22" s="40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58" zoomScaleNormal="100" workbookViewId="0">
      <selection activeCell="D26" sqref="D26"/>
    </sheetView>
  </sheetViews>
  <sheetFormatPr defaultRowHeight="15" x14ac:dyDescent="0.25"/>
  <cols>
    <col min="1" max="1" width="20.28515625" bestFit="1" customWidth="1"/>
    <col min="2" max="2" width="4.140625" bestFit="1" customWidth="1"/>
    <col min="3" max="3" width="21.140625" bestFit="1" customWidth="1"/>
    <col min="4" max="4" width="11.28515625" bestFit="1" customWidth="1"/>
    <col min="5" max="5" width="34" bestFit="1" customWidth="1"/>
    <col min="6" max="6" width="15.42578125" customWidth="1"/>
    <col min="7" max="7" width="16.42578125" bestFit="1" customWidth="1"/>
    <col min="8" max="8" width="7.42578125" bestFit="1" customWidth="1"/>
    <col min="9" max="9" width="5.140625" bestFit="1" customWidth="1"/>
    <col min="10" max="10" width="8.42578125" bestFit="1" customWidth="1"/>
    <col min="11" max="11" width="3.7109375" bestFit="1" customWidth="1"/>
  </cols>
  <sheetData>
    <row r="1" spans="1:11" x14ac:dyDescent="0.25">
      <c r="A1" s="7" t="s">
        <v>0</v>
      </c>
      <c r="B1" s="2"/>
      <c r="C1" s="2"/>
      <c r="D1" s="2"/>
      <c r="E1" s="2"/>
      <c r="F1" s="2"/>
      <c r="G1" s="2"/>
      <c r="H1" s="5"/>
      <c r="I1" s="2"/>
      <c r="J1" s="5"/>
      <c r="K1" s="2"/>
    </row>
    <row r="2" spans="1:11" x14ac:dyDescent="0.25">
      <c r="A2" s="8" t="s">
        <v>68</v>
      </c>
      <c r="B2" s="2"/>
      <c r="C2" s="2"/>
      <c r="D2" s="2"/>
      <c r="E2" s="2"/>
      <c r="F2" s="2"/>
      <c r="G2" s="2"/>
      <c r="H2" s="5"/>
      <c r="I2" s="2"/>
      <c r="J2" s="5"/>
      <c r="K2" s="2"/>
    </row>
    <row r="3" spans="1:11" x14ac:dyDescent="0.25">
      <c r="A3" s="9"/>
      <c r="B3" s="2"/>
      <c r="C3" s="2"/>
      <c r="D3" s="2"/>
      <c r="E3" s="2"/>
      <c r="F3" s="2"/>
      <c r="G3" s="2"/>
      <c r="H3" s="5"/>
      <c r="I3" s="2"/>
      <c r="J3" s="5"/>
      <c r="K3" s="2"/>
    </row>
    <row r="4" spans="1:11" x14ac:dyDescent="0.25">
      <c r="A4" s="2"/>
      <c r="B4" s="2"/>
      <c r="C4" s="2"/>
      <c r="D4" s="2"/>
      <c r="E4" s="3" t="s">
        <v>5</v>
      </c>
      <c r="F4" s="3"/>
      <c r="G4" s="2"/>
      <c r="H4" s="5"/>
      <c r="I4" s="2"/>
      <c r="J4" s="5"/>
      <c r="K4" s="2"/>
    </row>
    <row r="5" spans="1:11" x14ac:dyDescent="0.25">
      <c r="A5" s="37" t="s">
        <v>2</v>
      </c>
      <c r="B5" s="4" t="s">
        <v>1</v>
      </c>
      <c r="C5" s="4" t="s">
        <v>2</v>
      </c>
      <c r="D5" s="4" t="s">
        <v>3</v>
      </c>
      <c r="E5" s="4" t="s">
        <v>11</v>
      </c>
      <c r="F5" s="4" t="s">
        <v>12</v>
      </c>
      <c r="G5" s="4" t="s">
        <v>13</v>
      </c>
      <c r="H5" s="6" t="s">
        <v>4</v>
      </c>
      <c r="I5" s="4" t="s">
        <v>6</v>
      </c>
      <c r="J5" s="6" t="s">
        <v>7</v>
      </c>
      <c r="K5" s="4" t="s">
        <v>8</v>
      </c>
    </row>
    <row r="6" spans="1:11" x14ac:dyDescent="0.25">
      <c r="A6" s="37" t="s">
        <v>50</v>
      </c>
      <c r="B6" s="29">
        <v>1</v>
      </c>
      <c r="C6" s="29" t="s">
        <v>32</v>
      </c>
      <c r="D6" s="29" t="s">
        <v>10</v>
      </c>
      <c r="E6" s="29" t="s">
        <v>41</v>
      </c>
      <c r="F6" s="29" t="s">
        <v>31</v>
      </c>
      <c r="G6" s="29">
        <v>130300150</v>
      </c>
      <c r="H6" s="30">
        <f>367/2</f>
        <v>183.5</v>
      </c>
      <c r="I6" s="29" t="s">
        <v>9</v>
      </c>
      <c r="J6" s="30">
        <v>367</v>
      </c>
      <c r="K6" s="29"/>
    </row>
    <row r="7" spans="1:11" x14ac:dyDescent="0.25">
      <c r="A7" s="37" t="s">
        <v>14</v>
      </c>
      <c r="B7" s="29">
        <v>2</v>
      </c>
      <c r="C7" s="29" t="s">
        <v>51</v>
      </c>
      <c r="D7" s="29" t="s">
        <v>10</v>
      </c>
      <c r="E7" s="29" t="s">
        <v>33</v>
      </c>
      <c r="F7" s="29" t="s">
        <v>31</v>
      </c>
      <c r="G7" s="29">
        <v>130800150</v>
      </c>
      <c r="H7" s="30">
        <f>56/2</f>
        <v>28</v>
      </c>
      <c r="I7" s="29" t="s">
        <v>9</v>
      </c>
      <c r="J7" s="30">
        <v>56</v>
      </c>
      <c r="K7" s="29"/>
    </row>
    <row r="8" spans="1:11" x14ac:dyDescent="0.25">
      <c r="A8" s="37">
        <v>180000000</v>
      </c>
      <c r="B8" s="29">
        <v>3</v>
      </c>
      <c r="C8" s="29" t="s">
        <v>52</v>
      </c>
      <c r="D8" s="29" t="s">
        <v>10</v>
      </c>
      <c r="E8" s="29" t="s">
        <v>42</v>
      </c>
      <c r="F8" s="29" t="s">
        <v>31</v>
      </c>
      <c r="G8" s="29">
        <v>131500150</v>
      </c>
      <c r="H8" s="30">
        <f>203/2</f>
        <v>101.5</v>
      </c>
      <c r="I8" s="29" t="s">
        <v>9</v>
      </c>
      <c r="J8" s="30">
        <v>203</v>
      </c>
      <c r="K8" s="29"/>
    </row>
    <row r="9" spans="1:11" x14ac:dyDescent="0.25">
      <c r="A9" s="37" t="s">
        <v>7</v>
      </c>
      <c r="B9" s="34"/>
      <c r="C9" s="34"/>
      <c r="D9" s="34"/>
      <c r="E9" s="34"/>
      <c r="F9" s="34"/>
      <c r="G9" s="34"/>
      <c r="H9" s="33"/>
      <c r="I9" s="34"/>
      <c r="J9" s="33"/>
      <c r="K9" s="34"/>
    </row>
    <row r="10" spans="1:11" x14ac:dyDescent="0.25">
      <c r="A10" s="37">
        <v>2</v>
      </c>
      <c r="B10" s="34"/>
      <c r="C10" s="34"/>
      <c r="D10" s="34"/>
      <c r="E10" s="34"/>
      <c r="F10" s="34"/>
      <c r="G10" s="34"/>
      <c r="H10" s="33"/>
      <c r="I10" s="34"/>
      <c r="J10" s="33"/>
      <c r="K10" s="34"/>
    </row>
    <row r="11" spans="1:11" x14ac:dyDescent="0.25">
      <c r="A11" s="2"/>
      <c r="B11" s="34"/>
      <c r="C11" s="34"/>
      <c r="D11" s="34"/>
      <c r="E11" s="34"/>
      <c r="F11" s="34"/>
      <c r="G11" s="34"/>
      <c r="H11" s="33"/>
      <c r="I11" s="34"/>
      <c r="J11" s="33"/>
      <c r="K11" s="34"/>
    </row>
    <row r="12" spans="1:11" x14ac:dyDescent="0.25">
      <c r="A12" s="37" t="s">
        <v>2</v>
      </c>
      <c r="B12" s="35"/>
      <c r="C12" s="4"/>
      <c r="D12" s="4"/>
      <c r="E12" s="4"/>
      <c r="F12" s="4"/>
      <c r="G12" s="4"/>
      <c r="H12" s="6"/>
      <c r="I12" s="4"/>
      <c r="J12" s="30"/>
      <c r="K12" s="4"/>
    </row>
    <row r="13" spans="1:11" x14ac:dyDescent="0.25">
      <c r="A13" s="37" t="s">
        <v>30</v>
      </c>
      <c r="B13" s="36">
        <v>1</v>
      </c>
      <c r="C13" s="29" t="s">
        <v>36</v>
      </c>
      <c r="D13" s="29" t="s">
        <v>10</v>
      </c>
      <c r="E13" s="29" t="s">
        <v>43</v>
      </c>
      <c r="F13" s="29" t="s">
        <v>31</v>
      </c>
      <c r="G13" s="29">
        <v>130300100</v>
      </c>
      <c r="H13" s="30">
        <v>125</v>
      </c>
      <c r="I13" s="29" t="s">
        <v>9</v>
      </c>
      <c r="J13" s="30">
        <v>250</v>
      </c>
      <c r="K13" s="29"/>
    </row>
    <row r="14" spans="1:11" x14ac:dyDescent="0.25">
      <c r="A14" s="37" t="s">
        <v>14</v>
      </c>
      <c r="B14" s="36">
        <v>2</v>
      </c>
      <c r="C14" s="29" t="s">
        <v>44</v>
      </c>
      <c r="D14" s="29" t="s">
        <v>10</v>
      </c>
      <c r="E14" s="29" t="s">
        <v>43</v>
      </c>
      <c r="F14" s="29" t="s">
        <v>31</v>
      </c>
      <c r="G14" s="29">
        <v>130300100</v>
      </c>
      <c r="H14" s="30">
        <f>127/2</f>
        <v>63.5</v>
      </c>
      <c r="I14" s="29" t="s">
        <v>9</v>
      </c>
      <c r="J14" s="30">
        <v>127</v>
      </c>
      <c r="K14" s="29"/>
    </row>
    <row r="15" spans="1:11" x14ac:dyDescent="0.25">
      <c r="A15" s="37">
        <v>181000000</v>
      </c>
      <c r="B15" s="29">
        <v>3</v>
      </c>
      <c r="C15" s="29" t="s">
        <v>53</v>
      </c>
      <c r="D15" s="29" t="s">
        <v>10</v>
      </c>
      <c r="E15" s="29" t="s">
        <v>43</v>
      </c>
      <c r="F15" s="29" t="s">
        <v>31</v>
      </c>
      <c r="G15" s="29">
        <v>130300100</v>
      </c>
      <c r="H15" s="30">
        <f>146/2</f>
        <v>73</v>
      </c>
      <c r="I15" s="29" t="s">
        <v>9</v>
      </c>
      <c r="J15" s="30">
        <v>146</v>
      </c>
      <c r="K15" s="29"/>
    </row>
    <row r="16" spans="1:11" x14ac:dyDescent="0.25">
      <c r="A16" s="37" t="s">
        <v>7</v>
      </c>
      <c r="B16" s="36">
        <v>4</v>
      </c>
      <c r="C16" s="29" t="s">
        <v>35</v>
      </c>
      <c r="D16" s="29" t="s">
        <v>10</v>
      </c>
      <c r="E16" s="29" t="s">
        <v>43</v>
      </c>
      <c r="F16" s="29" t="s">
        <v>31</v>
      </c>
      <c r="G16" s="29">
        <v>130300100</v>
      </c>
      <c r="H16" s="30">
        <v>106</v>
      </c>
      <c r="I16" s="29" t="s">
        <v>9</v>
      </c>
      <c r="J16" s="30">
        <v>212</v>
      </c>
      <c r="K16" s="29"/>
    </row>
    <row r="17" spans="1:11" x14ac:dyDescent="0.25">
      <c r="A17" s="37">
        <v>2</v>
      </c>
      <c r="B17" s="36">
        <v>5</v>
      </c>
      <c r="C17" s="29" t="s">
        <v>54</v>
      </c>
      <c r="D17" s="29" t="s">
        <v>10</v>
      </c>
      <c r="E17" s="29" t="s">
        <v>77</v>
      </c>
      <c r="F17" s="29" t="s">
        <v>31</v>
      </c>
      <c r="G17" s="29">
        <v>130400150</v>
      </c>
      <c r="H17" s="30">
        <f>346/2</f>
        <v>173</v>
      </c>
      <c r="I17" s="29" t="s">
        <v>9</v>
      </c>
      <c r="J17" s="30">
        <v>346</v>
      </c>
      <c r="K17" s="29"/>
    </row>
    <row r="18" spans="1:11" x14ac:dyDescent="0.25">
      <c r="A18" s="2"/>
      <c r="B18" s="29">
        <v>6</v>
      </c>
      <c r="C18" s="29" t="s">
        <v>55</v>
      </c>
      <c r="D18" s="29" t="s">
        <v>10</v>
      </c>
      <c r="E18" s="29" t="s">
        <v>78</v>
      </c>
      <c r="F18" s="29" t="s">
        <v>31</v>
      </c>
      <c r="G18" s="29">
        <v>130400100</v>
      </c>
      <c r="H18" s="30">
        <v>32</v>
      </c>
      <c r="I18" s="29" t="s">
        <v>9</v>
      </c>
      <c r="J18" s="30">
        <v>64</v>
      </c>
      <c r="K18" s="29"/>
    </row>
    <row r="19" spans="1:11" x14ac:dyDescent="0.25">
      <c r="A19" s="2"/>
      <c r="B19" s="29">
        <v>7</v>
      </c>
      <c r="C19" s="29" t="s">
        <v>56</v>
      </c>
      <c r="D19" s="29" t="s">
        <v>10</v>
      </c>
      <c r="E19" s="29" t="s">
        <v>33</v>
      </c>
      <c r="F19" s="29" t="s">
        <v>31</v>
      </c>
      <c r="G19" s="29">
        <v>130800150</v>
      </c>
      <c r="H19" s="30">
        <v>15</v>
      </c>
      <c r="I19" s="29" t="s">
        <v>9</v>
      </c>
      <c r="J19" s="30">
        <v>30</v>
      </c>
      <c r="K19" s="29"/>
    </row>
    <row r="20" spans="1:11" x14ac:dyDescent="0.25">
      <c r="A20" s="2"/>
      <c r="B20" s="29">
        <v>8</v>
      </c>
      <c r="C20" s="29" t="s">
        <v>79</v>
      </c>
      <c r="D20" s="29" t="s">
        <v>10</v>
      </c>
      <c r="E20" s="29" t="s">
        <v>57</v>
      </c>
      <c r="F20" s="29" t="s">
        <v>31</v>
      </c>
      <c r="G20" s="29">
        <v>221060606</v>
      </c>
      <c r="H20" s="30">
        <v>16</v>
      </c>
      <c r="I20" s="29" t="s">
        <v>9</v>
      </c>
      <c r="J20" s="30">
        <v>32</v>
      </c>
      <c r="K20" s="29"/>
    </row>
    <row r="21" spans="1:11" x14ac:dyDescent="0.25">
      <c r="A21" s="2"/>
      <c r="B21" s="29">
        <v>9</v>
      </c>
      <c r="C21" s="29" t="s">
        <v>59</v>
      </c>
      <c r="D21" s="29" t="s">
        <v>10</v>
      </c>
      <c r="E21" s="29" t="s">
        <v>58</v>
      </c>
      <c r="F21" s="29" t="s">
        <v>31</v>
      </c>
      <c r="G21" s="29">
        <v>221080808</v>
      </c>
      <c r="H21" s="30">
        <v>29</v>
      </c>
      <c r="I21" s="29" t="s">
        <v>9</v>
      </c>
      <c r="J21" s="30">
        <v>58</v>
      </c>
      <c r="K21" s="29"/>
    </row>
    <row r="22" spans="1:11" x14ac:dyDescent="0.25">
      <c r="A22" s="2"/>
      <c r="B22" s="31"/>
      <c r="C22" s="31"/>
      <c r="D22" s="31"/>
      <c r="E22" s="31"/>
      <c r="F22" s="31"/>
      <c r="G22" s="31"/>
      <c r="H22" s="33"/>
      <c r="I22" s="34"/>
      <c r="J22" s="33"/>
      <c r="K22" s="31"/>
    </row>
    <row r="23" spans="1:11" x14ac:dyDescent="0.25">
      <c r="J23" s="38"/>
    </row>
    <row r="24" spans="1:11" x14ac:dyDescent="0.25">
      <c r="A24" s="37" t="s">
        <v>2</v>
      </c>
      <c r="B24" s="35"/>
      <c r="C24" s="4"/>
      <c r="D24" s="4"/>
      <c r="E24" s="4"/>
      <c r="F24" s="4"/>
      <c r="G24" s="4"/>
      <c r="H24" s="6"/>
      <c r="I24" s="4"/>
      <c r="J24" s="6"/>
      <c r="K24" s="4"/>
    </row>
    <row r="25" spans="1:11" x14ac:dyDescent="0.25">
      <c r="A25" s="37" t="s">
        <v>45</v>
      </c>
      <c r="B25" s="36">
        <v>1</v>
      </c>
      <c r="C25" s="29" t="s">
        <v>45</v>
      </c>
      <c r="D25" s="29" t="s">
        <v>10</v>
      </c>
      <c r="E25" s="29" t="s">
        <v>47</v>
      </c>
      <c r="F25" s="29" t="s">
        <v>46</v>
      </c>
      <c r="G25" s="29">
        <v>320104000</v>
      </c>
      <c r="H25" s="30">
        <v>16</v>
      </c>
      <c r="I25" s="29" t="s">
        <v>9</v>
      </c>
      <c r="J25" s="30">
        <v>32</v>
      </c>
      <c r="K25" s="29"/>
    </row>
    <row r="26" spans="1:11" x14ac:dyDescent="0.25">
      <c r="A26" s="37" t="s">
        <v>14</v>
      </c>
      <c r="B26" s="36">
        <v>2</v>
      </c>
      <c r="C26" s="29" t="s">
        <v>45</v>
      </c>
      <c r="D26" s="29" t="s">
        <v>10</v>
      </c>
      <c r="E26" s="29" t="s">
        <v>48</v>
      </c>
      <c r="F26" s="29" t="s">
        <v>46</v>
      </c>
      <c r="G26" s="29">
        <v>330104000</v>
      </c>
      <c r="H26" s="30">
        <v>8</v>
      </c>
      <c r="I26" s="29" t="s">
        <v>9</v>
      </c>
      <c r="J26" s="30">
        <v>16</v>
      </c>
      <c r="K26" s="29"/>
    </row>
    <row r="27" spans="1:11" x14ac:dyDescent="0.25">
      <c r="A27" s="37" t="s">
        <v>10</v>
      </c>
      <c r="B27" s="34"/>
      <c r="C27" s="34"/>
      <c r="D27" s="34"/>
      <c r="E27" s="34"/>
      <c r="F27" s="34"/>
      <c r="G27" s="34"/>
      <c r="H27" s="33"/>
      <c r="I27" s="34"/>
      <c r="J27" s="33"/>
      <c r="K27" s="34"/>
    </row>
    <row r="28" spans="1:11" x14ac:dyDescent="0.25">
      <c r="A28" s="37" t="s">
        <v>7</v>
      </c>
      <c r="B28" s="34"/>
      <c r="C28" s="34"/>
      <c r="D28" s="34"/>
      <c r="E28" s="34"/>
      <c r="F28" s="34"/>
      <c r="G28" s="34"/>
      <c r="H28" s="33"/>
      <c r="I28" s="34"/>
      <c r="J28" s="33"/>
      <c r="K28" s="34"/>
    </row>
    <row r="29" spans="1:11" x14ac:dyDescent="0.25">
      <c r="A29" s="37">
        <v>2</v>
      </c>
      <c r="B29" s="34"/>
      <c r="C29" s="34"/>
      <c r="D29" s="34"/>
      <c r="E29" s="34"/>
      <c r="F29" s="34"/>
      <c r="G29" s="34"/>
      <c r="H29" s="33"/>
      <c r="I29" s="34"/>
      <c r="J29" s="33"/>
      <c r="K29" s="34"/>
    </row>
    <row r="31" spans="1:11" x14ac:dyDescent="0.25">
      <c r="A31" s="37" t="s">
        <v>2</v>
      </c>
      <c r="B31" s="35"/>
      <c r="C31" s="4"/>
      <c r="D31" s="4"/>
      <c r="E31" s="4"/>
      <c r="F31" s="4"/>
      <c r="G31" s="4"/>
      <c r="H31" s="6"/>
      <c r="I31" s="4"/>
      <c r="J31" s="6"/>
      <c r="K31" s="4"/>
    </row>
    <row r="32" spans="1:11" x14ac:dyDescent="0.25">
      <c r="A32" s="43" t="s">
        <v>64</v>
      </c>
      <c r="B32" s="29">
        <v>1</v>
      </c>
      <c r="C32" s="29" t="s">
        <v>64</v>
      </c>
      <c r="D32" s="29" t="s">
        <v>10</v>
      </c>
      <c r="E32" s="29" t="s">
        <v>81</v>
      </c>
      <c r="F32" s="29" t="s">
        <v>85</v>
      </c>
      <c r="G32" s="29">
        <v>683900001</v>
      </c>
      <c r="H32" s="30">
        <v>30</v>
      </c>
      <c r="I32" s="29" t="s">
        <v>9</v>
      </c>
      <c r="J32" s="30">
        <v>30</v>
      </c>
      <c r="K32" s="29"/>
    </row>
    <row r="33" spans="1:11" x14ac:dyDescent="0.25">
      <c r="A33" s="43" t="s">
        <v>14</v>
      </c>
      <c r="B33" s="29">
        <v>2</v>
      </c>
      <c r="C33" s="29" t="s">
        <v>64</v>
      </c>
      <c r="D33" s="29" t="s">
        <v>10</v>
      </c>
      <c r="E33" s="29" t="s">
        <v>82</v>
      </c>
      <c r="F33" s="29" t="s">
        <v>60</v>
      </c>
      <c r="G33" s="29">
        <v>683900006</v>
      </c>
      <c r="H33" s="30">
        <v>22</v>
      </c>
      <c r="I33" s="29" t="s">
        <v>9</v>
      </c>
      <c r="J33" s="30">
        <v>22</v>
      </c>
      <c r="K33" s="29"/>
    </row>
    <row r="34" spans="1:11" x14ac:dyDescent="0.25">
      <c r="A34" s="43" t="s">
        <v>10</v>
      </c>
      <c r="B34" s="29">
        <v>3</v>
      </c>
      <c r="C34" s="29" t="s">
        <v>64</v>
      </c>
      <c r="D34" s="29" t="s">
        <v>10</v>
      </c>
      <c r="E34" s="29" t="s">
        <v>83</v>
      </c>
      <c r="F34" s="29" t="s">
        <v>61</v>
      </c>
      <c r="G34" s="29">
        <v>683900020</v>
      </c>
      <c r="H34" s="30">
        <v>11</v>
      </c>
      <c r="I34" s="29" t="s">
        <v>9</v>
      </c>
      <c r="J34" s="30">
        <v>11</v>
      </c>
      <c r="K34" s="29"/>
    </row>
    <row r="35" spans="1:11" x14ac:dyDescent="0.25">
      <c r="A35" s="43" t="s">
        <v>7</v>
      </c>
      <c r="B35" s="29">
        <v>4</v>
      </c>
      <c r="C35" s="29" t="s">
        <v>64</v>
      </c>
      <c r="D35" s="29" t="s">
        <v>10</v>
      </c>
      <c r="E35" s="29" t="s">
        <v>62</v>
      </c>
      <c r="F35" s="29" t="s">
        <v>65</v>
      </c>
      <c r="G35" s="29">
        <v>683900008</v>
      </c>
      <c r="H35" s="30">
        <v>55</v>
      </c>
      <c r="I35" s="29" t="s">
        <v>66</v>
      </c>
      <c r="J35" s="30">
        <v>55</v>
      </c>
      <c r="K35" s="29"/>
    </row>
    <row r="36" spans="1:11" x14ac:dyDescent="0.25">
      <c r="A36" s="43">
        <v>2</v>
      </c>
      <c r="B36" s="29">
        <v>5</v>
      </c>
      <c r="C36" s="29" t="s">
        <v>64</v>
      </c>
      <c r="D36" s="29" t="s">
        <v>10</v>
      </c>
      <c r="E36" s="29" t="s">
        <v>63</v>
      </c>
      <c r="F36" s="29" t="s">
        <v>61</v>
      </c>
      <c r="G36" s="29">
        <v>683900005</v>
      </c>
      <c r="H36" s="30">
        <v>5</v>
      </c>
      <c r="I36" s="29" t="s">
        <v>66</v>
      </c>
      <c r="J36" s="30">
        <v>5</v>
      </c>
      <c r="K36" s="29"/>
    </row>
    <row r="37" spans="1:11" x14ac:dyDescent="0.25">
      <c r="A37" s="34"/>
      <c r="B37" s="29">
        <v>6</v>
      </c>
      <c r="C37" s="29" t="s">
        <v>64</v>
      </c>
      <c r="D37" s="29" t="s">
        <v>10</v>
      </c>
      <c r="E37" s="29" t="s">
        <v>84</v>
      </c>
      <c r="F37" s="29" t="s">
        <v>91</v>
      </c>
      <c r="G37" s="29">
        <v>683900001</v>
      </c>
      <c r="H37" s="30">
        <v>30</v>
      </c>
      <c r="I37" s="29" t="s">
        <v>9</v>
      </c>
      <c r="J37" s="30">
        <v>30</v>
      </c>
      <c r="K37" s="29"/>
    </row>
    <row r="38" spans="1:11" x14ac:dyDescent="0.25">
      <c r="A38" s="34"/>
      <c r="B38" s="29">
        <v>7</v>
      </c>
      <c r="C38" s="29" t="s">
        <v>64</v>
      </c>
      <c r="D38" s="29" t="s">
        <v>10</v>
      </c>
      <c r="E38" s="29" t="s">
        <v>86</v>
      </c>
      <c r="F38" s="29" t="s">
        <v>88</v>
      </c>
      <c r="G38" s="29">
        <v>683900006</v>
      </c>
      <c r="H38" s="30">
        <v>22</v>
      </c>
      <c r="I38" s="29" t="s">
        <v>9</v>
      </c>
      <c r="J38" s="30">
        <v>22</v>
      </c>
      <c r="K38" s="29"/>
    </row>
    <row r="39" spans="1:11" x14ac:dyDescent="0.25">
      <c r="A39" s="34"/>
      <c r="B39" s="29">
        <v>8</v>
      </c>
      <c r="C39" s="29" t="s">
        <v>64</v>
      </c>
      <c r="D39" s="29" t="s">
        <v>10</v>
      </c>
      <c r="E39" s="29" t="s">
        <v>87</v>
      </c>
      <c r="F39" s="29" t="s">
        <v>88</v>
      </c>
      <c r="G39" s="29">
        <v>683900020</v>
      </c>
      <c r="H39" s="30">
        <v>11</v>
      </c>
      <c r="I39" s="29" t="s">
        <v>9</v>
      </c>
      <c r="J39" s="30">
        <v>11</v>
      </c>
      <c r="K39" s="29"/>
    </row>
    <row r="40" spans="1:11" x14ac:dyDescent="0.25">
      <c r="A40" s="34"/>
      <c r="B40" s="29">
        <v>9</v>
      </c>
      <c r="C40" s="29" t="s">
        <v>64</v>
      </c>
      <c r="D40" s="29" t="s">
        <v>10</v>
      </c>
      <c r="E40" s="29" t="s">
        <v>89</v>
      </c>
      <c r="F40" s="29" t="s">
        <v>92</v>
      </c>
      <c r="G40" s="29">
        <v>683900008</v>
      </c>
      <c r="H40" s="30">
        <v>55</v>
      </c>
      <c r="I40" s="29" t="s">
        <v>66</v>
      </c>
      <c r="J40" s="30">
        <v>55</v>
      </c>
      <c r="K40" s="29"/>
    </row>
    <row r="41" spans="1:11" x14ac:dyDescent="0.25">
      <c r="A41" s="34"/>
      <c r="B41" s="29">
        <v>10</v>
      </c>
      <c r="C41" s="29" t="s">
        <v>64</v>
      </c>
      <c r="D41" s="29" t="s">
        <v>10</v>
      </c>
      <c r="E41" s="29" t="s">
        <v>90</v>
      </c>
      <c r="F41" s="29" t="s">
        <v>88</v>
      </c>
      <c r="G41" s="29">
        <v>683900005</v>
      </c>
      <c r="H41" s="30">
        <v>5</v>
      </c>
      <c r="I41" s="29" t="s">
        <v>66</v>
      </c>
      <c r="J41" s="30">
        <v>5</v>
      </c>
      <c r="K41" s="29"/>
    </row>
    <row r="42" spans="1:11" x14ac:dyDescent="0.25">
      <c r="A42" s="42"/>
    </row>
    <row r="43" spans="1:11" x14ac:dyDescent="0.25">
      <c r="A43" s="7" t="s">
        <v>0</v>
      </c>
      <c r="B43" s="2"/>
      <c r="C43" s="2"/>
      <c r="D43" s="2"/>
      <c r="E43" s="2"/>
      <c r="F43" s="2"/>
      <c r="G43" s="2"/>
      <c r="H43" s="5"/>
      <c r="I43" s="2"/>
      <c r="J43" s="5"/>
      <c r="K43" s="2"/>
    </row>
    <row r="44" spans="1:11" x14ac:dyDescent="0.25">
      <c r="A44" s="8" t="s">
        <v>71</v>
      </c>
      <c r="B44" s="2"/>
      <c r="C44" s="2"/>
      <c r="D44" s="2"/>
      <c r="E44" s="2"/>
      <c r="F44" s="2"/>
      <c r="G44" s="2"/>
      <c r="H44" s="5"/>
      <c r="I44" s="2"/>
      <c r="J44" s="5"/>
      <c r="K44" s="2"/>
    </row>
    <row r="45" spans="1:11" x14ac:dyDescent="0.25">
      <c r="A45" s="9"/>
      <c r="B45" s="2"/>
      <c r="C45" s="2"/>
      <c r="D45" s="2"/>
      <c r="E45" s="2"/>
      <c r="F45" s="2"/>
      <c r="G45" s="2"/>
      <c r="H45" s="5"/>
      <c r="I45" s="2"/>
      <c r="J45" s="5"/>
      <c r="K45" s="2"/>
    </row>
    <row r="46" spans="1:11" x14ac:dyDescent="0.25">
      <c r="A46" s="2"/>
      <c r="B46" s="2"/>
      <c r="C46" s="2"/>
      <c r="D46" s="2"/>
      <c r="E46" s="3" t="s">
        <v>5</v>
      </c>
      <c r="F46" s="3"/>
      <c r="G46" s="2"/>
      <c r="H46" s="5"/>
      <c r="I46" s="2"/>
      <c r="J46" s="5"/>
      <c r="K46" s="2"/>
    </row>
    <row r="47" spans="1:11" x14ac:dyDescent="0.25">
      <c r="A47" s="37" t="s">
        <v>2</v>
      </c>
      <c r="B47" s="4"/>
      <c r="C47" s="4"/>
      <c r="D47" s="4"/>
      <c r="E47" s="4"/>
      <c r="F47" s="4"/>
      <c r="G47" s="4"/>
      <c r="H47" s="6"/>
      <c r="I47" s="4"/>
      <c r="J47" s="6"/>
      <c r="K47" s="4"/>
    </row>
    <row r="48" spans="1:11" x14ac:dyDescent="0.25">
      <c r="A48" s="37" t="s">
        <v>50</v>
      </c>
      <c r="B48" s="29">
        <v>1</v>
      </c>
      <c r="C48" s="29" t="s">
        <v>32</v>
      </c>
      <c r="D48" s="29" t="s">
        <v>10</v>
      </c>
      <c r="E48" s="29" t="s">
        <v>41</v>
      </c>
      <c r="F48" s="29" t="s">
        <v>31</v>
      </c>
      <c r="G48" s="29">
        <v>130300150</v>
      </c>
      <c r="H48" s="30">
        <f>876/4</f>
        <v>219</v>
      </c>
      <c r="I48" s="29" t="s">
        <v>9</v>
      </c>
      <c r="J48" s="30">
        <v>876</v>
      </c>
      <c r="K48" s="29"/>
    </row>
    <row r="49" spans="1:11" x14ac:dyDescent="0.25">
      <c r="A49" s="37" t="s">
        <v>14</v>
      </c>
      <c r="B49" s="29">
        <v>2</v>
      </c>
      <c r="C49" s="29" t="s">
        <v>51</v>
      </c>
      <c r="D49" s="29" t="s">
        <v>10</v>
      </c>
      <c r="E49" s="29" t="s">
        <v>33</v>
      </c>
      <c r="F49" s="29" t="s">
        <v>31</v>
      </c>
      <c r="G49" s="29">
        <v>130800150</v>
      </c>
      <c r="H49" s="30">
        <f>112/4</f>
        <v>28</v>
      </c>
      <c r="I49" s="29" t="s">
        <v>9</v>
      </c>
      <c r="J49" s="30">
        <v>112</v>
      </c>
      <c r="K49" s="29"/>
    </row>
    <row r="50" spans="1:11" x14ac:dyDescent="0.25">
      <c r="A50" s="37">
        <v>180000000</v>
      </c>
      <c r="B50" s="29">
        <v>3</v>
      </c>
      <c r="C50" s="29" t="s">
        <v>52</v>
      </c>
      <c r="D50" s="29" t="s">
        <v>10</v>
      </c>
      <c r="E50" s="29" t="s">
        <v>42</v>
      </c>
      <c r="F50" s="29" t="s">
        <v>31</v>
      </c>
      <c r="G50" s="29">
        <v>131500150</v>
      </c>
      <c r="H50" s="30">
        <f>403/4</f>
        <v>100.75</v>
      </c>
      <c r="I50" s="29" t="s">
        <v>9</v>
      </c>
      <c r="J50" s="30">
        <v>403</v>
      </c>
      <c r="K50" s="29"/>
    </row>
    <row r="51" spans="1:11" x14ac:dyDescent="0.25">
      <c r="A51" s="37" t="s">
        <v>7</v>
      </c>
      <c r="B51" s="34"/>
      <c r="C51" s="34"/>
      <c r="D51" s="34"/>
      <c r="E51" s="34"/>
      <c r="F51" s="34"/>
      <c r="G51" s="34"/>
      <c r="H51" s="33"/>
      <c r="I51" s="34"/>
      <c r="J51" s="33"/>
      <c r="K51" s="34"/>
    </row>
    <row r="52" spans="1:11" x14ac:dyDescent="0.25">
      <c r="A52" s="37">
        <v>4</v>
      </c>
      <c r="B52" s="34"/>
      <c r="C52" s="34"/>
      <c r="D52" s="34"/>
      <c r="E52" s="34"/>
      <c r="F52" s="34"/>
      <c r="G52" s="34"/>
      <c r="H52" s="33"/>
      <c r="I52" s="34"/>
      <c r="J52" s="33"/>
      <c r="K52" s="34"/>
    </row>
    <row r="53" spans="1:11" x14ac:dyDescent="0.25">
      <c r="A53" s="2"/>
      <c r="B53" s="34"/>
      <c r="C53" s="34"/>
      <c r="D53" s="34"/>
      <c r="E53" s="34"/>
      <c r="F53" s="34"/>
      <c r="G53" s="34"/>
      <c r="H53" s="33"/>
      <c r="I53" s="34"/>
      <c r="J53" s="33"/>
      <c r="K53" s="34"/>
    </row>
    <row r="54" spans="1:11" x14ac:dyDescent="0.25">
      <c r="A54" s="37" t="s">
        <v>2</v>
      </c>
      <c r="B54" s="35"/>
      <c r="C54" s="4"/>
      <c r="D54" s="4"/>
      <c r="E54" s="4"/>
      <c r="F54" s="4"/>
      <c r="G54" s="4"/>
      <c r="H54" s="6"/>
      <c r="I54" s="4"/>
      <c r="J54" s="30"/>
      <c r="K54" s="4"/>
    </row>
    <row r="55" spans="1:11" x14ac:dyDescent="0.25">
      <c r="A55" s="37" t="s">
        <v>30</v>
      </c>
      <c r="B55" s="36">
        <v>1</v>
      </c>
      <c r="C55" s="29" t="s">
        <v>36</v>
      </c>
      <c r="D55" s="29" t="s">
        <v>10</v>
      </c>
      <c r="E55" s="29" t="s">
        <v>43</v>
      </c>
      <c r="F55" s="29" t="s">
        <v>31</v>
      </c>
      <c r="G55" s="29">
        <v>130300100</v>
      </c>
      <c r="H55" s="30">
        <f>490/4</f>
        <v>122.5</v>
      </c>
      <c r="I55" s="29" t="s">
        <v>9</v>
      </c>
      <c r="J55" s="30">
        <v>490</v>
      </c>
      <c r="K55" s="29"/>
    </row>
    <row r="56" spans="1:11" x14ac:dyDescent="0.25">
      <c r="A56" s="37" t="s">
        <v>14</v>
      </c>
      <c r="B56" s="36">
        <v>2</v>
      </c>
      <c r="C56" s="29" t="s">
        <v>44</v>
      </c>
      <c r="D56" s="29" t="s">
        <v>10</v>
      </c>
      <c r="E56" s="29" t="s">
        <v>43</v>
      </c>
      <c r="F56" s="29" t="s">
        <v>31</v>
      </c>
      <c r="G56" s="29">
        <v>130300100</v>
      </c>
      <c r="H56" s="30">
        <f>334/4</f>
        <v>83.5</v>
      </c>
      <c r="I56" s="29" t="s">
        <v>9</v>
      </c>
      <c r="J56" s="30">
        <v>334</v>
      </c>
      <c r="K56" s="29"/>
    </row>
    <row r="57" spans="1:11" x14ac:dyDescent="0.25">
      <c r="A57" s="37">
        <v>181000000</v>
      </c>
      <c r="B57" s="29">
        <v>3</v>
      </c>
      <c r="C57" s="29" t="s">
        <v>53</v>
      </c>
      <c r="D57" s="29" t="s">
        <v>10</v>
      </c>
      <c r="E57" s="29" t="s">
        <v>43</v>
      </c>
      <c r="F57" s="29" t="s">
        <v>31</v>
      </c>
      <c r="G57" s="29">
        <v>130300100</v>
      </c>
      <c r="H57" s="30">
        <f>287/4</f>
        <v>71.75</v>
      </c>
      <c r="I57" s="29" t="s">
        <v>9</v>
      </c>
      <c r="J57" s="30">
        <v>287</v>
      </c>
      <c r="K57" s="29"/>
    </row>
    <row r="58" spans="1:11" x14ac:dyDescent="0.25">
      <c r="A58" s="37" t="s">
        <v>7</v>
      </c>
      <c r="B58" s="36">
        <v>4</v>
      </c>
      <c r="C58" s="29" t="s">
        <v>35</v>
      </c>
      <c r="D58" s="29" t="s">
        <v>10</v>
      </c>
      <c r="E58" s="29" t="s">
        <v>43</v>
      </c>
      <c r="F58" s="29" t="s">
        <v>31</v>
      </c>
      <c r="G58" s="29">
        <v>130300100</v>
      </c>
      <c r="H58" s="30">
        <f>493/4</f>
        <v>123.25</v>
      </c>
      <c r="I58" s="29" t="s">
        <v>9</v>
      </c>
      <c r="J58" s="30">
        <v>493</v>
      </c>
      <c r="K58" s="29"/>
    </row>
    <row r="59" spans="1:11" x14ac:dyDescent="0.25">
      <c r="A59" s="37">
        <v>4</v>
      </c>
      <c r="B59" s="36">
        <v>5</v>
      </c>
      <c r="C59" s="29" t="s">
        <v>54</v>
      </c>
      <c r="D59" s="29" t="s">
        <v>10</v>
      </c>
      <c r="E59" s="29" t="s">
        <v>34</v>
      </c>
      <c r="F59" s="29" t="s">
        <v>31</v>
      </c>
      <c r="G59" s="29">
        <v>130400125</v>
      </c>
      <c r="H59" s="30">
        <f>525/4</f>
        <v>131.25</v>
      </c>
      <c r="I59" s="29" t="s">
        <v>9</v>
      </c>
      <c r="J59" s="30">
        <v>525</v>
      </c>
      <c r="K59" s="29"/>
    </row>
    <row r="60" spans="1:11" x14ac:dyDescent="0.25">
      <c r="A60" s="2"/>
      <c r="B60" s="29">
        <v>6</v>
      </c>
      <c r="C60" s="29" t="s">
        <v>80</v>
      </c>
      <c r="D60" s="29" t="s">
        <v>10</v>
      </c>
      <c r="E60" s="29" t="s">
        <v>78</v>
      </c>
      <c r="F60" s="29" t="s">
        <v>31</v>
      </c>
      <c r="G60" s="29">
        <v>130400100</v>
      </c>
      <c r="H60" s="30">
        <f>316/2</f>
        <v>158</v>
      </c>
      <c r="I60" s="29" t="s">
        <v>9</v>
      </c>
      <c r="J60" s="30">
        <v>316</v>
      </c>
      <c r="K60" s="29"/>
    </row>
    <row r="61" spans="1:11" x14ac:dyDescent="0.25">
      <c r="A61" s="2"/>
      <c r="B61" s="29">
        <v>7</v>
      </c>
      <c r="C61" s="29" t="s">
        <v>56</v>
      </c>
      <c r="D61" s="29" t="s">
        <v>10</v>
      </c>
      <c r="E61" s="29" t="s">
        <v>33</v>
      </c>
      <c r="F61" s="29" t="s">
        <v>31</v>
      </c>
      <c r="G61" s="29">
        <v>130800150</v>
      </c>
      <c r="H61" s="30">
        <v>15</v>
      </c>
      <c r="I61" s="29" t="s">
        <v>9</v>
      </c>
      <c r="J61" s="30">
        <v>60</v>
      </c>
      <c r="K61" s="29"/>
    </row>
    <row r="62" spans="1:11" x14ac:dyDescent="0.25">
      <c r="A62" s="2"/>
      <c r="B62" s="29">
        <v>8</v>
      </c>
      <c r="C62" s="29" t="s">
        <v>79</v>
      </c>
      <c r="D62" s="29" t="s">
        <v>10</v>
      </c>
      <c r="E62" s="29" t="s">
        <v>57</v>
      </c>
      <c r="F62" s="29" t="s">
        <v>31</v>
      </c>
      <c r="G62" s="29">
        <v>221060606</v>
      </c>
      <c r="H62" s="30">
        <v>16</v>
      </c>
      <c r="I62" s="29" t="s">
        <v>9</v>
      </c>
      <c r="J62" s="30">
        <v>65</v>
      </c>
      <c r="K62" s="29"/>
    </row>
    <row r="63" spans="1:11" x14ac:dyDescent="0.25">
      <c r="A63" s="2"/>
      <c r="B63" s="29">
        <v>9</v>
      </c>
      <c r="C63" s="29" t="s">
        <v>59</v>
      </c>
      <c r="D63" s="29" t="s">
        <v>10</v>
      </c>
      <c r="E63" s="29" t="s">
        <v>58</v>
      </c>
      <c r="F63" s="29" t="s">
        <v>31</v>
      </c>
      <c r="G63" s="29">
        <v>221080808</v>
      </c>
      <c r="H63" s="30">
        <v>29</v>
      </c>
      <c r="I63" s="29" t="s">
        <v>9</v>
      </c>
      <c r="J63" s="30">
        <f>58*2</f>
        <v>116</v>
      </c>
      <c r="K63" s="29"/>
    </row>
    <row r="64" spans="1:11" x14ac:dyDescent="0.25">
      <c r="A64" s="2"/>
      <c r="B64" s="31"/>
      <c r="C64" s="31"/>
      <c r="D64" s="31"/>
      <c r="E64" s="31"/>
      <c r="F64" s="31"/>
      <c r="G64" s="31"/>
      <c r="H64" s="33"/>
      <c r="I64" s="34"/>
      <c r="J64" s="33"/>
      <c r="K64" s="31"/>
    </row>
    <row r="65" spans="1:11" x14ac:dyDescent="0.25">
      <c r="J65" s="38"/>
    </row>
    <row r="66" spans="1:11" x14ac:dyDescent="0.25">
      <c r="A66" s="37" t="s">
        <v>2</v>
      </c>
      <c r="B66" s="35"/>
      <c r="C66" s="4"/>
      <c r="D66" s="4"/>
      <c r="E66" s="4"/>
      <c r="F66" s="4"/>
      <c r="G66" s="4"/>
      <c r="H66" s="6"/>
      <c r="I66" s="4"/>
      <c r="J66" s="6"/>
      <c r="K66" s="4"/>
    </row>
    <row r="67" spans="1:11" x14ac:dyDescent="0.25">
      <c r="A67" s="37" t="s">
        <v>45</v>
      </c>
      <c r="B67" s="36">
        <v>1</v>
      </c>
      <c r="C67" s="29" t="s">
        <v>45</v>
      </c>
      <c r="D67" s="29" t="s">
        <v>10</v>
      </c>
      <c r="E67" s="29" t="s">
        <v>47</v>
      </c>
      <c r="F67" s="29" t="s">
        <v>46</v>
      </c>
      <c r="G67" s="29">
        <v>320104000</v>
      </c>
      <c r="H67" s="30">
        <v>16</v>
      </c>
      <c r="I67" s="29" t="s">
        <v>9</v>
      </c>
      <c r="J67" s="30">
        <v>64</v>
      </c>
      <c r="K67" s="29"/>
    </row>
    <row r="68" spans="1:11" x14ac:dyDescent="0.25">
      <c r="A68" s="37" t="s">
        <v>14</v>
      </c>
      <c r="B68" s="36">
        <v>2</v>
      </c>
      <c r="C68" s="29" t="s">
        <v>45</v>
      </c>
      <c r="D68" s="29" t="s">
        <v>10</v>
      </c>
      <c r="E68" s="29" t="s">
        <v>48</v>
      </c>
      <c r="F68" s="29" t="s">
        <v>46</v>
      </c>
      <c r="G68" s="29">
        <v>330104000</v>
      </c>
      <c r="H68" s="30">
        <v>8</v>
      </c>
      <c r="I68" s="29" t="s">
        <v>9</v>
      </c>
      <c r="J68" s="30">
        <v>32</v>
      </c>
      <c r="K68" s="29"/>
    </row>
    <row r="69" spans="1:11" x14ac:dyDescent="0.25">
      <c r="A69" s="37" t="s">
        <v>10</v>
      </c>
      <c r="B69" s="34"/>
      <c r="C69" s="34"/>
      <c r="D69" s="34"/>
      <c r="E69" s="34"/>
      <c r="F69" s="34"/>
      <c r="G69" s="34"/>
      <c r="H69" s="33"/>
      <c r="I69" s="34"/>
      <c r="J69" s="33"/>
      <c r="K69" s="34"/>
    </row>
    <row r="70" spans="1:11" x14ac:dyDescent="0.25">
      <c r="A70" s="37" t="s">
        <v>7</v>
      </c>
      <c r="B70" s="34"/>
      <c r="C70" s="34"/>
      <c r="D70" s="34"/>
      <c r="E70" s="34"/>
      <c r="F70" s="34"/>
      <c r="G70" s="34"/>
      <c r="H70" s="33"/>
      <c r="I70" s="34"/>
      <c r="J70" s="33"/>
      <c r="K70" s="34"/>
    </row>
    <row r="71" spans="1:11" x14ac:dyDescent="0.25">
      <c r="A71" s="37">
        <v>4</v>
      </c>
      <c r="B71" s="34"/>
      <c r="C71" s="34"/>
      <c r="D71" s="34"/>
      <c r="E71" s="34"/>
      <c r="F71" s="34"/>
      <c r="G71" s="34"/>
      <c r="H71" s="33"/>
      <c r="I71" s="34"/>
      <c r="J71" s="33"/>
      <c r="K71" s="34"/>
    </row>
    <row r="73" spans="1:11" x14ac:dyDescent="0.25">
      <c r="A73" s="37" t="s">
        <v>2</v>
      </c>
      <c r="B73" s="35"/>
      <c r="C73" s="4"/>
      <c r="D73" s="4"/>
      <c r="E73" s="4"/>
      <c r="F73" s="4"/>
      <c r="G73" s="4"/>
      <c r="H73" s="6"/>
      <c r="I73" s="4"/>
      <c r="J73" s="6"/>
      <c r="K73" s="4"/>
    </row>
    <row r="74" spans="1:11" x14ac:dyDescent="0.25">
      <c r="A74" s="37" t="s">
        <v>64</v>
      </c>
      <c r="B74" s="29">
        <v>1</v>
      </c>
      <c r="C74" s="29" t="s">
        <v>64</v>
      </c>
      <c r="D74" s="29" t="s">
        <v>10</v>
      </c>
      <c r="E74" s="29" t="s">
        <v>84</v>
      </c>
      <c r="F74" s="29" t="s">
        <v>91</v>
      </c>
      <c r="G74" s="29">
        <v>683900001</v>
      </c>
      <c r="H74" s="30">
        <v>40</v>
      </c>
      <c r="I74" s="29" t="s">
        <v>9</v>
      </c>
      <c r="J74" s="30">
        <v>120</v>
      </c>
      <c r="K74" s="29"/>
    </row>
    <row r="75" spans="1:11" x14ac:dyDescent="0.25">
      <c r="A75" s="37" t="s">
        <v>14</v>
      </c>
      <c r="B75" s="29">
        <v>2</v>
      </c>
      <c r="C75" s="29" t="s">
        <v>64</v>
      </c>
      <c r="D75" s="29" t="s">
        <v>10</v>
      </c>
      <c r="E75" s="29" t="s">
        <v>86</v>
      </c>
      <c r="F75" s="29" t="s">
        <v>88</v>
      </c>
      <c r="G75" s="29">
        <v>683900006</v>
      </c>
      <c r="H75" s="30">
        <v>22</v>
      </c>
      <c r="I75" s="29" t="s">
        <v>9</v>
      </c>
      <c r="J75" s="30">
        <v>88</v>
      </c>
      <c r="K75" s="29"/>
    </row>
    <row r="76" spans="1:11" x14ac:dyDescent="0.25">
      <c r="A76" s="37" t="s">
        <v>10</v>
      </c>
      <c r="B76" s="29">
        <v>3</v>
      </c>
      <c r="C76" s="29" t="s">
        <v>64</v>
      </c>
      <c r="D76" s="29" t="s">
        <v>10</v>
      </c>
      <c r="E76" s="29" t="s">
        <v>87</v>
      </c>
      <c r="F76" s="29" t="s">
        <v>88</v>
      </c>
      <c r="G76" s="29">
        <v>683900020</v>
      </c>
      <c r="H76" s="30">
        <v>11</v>
      </c>
      <c r="I76" s="29" t="s">
        <v>9</v>
      </c>
      <c r="J76" s="30">
        <v>44</v>
      </c>
      <c r="K76" s="29"/>
    </row>
    <row r="77" spans="1:11" x14ac:dyDescent="0.25">
      <c r="A77" s="37" t="s">
        <v>7</v>
      </c>
      <c r="B77" s="29">
        <v>4</v>
      </c>
      <c r="C77" s="29" t="s">
        <v>64</v>
      </c>
      <c r="D77" s="29" t="s">
        <v>10</v>
      </c>
      <c r="E77" s="29" t="s">
        <v>89</v>
      </c>
      <c r="F77" s="29" t="s">
        <v>92</v>
      </c>
      <c r="G77" s="29">
        <v>683900008</v>
      </c>
      <c r="H77" s="30">
        <v>55</v>
      </c>
      <c r="I77" s="29" t="s">
        <v>66</v>
      </c>
      <c r="J77" s="30">
        <v>220</v>
      </c>
      <c r="K77" s="29"/>
    </row>
    <row r="78" spans="1:11" x14ac:dyDescent="0.25">
      <c r="A78" s="37">
        <v>4</v>
      </c>
      <c r="B78" s="29">
        <v>5</v>
      </c>
      <c r="C78" s="29" t="s">
        <v>64</v>
      </c>
      <c r="D78" s="29" t="s">
        <v>10</v>
      </c>
      <c r="E78" s="29" t="s">
        <v>90</v>
      </c>
      <c r="F78" s="29" t="s">
        <v>88</v>
      </c>
      <c r="G78" s="29">
        <v>683900005</v>
      </c>
      <c r="H78" s="30">
        <v>5</v>
      </c>
      <c r="I78" s="29" t="s">
        <v>66</v>
      </c>
      <c r="J78" s="30">
        <v>20</v>
      </c>
      <c r="K78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17177-FR.PL Scope of Order</vt:lpstr>
      <vt:lpstr>17177-FR.PL-MTOG</vt:lpstr>
      <vt:lpstr>17177-FR.PL-MTOP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Rezaei CII</dc:creator>
  <cp:lastModifiedBy>Jcentigrade</cp:lastModifiedBy>
  <dcterms:created xsi:type="dcterms:W3CDTF">2020-07-15T06:31:12Z</dcterms:created>
  <dcterms:modified xsi:type="dcterms:W3CDTF">2020-08-31T07:20:11Z</dcterms:modified>
</cp:coreProperties>
</file>