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300" windowWidth="20490" windowHeight="7455" tabRatio="923" firstSheet="6" activeTab="6"/>
  </bookViews>
  <sheets>
    <sheet name="کل ورق باقیمانده0603" sheetId="57" r:id="rId1"/>
    <sheet name="سیاه" sheetId="58" r:id="rId2"/>
    <sheet name="استیل" sheetId="59" r:id="rId3"/>
    <sheet name="گالوانیزه" sheetId="60" r:id="rId4"/>
    <sheet name="14000228" sheetId="61" r:id="rId5"/>
    <sheet name="14000228 (2)" sheetId="62" r:id="rId6"/>
    <sheet name="14000325سورت براساس کالا" sheetId="67" r:id="rId7"/>
    <sheet name="14000325سورت براساس کالا (2)" sheetId="68" r:id="rId8"/>
    <sheet name="14000325سورت براساس کالا (3)" sheetId="69" r:id="rId9"/>
  </sheets>
  <externalReferences>
    <externalReference r:id="rId10"/>
    <externalReference r:id="rId11"/>
    <externalReference r:id="rId12"/>
    <externalReference r:id="rId13"/>
    <externalReference r:id="rId14"/>
    <externalReference r:id="rId15"/>
  </externalReferences>
  <definedNames>
    <definedName name="_xlnm._FilterDatabase" localSheetId="6" hidden="1">'14000325سورت براساس کالا'!$A$1:$O$1</definedName>
    <definedName name="_xlnm._FilterDatabase" localSheetId="7" hidden="1">'14000325سورت براساس کالا (2)'!$A$1:$O$1</definedName>
    <definedName name="_xlnm._FilterDatabase" localSheetId="8" hidden="1">'14000325سورت براساس کالا (3)'!$A$1:$O$1</definedName>
    <definedName name="_xlnm._FilterDatabase" localSheetId="1" hidden="1">سیاه!$A$1:$K$22</definedName>
    <definedName name="_xlnm._FilterDatabase" localSheetId="0" hidden="1">'کل ورق باقیمانده0603'!$A$1:$L$83</definedName>
    <definedName name="_xlnm.Print_Area" localSheetId="7">'14000325سورت براساس کالا (2)'!$A$1:$N$45</definedName>
    <definedName name="_xlnm.Print_Area" localSheetId="8">'14000325سورت براساس کالا (3)'!$A$1:$N$45</definedName>
  </definedNames>
  <calcPr calcId="145621"/>
</workbook>
</file>

<file path=xl/calcChain.xml><?xml version="1.0" encoding="utf-8"?>
<calcChain xmlns="http://schemas.openxmlformats.org/spreadsheetml/2006/main">
  <c r="M40" i="69" l="1"/>
  <c r="N40" i="69" s="1"/>
  <c r="L40" i="69"/>
  <c r="L39" i="69"/>
  <c r="M39" i="69" s="1"/>
  <c r="N39" i="69" s="1"/>
  <c r="L38" i="69"/>
  <c r="M38" i="69" s="1"/>
  <c r="M37" i="69"/>
  <c r="L37" i="69"/>
  <c r="L36" i="69"/>
  <c r="M36" i="69" s="1"/>
  <c r="M35" i="69"/>
  <c r="N38" i="69" s="1"/>
  <c r="L35" i="69"/>
  <c r="L34" i="69"/>
  <c r="M34" i="69" s="1"/>
  <c r="N34" i="69" s="1"/>
  <c r="L33" i="69"/>
  <c r="M33" i="69" s="1"/>
  <c r="N33" i="69" s="1"/>
  <c r="N32" i="69"/>
  <c r="M32" i="69"/>
  <c r="L32" i="69"/>
  <c r="M30" i="69"/>
  <c r="L30" i="69"/>
  <c r="L29" i="69"/>
  <c r="M29" i="69" s="1"/>
  <c r="M28" i="69"/>
  <c r="L28" i="69"/>
  <c r="L27" i="69"/>
  <c r="M27" i="69" s="1"/>
  <c r="M26" i="69"/>
  <c r="L26" i="69"/>
  <c r="L25" i="69"/>
  <c r="M25" i="69" s="1"/>
  <c r="M24" i="69"/>
  <c r="L24" i="69"/>
  <c r="L23" i="69"/>
  <c r="M23" i="69" s="1"/>
  <c r="M22" i="69"/>
  <c r="L22" i="69"/>
  <c r="N20" i="69"/>
  <c r="M20" i="69"/>
  <c r="L20" i="69"/>
  <c r="M19" i="69"/>
  <c r="L19" i="69"/>
  <c r="L18" i="69"/>
  <c r="M18" i="69" s="1"/>
  <c r="M17" i="69"/>
  <c r="L17" i="69"/>
  <c r="L16" i="69"/>
  <c r="M16" i="69" s="1"/>
  <c r="M15" i="69"/>
  <c r="L15" i="69"/>
  <c r="L14" i="69"/>
  <c r="M14" i="69" s="1"/>
  <c r="L12" i="69"/>
  <c r="M12" i="69" s="1"/>
  <c r="M11" i="69"/>
  <c r="L11" i="69"/>
  <c r="L10" i="69"/>
  <c r="M10" i="69" s="1"/>
  <c r="M9" i="69"/>
  <c r="L9" i="69"/>
  <c r="L8" i="69"/>
  <c r="M8" i="69" s="1"/>
  <c r="L7" i="69"/>
  <c r="M7" i="69" s="1"/>
  <c r="L6" i="69"/>
  <c r="M6" i="69" s="1"/>
  <c r="L5" i="69"/>
  <c r="M5" i="69" s="1"/>
  <c r="L4" i="69"/>
  <c r="M4" i="69" s="1"/>
  <c r="L3" i="69"/>
  <c r="M3" i="69" s="1"/>
  <c r="L2" i="69"/>
  <c r="M2" i="69" s="1"/>
  <c r="N6" i="69" l="1"/>
  <c r="N12" i="69"/>
  <c r="M21" i="69"/>
  <c r="N14" i="69"/>
  <c r="M13" i="69"/>
  <c r="N4" i="69"/>
  <c r="N19" i="69"/>
  <c r="N30" i="69"/>
  <c r="M31" i="69"/>
  <c r="M41" i="69"/>
  <c r="M41" i="68"/>
  <c r="M31" i="68"/>
  <c r="M21" i="68"/>
  <c r="N40" i="68"/>
  <c r="N39" i="68"/>
  <c r="N38" i="68"/>
  <c r="N20" i="68"/>
  <c r="N19" i="68"/>
  <c r="N14" i="68"/>
  <c r="N12" i="68"/>
  <c r="N34" i="68"/>
  <c r="N33" i="68"/>
  <c r="N32" i="68"/>
  <c r="L40" i="68"/>
  <c r="M40" i="68" s="1"/>
  <c r="L39" i="68"/>
  <c r="M39" i="68" s="1"/>
  <c r="L38" i="68"/>
  <c r="M38" i="68" s="1"/>
  <c r="L37" i="68"/>
  <c r="M37" i="68" s="1"/>
  <c r="L36" i="68"/>
  <c r="M36" i="68" s="1"/>
  <c r="L35" i="68"/>
  <c r="M35" i="68" s="1"/>
  <c r="L34" i="68"/>
  <c r="M34" i="68" s="1"/>
  <c r="L33" i="68"/>
  <c r="M33" i="68" s="1"/>
  <c r="L32" i="68"/>
  <c r="M32" i="68" s="1"/>
  <c r="L30" i="68"/>
  <c r="M30" i="68" s="1"/>
  <c r="L29" i="68"/>
  <c r="M29" i="68" s="1"/>
  <c r="L28" i="68"/>
  <c r="M28" i="68" s="1"/>
  <c r="L27" i="68"/>
  <c r="M27" i="68" s="1"/>
  <c r="L26" i="68"/>
  <c r="M26" i="68" s="1"/>
  <c r="L25" i="68"/>
  <c r="M25" i="68" s="1"/>
  <c r="L24" i="68"/>
  <c r="M24" i="68" s="1"/>
  <c r="L23" i="68"/>
  <c r="M23" i="68" s="1"/>
  <c r="L22" i="68"/>
  <c r="M22" i="68" s="1"/>
  <c r="L20" i="68"/>
  <c r="M20" i="68" s="1"/>
  <c r="L19" i="68"/>
  <c r="M19" i="68" s="1"/>
  <c r="L18" i="68"/>
  <c r="M18" i="68" s="1"/>
  <c r="L17" i="68"/>
  <c r="M17" i="68" s="1"/>
  <c r="L16" i="68"/>
  <c r="M16" i="68" s="1"/>
  <c r="L15" i="68"/>
  <c r="M15" i="68" s="1"/>
  <c r="L14" i="68"/>
  <c r="M14" i="68" s="1"/>
  <c r="L12" i="68"/>
  <c r="M12" i="68" s="1"/>
  <c r="L11" i="68"/>
  <c r="M11" i="68" s="1"/>
  <c r="L10" i="68"/>
  <c r="M10" i="68" s="1"/>
  <c r="L9" i="68"/>
  <c r="M9" i="68" s="1"/>
  <c r="L8" i="68"/>
  <c r="M8" i="68" s="1"/>
  <c r="L7" i="68"/>
  <c r="M7" i="68" s="1"/>
  <c r="L6" i="68"/>
  <c r="M6" i="68" s="1"/>
  <c r="L5" i="68"/>
  <c r="M5" i="68" s="1"/>
  <c r="N6" i="68" s="1"/>
  <c r="L4" i="68"/>
  <c r="M4" i="68" s="1"/>
  <c r="L3" i="68"/>
  <c r="M3" i="68" s="1"/>
  <c r="L2" i="68"/>
  <c r="M2" i="68" s="1"/>
  <c r="N28" i="67"/>
  <c r="N19" i="67"/>
  <c r="N12" i="67"/>
  <c r="L33" i="67"/>
  <c r="M33" i="67" s="1"/>
  <c r="L30" i="67"/>
  <c r="M30" i="67" s="1"/>
  <c r="L19" i="67"/>
  <c r="M19" i="67" s="1"/>
  <c r="L18" i="67"/>
  <c r="M18" i="67" s="1"/>
  <c r="L11" i="67"/>
  <c r="M11" i="67" s="1"/>
  <c r="L8" i="67"/>
  <c r="M8" i="67" s="1"/>
  <c r="L4" i="67"/>
  <c r="M4" i="67" s="1"/>
  <c r="L15" i="67"/>
  <c r="M15" i="67" s="1"/>
  <c r="L14" i="67"/>
  <c r="M14" i="67" s="1"/>
  <c r="L9" i="67"/>
  <c r="M9" i="67" s="1"/>
  <c r="L2" i="67"/>
  <c r="M2" i="67" s="1"/>
  <c r="L16" i="67"/>
  <c r="M16" i="67" s="1"/>
  <c r="L13" i="67"/>
  <c r="M13" i="67" s="1"/>
  <c r="L12" i="67"/>
  <c r="M12" i="67" s="1"/>
  <c r="L10" i="67"/>
  <c r="M10" i="67" s="1"/>
  <c r="L3" i="67"/>
  <c r="M3" i="67" s="1"/>
  <c r="L31" i="67"/>
  <c r="M31" i="67" s="1"/>
  <c r="L29" i="67"/>
  <c r="M29" i="67" s="1"/>
  <c r="L17" i="67"/>
  <c r="M17" i="67" s="1"/>
  <c r="L7" i="67"/>
  <c r="M7" i="67" s="1"/>
  <c r="L6" i="67"/>
  <c r="M6" i="67" s="1"/>
  <c r="L5" i="67"/>
  <c r="M5" i="67" s="1"/>
  <c r="L28" i="67"/>
  <c r="M28" i="67" s="1"/>
  <c r="L24" i="67"/>
  <c r="M24" i="67" s="1"/>
  <c r="L22" i="67"/>
  <c r="M22" i="67" s="1"/>
  <c r="L20" i="67"/>
  <c r="M20" i="67" s="1"/>
  <c r="L38" i="67"/>
  <c r="M38" i="67" s="1"/>
  <c r="L36" i="67"/>
  <c r="M36" i="67" s="1"/>
  <c r="L34" i="67"/>
  <c r="M34" i="67" s="1"/>
  <c r="L26" i="67"/>
  <c r="M26" i="67" s="1"/>
  <c r="L21" i="67"/>
  <c r="M21" i="67" s="1"/>
  <c r="L37" i="67"/>
  <c r="M37" i="67" s="1"/>
  <c r="L39" i="67"/>
  <c r="M39" i="67" s="1"/>
  <c r="L32" i="67"/>
  <c r="M32" i="67" s="1"/>
  <c r="L40" i="67"/>
  <c r="M40" i="67" s="1"/>
  <c r="L27" i="67"/>
  <c r="M27" i="67" s="1"/>
  <c r="L25" i="67"/>
  <c r="M25" i="67" s="1"/>
  <c r="L23" i="67"/>
  <c r="M23" i="67" s="1"/>
  <c r="L35" i="67"/>
  <c r="M35" i="67" s="1"/>
  <c r="M43" i="69" l="1"/>
  <c r="M13" i="68"/>
  <c r="M43" i="68" s="1"/>
  <c r="N4" i="68"/>
  <c r="N30" i="68"/>
  <c r="M42" i="67"/>
  <c r="O15" i="62" l="1"/>
  <c r="O3" i="62"/>
  <c r="O4" i="62"/>
  <c r="O5" i="62"/>
  <c r="O6" i="62"/>
  <c r="O7" i="62"/>
  <c r="O8" i="62"/>
  <c r="O9" i="62"/>
  <c r="O10" i="62"/>
  <c r="O11" i="62"/>
  <c r="O12" i="62"/>
  <c r="O2" i="62"/>
  <c r="M15" i="62"/>
  <c r="M12" i="62"/>
  <c r="M11" i="62"/>
  <c r="L12" i="62"/>
  <c r="L3" i="62" l="1"/>
  <c r="L4" i="62"/>
  <c r="L5" i="62"/>
  <c r="L6" i="62"/>
  <c r="L7" i="62"/>
  <c r="L8" i="62"/>
  <c r="L9" i="62"/>
  <c r="L10" i="62"/>
  <c r="M3" i="62"/>
  <c r="M4" i="62"/>
  <c r="M5" i="62"/>
  <c r="M6" i="62"/>
  <c r="M7" i="62"/>
  <c r="M8" i="62"/>
  <c r="M9" i="62"/>
  <c r="M10" i="62"/>
  <c r="M2" i="62"/>
  <c r="L2" i="62"/>
  <c r="N34" i="60" l="1"/>
  <c r="N35" i="60"/>
  <c r="N38" i="60"/>
  <c r="N39" i="60"/>
  <c r="N42" i="60"/>
  <c r="N43" i="60"/>
  <c r="K43" i="60"/>
  <c r="L43" i="60" s="1"/>
  <c r="K42" i="60"/>
  <c r="L42" i="60" s="1"/>
  <c r="K41" i="60"/>
  <c r="L41" i="60" s="1"/>
  <c r="N41" i="60" s="1"/>
  <c r="K40" i="60"/>
  <c r="L40" i="60" s="1"/>
  <c r="N40" i="60" s="1"/>
  <c r="K39" i="60"/>
  <c r="L39" i="60" s="1"/>
  <c r="K38" i="60"/>
  <c r="L38" i="60" s="1"/>
  <c r="K37" i="60"/>
  <c r="L37" i="60" s="1"/>
  <c r="N37" i="60" s="1"/>
  <c r="K36" i="60"/>
  <c r="L36" i="60" s="1"/>
  <c r="N36" i="60" s="1"/>
  <c r="K35" i="60"/>
  <c r="L35" i="60" s="1"/>
  <c r="K34" i="60"/>
  <c r="L34" i="60" s="1"/>
  <c r="L45" i="60" s="1"/>
  <c r="N3" i="60"/>
  <c r="N4" i="60"/>
  <c r="N5" i="60"/>
  <c r="N6" i="60"/>
  <c r="N7" i="60"/>
  <c r="N8" i="60"/>
  <c r="N9" i="60"/>
  <c r="N10" i="60"/>
  <c r="N11" i="60"/>
  <c r="N12" i="60"/>
  <c r="N13" i="60"/>
  <c r="N14" i="60"/>
  <c r="N15" i="60"/>
  <c r="N16" i="60"/>
  <c r="N17" i="60"/>
  <c r="N18" i="60"/>
  <c r="N19" i="60"/>
  <c r="N20" i="60"/>
  <c r="N21" i="60"/>
  <c r="N22" i="60"/>
  <c r="N23" i="60"/>
  <c r="N24" i="60"/>
  <c r="N25" i="60"/>
  <c r="N26" i="60"/>
  <c r="N27" i="60"/>
  <c r="N28" i="60"/>
  <c r="N29" i="60"/>
  <c r="N30" i="60"/>
  <c r="N31" i="60"/>
  <c r="N32" i="60"/>
  <c r="N33" i="60"/>
  <c r="N2" i="60"/>
  <c r="N45" i="60" s="1"/>
  <c r="L9" i="59"/>
  <c r="N3" i="59"/>
  <c r="N4" i="59"/>
  <c r="N5" i="59"/>
  <c r="N6" i="59"/>
  <c r="N7" i="59"/>
  <c r="N2" i="59"/>
  <c r="K19" i="58"/>
  <c r="L19" i="58" s="1"/>
  <c r="N19" i="58" s="1"/>
  <c r="K9" i="58"/>
  <c r="L9" i="58" s="1"/>
  <c r="N9" i="58" s="1"/>
  <c r="K4" i="58"/>
  <c r="L4" i="58" s="1"/>
  <c r="N4" i="58" s="1"/>
  <c r="K6" i="58"/>
  <c r="L6" i="58" s="1"/>
  <c r="N6" i="58" s="1"/>
  <c r="K3" i="58"/>
  <c r="L3" i="58" s="1"/>
  <c r="N3" i="58" s="1"/>
  <c r="K5" i="58"/>
  <c r="L5" i="58" s="1"/>
  <c r="N5" i="58" s="1"/>
  <c r="K2" i="58"/>
  <c r="L2" i="58" s="1"/>
  <c r="K13" i="58"/>
  <c r="L13" i="58" s="1"/>
  <c r="N13" i="58" s="1"/>
  <c r="K16" i="58"/>
  <c r="L16" i="58" s="1"/>
  <c r="N16" i="58" s="1"/>
  <c r="K12" i="58"/>
  <c r="L12" i="58" s="1"/>
  <c r="N12" i="58" s="1"/>
  <c r="K10" i="58"/>
  <c r="L10" i="58" s="1"/>
  <c r="N10" i="58" s="1"/>
  <c r="K18" i="58"/>
  <c r="L18" i="58" s="1"/>
  <c r="N18" i="58" s="1"/>
  <c r="K11" i="58"/>
  <c r="L11" i="58" s="1"/>
  <c r="N11" i="58" s="1"/>
  <c r="K17" i="58"/>
  <c r="L17" i="58" s="1"/>
  <c r="N17" i="58" s="1"/>
  <c r="K15" i="58"/>
  <c r="L15" i="58" s="1"/>
  <c r="N15" i="58" s="1"/>
  <c r="K21" i="58"/>
  <c r="L21" i="58" s="1"/>
  <c r="N21" i="58" s="1"/>
  <c r="K22" i="58"/>
  <c r="L22" i="58" s="1"/>
  <c r="N22" i="58" s="1"/>
  <c r="K20" i="58"/>
  <c r="L20" i="58" s="1"/>
  <c r="N20" i="58" s="1"/>
  <c r="K7" i="58"/>
  <c r="L7" i="58" s="1"/>
  <c r="N7" i="58" s="1"/>
  <c r="K8" i="58"/>
  <c r="L8" i="58" s="1"/>
  <c r="N8" i="58" s="1"/>
  <c r="K14" i="58"/>
  <c r="L14" i="58" s="1"/>
  <c r="N14" i="58" s="1"/>
  <c r="L3" i="57"/>
  <c r="M3" i="57" s="1"/>
  <c r="L4" i="57"/>
  <c r="M4" i="57" s="1"/>
  <c r="L5" i="57"/>
  <c r="M5" i="57" s="1"/>
  <c r="L6" i="57"/>
  <c r="M6" i="57" s="1"/>
  <c r="L7" i="57"/>
  <c r="M7" i="57" s="1"/>
  <c r="L8" i="57"/>
  <c r="M8" i="57" s="1"/>
  <c r="L9" i="57"/>
  <c r="M9" i="57" s="1"/>
  <c r="L10" i="57"/>
  <c r="M10" i="57" s="1"/>
  <c r="L11" i="57"/>
  <c r="M11" i="57" s="1"/>
  <c r="L12" i="57"/>
  <c r="M12" i="57" s="1"/>
  <c r="L13" i="57"/>
  <c r="M13" i="57" s="1"/>
  <c r="L14" i="57"/>
  <c r="M14" i="57" s="1"/>
  <c r="L15" i="57"/>
  <c r="M15" i="57" s="1"/>
  <c r="L16" i="57"/>
  <c r="M16" i="57" s="1"/>
  <c r="L17" i="57"/>
  <c r="M17" i="57" s="1"/>
  <c r="L18" i="57"/>
  <c r="M18" i="57" s="1"/>
  <c r="L19" i="57"/>
  <c r="M19" i="57" s="1"/>
  <c r="L20" i="57"/>
  <c r="M20" i="57" s="1"/>
  <c r="L21" i="57"/>
  <c r="M21" i="57" s="1"/>
  <c r="L22" i="57"/>
  <c r="M22" i="57" s="1"/>
  <c r="L23" i="57"/>
  <c r="M23" i="57" s="1"/>
  <c r="L24" i="57"/>
  <c r="M24" i="57" s="1"/>
  <c r="L25" i="57"/>
  <c r="M25" i="57" s="1"/>
  <c r="L26" i="57"/>
  <c r="M26" i="57" s="1"/>
  <c r="L27" i="57"/>
  <c r="M27" i="57" s="1"/>
  <c r="L28" i="57"/>
  <c r="M28" i="57" s="1"/>
  <c r="L29" i="57"/>
  <c r="M29" i="57" s="1"/>
  <c r="L30" i="57"/>
  <c r="M30" i="57" s="1"/>
  <c r="L31" i="57"/>
  <c r="M31" i="57" s="1"/>
  <c r="L32" i="57"/>
  <c r="M32" i="57" s="1"/>
  <c r="L33" i="57"/>
  <c r="M33" i="57" s="1"/>
  <c r="L34" i="57"/>
  <c r="M34" i="57" s="1"/>
  <c r="L35" i="57"/>
  <c r="M35" i="57" s="1"/>
  <c r="L36" i="57"/>
  <c r="M36" i="57" s="1"/>
  <c r="L37" i="57"/>
  <c r="M37" i="57" s="1"/>
  <c r="L38" i="57"/>
  <c r="M38" i="57" s="1"/>
  <c r="L39" i="57"/>
  <c r="M39" i="57" s="1"/>
  <c r="L40" i="57"/>
  <c r="M40" i="57" s="1"/>
  <c r="L41" i="57"/>
  <c r="M41" i="57" s="1"/>
  <c r="L42" i="57"/>
  <c r="M42" i="57" s="1"/>
  <c r="L43" i="57"/>
  <c r="M43" i="57" s="1"/>
  <c r="L44" i="57"/>
  <c r="M44" i="57" s="1"/>
  <c r="L45" i="57"/>
  <c r="M45" i="57" s="1"/>
  <c r="L46" i="57"/>
  <c r="M46" i="57" s="1"/>
  <c r="L47" i="57"/>
  <c r="M47" i="57" s="1"/>
  <c r="L48" i="57"/>
  <c r="M48" i="57" s="1"/>
  <c r="L49" i="57"/>
  <c r="M49" i="57" s="1"/>
  <c r="L50" i="57"/>
  <c r="M50" i="57" s="1"/>
  <c r="L51" i="57"/>
  <c r="M51" i="57" s="1"/>
  <c r="L52" i="57"/>
  <c r="M52" i="57" s="1"/>
  <c r="L53" i="57"/>
  <c r="M53" i="57" s="1"/>
  <c r="L54" i="57"/>
  <c r="M54" i="57" s="1"/>
  <c r="L55" i="57"/>
  <c r="M55" i="57" s="1"/>
  <c r="L56" i="57"/>
  <c r="M56" i="57" s="1"/>
  <c r="L57" i="57"/>
  <c r="M57" i="57" s="1"/>
  <c r="L58" i="57"/>
  <c r="M58" i="57" s="1"/>
  <c r="L59" i="57"/>
  <c r="M59" i="57" s="1"/>
  <c r="L60" i="57"/>
  <c r="M60" i="57" s="1"/>
  <c r="L61" i="57"/>
  <c r="M61" i="57" s="1"/>
  <c r="L62" i="57"/>
  <c r="M62" i="57" s="1"/>
  <c r="L63" i="57"/>
  <c r="M63" i="57" s="1"/>
  <c r="L64" i="57"/>
  <c r="M64" i="57" s="1"/>
  <c r="L65" i="57"/>
  <c r="M65" i="57" s="1"/>
  <c r="L66" i="57"/>
  <c r="M66" i="57" s="1"/>
  <c r="L67" i="57"/>
  <c r="M67" i="57" s="1"/>
  <c r="L68" i="57"/>
  <c r="M68" i="57" s="1"/>
  <c r="L69" i="57"/>
  <c r="M69" i="57" s="1"/>
  <c r="L70" i="57"/>
  <c r="M70" i="57" s="1"/>
  <c r="L71" i="57"/>
  <c r="M71" i="57" s="1"/>
  <c r="L72" i="57"/>
  <c r="M72" i="57" s="1"/>
  <c r="L73" i="57"/>
  <c r="M73" i="57" s="1"/>
  <c r="L74" i="57"/>
  <c r="M74" i="57" s="1"/>
  <c r="L75" i="57"/>
  <c r="M75" i="57" s="1"/>
  <c r="L76" i="57"/>
  <c r="M76" i="57" s="1"/>
  <c r="L77" i="57"/>
  <c r="M77" i="57" s="1"/>
  <c r="L78" i="57"/>
  <c r="M78" i="57" s="1"/>
  <c r="L79" i="57"/>
  <c r="M79" i="57" s="1"/>
  <c r="L80" i="57"/>
  <c r="M80" i="57" s="1"/>
  <c r="L81" i="57"/>
  <c r="M81" i="57" s="1"/>
  <c r="L82" i="57"/>
  <c r="M82" i="57" s="1"/>
  <c r="L83" i="57"/>
  <c r="M83" i="57" s="1"/>
  <c r="L2" i="57"/>
  <c r="M2" i="57" s="1"/>
  <c r="L24" i="58" l="1"/>
  <c r="N2" i="58"/>
  <c r="N24" i="58" s="1"/>
  <c r="N9" i="59"/>
</calcChain>
</file>

<file path=xl/sharedStrings.xml><?xml version="1.0" encoding="utf-8"?>
<sst xmlns="http://schemas.openxmlformats.org/spreadsheetml/2006/main" count="1741" uniqueCount="265">
  <si>
    <t>ردیف</t>
  </si>
  <si>
    <t>پروژه</t>
  </si>
  <si>
    <t>MR</t>
  </si>
  <si>
    <t>10028 AC-4</t>
  </si>
  <si>
    <t>ورق گالوانیزه   2920*1250*1.5</t>
  </si>
  <si>
    <t>ورق گالوانیزه   2760*1000*1.5</t>
  </si>
  <si>
    <t>ورق گالوانیزه   2920*1000*1.5</t>
  </si>
  <si>
    <t>ورق گالوانیزه   2900*1250*2</t>
  </si>
  <si>
    <t>ورق گالولنیزه   1880*1250*1.5</t>
  </si>
  <si>
    <t>ورق گالولنیزه   2450*1250*1.5</t>
  </si>
  <si>
    <t>ورق گالولنیزه   2600*1250*1.5</t>
  </si>
  <si>
    <t>ورق گالولنیزه   2760*1250*1.5</t>
  </si>
  <si>
    <t>ورق گالولنیزه   2850*1250*1.5</t>
  </si>
  <si>
    <t>ورق گالوانیزه   2910*1000*2/5</t>
  </si>
  <si>
    <t>ورق گالوانیزه   2910*1000*1/5</t>
  </si>
  <si>
    <t>ورق گالوانیزه   1350*1000*1/5</t>
  </si>
  <si>
    <t>ورق گالوانیزه   2530*1000*0/8</t>
  </si>
  <si>
    <t>10028 AC-3</t>
  </si>
  <si>
    <t>محصول</t>
  </si>
  <si>
    <t>دمپر</t>
  </si>
  <si>
    <t>Louver</t>
  </si>
  <si>
    <t>Thk</t>
  </si>
  <si>
    <t>W</t>
  </si>
  <si>
    <t>L</t>
  </si>
  <si>
    <t>ورق گالوانیزه   1000*1000*3</t>
  </si>
  <si>
    <t>10028 AC-5</t>
  </si>
  <si>
    <t>10145 AC-8~10</t>
  </si>
  <si>
    <t>10145 AC-8</t>
  </si>
  <si>
    <t xml:space="preserve">10028 AC-1 </t>
  </si>
  <si>
    <t>10028 AC-2</t>
  </si>
  <si>
    <t>جاروب</t>
  </si>
  <si>
    <t>ورق سیاه  3400*1250*4</t>
  </si>
  <si>
    <t>ورق سیاه  4800*1250*4</t>
  </si>
  <si>
    <t>ورق سیاه  3400*1250*6</t>
  </si>
  <si>
    <t>10145 AC-9</t>
  </si>
  <si>
    <t>کویل</t>
  </si>
  <si>
    <t>قیمت کل(ریال)</t>
  </si>
  <si>
    <t>شماره درخواست</t>
  </si>
  <si>
    <t>شرح کالا</t>
  </si>
  <si>
    <t>واحد سنجش</t>
  </si>
  <si>
    <t>ورق سیاه    3100*1500*4</t>
  </si>
  <si>
    <t>برگ</t>
  </si>
  <si>
    <t>ورق سیاه    5100*1000*4</t>
  </si>
  <si>
    <t>61034-peak  Cooler</t>
  </si>
  <si>
    <t>1010-3</t>
  </si>
  <si>
    <t>ورق سیاه     1000*1500*3</t>
  </si>
  <si>
    <t>ورق سیاه    6000*1500*10</t>
  </si>
  <si>
    <t>ورق سیاه    6000*1500*20</t>
  </si>
  <si>
    <t>1010-6</t>
  </si>
  <si>
    <t>61034-AUX  Cooler</t>
  </si>
  <si>
    <t>1010-4</t>
  </si>
  <si>
    <t>ورق استیل نگیر304</t>
  </si>
  <si>
    <t>10028-station 1~5</t>
  </si>
  <si>
    <t>1010-1</t>
  </si>
  <si>
    <t>ورق سیاه  1800*1000*4</t>
  </si>
  <si>
    <t>ورق سیاه  2700*1000*4</t>
  </si>
  <si>
    <t>ورق سیاه  3220*1000*4</t>
  </si>
  <si>
    <t>ورق سیاه  4415*1250*4</t>
  </si>
  <si>
    <t>ورق سیاه  2530*1500*4</t>
  </si>
  <si>
    <t>ورق سیاه  6000*1500*6</t>
  </si>
  <si>
    <t>20175-E-5117</t>
  </si>
  <si>
    <t>1010-2</t>
  </si>
  <si>
    <t>PLENUM</t>
  </si>
  <si>
    <t>ورق سیاه   3500*1000*4</t>
  </si>
  <si>
    <t>ورق سیاه   2590*1000*4</t>
  </si>
  <si>
    <t>ورق سیاه   3480*1250*4</t>
  </si>
  <si>
    <t>ورق سیاه   2550*1500*4</t>
  </si>
  <si>
    <t>ورق سیاه   2940*1500*4</t>
  </si>
  <si>
    <t>20175-E-5116</t>
  </si>
  <si>
    <t>ورق سیاه   2820*1500*3</t>
  </si>
  <si>
    <t>ورق سیاه   3080*1500*3</t>
  </si>
  <si>
    <t>20175 E-5116</t>
  </si>
  <si>
    <t>FR-PL</t>
  </si>
  <si>
    <t>20175 E-5117</t>
  </si>
  <si>
    <t>ورق سیاه    6000*1500*4</t>
  </si>
  <si>
    <t>ورق سیاه    6000*1500*6</t>
  </si>
  <si>
    <t>10028-AC-4,5</t>
  </si>
  <si>
    <t>ورق سیاه   3450*1250*4</t>
  </si>
  <si>
    <t>ورق سیاه   6000*1500*6</t>
  </si>
  <si>
    <t>10028 AC-1~5</t>
  </si>
  <si>
    <t>1010-8</t>
  </si>
  <si>
    <t>ورق استیل   2000*1000*1.5</t>
  </si>
  <si>
    <t>1010-7</t>
  </si>
  <si>
    <t>المیناتور</t>
  </si>
  <si>
    <t>10145 AC-10</t>
  </si>
  <si>
    <t>ورق استیل   2500*1250*1.5</t>
  </si>
  <si>
    <t>ورق استیل   2500*1250*2</t>
  </si>
  <si>
    <t>فیلتر استاتیک آب</t>
  </si>
  <si>
    <t>ورق گالوانیزه   2000*1000*2</t>
  </si>
  <si>
    <t>ورق گالوانیزه   3400*1000*2</t>
  </si>
  <si>
    <t>ورق گالوانیزه   3600*1000*2</t>
  </si>
  <si>
    <t>روتاری هوا</t>
  </si>
  <si>
    <t>داست کلکتور</t>
  </si>
  <si>
    <t>ورق سیاه    6000*1250*4</t>
  </si>
  <si>
    <t>1010-10</t>
  </si>
  <si>
    <t>ورق گالوانیزه   3100*1250*2</t>
  </si>
  <si>
    <t>ورق گالوانیزه   3020*1000*1.2</t>
  </si>
  <si>
    <t>ورق گالوانیزه   2320*1000*1.2</t>
  </si>
  <si>
    <t>Chamber test</t>
  </si>
  <si>
    <t>1010-11</t>
  </si>
  <si>
    <t>1010-12</t>
  </si>
  <si>
    <t>ورق سیاه   1750*1250*2/5</t>
  </si>
  <si>
    <t>ورق سیاه   4450*1000*3</t>
  </si>
  <si>
    <t>فن محوری</t>
  </si>
  <si>
    <t>ورق گالوانیزه   2000*1000*1/5</t>
  </si>
  <si>
    <t>ورق گالوانیزه   3000*1000*1/5</t>
  </si>
  <si>
    <t>الیمیناتور-ایربافل</t>
  </si>
  <si>
    <t>الیمیناتور</t>
  </si>
  <si>
    <t>ورق گالوانیزه   2760*1000*1/5</t>
  </si>
  <si>
    <t>ورق گالوانیزه   2570*1250*1/5</t>
  </si>
  <si>
    <t>ورق گالوانیزه   2570*1000*2</t>
  </si>
  <si>
    <t>ورق سیاه   4300*1250*2/5</t>
  </si>
  <si>
    <t>ورق سیاه   5100*1000*3</t>
  </si>
  <si>
    <t>ورق سیاه   3600*1000*3</t>
  </si>
  <si>
    <t>ورق سیاه   1750*1250*4</t>
  </si>
  <si>
    <t>ورق سیاه   1950*1500*10</t>
  </si>
  <si>
    <t>فن کیس</t>
  </si>
  <si>
    <t>وزن یک برگ(Kg)</t>
  </si>
  <si>
    <t>وزن کل (Kg)</t>
  </si>
  <si>
    <t>مقدار</t>
  </si>
  <si>
    <t>قیمت واحد (ریال)</t>
  </si>
  <si>
    <t>قیمتها حدودی می باشند</t>
  </si>
  <si>
    <t xml:space="preserve">قس  </t>
  </si>
  <si>
    <t>مشخصات فنی</t>
  </si>
  <si>
    <t>تاریخ سفارش</t>
  </si>
  <si>
    <t>تعداد</t>
  </si>
  <si>
    <t>مسئول</t>
  </si>
  <si>
    <t>SRD</t>
  </si>
  <si>
    <t>توضیحات</t>
  </si>
  <si>
    <t>نبشي آهن    60*60*6</t>
  </si>
  <si>
    <t>Thk:3     L:6000</t>
  </si>
  <si>
    <t>شاخه</t>
  </si>
  <si>
    <t>17180-1501</t>
  </si>
  <si>
    <t>1040-3</t>
  </si>
  <si>
    <t>99/12/01</t>
  </si>
  <si>
    <t>اقلیمی</t>
  </si>
  <si>
    <t>چوب تخته      4000*100*25</t>
  </si>
  <si>
    <t>عدد</t>
  </si>
  <si>
    <t>چوب چهارتراش     4000*60*60</t>
  </si>
  <si>
    <t>17180-1502/1503</t>
  </si>
  <si>
    <t>4000-1</t>
  </si>
  <si>
    <t>99/12/04</t>
  </si>
  <si>
    <t>ورق گالوانيزه     1000*2</t>
  </si>
  <si>
    <t>H.D.G      L:2020</t>
  </si>
  <si>
    <t>کیلوگرم</t>
  </si>
  <si>
    <t>H.D.G      L:2500</t>
  </si>
  <si>
    <t>ورق گالوانيزه    1250*3</t>
  </si>
  <si>
    <t>H.D.G      L:3150</t>
  </si>
  <si>
    <t>ورق سياه    1250*6</t>
  </si>
  <si>
    <t>ST-37      L:2500</t>
  </si>
  <si>
    <t>ST-37      L:3050</t>
  </si>
  <si>
    <t>ST-37      L:5000</t>
  </si>
  <si>
    <t>ST-37      L:5300</t>
  </si>
  <si>
    <t>ST-37      L:5600</t>
  </si>
  <si>
    <t>ورق سياه    1500*15</t>
  </si>
  <si>
    <t>ST-37      L:1400</t>
  </si>
  <si>
    <t>نبشي آهن    50*50*5</t>
  </si>
  <si>
    <t>Thk:5       L:6000</t>
  </si>
  <si>
    <t>تسمه آهن   30*5</t>
  </si>
  <si>
    <t>Thk:5     W:30      L:6000</t>
  </si>
  <si>
    <t>پين آهن بيس   50*12</t>
  </si>
  <si>
    <t>Ф12       L:50</t>
  </si>
  <si>
    <t>17180 AE-1501</t>
  </si>
  <si>
    <t>LOUVER</t>
  </si>
  <si>
    <t>00/02/21</t>
  </si>
  <si>
    <t>17180 AE-1503</t>
  </si>
  <si>
    <t>17180 AE-1501/1503</t>
  </si>
  <si>
    <t>1040-2</t>
  </si>
  <si>
    <t>پین کله دار   57*14*8</t>
  </si>
  <si>
    <t>As Per DWG NO:Louver-Pin-01    داکرومات</t>
  </si>
  <si>
    <t>1070-2</t>
  </si>
  <si>
    <t>مهره دنده درشت    M12</t>
  </si>
  <si>
    <t>Din:934     grade:8     داکرومات</t>
  </si>
  <si>
    <t>واشر فنري  M12</t>
  </si>
  <si>
    <t>Din:128     grade:st     داکرومات</t>
  </si>
  <si>
    <t>پيچ تمام حديده     50*16</t>
  </si>
  <si>
    <t>Din:933     grade:8.8     داکرومات</t>
  </si>
  <si>
    <t>مهره دنده درشت  M16</t>
  </si>
  <si>
    <t>واشر تخت   M16*30</t>
  </si>
  <si>
    <t>Din:126     2*16*30     داکرومات</t>
  </si>
  <si>
    <t>واشر فنري   M16</t>
  </si>
  <si>
    <t>پيچ تمام حديده     M16*40</t>
  </si>
  <si>
    <t>اشپيل    2.6</t>
  </si>
  <si>
    <t>Din:94       2.6*30     داکرومات</t>
  </si>
  <si>
    <t>واشر تخت   18*9*1</t>
  </si>
  <si>
    <t>Din:126     1*9*18    داکرومات</t>
  </si>
  <si>
    <t>پيچ تمام حديده     M10*30</t>
  </si>
  <si>
    <t>پیچ آلن مغزی   20*6</t>
  </si>
  <si>
    <t>Din:914     grade:8.8     داکرومات</t>
  </si>
  <si>
    <t>پين تمام رزوه سياه    70*12</t>
  </si>
  <si>
    <t>M12*70</t>
  </si>
  <si>
    <t>پيچ تمام حديده     25*10</t>
  </si>
  <si>
    <t>مهره دنده درشت   M10</t>
  </si>
  <si>
    <t>واشر تخت   20*10</t>
  </si>
  <si>
    <t>Din:126     1.5*10*20     داکرومات</t>
  </si>
  <si>
    <t>واشر فنري    M10</t>
  </si>
  <si>
    <t>پيچ تمام حديده     M8*30</t>
  </si>
  <si>
    <t>پيچ تمام حديده     M8*25</t>
  </si>
  <si>
    <t>مهره دنده درشت    M8</t>
  </si>
  <si>
    <t>واشر فنري   M8</t>
  </si>
  <si>
    <t>Din:126     grade:st     داکرومات</t>
  </si>
  <si>
    <t>واشر تخت    20*8</t>
  </si>
  <si>
    <t>Din:128    1.5*8*20     داکرومات</t>
  </si>
  <si>
    <t>2080-2</t>
  </si>
  <si>
    <t>ورق سياه     1500*20</t>
  </si>
  <si>
    <t>St-37      L:1000.</t>
  </si>
  <si>
    <t>ميلگرد فولاد      110</t>
  </si>
  <si>
    <t>Ф110    CK-45       L:4200</t>
  </si>
  <si>
    <t>میلگرد فولاد    240</t>
  </si>
  <si>
    <t>Ф240    CK-45or St-52       L:360</t>
  </si>
  <si>
    <t>17180 E-1501/1503</t>
  </si>
  <si>
    <t>Bearing Block</t>
  </si>
  <si>
    <t>00/02/22</t>
  </si>
  <si>
    <t>1040-1</t>
  </si>
  <si>
    <t>پيچ تمام حديده     40*20</t>
  </si>
  <si>
    <t>واشر فنري  20</t>
  </si>
  <si>
    <t>Din:127     grade:st     داکرومات</t>
  </si>
  <si>
    <t>پيچ تمام حديده     70*10</t>
  </si>
  <si>
    <t>پيچ تمام حديده     80*10</t>
  </si>
  <si>
    <t>2080-1</t>
  </si>
  <si>
    <t>وزن کل (کیلوگرم)</t>
  </si>
  <si>
    <t>وزن واحد (کیلوگرم)</t>
  </si>
  <si>
    <t>قیمت کل (ریال)</t>
  </si>
  <si>
    <t>قیمت واحد(ریال)</t>
  </si>
  <si>
    <t>St-37        L:2700</t>
  </si>
  <si>
    <t>St-37        L:2800</t>
  </si>
  <si>
    <t>St-37        L:3050</t>
  </si>
  <si>
    <t>St-37        L:2350</t>
  </si>
  <si>
    <t>St-37        L:2750</t>
  </si>
  <si>
    <t>St-37        L:3150</t>
  </si>
  <si>
    <t>St-37        L:3650</t>
  </si>
  <si>
    <t>St-37        L:2500</t>
  </si>
  <si>
    <t>St-37        L:1200</t>
  </si>
  <si>
    <t>St-37        L:1350</t>
  </si>
  <si>
    <t>St-37        L:1700</t>
  </si>
  <si>
    <t>St-37        L:2450</t>
  </si>
  <si>
    <t>St-37        L:1400</t>
  </si>
  <si>
    <t>St-37        L:1300</t>
  </si>
  <si>
    <t>St-37        L:5000</t>
  </si>
  <si>
    <t>20187 AE-9003</t>
  </si>
  <si>
    <t>20187 AE-9002</t>
  </si>
  <si>
    <t>20187 AE-9004</t>
  </si>
  <si>
    <t>H,D,G        L:2300</t>
  </si>
  <si>
    <t>H,D,G        L:2870</t>
  </si>
  <si>
    <t>St-37       L:2300</t>
  </si>
  <si>
    <t>St-37       L:2900</t>
  </si>
  <si>
    <t>St-37       L:3150</t>
  </si>
  <si>
    <t>St-37       L:5800</t>
  </si>
  <si>
    <t>H.D.G    L:1100</t>
  </si>
  <si>
    <t>17180 AE-1502</t>
  </si>
  <si>
    <t>99/10/17</t>
  </si>
  <si>
    <t>17187 AE-9002~9004</t>
  </si>
  <si>
    <t>00/02/30</t>
  </si>
  <si>
    <t>St-37     L:2450</t>
  </si>
  <si>
    <t>St-37     L:2650</t>
  </si>
  <si>
    <t>St-37     L:1850</t>
  </si>
  <si>
    <t>St-37     L:1800</t>
  </si>
  <si>
    <t>St-37     L:650</t>
  </si>
  <si>
    <t>St-37     L:1200</t>
  </si>
  <si>
    <t>20187 AE-9001</t>
  </si>
  <si>
    <t>00/03/03</t>
  </si>
  <si>
    <t>وزن واحد(kg)</t>
  </si>
  <si>
    <t>وزن کل(kg)</t>
  </si>
  <si>
    <t xml:space="preserve">ورق سياه </t>
  </si>
  <si>
    <t xml:space="preserve">ورق گالوانيزه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</si>
</sst>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-* #,##0.00_-;_-* #,##0.00\-;_-* &quot;-&quot;??_-;_-@_-"/>
    <numFmt numFmtId="164" formatCode="_-* #,##0_-;_-* #,##0\-;_-* &quot;-&quot;??_-;_-@_-"/>
    <numFmt numFmtId="165" formatCode="_ * #,##0.00_-&quot;ريال&quot;_ ;_ * #,##0.00\-&quot;ريال&quot;_ ;_ * &quot;-&quot;??_-&quot;ريال&quot;_ ;_ @_ "/>
    <numFmt numFmtId="166" formatCode="_ * #,##0.00_-_ر_ي_ا_ل_ ;_ * #,##0.00\-_ر_ي_ا_ل_ ;_ * &quot;-&quot;??_-_ر_ي_ا_ل_ ;_ @_ "/>
    <numFmt numFmtId="167" formatCode="[$-3000401]0.###"/>
  </numFmts>
  <fonts count="29">
    <font>
      <sz val="11"/>
      <color theme="1"/>
      <name val="Arial"/>
      <family val="2"/>
      <charset val="178"/>
      <scheme val="minor"/>
    </font>
    <font>
      <sz val="12"/>
      <color theme="1"/>
      <name val="B Nazanin"/>
      <family val="2"/>
      <charset val="178"/>
    </font>
    <font>
      <sz val="11"/>
      <color theme="1"/>
      <name val="Arial"/>
      <family val="2"/>
      <charset val="178"/>
      <scheme val="minor"/>
    </font>
    <font>
      <sz val="14"/>
      <color theme="1"/>
      <name val="B Nazanin"/>
      <charset val="178"/>
    </font>
    <font>
      <b/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B Mitra"/>
      <family val="2"/>
    </font>
    <font>
      <sz val="10"/>
      <name val="Arial"/>
      <family val="2"/>
    </font>
    <font>
      <b/>
      <sz val="12"/>
      <color theme="1"/>
      <name val="Arial"/>
      <family val="2"/>
      <scheme val="minor"/>
    </font>
    <font>
      <sz val="12"/>
      <color theme="1"/>
      <name val="B Nazanin"/>
      <charset val="178"/>
    </font>
    <font>
      <b/>
      <sz val="12"/>
      <color theme="1"/>
      <name val="B Nazanin"/>
      <charset val="178"/>
    </font>
    <font>
      <b/>
      <sz val="11"/>
      <color theme="1"/>
      <name val="B Nazanin"/>
      <charset val="178"/>
    </font>
    <font>
      <b/>
      <sz val="10"/>
      <color theme="1"/>
      <name val="B Nazanin"/>
      <charset val="178"/>
    </font>
    <font>
      <sz val="14"/>
      <color theme="1"/>
      <name val="Arial"/>
      <family val="2"/>
      <charset val="178"/>
      <scheme val="minor"/>
    </font>
    <font>
      <sz val="20"/>
      <color theme="1"/>
      <name val="B Nazanin"/>
      <charset val="178"/>
    </font>
    <font>
      <b/>
      <sz val="16"/>
      <color theme="1"/>
      <name val="B Nazanin"/>
      <charset val="178"/>
    </font>
    <font>
      <b/>
      <sz val="18"/>
      <color theme="1"/>
      <name val="B Nazanin"/>
      <charset val="178"/>
    </font>
    <font>
      <b/>
      <sz val="12"/>
      <color theme="0"/>
      <name val="Arial"/>
      <family val="2"/>
      <scheme val="minor"/>
    </font>
    <font>
      <b/>
      <sz val="11"/>
      <color theme="0"/>
      <name val="Arial"/>
      <family val="2"/>
      <scheme val="minor"/>
    </font>
    <font>
      <b/>
      <sz val="8"/>
      <color theme="0"/>
      <name val="Arial"/>
      <family val="2"/>
      <scheme val="minor"/>
    </font>
    <font>
      <b/>
      <sz val="10"/>
      <color theme="0"/>
      <name val="Arial"/>
      <family val="2"/>
      <scheme val="minor"/>
    </font>
    <font>
      <sz val="12"/>
      <color theme="1"/>
      <name val="Arial"/>
      <family val="2"/>
      <scheme val="minor"/>
    </font>
    <font>
      <sz val="8"/>
      <color theme="1"/>
      <name val="Arial"/>
      <family val="2"/>
      <scheme val="minor"/>
    </font>
    <font>
      <sz val="10"/>
      <color theme="1"/>
      <name val="Times New Roman"/>
      <family val="1"/>
      <scheme val="major"/>
    </font>
    <font>
      <sz val="12"/>
      <color theme="1"/>
      <name val="Times New Roman"/>
      <family val="1"/>
      <scheme val="major"/>
    </font>
    <font>
      <b/>
      <sz val="14"/>
      <color theme="0"/>
      <name val="Arial"/>
      <family val="2"/>
      <scheme val="minor"/>
    </font>
    <font>
      <b/>
      <sz val="12"/>
      <name val="Arial"/>
      <family val="2"/>
      <scheme val="minor"/>
    </font>
    <font>
      <sz val="12"/>
      <color theme="1"/>
      <name val="Arial"/>
      <family val="2"/>
      <charset val="178"/>
      <scheme val="minor"/>
    </font>
    <font>
      <sz val="13"/>
      <name val="Arial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6">
    <xf numFmtId="0" fontId="0" fillId="0" borderId="0"/>
    <xf numFmtId="0" fontId="1" fillId="0" borderId="0"/>
    <xf numFmtId="43" fontId="2" fillId="0" borderId="0" applyFont="0" applyFill="0" applyBorder="0" applyAlignment="0" applyProtection="0"/>
    <xf numFmtId="167" fontId="2" fillId="0" borderId="0"/>
    <xf numFmtId="167" fontId="1" fillId="0" borderId="0"/>
    <xf numFmtId="43" fontId="1" fillId="0" borderId="0" applyFont="0" applyFill="0" applyBorder="0" applyAlignment="0" applyProtection="0"/>
    <xf numFmtId="167" fontId="1" fillId="0" borderId="0"/>
    <xf numFmtId="43" fontId="1" fillId="0" borderId="0" applyFont="0" applyFill="0" applyBorder="0" applyAlignment="0" applyProtection="0"/>
    <xf numFmtId="167" fontId="6" fillId="0" borderId="0"/>
    <xf numFmtId="166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7" fontId="7" fillId="0" borderId="0"/>
    <xf numFmtId="167" fontId="5" fillId="0" borderId="0"/>
    <xf numFmtId="167" fontId="7" fillId="0" borderId="0"/>
    <xf numFmtId="0" fontId="7" fillId="0" borderId="0"/>
    <xf numFmtId="0" fontId="7" fillId="0" borderId="0"/>
  </cellStyleXfs>
  <cellXfs count="117">
    <xf numFmtId="0" fontId="0" fillId="0" borderId="0" xfId="0"/>
    <xf numFmtId="0" fontId="0" fillId="0" borderId="0" xfId="0"/>
    <xf numFmtId="0" fontId="2" fillId="0" borderId="0" xfId="0" applyFont="1"/>
    <xf numFmtId="0" fontId="13" fillId="0" borderId="0" xfId="0" applyFont="1" applyAlignment="1"/>
    <xf numFmtId="0" fontId="3" fillId="2" borderId="1" xfId="0" applyNumberFormat="1" applyFont="1" applyFill="1" applyBorder="1" applyAlignment="1"/>
    <xf numFmtId="0" fontId="3" fillId="2" borderId="1" xfId="0" applyNumberFormat="1" applyFont="1" applyFill="1" applyBorder="1" applyAlignment="1">
      <alignment horizontal="center"/>
    </xf>
    <xf numFmtId="0" fontId="10" fillId="2" borderId="8" xfId="4" applyNumberFormat="1" applyFont="1" applyFill="1" applyBorder="1" applyAlignment="1">
      <alignment horizontal="center" vertical="center" wrapText="1"/>
    </xf>
    <xf numFmtId="0" fontId="11" fillId="2" borderId="8" xfId="4" applyNumberFormat="1" applyFont="1" applyFill="1" applyBorder="1" applyAlignment="1">
      <alignment horizontal="center" vertical="center" wrapText="1"/>
    </xf>
    <xf numFmtId="0" fontId="12" fillId="2" borderId="8" xfId="4" applyNumberFormat="1" applyFont="1" applyFill="1" applyBorder="1" applyAlignment="1">
      <alignment horizontal="center" vertical="center" wrapText="1"/>
    </xf>
    <xf numFmtId="0" fontId="9" fillId="2" borderId="1" xfId="0" applyNumberFormat="1" applyFont="1" applyFill="1" applyBorder="1" applyAlignment="1">
      <alignment horizontal="center" wrapText="1"/>
    </xf>
    <xf numFmtId="0" fontId="3" fillId="2" borderId="1" xfId="0" applyNumberFormat="1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 vertical="center"/>
    </xf>
    <xf numFmtId="0" fontId="3" fillId="2" borderId="1" xfId="0" applyNumberFormat="1" applyFont="1" applyFill="1" applyBorder="1" applyAlignment="1">
      <alignment horizontal="center" wrapText="1"/>
    </xf>
    <xf numFmtId="1" fontId="0" fillId="0" borderId="0" xfId="0" applyNumberFormat="1"/>
    <xf numFmtId="164" fontId="3" fillId="2" borderId="1" xfId="2" applyNumberFormat="1" applyFont="1" applyFill="1" applyBorder="1" applyAlignment="1">
      <alignment horizontal="center" vertical="center"/>
    </xf>
    <xf numFmtId="0" fontId="3" fillId="2" borderId="9" xfId="0" applyNumberFormat="1" applyFont="1" applyFill="1" applyBorder="1" applyAlignment="1"/>
    <xf numFmtId="164" fontId="3" fillId="2" borderId="5" xfId="2" applyNumberFormat="1" applyFont="1" applyFill="1" applyBorder="1" applyAlignment="1">
      <alignment horizontal="center" vertical="center"/>
    </xf>
    <xf numFmtId="0" fontId="3" fillId="2" borderId="10" xfId="0" applyNumberFormat="1" applyFont="1" applyFill="1" applyBorder="1" applyAlignment="1"/>
    <xf numFmtId="0" fontId="3" fillId="2" borderId="7" xfId="0" applyNumberFormat="1" applyFont="1" applyFill="1" applyBorder="1" applyAlignment="1"/>
    <xf numFmtId="0" fontId="3" fillId="2" borderId="7" xfId="0" applyNumberFormat="1" applyFont="1" applyFill="1" applyBorder="1" applyAlignment="1">
      <alignment horizontal="center" wrapText="1"/>
    </xf>
    <xf numFmtId="0" fontId="3" fillId="2" borderId="7" xfId="0" applyNumberFormat="1" applyFont="1" applyFill="1" applyBorder="1" applyAlignment="1">
      <alignment horizontal="center" vertical="center"/>
    </xf>
    <xf numFmtId="1" fontId="3" fillId="2" borderId="7" xfId="0" applyNumberFormat="1" applyFont="1" applyFill="1" applyBorder="1" applyAlignment="1">
      <alignment horizontal="center" vertical="center"/>
    </xf>
    <xf numFmtId="164" fontId="3" fillId="2" borderId="7" xfId="2" applyNumberFormat="1" applyFont="1" applyFill="1" applyBorder="1" applyAlignment="1">
      <alignment horizontal="center" vertical="center"/>
    </xf>
    <xf numFmtId="164" fontId="3" fillId="2" borderId="11" xfId="2" applyNumberFormat="1" applyFont="1" applyFill="1" applyBorder="1" applyAlignment="1">
      <alignment horizontal="center" vertical="center"/>
    </xf>
    <xf numFmtId="0" fontId="3" fillId="2" borderId="6" xfId="0" applyNumberFormat="1" applyFont="1" applyFill="1" applyBorder="1" applyAlignment="1"/>
    <xf numFmtId="0" fontId="3" fillId="2" borderId="12" xfId="0" applyNumberFormat="1" applyFont="1" applyFill="1" applyBorder="1" applyAlignment="1"/>
    <xf numFmtId="0" fontId="3" fillId="2" borderId="12" xfId="0" applyNumberFormat="1" applyFont="1" applyFill="1" applyBorder="1" applyAlignment="1">
      <alignment horizontal="center"/>
    </xf>
    <xf numFmtId="0" fontId="3" fillId="2" borderId="12" xfId="0" applyNumberFormat="1" applyFont="1" applyFill="1" applyBorder="1" applyAlignment="1">
      <alignment horizontal="center" vertical="center"/>
    </xf>
    <xf numFmtId="1" fontId="3" fillId="2" borderId="12" xfId="0" applyNumberFormat="1" applyFont="1" applyFill="1" applyBorder="1" applyAlignment="1">
      <alignment horizontal="center" vertical="center"/>
    </xf>
    <xf numFmtId="164" fontId="3" fillId="2" borderId="12" xfId="2" applyNumberFormat="1" applyFont="1" applyFill="1" applyBorder="1" applyAlignment="1">
      <alignment horizontal="center" vertical="center"/>
    </xf>
    <xf numFmtId="164" fontId="3" fillId="2" borderId="13" xfId="2" applyNumberFormat="1" applyFont="1" applyFill="1" applyBorder="1" applyAlignment="1">
      <alignment horizontal="center" vertical="center"/>
    </xf>
    <xf numFmtId="0" fontId="10" fillId="2" borderId="2" xfId="4" applyNumberFormat="1" applyFont="1" applyFill="1" applyBorder="1" applyAlignment="1">
      <alignment horizontal="center" vertical="center" wrapText="1"/>
    </xf>
    <xf numFmtId="0" fontId="11" fillId="2" borderId="3" xfId="4" applyNumberFormat="1" applyFont="1" applyFill="1" applyBorder="1" applyAlignment="1">
      <alignment horizontal="center" vertical="center" wrapText="1"/>
    </xf>
    <xf numFmtId="0" fontId="10" fillId="2" borderId="3" xfId="4" applyNumberFormat="1" applyFont="1" applyFill="1" applyBorder="1" applyAlignment="1">
      <alignment horizontal="center" vertical="center" wrapText="1"/>
    </xf>
    <xf numFmtId="0" fontId="12" fillId="2" borderId="3" xfId="4" applyNumberFormat="1" applyFont="1" applyFill="1" applyBorder="1" applyAlignment="1">
      <alignment horizontal="center" vertical="center" wrapText="1"/>
    </xf>
    <xf numFmtId="0" fontId="10" fillId="2" borderId="4" xfId="4" applyNumberFormat="1" applyFont="1" applyFill="1" applyBorder="1" applyAlignment="1">
      <alignment horizontal="center" vertical="center" wrapText="1"/>
    </xf>
    <xf numFmtId="0" fontId="9" fillId="2" borderId="1" xfId="0" applyNumberFormat="1" applyFont="1" applyFill="1" applyBorder="1" applyAlignment="1">
      <alignment horizontal="center"/>
    </xf>
    <xf numFmtId="164" fontId="0" fillId="0" borderId="1" xfId="2" applyNumberFormat="1" applyFont="1" applyBorder="1"/>
    <xf numFmtId="0" fontId="9" fillId="2" borderId="12" xfId="0" applyNumberFormat="1" applyFont="1" applyFill="1" applyBorder="1" applyAlignment="1">
      <alignment horizontal="center"/>
    </xf>
    <xf numFmtId="164" fontId="0" fillId="0" borderId="12" xfId="2" applyNumberFormat="1" applyFont="1" applyBorder="1"/>
    <xf numFmtId="0" fontId="3" fillId="3" borderId="1" xfId="0" applyNumberFormat="1" applyFont="1" applyFill="1" applyBorder="1" applyAlignment="1"/>
    <xf numFmtId="0" fontId="3" fillId="3" borderId="1" xfId="0" applyNumberFormat="1" applyFont="1" applyFill="1" applyBorder="1" applyAlignment="1">
      <alignment horizontal="center"/>
    </xf>
    <xf numFmtId="0" fontId="3" fillId="3" borderId="1" xfId="0" applyNumberFormat="1" applyFont="1" applyFill="1" applyBorder="1" applyAlignment="1">
      <alignment horizontal="center" vertical="center"/>
    </xf>
    <xf numFmtId="1" fontId="3" fillId="3" borderId="1" xfId="0" applyNumberFormat="1" applyFont="1" applyFill="1" applyBorder="1" applyAlignment="1">
      <alignment horizontal="center" vertical="center"/>
    </xf>
    <xf numFmtId="164" fontId="0" fillId="3" borderId="1" xfId="2" applyNumberFormat="1" applyFont="1" applyFill="1" applyBorder="1"/>
    <xf numFmtId="1" fontId="4" fillId="0" borderId="0" xfId="0" applyNumberFormat="1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0" fontId="14" fillId="4" borderId="0" xfId="0" applyNumberFormat="1" applyFont="1" applyFill="1" applyBorder="1" applyAlignment="1">
      <alignment horizontal="center"/>
    </xf>
    <xf numFmtId="0" fontId="3" fillId="4" borderId="0" xfId="0" applyNumberFormat="1" applyFont="1" applyFill="1" applyBorder="1" applyAlignment="1">
      <alignment horizontal="center"/>
    </xf>
    <xf numFmtId="0" fontId="0" fillId="4" borderId="0" xfId="0" applyFill="1"/>
    <xf numFmtId="0" fontId="13" fillId="0" borderId="12" xfId="0" applyFont="1" applyBorder="1" applyAlignment="1"/>
    <xf numFmtId="0" fontId="9" fillId="2" borderId="7" xfId="0" applyNumberFormat="1" applyFont="1" applyFill="1" applyBorder="1" applyAlignment="1">
      <alignment horizontal="center" wrapText="1"/>
    </xf>
    <xf numFmtId="0" fontId="3" fillId="2" borderId="7" xfId="0" applyNumberFormat="1" applyFont="1" applyFill="1" applyBorder="1" applyAlignment="1">
      <alignment horizontal="center"/>
    </xf>
    <xf numFmtId="164" fontId="13" fillId="0" borderId="12" xfId="2" applyNumberFormat="1" applyFont="1" applyBorder="1" applyAlignment="1"/>
    <xf numFmtId="164" fontId="13" fillId="0" borderId="1" xfId="2" applyNumberFormat="1" applyFont="1" applyBorder="1" applyAlignment="1"/>
    <xf numFmtId="164" fontId="13" fillId="0" borderId="7" xfId="2" applyNumberFormat="1" applyFont="1" applyBorder="1" applyAlignment="1"/>
    <xf numFmtId="164" fontId="13" fillId="0" borderId="13" xfId="2" applyNumberFormat="1" applyFont="1" applyBorder="1" applyAlignment="1"/>
    <xf numFmtId="1" fontId="16" fillId="2" borderId="0" xfId="0" applyNumberFormat="1" applyFont="1" applyFill="1" applyBorder="1" applyAlignment="1">
      <alignment horizontal="center" vertical="center"/>
    </xf>
    <xf numFmtId="164" fontId="8" fillId="0" borderId="0" xfId="0" applyNumberFormat="1" applyFont="1" applyAlignment="1">
      <alignment vertical="center"/>
    </xf>
    <xf numFmtId="0" fontId="15" fillId="2" borderId="2" xfId="4" applyNumberFormat="1" applyFont="1" applyFill="1" applyBorder="1" applyAlignment="1">
      <alignment horizontal="center" vertical="center" wrapText="1"/>
    </xf>
    <xf numFmtId="0" fontId="15" fillId="2" borderId="3" xfId="4" applyNumberFormat="1" applyFont="1" applyFill="1" applyBorder="1" applyAlignment="1">
      <alignment horizontal="center" vertical="center" wrapText="1"/>
    </xf>
    <xf numFmtId="0" fontId="15" fillId="2" borderId="4" xfId="4" applyNumberFormat="1" applyFont="1" applyFill="1" applyBorder="1" applyAlignment="1">
      <alignment horizontal="center" vertical="center" wrapText="1"/>
    </xf>
    <xf numFmtId="0" fontId="17" fillId="5" borderId="8" xfId="4" applyNumberFormat="1" applyFont="1" applyFill="1" applyBorder="1" applyAlignment="1">
      <alignment horizontal="center" vertical="center" wrapText="1"/>
    </xf>
    <xf numFmtId="0" fontId="18" fillId="5" borderId="8" xfId="4" applyNumberFormat="1" applyFont="1" applyFill="1" applyBorder="1" applyAlignment="1">
      <alignment horizontal="center" vertical="center" wrapText="1"/>
    </xf>
    <xf numFmtId="0" fontId="19" fillId="5" borderId="8" xfId="4" applyNumberFormat="1" applyFont="1" applyFill="1" applyBorder="1" applyAlignment="1">
      <alignment horizontal="center" vertical="center" wrapText="1"/>
    </xf>
    <xf numFmtId="0" fontId="20" fillId="5" borderId="8" xfId="4" applyNumberFormat="1" applyFont="1" applyFill="1" applyBorder="1" applyAlignment="1">
      <alignment horizontal="center" vertical="center" wrapText="1"/>
    </xf>
    <xf numFmtId="0" fontId="21" fillId="0" borderId="1" xfId="0" applyNumberFormat="1" applyFont="1" applyFill="1" applyBorder="1" applyAlignment="1">
      <alignment horizontal="center" vertical="center"/>
    </xf>
    <xf numFmtId="0" fontId="22" fillId="0" borderId="1" xfId="0" applyNumberFormat="1" applyFont="1" applyFill="1" applyBorder="1" applyAlignment="1">
      <alignment horizontal="center" vertical="center"/>
    </xf>
    <xf numFmtId="0" fontId="22" fillId="0" borderId="1" xfId="0" applyNumberFormat="1" applyFont="1" applyBorder="1" applyAlignment="1">
      <alignment horizontal="center" vertical="center"/>
    </xf>
    <xf numFmtId="0" fontId="21" fillId="0" borderId="1" xfId="0" applyNumberFormat="1" applyFont="1" applyBorder="1" applyAlignment="1">
      <alignment horizontal="center" vertical="center"/>
    </xf>
    <xf numFmtId="0" fontId="23" fillId="0" borderId="1" xfId="0" applyNumberFormat="1" applyFont="1" applyBorder="1" applyAlignment="1">
      <alignment horizontal="center" vertical="center"/>
    </xf>
    <xf numFmtId="0" fontId="23" fillId="6" borderId="1" xfId="0" applyNumberFormat="1" applyFont="1" applyFill="1" applyBorder="1" applyAlignment="1">
      <alignment horizontal="center" vertical="center"/>
    </xf>
    <xf numFmtId="0" fontId="21" fillId="0" borderId="1" xfId="0" applyNumberFormat="1" applyFont="1" applyFill="1" applyBorder="1" applyAlignment="1"/>
    <xf numFmtId="0" fontId="24" fillId="0" borderId="1" xfId="0" applyNumberFormat="1" applyFont="1" applyBorder="1" applyAlignment="1">
      <alignment horizontal="center" vertical="center"/>
    </xf>
    <xf numFmtId="0" fontId="24" fillId="0" borderId="1" xfId="0" applyNumberFormat="1" applyFont="1" applyFill="1" applyBorder="1" applyAlignment="1">
      <alignment horizontal="center" vertical="center"/>
    </xf>
    <xf numFmtId="0" fontId="23" fillId="0" borderId="1" xfId="0" applyNumberFormat="1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0" fontId="3" fillId="0" borderId="1" xfId="0" applyNumberFormat="1" applyFont="1" applyBorder="1" applyAlignment="1">
      <alignment horizontal="center" vertical="center"/>
    </xf>
    <xf numFmtId="1" fontId="3" fillId="0" borderId="1" xfId="0" applyNumberFormat="1" applyFont="1" applyFill="1" applyBorder="1" applyAlignment="1"/>
    <xf numFmtId="1" fontId="3" fillId="0" borderId="1" xfId="0" applyNumberFormat="1" applyFont="1" applyBorder="1" applyAlignment="1">
      <alignment horizontal="center" vertical="center"/>
    </xf>
    <xf numFmtId="0" fontId="25" fillId="5" borderId="8" xfId="4" applyNumberFormat="1" applyFont="1" applyFill="1" applyBorder="1" applyAlignment="1">
      <alignment horizontal="center" vertical="center" wrapText="1"/>
    </xf>
    <xf numFmtId="164" fontId="3" fillId="0" borderId="1" xfId="2" applyNumberFormat="1" applyFont="1" applyFill="1" applyBorder="1" applyAlignment="1">
      <alignment horizontal="center" vertical="center"/>
    </xf>
    <xf numFmtId="0" fontId="0" fillId="2" borderId="0" xfId="0" applyFill="1"/>
    <xf numFmtId="0" fontId="21" fillId="2" borderId="1" xfId="0" applyNumberFormat="1" applyFont="1" applyFill="1" applyBorder="1" applyAlignment="1">
      <alignment horizontal="center" vertical="center"/>
    </xf>
    <xf numFmtId="1" fontId="21" fillId="2" borderId="1" xfId="0" applyNumberFormat="1" applyFont="1" applyFill="1" applyBorder="1" applyAlignment="1">
      <alignment horizontal="center" vertical="center"/>
    </xf>
    <xf numFmtId="1" fontId="0" fillId="2" borderId="0" xfId="0" applyNumberFormat="1" applyFill="1"/>
    <xf numFmtId="0" fontId="26" fillId="2" borderId="8" xfId="4" applyNumberFormat="1" applyFont="1" applyFill="1" applyBorder="1" applyAlignment="1">
      <alignment horizontal="center" vertical="center" wrapText="1"/>
    </xf>
    <xf numFmtId="0" fontId="24" fillId="2" borderId="1" xfId="0" applyNumberFormat="1" applyFont="1" applyFill="1" applyBorder="1" applyAlignment="1">
      <alignment horizontal="center" vertical="center"/>
    </xf>
    <xf numFmtId="0" fontId="27" fillId="2" borderId="0" xfId="0" applyFont="1" applyFill="1"/>
    <xf numFmtId="0" fontId="28" fillId="2" borderId="0" xfId="0" applyFont="1" applyFill="1"/>
    <xf numFmtId="0" fontId="21" fillId="2" borderId="15" xfId="0" applyNumberFormat="1" applyFont="1" applyFill="1" applyBorder="1" applyAlignment="1">
      <alignment horizontal="center" vertical="center"/>
    </xf>
    <xf numFmtId="0" fontId="21" fillId="2" borderId="16" xfId="0" applyNumberFormat="1" applyFont="1" applyFill="1" applyBorder="1" applyAlignment="1">
      <alignment horizontal="center" vertical="center"/>
    </xf>
    <xf numFmtId="0" fontId="24" fillId="2" borderId="16" xfId="0" applyNumberFormat="1" applyFont="1" applyFill="1" applyBorder="1" applyAlignment="1">
      <alignment horizontal="center" vertical="center"/>
    </xf>
    <xf numFmtId="1" fontId="21" fillId="2" borderId="16" xfId="0" applyNumberFormat="1" applyFont="1" applyFill="1" applyBorder="1" applyAlignment="1">
      <alignment horizontal="center" vertical="center"/>
    </xf>
    <xf numFmtId="1" fontId="21" fillId="2" borderId="17" xfId="0" applyNumberFormat="1" applyFont="1" applyFill="1" applyBorder="1" applyAlignment="1">
      <alignment horizontal="center" vertical="center"/>
    </xf>
    <xf numFmtId="0" fontId="21" fillId="2" borderId="9" xfId="0" applyNumberFormat="1" applyFont="1" applyFill="1" applyBorder="1" applyAlignment="1">
      <alignment horizontal="center" vertical="center"/>
    </xf>
    <xf numFmtId="1" fontId="21" fillId="2" borderId="5" xfId="0" applyNumberFormat="1" applyFont="1" applyFill="1" applyBorder="1" applyAlignment="1">
      <alignment horizontal="center" vertical="center"/>
    </xf>
    <xf numFmtId="0" fontId="21" fillId="2" borderId="10" xfId="0" applyNumberFormat="1" applyFont="1" applyFill="1" applyBorder="1" applyAlignment="1">
      <alignment horizontal="center" vertical="center"/>
    </xf>
    <xf numFmtId="0" fontId="21" fillId="2" borderId="7" xfId="0" applyNumberFormat="1" applyFont="1" applyFill="1" applyBorder="1" applyAlignment="1">
      <alignment horizontal="center" vertical="center"/>
    </xf>
    <xf numFmtId="0" fontId="24" fillId="2" borderId="7" xfId="0" applyNumberFormat="1" applyFont="1" applyFill="1" applyBorder="1" applyAlignment="1">
      <alignment horizontal="center" vertical="center"/>
    </xf>
    <xf numFmtId="1" fontId="21" fillId="2" borderId="7" xfId="0" applyNumberFormat="1" applyFont="1" applyFill="1" applyBorder="1" applyAlignment="1">
      <alignment horizontal="center" vertical="center"/>
    </xf>
    <xf numFmtId="1" fontId="21" fillId="2" borderId="11" xfId="0" applyNumberFormat="1" applyFont="1" applyFill="1" applyBorder="1" applyAlignment="1">
      <alignment horizontal="center" vertical="center"/>
    </xf>
    <xf numFmtId="0" fontId="21" fillId="2" borderId="2" xfId="0" applyNumberFormat="1" applyFont="1" applyFill="1" applyBorder="1" applyAlignment="1">
      <alignment horizontal="center" vertical="center"/>
    </xf>
    <xf numFmtId="0" fontId="21" fillId="2" borderId="3" xfId="0" applyNumberFormat="1" applyFont="1" applyFill="1" applyBorder="1" applyAlignment="1">
      <alignment horizontal="center" vertical="center"/>
    </xf>
    <xf numFmtId="0" fontId="24" fillId="2" borderId="3" xfId="0" applyNumberFormat="1" applyFont="1" applyFill="1" applyBorder="1" applyAlignment="1">
      <alignment horizontal="center" vertical="center"/>
    </xf>
    <xf numFmtId="1" fontId="21" fillId="2" borderId="3" xfId="0" applyNumberFormat="1" applyFont="1" applyFill="1" applyBorder="1" applyAlignment="1">
      <alignment horizontal="center" vertical="center"/>
    </xf>
    <xf numFmtId="1" fontId="21" fillId="2" borderId="4" xfId="0" applyNumberFormat="1" applyFont="1" applyFill="1" applyBorder="1" applyAlignment="1">
      <alignment horizontal="center" vertical="center"/>
    </xf>
    <xf numFmtId="1" fontId="8" fillId="7" borderId="14" xfId="0" applyNumberFormat="1" applyFont="1" applyFill="1" applyBorder="1" applyAlignment="1">
      <alignment horizontal="center" vertical="center"/>
    </xf>
    <xf numFmtId="0" fontId="21" fillId="7" borderId="16" xfId="0" applyNumberFormat="1" applyFont="1" applyFill="1" applyBorder="1" applyAlignment="1">
      <alignment horizontal="center" vertical="center"/>
    </xf>
    <xf numFmtId="0" fontId="21" fillId="2" borderId="18" xfId="0" applyNumberFormat="1" applyFont="1" applyFill="1" applyBorder="1" applyAlignment="1">
      <alignment horizontal="center" vertical="center"/>
    </xf>
    <xf numFmtId="0" fontId="21" fillId="2" borderId="19" xfId="0" applyNumberFormat="1" applyFont="1" applyFill="1" applyBorder="1" applyAlignment="1">
      <alignment horizontal="center" vertical="center"/>
    </xf>
    <xf numFmtId="0" fontId="24" fillId="2" borderId="19" xfId="0" applyNumberFormat="1" applyFont="1" applyFill="1" applyBorder="1" applyAlignment="1">
      <alignment horizontal="center" vertical="center"/>
    </xf>
    <xf numFmtId="1" fontId="21" fillId="2" borderId="19" xfId="0" applyNumberFormat="1" applyFont="1" applyFill="1" applyBorder="1" applyAlignment="1">
      <alignment horizontal="center" vertical="center"/>
    </xf>
    <xf numFmtId="1" fontId="21" fillId="7" borderId="20" xfId="0" applyNumberFormat="1" applyFont="1" applyFill="1" applyBorder="1" applyAlignment="1">
      <alignment horizontal="center" vertical="center"/>
    </xf>
    <xf numFmtId="0" fontId="21" fillId="2" borderId="0" xfId="0" applyNumberFormat="1" applyFont="1" applyFill="1" applyBorder="1" applyAlignment="1">
      <alignment horizontal="center" vertical="center"/>
    </xf>
    <xf numFmtId="0" fontId="24" fillId="2" borderId="0" xfId="0" applyNumberFormat="1" applyFont="1" applyFill="1" applyBorder="1" applyAlignment="1">
      <alignment horizontal="center" vertical="center"/>
    </xf>
    <xf numFmtId="1" fontId="21" fillId="2" borderId="0" xfId="0" applyNumberFormat="1" applyFont="1" applyFill="1" applyBorder="1" applyAlignment="1">
      <alignment horizontal="center" vertical="center"/>
    </xf>
  </cellXfs>
  <cellStyles count="16">
    <cellStyle name="Comma" xfId="2" builtinId="3"/>
    <cellStyle name="Comma 2" xfId="7"/>
    <cellStyle name="Comma 3" xfId="5"/>
    <cellStyle name="Comma 4" xfId="9"/>
    <cellStyle name="Currency 2" xfId="10"/>
    <cellStyle name="Normal" xfId="0" builtinId="0"/>
    <cellStyle name="Normal 2" xfId="6"/>
    <cellStyle name="Normal 2 2" xfId="13"/>
    <cellStyle name="Normal 3" xfId="11"/>
    <cellStyle name="Normal 3 2" xfId="12"/>
    <cellStyle name="Normal 4" xfId="1"/>
    <cellStyle name="Normal 4 2" xfId="4"/>
    <cellStyle name="Normal 5" xfId="14"/>
    <cellStyle name="Normal 6" xfId="8"/>
    <cellStyle name="Normal 7" xfId="15"/>
    <cellStyle name="Normal 8" xfId="3"/>
  </cellStyles>
  <dxfs count="0"/>
  <tableStyles count="0" defaultTableStyle="TableStyleMedium2" defaultPivotStyle="PivotStyleLight16"/>
  <colors>
    <mruColors>
      <color rgb="FFCCFFFF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4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6.xml"/><Relationship Id="rId10" Type="http://schemas.openxmlformats.org/officeDocument/2006/relationships/externalLink" Target="externalLinks/externalLink1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5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67235</xdr:colOff>
      <xdr:row>0</xdr:row>
      <xdr:rowOff>22412</xdr:rowOff>
    </xdr:from>
    <xdr:to>
      <xdr:col>0</xdr:col>
      <xdr:colOff>554713</xdr:colOff>
      <xdr:row>0</xdr:row>
      <xdr:rowOff>185458</xdr:rowOff>
    </xdr:to>
    <xdr:pic macro="[3]!home">
      <xdr:nvPicPr>
        <xdr:cNvPr id="2" name="Picture 1" title="home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39507262" y="22412"/>
          <a:ext cx="487478" cy="163046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403412</xdr:colOff>
      <xdr:row>0</xdr:row>
      <xdr:rowOff>178928</xdr:rowOff>
    </xdr:to>
    <xdr:pic macro="[5]!home">
      <xdr:nvPicPr>
        <xdr:cNvPr id="2" name="Picture 1" title="home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95639963" y="0"/>
          <a:ext cx="403412" cy="426578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403412</xdr:colOff>
      <xdr:row>0</xdr:row>
      <xdr:rowOff>178928</xdr:rowOff>
    </xdr:to>
    <xdr:pic macro="[5]!home">
      <xdr:nvPicPr>
        <xdr:cNvPr id="3" name="Picture 2" title="home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95639963" y="0"/>
          <a:ext cx="403412" cy="426578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403412</xdr:colOff>
      <xdr:row>0</xdr:row>
      <xdr:rowOff>178928</xdr:rowOff>
    </xdr:to>
    <xdr:pic macro="[5]!home">
      <xdr:nvPicPr>
        <xdr:cNvPr id="2" name="Picture 1" title="home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36962988" y="0"/>
          <a:ext cx="403412" cy="178928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403412</xdr:colOff>
      <xdr:row>0</xdr:row>
      <xdr:rowOff>178928</xdr:rowOff>
    </xdr:to>
    <xdr:pic macro="[5]!home">
      <xdr:nvPicPr>
        <xdr:cNvPr id="3" name="Picture 2" title="home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36962988" y="0"/>
          <a:ext cx="403412" cy="178928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403412</xdr:colOff>
      <xdr:row>0</xdr:row>
      <xdr:rowOff>178928</xdr:rowOff>
    </xdr:to>
    <xdr:pic macro="[6]!home">
      <xdr:nvPicPr>
        <xdr:cNvPr id="2" name="Picture 1" title="home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556540838" y="0"/>
          <a:ext cx="403412" cy="178928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403412</xdr:colOff>
      <xdr:row>0</xdr:row>
      <xdr:rowOff>178928</xdr:rowOff>
    </xdr:to>
    <xdr:pic macro="[6]!home">
      <xdr:nvPicPr>
        <xdr:cNvPr id="3" name="Picture 2" title="home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556540838" y="0"/>
          <a:ext cx="403412" cy="178928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403412</xdr:colOff>
      <xdr:row>0</xdr:row>
      <xdr:rowOff>178928</xdr:rowOff>
    </xdr:to>
    <xdr:pic macro="[6]!home">
      <xdr:nvPicPr>
        <xdr:cNvPr id="2" name="Picture 1" title="home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556693238" y="0"/>
          <a:ext cx="403412" cy="178928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403412</xdr:colOff>
      <xdr:row>0</xdr:row>
      <xdr:rowOff>178928</xdr:rowOff>
    </xdr:to>
    <xdr:pic macro="[6]!home">
      <xdr:nvPicPr>
        <xdr:cNvPr id="3" name="Picture 2" title="home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556693238" y="0"/>
          <a:ext cx="403412" cy="178928"/>
        </a:xfrm>
        <a:prstGeom prst="rect">
          <a:avLst/>
        </a:prstGeom>
        <a:noFill/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403412</xdr:colOff>
      <xdr:row>0</xdr:row>
      <xdr:rowOff>178928</xdr:rowOff>
    </xdr:to>
    <xdr:pic macro="[6]!home">
      <xdr:nvPicPr>
        <xdr:cNvPr id="2" name="Picture 1" title="home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552397463" y="0"/>
          <a:ext cx="403412" cy="178928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403412</xdr:colOff>
      <xdr:row>0</xdr:row>
      <xdr:rowOff>178928</xdr:rowOff>
    </xdr:to>
    <xdr:pic macro="[6]!home">
      <xdr:nvPicPr>
        <xdr:cNvPr id="3" name="Picture 2" title="home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552397463" y="0"/>
          <a:ext cx="403412" cy="178928"/>
        </a:xfrm>
        <a:prstGeom prst="rect">
          <a:avLst/>
        </a:prstGeom>
        <a:noFill/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public%20fullaccess\STOCK(&#1575;&#1606;&#1576;&#1575;&#1585;)\&#1583;&#1585;&#1582;&#1608;&#1575;&#1587;&#1578;%20&#1582;&#1585;&#1740;&#1583;97\&#1583;&#1585;&#1582;&#1608;&#1575;&#1587;&#1578;%20&#1582;&#1585;&#1740;&#1583;97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hoghnoos/Desktop/New%20folder/&#1583;&#1585;&#1582;&#1608;&#1575;&#1587;&#1578;%20&#1582;&#1585;&#1740;&#1583;97/&#1583;&#1585;&#1582;&#1608;&#1575;&#1587;&#1578;%20&#1582;&#1585;&#1740;&#1583;97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CII/Sheet%20Metal/&#1608;&#1585;&#1602;%20&#1587;&#1740;&#1575;&#1607;98/&#1575;&#1604;&#1711;&#1608;&#1740;%20&#1604;&#1740;&#1587;&#1578;%20&#1608;&#1585;&#1602;/Miscellaneous/&#1662;&#1740;&#1705;%20&#1606;&#1608;&#1585;&#1608;&#1586;&#1740;/data%20base%20tadarokat%2098-05-30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&#1583;&#1585;&#1582;&#1608;&#1575;&#1587;&#1578;%20&#1582;&#1585;&#1740;&#1583;%201400\&#1583;&#1585;&#1582;&#1608;&#1575;&#1587;&#1578;%20&#1582;&#1585;&#1740;&#1583;%201400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ATA%20BASE\&#1587;&#1575;&#1604;%201400\data%20base%20tadarokat%201400-02-25.xlsm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ATA%20BASE\&#1587;&#1575;&#1604;%201400\data%20base%20tadarokat%201400-03-2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اطلاعات اولیه"/>
      <sheetName val="لیست درخواست خرید"/>
      <sheetName val="فرم درخواست"/>
    </sheetNames>
    <sheetDataSet>
      <sheetData sheetId="0" refreshError="1"/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اطلاعات اولیه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tamin"/>
      <sheetName val="FORM TANKHAH"/>
      <sheetName val="total"/>
      <sheetName val="LIST KHARID"/>
      <sheetName val="BAZRASI KALA"/>
      <sheetName val="tarabari"/>
      <sheetName val="tahvil kala"/>
      <sheetName val="ghaymat"/>
      <sheetName val="TAMINKONNADEH"/>
      <sheetName val="project "/>
      <sheetName val="data base tadarokat 98-05-30"/>
    </sheetNames>
    <definedNames>
      <definedName name="home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کد کالا"/>
      <sheetName val="اطلاعات اولیه"/>
      <sheetName val="لیست درخواست خرید"/>
      <sheetName val="فرم درخواست"/>
      <sheetName val="Sheet1"/>
    </sheetNames>
    <sheetDataSet>
      <sheetData sheetId="0" refreshError="1"/>
      <sheetData sheetId="1"/>
      <sheetData sheetId="2"/>
      <sheetData sheetId="3" refreshError="1"/>
      <sheetData sheetId="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Purchase order"/>
      <sheetName val="tamin"/>
      <sheetName val="FORM TANKHAH"/>
      <sheetName val="total"/>
      <sheetName val="LIST KHARID"/>
      <sheetName val="BAZRASI KALA"/>
      <sheetName val="tarabari"/>
      <sheetName val="ghaymat"/>
      <sheetName val="TAMINKONNADEH"/>
      <sheetName val="project "/>
      <sheetName val="Sheet1"/>
      <sheetName val="data base tadarokat 1400-02-25"/>
    </sheetNames>
    <definedNames>
      <definedName name="home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Purchase order"/>
      <sheetName val="tamin"/>
      <sheetName val="FORM TANKHAH"/>
      <sheetName val="total"/>
      <sheetName val="LIST KHARID"/>
      <sheetName val="BAZRASI KALA"/>
      <sheetName val="tarabari"/>
      <sheetName val="ghaymat"/>
      <sheetName val="TAMINKONNADEH"/>
      <sheetName val="project "/>
      <sheetName val="Sheet1"/>
      <sheetName val="data base tadarokat 1400-03-25"/>
    </sheetNames>
    <definedNames>
      <definedName name="home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3"/>
  <sheetViews>
    <sheetView rightToLeft="1" zoomScale="85" zoomScaleNormal="85" workbookViewId="0">
      <selection activeCell="D88" sqref="D88"/>
    </sheetView>
  </sheetViews>
  <sheetFormatPr defaultRowHeight="14.25"/>
  <cols>
    <col min="1" max="2" width="9" style="1"/>
    <col min="3" max="3" width="27.875" style="1" customWidth="1"/>
    <col min="4" max="4" width="8.5" style="1" customWidth="1"/>
    <col min="5" max="5" width="8.625" style="1" customWidth="1"/>
    <col min="6" max="6" width="9.375" style="1" customWidth="1"/>
    <col min="7" max="7" width="9" style="1"/>
    <col min="8" max="8" width="26.75" style="1" customWidth="1"/>
    <col min="9" max="9" width="11" style="1" customWidth="1"/>
    <col min="10" max="10" width="13.5" style="1" customWidth="1"/>
    <col min="11" max="11" width="9" style="1"/>
    <col min="12" max="13" width="13.375" style="1" customWidth="1"/>
    <col min="14" max="16384" width="9" style="1"/>
  </cols>
  <sheetData>
    <row r="1" spans="1:13" s="2" customFormat="1" ht="42">
      <c r="A1" s="6" t="s">
        <v>0</v>
      </c>
      <c r="B1" s="7" t="s">
        <v>37</v>
      </c>
      <c r="C1" s="6" t="s">
        <v>38</v>
      </c>
      <c r="D1" s="6" t="s">
        <v>23</v>
      </c>
      <c r="E1" s="6" t="s">
        <v>22</v>
      </c>
      <c r="F1" s="6" t="s">
        <v>21</v>
      </c>
      <c r="G1" s="6" t="s">
        <v>39</v>
      </c>
      <c r="H1" s="6" t="s">
        <v>1</v>
      </c>
      <c r="I1" s="6" t="s">
        <v>2</v>
      </c>
      <c r="J1" s="8" t="s">
        <v>18</v>
      </c>
      <c r="K1" s="6" t="s">
        <v>119</v>
      </c>
      <c r="L1" s="6" t="s">
        <v>117</v>
      </c>
      <c r="M1" s="6" t="s">
        <v>118</v>
      </c>
    </row>
    <row r="2" spans="1:13" s="3" customFormat="1" ht="32.25" customHeight="1">
      <c r="A2" s="4">
        <v>1</v>
      </c>
      <c r="B2" s="4">
        <v>144</v>
      </c>
      <c r="C2" s="4" t="s">
        <v>40</v>
      </c>
      <c r="D2" s="4">
        <v>3100</v>
      </c>
      <c r="E2" s="4">
        <v>1500</v>
      </c>
      <c r="F2" s="4">
        <v>4</v>
      </c>
      <c r="G2" s="4" t="s">
        <v>41</v>
      </c>
      <c r="H2" s="9" t="s">
        <v>43</v>
      </c>
      <c r="I2" s="4" t="s">
        <v>44</v>
      </c>
      <c r="J2" s="4">
        <v>0</v>
      </c>
      <c r="K2" s="10">
        <v>16</v>
      </c>
      <c r="L2" s="11">
        <f>(F2*E2*D2*7.86)/1000000</f>
        <v>146.196</v>
      </c>
      <c r="M2" s="11">
        <f>L2*K2</f>
        <v>2339.136</v>
      </c>
    </row>
    <row r="3" spans="1:13" s="3" customFormat="1" ht="32.25" customHeight="1">
      <c r="A3" s="4">
        <v>2</v>
      </c>
      <c r="B3" s="4">
        <v>144</v>
      </c>
      <c r="C3" s="4" t="s">
        <v>42</v>
      </c>
      <c r="D3" s="4">
        <v>5100</v>
      </c>
      <c r="E3" s="4">
        <v>1000</v>
      </c>
      <c r="F3" s="4">
        <v>4</v>
      </c>
      <c r="G3" s="4" t="s">
        <v>41</v>
      </c>
      <c r="H3" s="9" t="s">
        <v>43</v>
      </c>
      <c r="I3" s="4" t="s">
        <v>44</v>
      </c>
      <c r="J3" s="4">
        <v>0</v>
      </c>
      <c r="K3" s="10">
        <v>16</v>
      </c>
      <c r="L3" s="11">
        <f t="shared" ref="L3:L66" si="0">(F3*E3*D3*7.86)/1000000</f>
        <v>160.34399999999999</v>
      </c>
      <c r="M3" s="11">
        <f t="shared" ref="M3:M66" si="1">L3*K3</f>
        <v>2565.5039999999999</v>
      </c>
    </row>
    <row r="4" spans="1:13" s="3" customFormat="1" ht="32.25" customHeight="1">
      <c r="A4" s="4">
        <v>3</v>
      </c>
      <c r="B4" s="4">
        <v>146</v>
      </c>
      <c r="C4" s="4" t="s">
        <v>45</v>
      </c>
      <c r="D4" s="4">
        <v>1000</v>
      </c>
      <c r="E4" s="4">
        <v>1500</v>
      </c>
      <c r="F4" s="4">
        <v>3</v>
      </c>
      <c r="G4" s="4" t="s">
        <v>41</v>
      </c>
      <c r="H4" s="9" t="s">
        <v>43</v>
      </c>
      <c r="I4" s="4" t="s">
        <v>48</v>
      </c>
      <c r="J4" s="4">
        <v>0</v>
      </c>
      <c r="K4" s="10">
        <v>1</v>
      </c>
      <c r="L4" s="11">
        <f t="shared" si="0"/>
        <v>35.369999999999997</v>
      </c>
      <c r="M4" s="11">
        <f t="shared" si="1"/>
        <v>35.369999999999997</v>
      </c>
    </row>
    <row r="5" spans="1:13" s="3" customFormat="1" ht="32.25" customHeight="1">
      <c r="A5" s="4">
        <v>4</v>
      </c>
      <c r="B5" s="4">
        <v>146</v>
      </c>
      <c r="C5" s="4" t="s">
        <v>46</v>
      </c>
      <c r="D5" s="4">
        <v>6000</v>
      </c>
      <c r="E5" s="4">
        <v>1500</v>
      </c>
      <c r="F5" s="4">
        <v>10</v>
      </c>
      <c r="G5" s="4" t="s">
        <v>41</v>
      </c>
      <c r="H5" s="9" t="s">
        <v>43</v>
      </c>
      <c r="I5" s="4" t="s">
        <v>48</v>
      </c>
      <c r="J5" s="4">
        <v>0</v>
      </c>
      <c r="K5" s="10">
        <v>4</v>
      </c>
      <c r="L5" s="11">
        <f t="shared" si="0"/>
        <v>707.4</v>
      </c>
      <c r="M5" s="11">
        <f t="shared" si="1"/>
        <v>2829.6</v>
      </c>
    </row>
    <row r="6" spans="1:13" s="3" customFormat="1" ht="32.25" customHeight="1">
      <c r="A6" s="4">
        <v>5</v>
      </c>
      <c r="B6" s="4">
        <v>146</v>
      </c>
      <c r="C6" s="4" t="s">
        <v>47</v>
      </c>
      <c r="D6" s="4">
        <v>6000</v>
      </c>
      <c r="E6" s="4">
        <v>1500</v>
      </c>
      <c r="F6" s="4">
        <v>20</v>
      </c>
      <c r="G6" s="4" t="s">
        <v>41</v>
      </c>
      <c r="H6" s="9" t="s">
        <v>43</v>
      </c>
      <c r="I6" s="4" t="s">
        <v>48</v>
      </c>
      <c r="J6" s="4">
        <v>0</v>
      </c>
      <c r="K6" s="10">
        <v>1</v>
      </c>
      <c r="L6" s="11">
        <f t="shared" si="0"/>
        <v>1414.8</v>
      </c>
      <c r="M6" s="11">
        <f t="shared" si="1"/>
        <v>1414.8</v>
      </c>
    </row>
    <row r="7" spans="1:13" s="3" customFormat="1" ht="32.25" customHeight="1">
      <c r="A7" s="4">
        <v>6</v>
      </c>
      <c r="B7" s="4">
        <v>147</v>
      </c>
      <c r="C7" s="4" t="s">
        <v>46</v>
      </c>
      <c r="D7" s="4">
        <v>6000</v>
      </c>
      <c r="E7" s="4">
        <v>1500</v>
      </c>
      <c r="F7" s="4">
        <v>10</v>
      </c>
      <c r="G7" s="4" t="s">
        <v>41</v>
      </c>
      <c r="H7" s="9" t="s">
        <v>49</v>
      </c>
      <c r="I7" s="4" t="s">
        <v>50</v>
      </c>
      <c r="J7" s="4">
        <v>0</v>
      </c>
      <c r="K7" s="10">
        <v>2</v>
      </c>
      <c r="L7" s="11">
        <f t="shared" si="0"/>
        <v>707.4</v>
      </c>
      <c r="M7" s="11">
        <f t="shared" si="1"/>
        <v>1414.8</v>
      </c>
    </row>
    <row r="8" spans="1:13" s="3" customFormat="1" ht="32.25" customHeight="1">
      <c r="A8" s="4">
        <v>7</v>
      </c>
      <c r="B8" s="4">
        <v>193</v>
      </c>
      <c r="C8" s="4" t="s">
        <v>51</v>
      </c>
      <c r="D8" s="4">
        <v>2500</v>
      </c>
      <c r="E8" s="4">
        <v>1000</v>
      </c>
      <c r="F8" s="4">
        <v>10</v>
      </c>
      <c r="G8" s="4" t="s">
        <v>41</v>
      </c>
      <c r="H8" s="12" t="s">
        <v>52</v>
      </c>
      <c r="I8" s="4" t="s">
        <v>53</v>
      </c>
      <c r="J8" s="4">
        <v>0</v>
      </c>
      <c r="K8" s="10">
        <v>1</v>
      </c>
      <c r="L8" s="11">
        <f t="shared" si="0"/>
        <v>196.5</v>
      </c>
      <c r="M8" s="11">
        <f t="shared" si="1"/>
        <v>196.5</v>
      </c>
    </row>
    <row r="9" spans="1:13" s="3" customFormat="1" ht="32.25" customHeight="1">
      <c r="A9" s="4">
        <v>8</v>
      </c>
      <c r="B9" s="4">
        <v>406</v>
      </c>
      <c r="C9" s="4" t="s">
        <v>54</v>
      </c>
      <c r="D9" s="4">
        <v>1800</v>
      </c>
      <c r="E9" s="4">
        <v>1000</v>
      </c>
      <c r="F9" s="4">
        <v>4</v>
      </c>
      <c r="G9" s="4" t="s">
        <v>41</v>
      </c>
      <c r="H9" s="12" t="s">
        <v>60</v>
      </c>
      <c r="I9" s="4" t="s">
        <v>61</v>
      </c>
      <c r="J9" s="4" t="s">
        <v>62</v>
      </c>
      <c r="K9" s="10">
        <v>30</v>
      </c>
      <c r="L9" s="11">
        <f t="shared" si="0"/>
        <v>56.591999999999999</v>
      </c>
      <c r="M9" s="11">
        <f t="shared" si="1"/>
        <v>1697.76</v>
      </c>
    </row>
    <row r="10" spans="1:13" s="3" customFormat="1" ht="32.25" customHeight="1">
      <c r="A10" s="4">
        <v>9</v>
      </c>
      <c r="B10" s="4">
        <v>406</v>
      </c>
      <c r="C10" s="4" t="s">
        <v>55</v>
      </c>
      <c r="D10" s="4">
        <v>2700</v>
      </c>
      <c r="E10" s="4">
        <v>1000</v>
      </c>
      <c r="F10" s="4">
        <v>4</v>
      </c>
      <c r="G10" s="4" t="s">
        <v>41</v>
      </c>
      <c r="H10" s="12" t="s">
        <v>60</v>
      </c>
      <c r="I10" s="4" t="s">
        <v>61</v>
      </c>
      <c r="J10" s="4" t="s">
        <v>62</v>
      </c>
      <c r="K10" s="10">
        <v>30</v>
      </c>
      <c r="L10" s="11">
        <f t="shared" si="0"/>
        <v>84.888000000000005</v>
      </c>
      <c r="M10" s="11">
        <f t="shared" si="1"/>
        <v>2546.6400000000003</v>
      </c>
    </row>
    <row r="11" spans="1:13" s="3" customFormat="1" ht="32.25" customHeight="1">
      <c r="A11" s="4">
        <v>10</v>
      </c>
      <c r="B11" s="4">
        <v>406</v>
      </c>
      <c r="C11" s="4" t="s">
        <v>56</v>
      </c>
      <c r="D11" s="4">
        <v>3220</v>
      </c>
      <c r="E11" s="4">
        <v>1000</v>
      </c>
      <c r="F11" s="4">
        <v>4</v>
      </c>
      <c r="G11" s="4" t="s">
        <v>41</v>
      </c>
      <c r="H11" s="12" t="s">
        <v>60</v>
      </c>
      <c r="I11" s="4" t="s">
        <v>61</v>
      </c>
      <c r="J11" s="4" t="s">
        <v>62</v>
      </c>
      <c r="K11" s="10">
        <v>7</v>
      </c>
      <c r="L11" s="11">
        <f t="shared" si="0"/>
        <v>101.2368</v>
      </c>
      <c r="M11" s="11">
        <f t="shared" si="1"/>
        <v>708.6576</v>
      </c>
    </row>
    <row r="12" spans="1:13" s="3" customFormat="1" ht="32.25" customHeight="1">
      <c r="A12" s="4">
        <v>11</v>
      </c>
      <c r="B12" s="4">
        <v>406</v>
      </c>
      <c r="C12" s="4" t="s">
        <v>57</v>
      </c>
      <c r="D12" s="4">
        <v>4415</v>
      </c>
      <c r="E12" s="4">
        <v>1250</v>
      </c>
      <c r="F12" s="4">
        <v>4</v>
      </c>
      <c r="G12" s="4" t="s">
        <v>41</v>
      </c>
      <c r="H12" s="12" t="s">
        <v>60</v>
      </c>
      <c r="I12" s="4" t="s">
        <v>61</v>
      </c>
      <c r="J12" s="4" t="s">
        <v>62</v>
      </c>
      <c r="K12" s="10">
        <v>30</v>
      </c>
      <c r="L12" s="11">
        <f t="shared" si="0"/>
        <v>173.5095</v>
      </c>
      <c r="M12" s="11">
        <f t="shared" si="1"/>
        <v>5205.2849999999999</v>
      </c>
    </row>
    <row r="13" spans="1:13" s="3" customFormat="1" ht="32.25" customHeight="1">
      <c r="A13" s="4">
        <v>12</v>
      </c>
      <c r="B13" s="4">
        <v>406</v>
      </c>
      <c r="C13" s="4" t="s">
        <v>58</v>
      </c>
      <c r="D13" s="4">
        <v>2530</v>
      </c>
      <c r="E13" s="4">
        <v>1500</v>
      </c>
      <c r="F13" s="4">
        <v>4</v>
      </c>
      <c r="G13" s="4" t="s">
        <v>41</v>
      </c>
      <c r="H13" s="12" t="s">
        <v>60</v>
      </c>
      <c r="I13" s="4" t="s">
        <v>61</v>
      </c>
      <c r="J13" s="4" t="s">
        <v>62</v>
      </c>
      <c r="K13" s="10">
        <v>30</v>
      </c>
      <c r="L13" s="11">
        <f t="shared" si="0"/>
        <v>119.31480000000001</v>
      </c>
      <c r="M13" s="11">
        <f t="shared" si="1"/>
        <v>3579.444</v>
      </c>
    </row>
    <row r="14" spans="1:13" s="3" customFormat="1" ht="32.25" customHeight="1">
      <c r="A14" s="4">
        <v>13</v>
      </c>
      <c r="B14" s="4">
        <v>406</v>
      </c>
      <c r="C14" s="4" t="s">
        <v>59</v>
      </c>
      <c r="D14" s="4">
        <v>6000</v>
      </c>
      <c r="E14" s="4">
        <v>1500</v>
      </c>
      <c r="F14" s="4">
        <v>6</v>
      </c>
      <c r="G14" s="4" t="s">
        <v>41</v>
      </c>
      <c r="H14" s="12" t="s">
        <v>60</v>
      </c>
      <c r="I14" s="4" t="s">
        <v>61</v>
      </c>
      <c r="J14" s="4" t="s">
        <v>62</v>
      </c>
      <c r="K14" s="10">
        <v>2</v>
      </c>
      <c r="L14" s="11">
        <f t="shared" si="0"/>
        <v>424.44</v>
      </c>
      <c r="M14" s="11">
        <f t="shared" si="1"/>
        <v>848.88</v>
      </c>
    </row>
    <row r="15" spans="1:13" s="3" customFormat="1" ht="32.25" customHeight="1">
      <c r="A15" s="4">
        <v>14</v>
      </c>
      <c r="B15" s="4">
        <v>407</v>
      </c>
      <c r="C15" s="4" t="s">
        <v>63</v>
      </c>
      <c r="D15" s="4">
        <v>3500</v>
      </c>
      <c r="E15" s="4">
        <v>1000</v>
      </c>
      <c r="F15" s="4">
        <v>4</v>
      </c>
      <c r="G15" s="4" t="s">
        <v>41</v>
      </c>
      <c r="H15" s="12" t="s">
        <v>68</v>
      </c>
      <c r="I15" s="4" t="s">
        <v>53</v>
      </c>
      <c r="J15" s="4" t="s">
        <v>62</v>
      </c>
      <c r="K15" s="10">
        <v>62</v>
      </c>
      <c r="L15" s="11">
        <f t="shared" si="0"/>
        <v>110.04</v>
      </c>
      <c r="M15" s="11">
        <f t="shared" si="1"/>
        <v>6822.4800000000005</v>
      </c>
    </row>
    <row r="16" spans="1:13" s="3" customFormat="1" ht="32.25" customHeight="1">
      <c r="A16" s="4">
        <v>15</v>
      </c>
      <c r="B16" s="4">
        <v>407</v>
      </c>
      <c r="C16" s="4" t="s">
        <v>64</v>
      </c>
      <c r="D16" s="4">
        <v>2590</v>
      </c>
      <c r="E16" s="4">
        <v>1000</v>
      </c>
      <c r="F16" s="4">
        <v>4</v>
      </c>
      <c r="G16" s="4" t="s">
        <v>41</v>
      </c>
      <c r="H16" s="12" t="s">
        <v>68</v>
      </c>
      <c r="I16" s="4" t="s">
        <v>53</v>
      </c>
      <c r="J16" s="4" t="s">
        <v>62</v>
      </c>
      <c r="K16" s="10">
        <v>10</v>
      </c>
      <c r="L16" s="11">
        <f t="shared" si="0"/>
        <v>81.429599999999994</v>
      </c>
      <c r="M16" s="11">
        <f t="shared" si="1"/>
        <v>814.29599999999994</v>
      </c>
    </row>
    <row r="17" spans="1:13" s="3" customFormat="1" ht="32.25" customHeight="1">
      <c r="A17" s="4">
        <v>16</v>
      </c>
      <c r="B17" s="4">
        <v>407</v>
      </c>
      <c r="C17" s="4" t="s">
        <v>65</v>
      </c>
      <c r="D17" s="4">
        <v>3480</v>
      </c>
      <c r="E17" s="4">
        <v>1250</v>
      </c>
      <c r="F17" s="4">
        <v>4</v>
      </c>
      <c r="G17" s="4" t="s">
        <v>41</v>
      </c>
      <c r="H17" s="12" t="s">
        <v>68</v>
      </c>
      <c r="I17" s="4" t="s">
        <v>53</v>
      </c>
      <c r="J17" s="4" t="s">
        <v>62</v>
      </c>
      <c r="K17" s="10">
        <v>31</v>
      </c>
      <c r="L17" s="11">
        <f t="shared" si="0"/>
        <v>136.76400000000001</v>
      </c>
      <c r="M17" s="11">
        <f t="shared" si="1"/>
        <v>4239.6840000000002</v>
      </c>
    </row>
    <row r="18" spans="1:13" s="3" customFormat="1" ht="32.25" customHeight="1">
      <c r="A18" s="4">
        <v>17</v>
      </c>
      <c r="B18" s="4">
        <v>407</v>
      </c>
      <c r="C18" s="4" t="s">
        <v>66</v>
      </c>
      <c r="D18" s="4">
        <v>2550</v>
      </c>
      <c r="E18" s="4">
        <v>1500</v>
      </c>
      <c r="F18" s="4">
        <v>4</v>
      </c>
      <c r="G18" s="4" t="s">
        <v>41</v>
      </c>
      <c r="H18" s="12" t="s">
        <v>68</v>
      </c>
      <c r="I18" s="4" t="s">
        <v>53</v>
      </c>
      <c r="J18" s="4" t="s">
        <v>62</v>
      </c>
      <c r="K18" s="10">
        <v>31</v>
      </c>
      <c r="L18" s="11">
        <f t="shared" si="0"/>
        <v>120.258</v>
      </c>
      <c r="M18" s="11">
        <f t="shared" si="1"/>
        <v>3727.998</v>
      </c>
    </row>
    <row r="19" spans="1:13" s="3" customFormat="1" ht="32.25" customHeight="1">
      <c r="A19" s="4">
        <v>18</v>
      </c>
      <c r="B19" s="4">
        <v>407</v>
      </c>
      <c r="C19" s="4" t="s">
        <v>67</v>
      </c>
      <c r="D19" s="4">
        <v>2940</v>
      </c>
      <c r="E19" s="4">
        <v>1500</v>
      </c>
      <c r="F19" s="4">
        <v>4</v>
      </c>
      <c r="G19" s="4" t="s">
        <v>41</v>
      </c>
      <c r="H19" s="12" t="s">
        <v>68</v>
      </c>
      <c r="I19" s="4" t="s">
        <v>53</v>
      </c>
      <c r="J19" s="4" t="s">
        <v>62</v>
      </c>
      <c r="K19" s="10">
        <v>15</v>
      </c>
      <c r="L19" s="11">
        <f t="shared" si="0"/>
        <v>138.65039999999999</v>
      </c>
      <c r="M19" s="11">
        <f t="shared" si="1"/>
        <v>2079.7559999999999</v>
      </c>
    </row>
    <row r="20" spans="1:13" s="3" customFormat="1" ht="32.25" customHeight="1">
      <c r="A20" s="4">
        <v>19</v>
      </c>
      <c r="B20" s="4">
        <v>526</v>
      </c>
      <c r="C20" s="4" t="s">
        <v>69</v>
      </c>
      <c r="D20" s="4">
        <v>2820</v>
      </c>
      <c r="E20" s="4">
        <v>1500</v>
      </c>
      <c r="F20" s="4">
        <v>3</v>
      </c>
      <c r="G20" s="4" t="s">
        <v>41</v>
      </c>
      <c r="H20" s="12" t="s">
        <v>71</v>
      </c>
      <c r="I20" s="4" t="s">
        <v>50</v>
      </c>
      <c r="J20" s="4" t="s">
        <v>72</v>
      </c>
      <c r="K20" s="10">
        <v>64</v>
      </c>
      <c r="L20" s="11">
        <f t="shared" si="0"/>
        <v>99.743399999999994</v>
      </c>
      <c r="M20" s="11">
        <f t="shared" si="1"/>
        <v>6383.5775999999996</v>
      </c>
    </row>
    <row r="21" spans="1:13" s="3" customFormat="1" ht="32.25" customHeight="1">
      <c r="A21" s="4">
        <v>20</v>
      </c>
      <c r="B21" s="4">
        <v>526</v>
      </c>
      <c r="C21" s="4" t="s">
        <v>70</v>
      </c>
      <c r="D21" s="4">
        <v>3080</v>
      </c>
      <c r="E21" s="4">
        <v>1500</v>
      </c>
      <c r="F21" s="4">
        <v>3</v>
      </c>
      <c r="G21" s="4" t="s">
        <v>41</v>
      </c>
      <c r="H21" s="12" t="s">
        <v>73</v>
      </c>
      <c r="I21" s="4" t="s">
        <v>50</v>
      </c>
      <c r="J21" s="4" t="s">
        <v>72</v>
      </c>
      <c r="K21" s="10">
        <v>32</v>
      </c>
      <c r="L21" s="11">
        <f t="shared" si="0"/>
        <v>108.9396</v>
      </c>
      <c r="M21" s="11">
        <f t="shared" si="1"/>
        <v>3486.0672</v>
      </c>
    </row>
    <row r="22" spans="1:13" s="3" customFormat="1" ht="32.25" customHeight="1">
      <c r="A22" s="4">
        <v>21</v>
      </c>
      <c r="B22" s="4">
        <v>542</v>
      </c>
      <c r="C22" s="4" t="s">
        <v>74</v>
      </c>
      <c r="D22" s="4">
        <v>6000</v>
      </c>
      <c r="E22" s="4">
        <v>1500</v>
      </c>
      <c r="F22" s="4">
        <v>4</v>
      </c>
      <c r="G22" s="4" t="s">
        <v>41</v>
      </c>
      <c r="H22" s="12" t="s">
        <v>76</v>
      </c>
      <c r="I22" s="4" t="s">
        <v>61</v>
      </c>
      <c r="J22" s="4" t="s">
        <v>35</v>
      </c>
      <c r="K22" s="10">
        <v>12</v>
      </c>
      <c r="L22" s="11">
        <f t="shared" si="0"/>
        <v>282.95999999999998</v>
      </c>
      <c r="M22" s="11">
        <f t="shared" si="1"/>
        <v>3395.5199999999995</v>
      </c>
    </row>
    <row r="23" spans="1:13" s="3" customFormat="1" ht="32.25" customHeight="1">
      <c r="A23" s="4">
        <v>22</v>
      </c>
      <c r="B23" s="4">
        <v>542</v>
      </c>
      <c r="C23" s="4" t="s">
        <v>75</v>
      </c>
      <c r="D23" s="4">
        <v>6000</v>
      </c>
      <c r="E23" s="4">
        <v>1500</v>
      </c>
      <c r="F23" s="4">
        <v>6</v>
      </c>
      <c r="G23" s="4" t="s">
        <v>41</v>
      </c>
      <c r="H23" s="12" t="s">
        <v>76</v>
      </c>
      <c r="I23" s="4" t="s">
        <v>61</v>
      </c>
      <c r="J23" s="4" t="s">
        <v>35</v>
      </c>
      <c r="K23" s="10">
        <v>3</v>
      </c>
      <c r="L23" s="11">
        <f t="shared" si="0"/>
        <v>424.44</v>
      </c>
      <c r="M23" s="11">
        <f t="shared" si="1"/>
        <v>1273.32</v>
      </c>
    </row>
    <row r="24" spans="1:13" s="3" customFormat="1" ht="32.25" customHeight="1">
      <c r="A24" s="4">
        <v>23</v>
      </c>
      <c r="B24" s="4">
        <v>47</v>
      </c>
      <c r="C24" s="4" t="s">
        <v>77</v>
      </c>
      <c r="D24" s="4">
        <v>3450</v>
      </c>
      <c r="E24" s="4">
        <v>1250</v>
      </c>
      <c r="F24" s="4">
        <v>4</v>
      </c>
      <c r="G24" s="4" t="s">
        <v>41</v>
      </c>
      <c r="H24" s="5" t="s">
        <v>79</v>
      </c>
      <c r="I24" s="4" t="s">
        <v>80</v>
      </c>
      <c r="J24" s="4" t="s">
        <v>35</v>
      </c>
      <c r="K24" s="10">
        <v>1</v>
      </c>
      <c r="L24" s="11">
        <f t="shared" si="0"/>
        <v>135.58500000000001</v>
      </c>
      <c r="M24" s="11">
        <f t="shared" si="1"/>
        <v>135.58500000000001</v>
      </c>
    </row>
    <row r="25" spans="1:13" s="3" customFormat="1" ht="32.25" customHeight="1">
      <c r="A25" s="4">
        <v>24</v>
      </c>
      <c r="B25" s="4">
        <v>47</v>
      </c>
      <c r="C25" s="4" t="s">
        <v>78</v>
      </c>
      <c r="D25" s="4">
        <v>6000</v>
      </c>
      <c r="E25" s="4">
        <v>1500</v>
      </c>
      <c r="F25" s="4">
        <v>6</v>
      </c>
      <c r="G25" s="4" t="s">
        <v>41</v>
      </c>
      <c r="H25" s="5" t="s">
        <v>79</v>
      </c>
      <c r="I25" s="4" t="s">
        <v>80</v>
      </c>
      <c r="J25" s="4" t="s">
        <v>35</v>
      </c>
      <c r="K25" s="10">
        <v>1</v>
      </c>
      <c r="L25" s="11">
        <f t="shared" si="0"/>
        <v>424.44</v>
      </c>
      <c r="M25" s="11">
        <f t="shared" si="1"/>
        <v>424.44</v>
      </c>
    </row>
    <row r="26" spans="1:13" s="3" customFormat="1" ht="32.25" customHeight="1">
      <c r="A26" s="4">
        <v>25</v>
      </c>
      <c r="B26" s="4">
        <v>72</v>
      </c>
      <c r="C26" s="4" t="s">
        <v>4</v>
      </c>
      <c r="D26" s="4">
        <v>2920</v>
      </c>
      <c r="E26" s="4">
        <v>1250</v>
      </c>
      <c r="F26" s="4">
        <v>1.5</v>
      </c>
      <c r="G26" s="4" t="s">
        <v>41</v>
      </c>
      <c r="H26" s="5" t="s">
        <v>3</v>
      </c>
      <c r="I26" s="4" t="s">
        <v>82</v>
      </c>
      <c r="J26" s="4" t="s">
        <v>19</v>
      </c>
      <c r="K26" s="10">
        <v>6</v>
      </c>
      <c r="L26" s="11">
        <f t="shared" si="0"/>
        <v>43.033499999999997</v>
      </c>
      <c r="M26" s="11">
        <f t="shared" si="1"/>
        <v>258.20099999999996</v>
      </c>
    </row>
    <row r="27" spans="1:13" s="3" customFormat="1" ht="32.25" customHeight="1">
      <c r="A27" s="4">
        <v>26</v>
      </c>
      <c r="B27" s="4">
        <v>72</v>
      </c>
      <c r="C27" s="4" t="s">
        <v>4</v>
      </c>
      <c r="D27" s="4">
        <v>2920</v>
      </c>
      <c r="E27" s="4">
        <v>1250</v>
      </c>
      <c r="F27" s="4">
        <v>1.5</v>
      </c>
      <c r="G27" s="4" t="s">
        <v>41</v>
      </c>
      <c r="H27" s="5" t="s">
        <v>25</v>
      </c>
      <c r="I27" s="4" t="s">
        <v>82</v>
      </c>
      <c r="J27" s="4" t="s">
        <v>19</v>
      </c>
      <c r="K27" s="10">
        <v>5</v>
      </c>
      <c r="L27" s="11">
        <f t="shared" si="0"/>
        <v>43.033499999999997</v>
      </c>
      <c r="M27" s="11">
        <f t="shared" si="1"/>
        <v>215.16749999999999</v>
      </c>
    </row>
    <row r="28" spans="1:13" s="3" customFormat="1" ht="32.25" customHeight="1">
      <c r="A28" s="4">
        <v>27</v>
      </c>
      <c r="B28" s="4">
        <v>72</v>
      </c>
      <c r="C28" s="4" t="s">
        <v>5</v>
      </c>
      <c r="D28" s="4">
        <v>2760</v>
      </c>
      <c r="E28" s="4">
        <v>1000</v>
      </c>
      <c r="F28" s="4">
        <v>1.5</v>
      </c>
      <c r="G28" s="4" t="s">
        <v>41</v>
      </c>
      <c r="H28" s="5" t="s">
        <v>3</v>
      </c>
      <c r="I28" s="4" t="s">
        <v>82</v>
      </c>
      <c r="J28" s="4" t="s">
        <v>19</v>
      </c>
      <c r="K28" s="10">
        <v>1</v>
      </c>
      <c r="L28" s="11">
        <f t="shared" si="0"/>
        <v>32.540399999999998</v>
      </c>
      <c r="M28" s="11">
        <f t="shared" si="1"/>
        <v>32.540399999999998</v>
      </c>
    </row>
    <row r="29" spans="1:13" s="3" customFormat="1" ht="32.25" customHeight="1">
      <c r="A29" s="4">
        <v>28</v>
      </c>
      <c r="B29" s="4">
        <v>72</v>
      </c>
      <c r="C29" s="4" t="s">
        <v>6</v>
      </c>
      <c r="D29" s="4">
        <v>2920</v>
      </c>
      <c r="E29" s="4">
        <v>1000</v>
      </c>
      <c r="F29" s="4">
        <v>1.5</v>
      </c>
      <c r="G29" s="4" t="s">
        <v>41</v>
      </c>
      <c r="H29" s="5" t="s">
        <v>3</v>
      </c>
      <c r="I29" s="4" t="s">
        <v>82</v>
      </c>
      <c r="J29" s="4" t="s">
        <v>19</v>
      </c>
      <c r="K29" s="10">
        <v>1</v>
      </c>
      <c r="L29" s="11">
        <f t="shared" si="0"/>
        <v>34.4268</v>
      </c>
      <c r="M29" s="11">
        <f t="shared" si="1"/>
        <v>34.4268</v>
      </c>
    </row>
    <row r="30" spans="1:13" s="3" customFormat="1" ht="32.25" customHeight="1">
      <c r="A30" s="4">
        <v>29</v>
      </c>
      <c r="B30" s="4">
        <v>72</v>
      </c>
      <c r="C30" s="4" t="s">
        <v>7</v>
      </c>
      <c r="D30" s="4">
        <v>2900</v>
      </c>
      <c r="E30" s="4">
        <v>1250</v>
      </c>
      <c r="F30" s="4">
        <v>2</v>
      </c>
      <c r="G30" s="4" t="s">
        <v>41</v>
      </c>
      <c r="H30" s="5" t="s">
        <v>3</v>
      </c>
      <c r="I30" s="4" t="s">
        <v>82</v>
      </c>
      <c r="J30" s="4" t="s">
        <v>19</v>
      </c>
      <c r="K30" s="10">
        <v>1</v>
      </c>
      <c r="L30" s="11">
        <f t="shared" si="0"/>
        <v>56.984999999999999</v>
      </c>
      <c r="M30" s="11">
        <f t="shared" si="1"/>
        <v>56.984999999999999</v>
      </c>
    </row>
    <row r="31" spans="1:13" s="3" customFormat="1" ht="32.25" customHeight="1">
      <c r="A31" s="4">
        <v>30</v>
      </c>
      <c r="B31" s="4">
        <v>72</v>
      </c>
      <c r="C31" s="4" t="s">
        <v>81</v>
      </c>
      <c r="D31" s="4">
        <v>2000</v>
      </c>
      <c r="E31" s="4">
        <v>1000</v>
      </c>
      <c r="F31" s="4">
        <v>1.5</v>
      </c>
      <c r="G31" s="4" t="s">
        <v>41</v>
      </c>
      <c r="H31" s="5" t="s">
        <v>28</v>
      </c>
      <c r="I31" s="4" t="s">
        <v>82</v>
      </c>
      <c r="J31" s="4" t="s">
        <v>83</v>
      </c>
      <c r="K31" s="10">
        <v>3</v>
      </c>
      <c r="L31" s="11">
        <f t="shared" si="0"/>
        <v>23.58</v>
      </c>
      <c r="M31" s="11">
        <f t="shared" si="1"/>
        <v>70.739999999999995</v>
      </c>
    </row>
    <row r="32" spans="1:13" s="3" customFormat="1" ht="32.25" customHeight="1">
      <c r="A32" s="4">
        <v>31</v>
      </c>
      <c r="B32" s="4">
        <v>72</v>
      </c>
      <c r="C32" s="4" t="s">
        <v>81</v>
      </c>
      <c r="D32" s="4">
        <v>2000</v>
      </c>
      <c r="E32" s="4">
        <v>1000</v>
      </c>
      <c r="F32" s="4">
        <v>1.5</v>
      </c>
      <c r="G32" s="4" t="s">
        <v>41</v>
      </c>
      <c r="H32" s="5" t="s">
        <v>17</v>
      </c>
      <c r="I32" s="4" t="s">
        <v>82</v>
      </c>
      <c r="J32" s="4" t="s">
        <v>83</v>
      </c>
      <c r="K32" s="10">
        <v>3</v>
      </c>
      <c r="L32" s="11">
        <f t="shared" si="0"/>
        <v>23.58</v>
      </c>
      <c r="M32" s="11">
        <f t="shared" si="1"/>
        <v>70.739999999999995</v>
      </c>
    </row>
    <row r="33" spans="1:13" s="3" customFormat="1" ht="32.25" customHeight="1">
      <c r="A33" s="4">
        <v>32</v>
      </c>
      <c r="B33" s="4">
        <v>72</v>
      </c>
      <c r="C33" s="4" t="s">
        <v>81</v>
      </c>
      <c r="D33" s="4">
        <v>2000</v>
      </c>
      <c r="E33" s="4">
        <v>1000</v>
      </c>
      <c r="F33" s="4">
        <v>1.5</v>
      </c>
      <c r="G33" s="4" t="s">
        <v>41</v>
      </c>
      <c r="H33" s="5" t="s">
        <v>25</v>
      </c>
      <c r="I33" s="4" t="s">
        <v>82</v>
      </c>
      <c r="J33" s="4" t="s">
        <v>83</v>
      </c>
      <c r="K33" s="10">
        <v>2</v>
      </c>
      <c r="L33" s="11">
        <f t="shared" si="0"/>
        <v>23.58</v>
      </c>
      <c r="M33" s="11">
        <f t="shared" si="1"/>
        <v>47.16</v>
      </c>
    </row>
    <row r="34" spans="1:13" s="3" customFormat="1" ht="32.25" customHeight="1">
      <c r="A34" s="4">
        <v>33</v>
      </c>
      <c r="B34" s="4">
        <v>72</v>
      </c>
      <c r="C34" s="4" t="s">
        <v>8</v>
      </c>
      <c r="D34" s="4">
        <v>1880</v>
      </c>
      <c r="E34" s="4">
        <v>1250</v>
      </c>
      <c r="F34" s="4">
        <v>1.5</v>
      </c>
      <c r="G34" s="4" t="s">
        <v>41</v>
      </c>
      <c r="H34" s="5" t="s">
        <v>3</v>
      </c>
      <c r="I34" s="4" t="s">
        <v>82</v>
      </c>
      <c r="J34" s="4" t="s">
        <v>19</v>
      </c>
      <c r="K34" s="10">
        <v>2</v>
      </c>
      <c r="L34" s="11">
        <f t="shared" si="0"/>
        <v>27.706499999999998</v>
      </c>
      <c r="M34" s="11">
        <f t="shared" si="1"/>
        <v>55.412999999999997</v>
      </c>
    </row>
    <row r="35" spans="1:13" s="3" customFormat="1" ht="32.25" customHeight="1">
      <c r="A35" s="4">
        <v>34</v>
      </c>
      <c r="B35" s="4">
        <v>73</v>
      </c>
      <c r="C35" s="4" t="s">
        <v>8</v>
      </c>
      <c r="D35" s="4">
        <v>1880</v>
      </c>
      <c r="E35" s="4">
        <v>1250</v>
      </c>
      <c r="F35" s="4">
        <v>1.5</v>
      </c>
      <c r="G35" s="4" t="s">
        <v>41</v>
      </c>
      <c r="H35" s="5" t="s">
        <v>25</v>
      </c>
      <c r="I35" s="4" t="s">
        <v>82</v>
      </c>
      <c r="J35" s="4" t="s">
        <v>19</v>
      </c>
      <c r="K35" s="10">
        <v>1</v>
      </c>
      <c r="L35" s="11">
        <f t="shared" si="0"/>
        <v>27.706499999999998</v>
      </c>
      <c r="M35" s="11">
        <f t="shared" si="1"/>
        <v>27.706499999999998</v>
      </c>
    </row>
    <row r="36" spans="1:13" s="3" customFormat="1" ht="32.25" customHeight="1">
      <c r="A36" s="4">
        <v>35</v>
      </c>
      <c r="B36" s="4">
        <v>73</v>
      </c>
      <c r="C36" s="4" t="s">
        <v>9</v>
      </c>
      <c r="D36" s="4">
        <v>2450</v>
      </c>
      <c r="E36" s="4">
        <v>1250</v>
      </c>
      <c r="F36" s="4">
        <v>1.5</v>
      </c>
      <c r="G36" s="4" t="s">
        <v>41</v>
      </c>
      <c r="H36" s="5" t="s">
        <v>3</v>
      </c>
      <c r="I36" s="4" t="s">
        <v>82</v>
      </c>
      <c r="J36" s="4" t="s">
        <v>19</v>
      </c>
      <c r="K36" s="10">
        <v>2</v>
      </c>
      <c r="L36" s="11">
        <f t="shared" si="0"/>
        <v>36.106875000000002</v>
      </c>
      <c r="M36" s="11">
        <f t="shared" si="1"/>
        <v>72.213750000000005</v>
      </c>
    </row>
    <row r="37" spans="1:13" s="3" customFormat="1" ht="32.25" customHeight="1">
      <c r="A37" s="4">
        <v>36</v>
      </c>
      <c r="B37" s="4">
        <v>73</v>
      </c>
      <c r="C37" s="4" t="s">
        <v>9</v>
      </c>
      <c r="D37" s="4">
        <v>2450</v>
      </c>
      <c r="E37" s="4">
        <v>1250</v>
      </c>
      <c r="F37" s="4">
        <v>1.5</v>
      </c>
      <c r="G37" s="4" t="s">
        <v>41</v>
      </c>
      <c r="H37" s="5" t="s">
        <v>25</v>
      </c>
      <c r="I37" s="4" t="s">
        <v>82</v>
      </c>
      <c r="J37" s="4" t="s">
        <v>19</v>
      </c>
      <c r="K37" s="10">
        <v>1</v>
      </c>
      <c r="L37" s="11">
        <f t="shared" si="0"/>
        <v>36.106875000000002</v>
      </c>
      <c r="M37" s="11">
        <f t="shared" si="1"/>
        <v>36.106875000000002</v>
      </c>
    </row>
    <row r="38" spans="1:13" s="3" customFormat="1" ht="32.25" customHeight="1">
      <c r="A38" s="4">
        <v>37</v>
      </c>
      <c r="B38" s="4">
        <v>73</v>
      </c>
      <c r="C38" s="4" t="s">
        <v>10</v>
      </c>
      <c r="D38" s="4">
        <v>2600</v>
      </c>
      <c r="E38" s="4">
        <v>1250</v>
      </c>
      <c r="F38" s="4">
        <v>1.5</v>
      </c>
      <c r="G38" s="4" t="s">
        <v>41</v>
      </c>
      <c r="H38" s="5" t="s">
        <v>3</v>
      </c>
      <c r="I38" s="4" t="s">
        <v>82</v>
      </c>
      <c r="J38" s="4" t="s">
        <v>19</v>
      </c>
      <c r="K38" s="10">
        <v>3</v>
      </c>
      <c r="L38" s="11">
        <f t="shared" si="0"/>
        <v>38.317500000000003</v>
      </c>
      <c r="M38" s="11">
        <f t="shared" si="1"/>
        <v>114.95250000000001</v>
      </c>
    </row>
    <row r="39" spans="1:13" s="3" customFormat="1" ht="32.25" customHeight="1">
      <c r="A39" s="4">
        <v>38</v>
      </c>
      <c r="B39" s="4">
        <v>73</v>
      </c>
      <c r="C39" s="4" t="s">
        <v>10</v>
      </c>
      <c r="D39" s="4">
        <v>2600</v>
      </c>
      <c r="E39" s="4">
        <v>1250</v>
      </c>
      <c r="F39" s="4">
        <v>1.5</v>
      </c>
      <c r="G39" s="4" t="s">
        <v>41</v>
      </c>
      <c r="H39" s="5" t="s">
        <v>25</v>
      </c>
      <c r="I39" s="4" t="s">
        <v>82</v>
      </c>
      <c r="J39" s="4" t="s">
        <v>19</v>
      </c>
      <c r="K39" s="10">
        <v>2</v>
      </c>
      <c r="L39" s="11">
        <f t="shared" si="0"/>
        <v>38.317500000000003</v>
      </c>
      <c r="M39" s="11">
        <f t="shared" si="1"/>
        <v>76.635000000000005</v>
      </c>
    </row>
    <row r="40" spans="1:13" s="3" customFormat="1" ht="32.25" customHeight="1">
      <c r="A40" s="4">
        <v>39</v>
      </c>
      <c r="B40" s="4">
        <v>73</v>
      </c>
      <c r="C40" s="4" t="s">
        <v>11</v>
      </c>
      <c r="D40" s="4">
        <v>2760</v>
      </c>
      <c r="E40" s="4">
        <v>1250</v>
      </c>
      <c r="F40" s="4">
        <v>1.5</v>
      </c>
      <c r="G40" s="4" t="s">
        <v>41</v>
      </c>
      <c r="H40" s="5" t="s">
        <v>3</v>
      </c>
      <c r="I40" s="4" t="s">
        <v>82</v>
      </c>
      <c r="J40" s="4" t="s">
        <v>19</v>
      </c>
      <c r="K40" s="10">
        <v>2</v>
      </c>
      <c r="L40" s="11">
        <f t="shared" si="0"/>
        <v>40.6755</v>
      </c>
      <c r="M40" s="11">
        <f t="shared" si="1"/>
        <v>81.350999999999999</v>
      </c>
    </row>
    <row r="41" spans="1:13" s="3" customFormat="1" ht="32.25" customHeight="1">
      <c r="A41" s="4">
        <v>40</v>
      </c>
      <c r="B41" s="4">
        <v>73</v>
      </c>
      <c r="C41" s="4" t="s">
        <v>11</v>
      </c>
      <c r="D41" s="4">
        <v>2760</v>
      </c>
      <c r="E41" s="4">
        <v>1250</v>
      </c>
      <c r="F41" s="4">
        <v>1.5</v>
      </c>
      <c r="G41" s="4" t="s">
        <v>41</v>
      </c>
      <c r="H41" s="5" t="s">
        <v>25</v>
      </c>
      <c r="I41" s="4" t="s">
        <v>82</v>
      </c>
      <c r="J41" s="4" t="s">
        <v>19</v>
      </c>
      <c r="K41" s="10">
        <v>1</v>
      </c>
      <c r="L41" s="11">
        <f t="shared" si="0"/>
        <v>40.6755</v>
      </c>
      <c r="M41" s="11">
        <f t="shared" si="1"/>
        <v>40.6755</v>
      </c>
    </row>
    <row r="42" spans="1:13" s="3" customFormat="1" ht="32.25" customHeight="1">
      <c r="A42" s="4">
        <v>41</v>
      </c>
      <c r="B42" s="4">
        <v>73</v>
      </c>
      <c r="C42" s="4" t="s">
        <v>12</v>
      </c>
      <c r="D42" s="4">
        <v>2850</v>
      </c>
      <c r="E42" s="4">
        <v>1250</v>
      </c>
      <c r="F42" s="4">
        <v>1.5</v>
      </c>
      <c r="G42" s="4" t="s">
        <v>41</v>
      </c>
      <c r="H42" s="5" t="s">
        <v>3</v>
      </c>
      <c r="I42" s="4" t="s">
        <v>82</v>
      </c>
      <c r="J42" s="4" t="s">
        <v>19</v>
      </c>
      <c r="K42" s="10">
        <v>2</v>
      </c>
      <c r="L42" s="11">
        <f t="shared" si="0"/>
        <v>42.001874999999998</v>
      </c>
      <c r="M42" s="11">
        <f t="shared" si="1"/>
        <v>84.003749999999997</v>
      </c>
    </row>
    <row r="43" spans="1:13" s="3" customFormat="1" ht="32.25" customHeight="1">
      <c r="A43" s="4">
        <v>42</v>
      </c>
      <c r="B43" s="4">
        <v>73</v>
      </c>
      <c r="C43" s="4" t="s">
        <v>12</v>
      </c>
      <c r="D43" s="4">
        <v>2850</v>
      </c>
      <c r="E43" s="4">
        <v>1250</v>
      </c>
      <c r="F43" s="4">
        <v>1.5</v>
      </c>
      <c r="G43" s="4" t="s">
        <v>41</v>
      </c>
      <c r="H43" s="5" t="s">
        <v>25</v>
      </c>
      <c r="I43" s="4" t="s">
        <v>82</v>
      </c>
      <c r="J43" s="4" t="s">
        <v>19</v>
      </c>
      <c r="K43" s="10">
        <v>1</v>
      </c>
      <c r="L43" s="11">
        <f t="shared" si="0"/>
        <v>42.001874999999998</v>
      </c>
      <c r="M43" s="11">
        <f t="shared" si="1"/>
        <v>42.001874999999998</v>
      </c>
    </row>
    <row r="44" spans="1:13" s="3" customFormat="1" ht="32.25" customHeight="1">
      <c r="A44" s="4">
        <v>43</v>
      </c>
      <c r="B44" s="4">
        <v>114</v>
      </c>
      <c r="C44" s="4" t="s">
        <v>31</v>
      </c>
      <c r="D44" s="4">
        <v>3400</v>
      </c>
      <c r="E44" s="4">
        <v>1250</v>
      </c>
      <c r="F44" s="4">
        <v>4</v>
      </c>
      <c r="G44" s="4" t="s">
        <v>41</v>
      </c>
      <c r="H44" s="5" t="s">
        <v>84</v>
      </c>
      <c r="I44" s="4" t="s">
        <v>50</v>
      </c>
      <c r="J44" s="4" t="s">
        <v>35</v>
      </c>
      <c r="K44" s="10">
        <v>2</v>
      </c>
      <c r="L44" s="11">
        <f t="shared" si="0"/>
        <v>133.62</v>
      </c>
      <c r="M44" s="11">
        <f t="shared" si="1"/>
        <v>267.24</v>
      </c>
    </row>
    <row r="45" spans="1:13" s="3" customFormat="1" ht="32.25" customHeight="1">
      <c r="A45" s="4">
        <v>44</v>
      </c>
      <c r="B45" s="4">
        <v>114</v>
      </c>
      <c r="C45" s="4" t="s">
        <v>32</v>
      </c>
      <c r="D45" s="4">
        <v>4800</v>
      </c>
      <c r="E45" s="4">
        <v>1250</v>
      </c>
      <c r="F45" s="4">
        <v>4</v>
      </c>
      <c r="G45" s="4" t="s">
        <v>41</v>
      </c>
      <c r="H45" s="5" t="s">
        <v>84</v>
      </c>
      <c r="I45" s="4" t="s">
        <v>50</v>
      </c>
      <c r="J45" s="4" t="s">
        <v>35</v>
      </c>
      <c r="K45" s="10">
        <v>1</v>
      </c>
      <c r="L45" s="11">
        <f t="shared" si="0"/>
        <v>188.64</v>
      </c>
      <c r="M45" s="11">
        <f t="shared" si="1"/>
        <v>188.64</v>
      </c>
    </row>
    <row r="46" spans="1:13" s="3" customFormat="1" ht="32.25" customHeight="1">
      <c r="A46" s="4">
        <v>45</v>
      </c>
      <c r="B46" s="4">
        <v>115</v>
      </c>
      <c r="C46" s="4" t="s">
        <v>33</v>
      </c>
      <c r="D46" s="4">
        <v>3400</v>
      </c>
      <c r="E46" s="4">
        <v>1250</v>
      </c>
      <c r="F46" s="4">
        <v>6</v>
      </c>
      <c r="G46" s="4" t="s">
        <v>41</v>
      </c>
      <c r="H46" s="5" t="s">
        <v>84</v>
      </c>
      <c r="I46" s="4" t="s">
        <v>50</v>
      </c>
      <c r="J46" s="4" t="s">
        <v>35</v>
      </c>
      <c r="K46" s="10">
        <v>1</v>
      </c>
      <c r="L46" s="11">
        <f t="shared" si="0"/>
        <v>200.43</v>
      </c>
      <c r="M46" s="11">
        <f t="shared" si="1"/>
        <v>200.43</v>
      </c>
    </row>
    <row r="47" spans="1:13" s="3" customFormat="1" ht="32.25" customHeight="1">
      <c r="A47" s="4">
        <v>46</v>
      </c>
      <c r="B47" s="4">
        <v>115</v>
      </c>
      <c r="C47" s="4" t="s">
        <v>85</v>
      </c>
      <c r="D47" s="4">
        <v>2500</v>
      </c>
      <c r="E47" s="4">
        <v>1250</v>
      </c>
      <c r="F47" s="4">
        <v>1.5</v>
      </c>
      <c r="G47" s="4" t="s">
        <v>41</v>
      </c>
      <c r="H47" s="5" t="s">
        <v>26</v>
      </c>
      <c r="I47" s="4" t="s">
        <v>50</v>
      </c>
      <c r="J47" s="4" t="s">
        <v>87</v>
      </c>
      <c r="K47" s="10">
        <v>1</v>
      </c>
      <c r="L47" s="11">
        <f t="shared" si="0"/>
        <v>36.84375</v>
      </c>
      <c r="M47" s="11">
        <f t="shared" si="1"/>
        <v>36.84375</v>
      </c>
    </row>
    <row r="48" spans="1:13" s="3" customFormat="1" ht="32.25" customHeight="1">
      <c r="A48" s="4">
        <v>47</v>
      </c>
      <c r="B48" s="4">
        <v>115</v>
      </c>
      <c r="C48" s="4" t="s">
        <v>86</v>
      </c>
      <c r="D48" s="4">
        <v>2500</v>
      </c>
      <c r="E48" s="4">
        <v>1250</v>
      </c>
      <c r="F48" s="4">
        <v>2</v>
      </c>
      <c r="G48" s="4" t="s">
        <v>41</v>
      </c>
      <c r="H48" s="5" t="s">
        <v>26</v>
      </c>
      <c r="I48" s="4" t="s">
        <v>50</v>
      </c>
      <c r="J48" s="4" t="s">
        <v>87</v>
      </c>
      <c r="K48" s="10">
        <v>1</v>
      </c>
      <c r="L48" s="11">
        <f t="shared" si="0"/>
        <v>49.125</v>
      </c>
      <c r="M48" s="11">
        <f t="shared" si="1"/>
        <v>49.125</v>
      </c>
    </row>
    <row r="49" spans="1:13" s="3" customFormat="1" ht="32.25" customHeight="1">
      <c r="A49" s="4">
        <v>48</v>
      </c>
      <c r="B49" s="4">
        <v>137</v>
      </c>
      <c r="C49" s="4" t="s">
        <v>88</v>
      </c>
      <c r="D49" s="4">
        <v>2000</v>
      </c>
      <c r="E49" s="4">
        <v>1000</v>
      </c>
      <c r="F49" s="4">
        <v>2</v>
      </c>
      <c r="G49" s="4" t="s">
        <v>41</v>
      </c>
      <c r="H49" s="5" t="s">
        <v>27</v>
      </c>
      <c r="I49" s="4" t="s">
        <v>44</v>
      </c>
      <c r="J49" s="4" t="s">
        <v>91</v>
      </c>
      <c r="K49" s="10">
        <v>6</v>
      </c>
      <c r="L49" s="11">
        <f t="shared" si="0"/>
        <v>31.44</v>
      </c>
      <c r="M49" s="11">
        <f t="shared" si="1"/>
        <v>188.64000000000001</v>
      </c>
    </row>
    <row r="50" spans="1:13" s="3" customFormat="1" ht="32.25" customHeight="1">
      <c r="A50" s="4">
        <v>49</v>
      </c>
      <c r="B50" s="4">
        <v>137</v>
      </c>
      <c r="C50" s="4" t="s">
        <v>88</v>
      </c>
      <c r="D50" s="4">
        <v>2000</v>
      </c>
      <c r="E50" s="4">
        <v>1000</v>
      </c>
      <c r="F50" s="4">
        <v>2</v>
      </c>
      <c r="G50" s="4" t="s">
        <v>41</v>
      </c>
      <c r="H50" s="5" t="s">
        <v>34</v>
      </c>
      <c r="I50" s="4" t="s">
        <v>44</v>
      </c>
      <c r="J50" s="4" t="s">
        <v>91</v>
      </c>
      <c r="K50" s="10">
        <v>8</v>
      </c>
      <c r="L50" s="11">
        <f t="shared" si="0"/>
        <v>31.44</v>
      </c>
      <c r="M50" s="11">
        <f t="shared" si="1"/>
        <v>251.52</v>
      </c>
    </row>
    <row r="51" spans="1:13" s="3" customFormat="1" ht="32.25" customHeight="1">
      <c r="A51" s="4">
        <v>50</v>
      </c>
      <c r="B51" s="4">
        <v>137</v>
      </c>
      <c r="C51" s="4" t="s">
        <v>88</v>
      </c>
      <c r="D51" s="4">
        <v>2000</v>
      </c>
      <c r="E51" s="4">
        <v>1000</v>
      </c>
      <c r="F51" s="4">
        <v>2</v>
      </c>
      <c r="G51" s="4" t="s">
        <v>41</v>
      </c>
      <c r="H51" s="5" t="s">
        <v>84</v>
      </c>
      <c r="I51" s="4" t="s">
        <v>44</v>
      </c>
      <c r="J51" s="4" t="s">
        <v>91</v>
      </c>
      <c r="K51" s="10">
        <v>8</v>
      </c>
      <c r="L51" s="11">
        <f t="shared" si="0"/>
        <v>31.44</v>
      </c>
      <c r="M51" s="11">
        <f t="shared" si="1"/>
        <v>251.52</v>
      </c>
    </row>
    <row r="52" spans="1:13" s="3" customFormat="1" ht="32.25" customHeight="1">
      <c r="A52" s="4">
        <v>51</v>
      </c>
      <c r="B52" s="4">
        <v>138</v>
      </c>
      <c r="C52" s="4" t="s">
        <v>89</v>
      </c>
      <c r="D52" s="4">
        <v>3400</v>
      </c>
      <c r="E52" s="4">
        <v>1000</v>
      </c>
      <c r="F52" s="4">
        <v>2</v>
      </c>
      <c r="G52" s="4" t="s">
        <v>41</v>
      </c>
      <c r="H52" s="5" t="s">
        <v>27</v>
      </c>
      <c r="I52" s="4" t="s">
        <v>44</v>
      </c>
      <c r="J52" s="4" t="s">
        <v>92</v>
      </c>
      <c r="K52" s="10">
        <v>7</v>
      </c>
      <c r="L52" s="11">
        <f t="shared" si="0"/>
        <v>53.448</v>
      </c>
      <c r="M52" s="11">
        <f t="shared" si="1"/>
        <v>374.13600000000002</v>
      </c>
    </row>
    <row r="53" spans="1:13" s="3" customFormat="1" ht="32.25" customHeight="1">
      <c r="A53" s="4">
        <v>52</v>
      </c>
      <c r="B53" s="4">
        <v>138</v>
      </c>
      <c r="C53" s="4" t="s">
        <v>89</v>
      </c>
      <c r="D53" s="4">
        <v>3400</v>
      </c>
      <c r="E53" s="4">
        <v>1000</v>
      </c>
      <c r="F53" s="4">
        <v>2</v>
      </c>
      <c r="G53" s="4" t="s">
        <v>41</v>
      </c>
      <c r="H53" s="5" t="s">
        <v>34</v>
      </c>
      <c r="I53" s="4" t="s">
        <v>44</v>
      </c>
      <c r="J53" s="4" t="s">
        <v>92</v>
      </c>
      <c r="K53" s="10">
        <v>7</v>
      </c>
      <c r="L53" s="11">
        <f t="shared" si="0"/>
        <v>53.448</v>
      </c>
      <c r="M53" s="11">
        <f t="shared" si="1"/>
        <v>374.13600000000002</v>
      </c>
    </row>
    <row r="54" spans="1:13" s="3" customFormat="1" ht="32.25" customHeight="1">
      <c r="A54" s="4">
        <v>53</v>
      </c>
      <c r="B54" s="4">
        <v>138</v>
      </c>
      <c r="C54" s="4" t="s">
        <v>89</v>
      </c>
      <c r="D54" s="4">
        <v>3400</v>
      </c>
      <c r="E54" s="4">
        <v>1000</v>
      </c>
      <c r="F54" s="4">
        <v>2</v>
      </c>
      <c r="G54" s="4" t="s">
        <v>41</v>
      </c>
      <c r="H54" s="5" t="s">
        <v>84</v>
      </c>
      <c r="I54" s="4" t="s">
        <v>44</v>
      </c>
      <c r="J54" s="4" t="s">
        <v>92</v>
      </c>
      <c r="K54" s="10">
        <v>7</v>
      </c>
      <c r="L54" s="11">
        <f t="shared" si="0"/>
        <v>53.448</v>
      </c>
      <c r="M54" s="11">
        <f t="shared" si="1"/>
        <v>374.13600000000002</v>
      </c>
    </row>
    <row r="55" spans="1:13" s="3" customFormat="1" ht="32.25" customHeight="1">
      <c r="A55" s="4">
        <v>54</v>
      </c>
      <c r="B55" s="4">
        <v>138</v>
      </c>
      <c r="C55" s="4" t="s">
        <v>90</v>
      </c>
      <c r="D55" s="4">
        <v>3600</v>
      </c>
      <c r="E55" s="4">
        <v>1000</v>
      </c>
      <c r="F55" s="4">
        <v>2</v>
      </c>
      <c r="G55" s="4" t="s">
        <v>41</v>
      </c>
      <c r="H55" s="5" t="s">
        <v>27</v>
      </c>
      <c r="I55" s="4" t="s">
        <v>44</v>
      </c>
      <c r="J55" s="4" t="s">
        <v>30</v>
      </c>
      <c r="K55" s="10">
        <v>1</v>
      </c>
      <c r="L55" s="11">
        <f t="shared" si="0"/>
        <v>56.591999999999999</v>
      </c>
      <c r="M55" s="11">
        <f t="shared" si="1"/>
        <v>56.591999999999999</v>
      </c>
    </row>
    <row r="56" spans="1:13" s="3" customFormat="1" ht="32.25" customHeight="1">
      <c r="A56" s="4">
        <v>55</v>
      </c>
      <c r="B56" s="4">
        <v>138</v>
      </c>
      <c r="C56" s="4" t="s">
        <v>90</v>
      </c>
      <c r="D56" s="4">
        <v>3600</v>
      </c>
      <c r="E56" s="4">
        <v>1000</v>
      </c>
      <c r="F56" s="4">
        <v>2</v>
      </c>
      <c r="G56" s="4" t="s">
        <v>41</v>
      </c>
      <c r="H56" s="5" t="s">
        <v>34</v>
      </c>
      <c r="I56" s="4" t="s">
        <v>44</v>
      </c>
      <c r="J56" s="4" t="s">
        <v>30</v>
      </c>
      <c r="K56" s="10">
        <v>1</v>
      </c>
      <c r="L56" s="11">
        <f t="shared" si="0"/>
        <v>56.591999999999999</v>
      </c>
      <c r="M56" s="11">
        <f t="shared" si="1"/>
        <v>56.591999999999999</v>
      </c>
    </row>
    <row r="57" spans="1:13" s="3" customFormat="1" ht="32.25" customHeight="1">
      <c r="A57" s="4">
        <v>56</v>
      </c>
      <c r="B57" s="4">
        <v>138</v>
      </c>
      <c r="C57" s="4" t="s">
        <v>90</v>
      </c>
      <c r="D57" s="4">
        <v>3600</v>
      </c>
      <c r="E57" s="4">
        <v>1000</v>
      </c>
      <c r="F57" s="4">
        <v>2</v>
      </c>
      <c r="G57" s="4" t="s">
        <v>41</v>
      </c>
      <c r="H57" s="5" t="s">
        <v>84</v>
      </c>
      <c r="I57" s="4" t="s">
        <v>44</v>
      </c>
      <c r="J57" s="4" t="s">
        <v>30</v>
      </c>
      <c r="K57" s="10">
        <v>1</v>
      </c>
      <c r="L57" s="11">
        <f t="shared" si="0"/>
        <v>56.591999999999999</v>
      </c>
      <c r="M57" s="11">
        <f t="shared" si="1"/>
        <v>56.591999999999999</v>
      </c>
    </row>
    <row r="58" spans="1:13" s="3" customFormat="1" ht="32.25" customHeight="1">
      <c r="A58" s="4">
        <v>57</v>
      </c>
      <c r="B58" s="4">
        <v>138</v>
      </c>
      <c r="C58" s="4" t="s">
        <v>24</v>
      </c>
      <c r="D58" s="4">
        <v>1000</v>
      </c>
      <c r="E58" s="4">
        <v>1000</v>
      </c>
      <c r="F58" s="4">
        <v>3</v>
      </c>
      <c r="G58" s="4" t="s">
        <v>41</v>
      </c>
      <c r="H58" s="5" t="s">
        <v>27</v>
      </c>
      <c r="I58" s="4" t="s">
        <v>44</v>
      </c>
      <c r="J58" s="4" t="s">
        <v>30</v>
      </c>
      <c r="K58" s="10">
        <v>1</v>
      </c>
      <c r="L58" s="11">
        <f t="shared" si="0"/>
        <v>23.58</v>
      </c>
      <c r="M58" s="11">
        <f t="shared" si="1"/>
        <v>23.58</v>
      </c>
    </row>
    <row r="59" spans="1:13" s="3" customFormat="1" ht="32.25" customHeight="1">
      <c r="A59" s="4">
        <v>58</v>
      </c>
      <c r="B59" s="4">
        <v>138</v>
      </c>
      <c r="C59" s="4" t="s">
        <v>24</v>
      </c>
      <c r="D59" s="4">
        <v>1000</v>
      </c>
      <c r="E59" s="4">
        <v>1000</v>
      </c>
      <c r="F59" s="4">
        <v>3</v>
      </c>
      <c r="G59" s="4" t="s">
        <v>41</v>
      </c>
      <c r="H59" s="5" t="s">
        <v>34</v>
      </c>
      <c r="I59" s="4" t="s">
        <v>44</v>
      </c>
      <c r="J59" s="4" t="s">
        <v>30</v>
      </c>
      <c r="K59" s="10">
        <v>1</v>
      </c>
      <c r="L59" s="11">
        <f t="shared" si="0"/>
        <v>23.58</v>
      </c>
      <c r="M59" s="11">
        <f t="shared" si="1"/>
        <v>23.58</v>
      </c>
    </row>
    <row r="60" spans="1:13" s="3" customFormat="1" ht="32.25" customHeight="1">
      <c r="A60" s="4">
        <v>59</v>
      </c>
      <c r="B60" s="4">
        <v>138</v>
      </c>
      <c r="C60" s="4" t="s">
        <v>24</v>
      </c>
      <c r="D60" s="4">
        <v>1000</v>
      </c>
      <c r="E60" s="4">
        <v>1000</v>
      </c>
      <c r="F60" s="4">
        <v>3</v>
      </c>
      <c r="G60" s="4" t="s">
        <v>41</v>
      </c>
      <c r="H60" s="5" t="s">
        <v>84</v>
      </c>
      <c r="I60" s="4" t="s">
        <v>44</v>
      </c>
      <c r="J60" s="4" t="s">
        <v>30</v>
      </c>
      <c r="K60" s="10">
        <v>1</v>
      </c>
      <c r="L60" s="11">
        <f t="shared" si="0"/>
        <v>23.58</v>
      </c>
      <c r="M60" s="11">
        <f t="shared" si="1"/>
        <v>23.58</v>
      </c>
    </row>
    <row r="61" spans="1:13" s="3" customFormat="1" ht="32.25" customHeight="1">
      <c r="A61" s="4">
        <v>60</v>
      </c>
      <c r="B61" s="4">
        <v>201</v>
      </c>
      <c r="C61" s="4" t="s">
        <v>93</v>
      </c>
      <c r="D61" s="4">
        <v>6000</v>
      </c>
      <c r="E61" s="4">
        <v>1250</v>
      </c>
      <c r="F61" s="4">
        <v>4</v>
      </c>
      <c r="G61" s="4" t="s">
        <v>41</v>
      </c>
      <c r="H61" s="5" t="s">
        <v>29</v>
      </c>
      <c r="I61" s="4" t="s">
        <v>94</v>
      </c>
      <c r="J61" s="4">
        <v>0</v>
      </c>
      <c r="K61" s="10">
        <v>1</v>
      </c>
      <c r="L61" s="11">
        <f t="shared" si="0"/>
        <v>235.8</v>
      </c>
      <c r="M61" s="11">
        <f t="shared" si="1"/>
        <v>235.8</v>
      </c>
    </row>
    <row r="62" spans="1:13" s="3" customFormat="1" ht="32.25" customHeight="1">
      <c r="A62" s="4">
        <v>61</v>
      </c>
      <c r="B62" s="4">
        <v>233</v>
      </c>
      <c r="C62" s="4" t="s">
        <v>95</v>
      </c>
      <c r="D62" s="4">
        <v>3100</v>
      </c>
      <c r="E62" s="4">
        <v>1250</v>
      </c>
      <c r="F62" s="4">
        <v>2</v>
      </c>
      <c r="G62" s="4" t="s">
        <v>41</v>
      </c>
      <c r="H62" s="5">
        <v>81003</v>
      </c>
      <c r="I62" s="4" t="s">
        <v>44</v>
      </c>
      <c r="J62" s="4" t="s">
        <v>98</v>
      </c>
      <c r="K62" s="10">
        <v>8</v>
      </c>
      <c r="L62" s="11">
        <f t="shared" si="0"/>
        <v>60.914999999999999</v>
      </c>
      <c r="M62" s="11">
        <f t="shared" si="1"/>
        <v>487.32</v>
      </c>
    </row>
    <row r="63" spans="1:13" s="3" customFormat="1" ht="32.25" customHeight="1">
      <c r="A63" s="4">
        <v>62</v>
      </c>
      <c r="B63" s="4">
        <v>233</v>
      </c>
      <c r="C63" s="4" t="s">
        <v>96</v>
      </c>
      <c r="D63" s="4">
        <v>3020</v>
      </c>
      <c r="E63" s="4">
        <v>1000</v>
      </c>
      <c r="F63" s="4">
        <v>1.2</v>
      </c>
      <c r="G63" s="4" t="s">
        <v>41</v>
      </c>
      <c r="H63" s="5">
        <v>81003</v>
      </c>
      <c r="I63" s="4" t="s">
        <v>44</v>
      </c>
      <c r="J63" s="4" t="s">
        <v>98</v>
      </c>
      <c r="K63" s="10">
        <v>21</v>
      </c>
      <c r="L63" s="11">
        <f t="shared" si="0"/>
        <v>28.484639999999999</v>
      </c>
      <c r="M63" s="11">
        <f t="shared" si="1"/>
        <v>598.17743999999993</v>
      </c>
    </row>
    <row r="64" spans="1:13" s="3" customFormat="1" ht="32.25" customHeight="1">
      <c r="A64" s="4">
        <v>63</v>
      </c>
      <c r="B64" s="4">
        <v>233</v>
      </c>
      <c r="C64" s="4" t="s">
        <v>97</v>
      </c>
      <c r="D64" s="4">
        <v>2320</v>
      </c>
      <c r="E64" s="4">
        <v>1000</v>
      </c>
      <c r="F64" s="4">
        <v>1.2</v>
      </c>
      <c r="G64" s="4" t="s">
        <v>41</v>
      </c>
      <c r="H64" s="5">
        <v>81003</v>
      </c>
      <c r="I64" s="4" t="s">
        <v>44</v>
      </c>
      <c r="J64" s="4" t="s">
        <v>98</v>
      </c>
      <c r="K64" s="10">
        <v>10</v>
      </c>
      <c r="L64" s="11">
        <f t="shared" si="0"/>
        <v>21.882239999999999</v>
      </c>
      <c r="M64" s="11">
        <f t="shared" si="1"/>
        <v>218.82239999999999</v>
      </c>
    </row>
    <row r="65" spans="1:13" s="3" customFormat="1" ht="32.25" customHeight="1">
      <c r="A65" s="4">
        <v>64</v>
      </c>
      <c r="B65" s="4">
        <v>248</v>
      </c>
      <c r="C65" s="4" t="s">
        <v>13</v>
      </c>
      <c r="D65" s="4">
        <v>2910</v>
      </c>
      <c r="E65" s="4">
        <v>1000</v>
      </c>
      <c r="F65" s="4">
        <v>2.5</v>
      </c>
      <c r="G65" s="4" t="s">
        <v>41</v>
      </c>
      <c r="H65" s="5" t="s">
        <v>3</v>
      </c>
      <c r="I65" s="4" t="s">
        <v>99</v>
      </c>
      <c r="J65" s="4" t="s">
        <v>20</v>
      </c>
      <c r="K65" s="10">
        <v>1</v>
      </c>
      <c r="L65" s="11">
        <f t="shared" si="0"/>
        <v>57.1815</v>
      </c>
      <c r="M65" s="11">
        <f t="shared" si="1"/>
        <v>57.1815</v>
      </c>
    </row>
    <row r="66" spans="1:13" s="3" customFormat="1" ht="32.25" customHeight="1">
      <c r="A66" s="4">
        <v>65</v>
      </c>
      <c r="B66" s="4">
        <v>248</v>
      </c>
      <c r="C66" s="4" t="s">
        <v>14</v>
      </c>
      <c r="D66" s="4">
        <v>2910</v>
      </c>
      <c r="E66" s="4">
        <v>1000</v>
      </c>
      <c r="F66" s="4">
        <v>1.5</v>
      </c>
      <c r="G66" s="4" t="s">
        <v>41</v>
      </c>
      <c r="H66" s="5" t="s">
        <v>3</v>
      </c>
      <c r="I66" s="4" t="s">
        <v>99</v>
      </c>
      <c r="J66" s="4" t="s">
        <v>20</v>
      </c>
      <c r="K66" s="10">
        <v>4</v>
      </c>
      <c r="L66" s="11">
        <f t="shared" si="0"/>
        <v>34.308900000000001</v>
      </c>
      <c r="M66" s="11">
        <f t="shared" si="1"/>
        <v>137.23560000000001</v>
      </c>
    </row>
    <row r="67" spans="1:13" s="3" customFormat="1" ht="32.25" customHeight="1">
      <c r="A67" s="4">
        <v>66</v>
      </c>
      <c r="B67" s="4">
        <v>248</v>
      </c>
      <c r="C67" s="4" t="s">
        <v>15</v>
      </c>
      <c r="D67" s="4">
        <v>1350</v>
      </c>
      <c r="E67" s="4">
        <v>1000</v>
      </c>
      <c r="F67" s="4">
        <v>1.5</v>
      </c>
      <c r="G67" s="4" t="s">
        <v>41</v>
      </c>
      <c r="H67" s="5" t="s">
        <v>3</v>
      </c>
      <c r="I67" s="4" t="s">
        <v>99</v>
      </c>
      <c r="J67" s="4" t="s">
        <v>20</v>
      </c>
      <c r="K67" s="10">
        <v>4</v>
      </c>
      <c r="L67" s="11">
        <f t="shared" ref="L67:L83" si="2">(F67*E67*D67*7.86)/1000000</f>
        <v>15.916499999999999</v>
      </c>
      <c r="M67" s="11">
        <f t="shared" ref="M67:M83" si="3">L67*K67</f>
        <v>63.665999999999997</v>
      </c>
    </row>
    <row r="68" spans="1:13" s="3" customFormat="1" ht="32.25" customHeight="1">
      <c r="A68" s="4">
        <v>67</v>
      </c>
      <c r="B68" s="4">
        <v>249</v>
      </c>
      <c r="C68" s="4" t="s">
        <v>13</v>
      </c>
      <c r="D68" s="4">
        <v>2910</v>
      </c>
      <c r="E68" s="4">
        <v>1000</v>
      </c>
      <c r="F68" s="4">
        <v>2.5</v>
      </c>
      <c r="G68" s="4" t="s">
        <v>41</v>
      </c>
      <c r="H68" s="5" t="s">
        <v>25</v>
      </c>
      <c r="I68" s="4" t="s">
        <v>100</v>
      </c>
      <c r="J68" s="4" t="s">
        <v>20</v>
      </c>
      <c r="K68" s="10">
        <v>1</v>
      </c>
      <c r="L68" s="11">
        <f t="shared" si="2"/>
        <v>57.1815</v>
      </c>
      <c r="M68" s="11">
        <f t="shared" si="3"/>
        <v>57.1815</v>
      </c>
    </row>
    <row r="69" spans="1:13" s="3" customFormat="1" ht="32.25" customHeight="1">
      <c r="A69" s="4">
        <v>68</v>
      </c>
      <c r="B69" s="4">
        <v>249</v>
      </c>
      <c r="C69" s="4" t="s">
        <v>14</v>
      </c>
      <c r="D69" s="4">
        <v>2910</v>
      </c>
      <c r="E69" s="4">
        <v>1000</v>
      </c>
      <c r="F69" s="4">
        <v>1.5</v>
      </c>
      <c r="G69" s="4" t="s">
        <v>41</v>
      </c>
      <c r="H69" s="5" t="s">
        <v>25</v>
      </c>
      <c r="I69" s="4" t="s">
        <v>100</v>
      </c>
      <c r="J69" s="4" t="s">
        <v>20</v>
      </c>
      <c r="K69" s="10">
        <v>4</v>
      </c>
      <c r="L69" s="11">
        <f t="shared" si="2"/>
        <v>34.308900000000001</v>
      </c>
      <c r="M69" s="11">
        <f t="shared" si="3"/>
        <v>137.23560000000001</v>
      </c>
    </row>
    <row r="70" spans="1:13" s="3" customFormat="1" ht="32.25" customHeight="1">
      <c r="A70" s="4">
        <v>69</v>
      </c>
      <c r="B70" s="4">
        <v>249</v>
      </c>
      <c r="C70" s="4" t="s">
        <v>15</v>
      </c>
      <c r="D70" s="4">
        <v>1350</v>
      </c>
      <c r="E70" s="4">
        <v>1000</v>
      </c>
      <c r="F70" s="4">
        <v>1.5</v>
      </c>
      <c r="G70" s="4" t="s">
        <v>41</v>
      </c>
      <c r="H70" s="5" t="s">
        <v>25</v>
      </c>
      <c r="I70" s="4" t="s">
        <v>100</v>
      </c>
      <c r="J70" s="4" t="s">
        <v>20</v>
      </c>
      <c r="K70" s="10">
        <v>4</v>
      </c>
      <c r="L70" s="11">
        <f t="shared" si="2"/>
        <v>15.916499999999999</v>
      </c>
      <c r="M70" s="11">
        <f t="shared" si="3"/>
        <v>63.665999999999997</v>
      </c>
    </row>
    <row r="71" spans="1:13" s="3" customFormat="1" ht="32.25" customHeight="1">
      <c r="A71" s="4">
        <v>70</v>
      </c>
      <c r="B71" s="4">
        <v>249</v>
      </c>
      <c r="C71" s="4" t="s">
        <v>16</v>
      </c>
      <c r="D71" s="4">
        <v>2530</v>
      </c>
      <c r="E71" s="4">
        <v>1000</v>
      </c>
      <c r="F71" s="4">
        <v>0.8</v>
      </c>
      <c r="G71" s="4" t="s">
        <v>41</v>
      </c>
      <c r="H71" s="5" t="s">
        <v>25</v>
      </c>
      <c r="I71" s="4" t="s">
        <v>100</v>
      </c>
      <c r="J71" s="4" t="s">
        <v>20</v>
      </c>
      <c r="K71" s="10">
        <v>40</v>
      </c>
      <c r="L71" s="11">
        <f t="shared" si="2"/>
        <v>15.90864</v>
      </c>
      <c r="M71" s="11">
        <f t="shared" si="3"/>
        <v>636.34559999999999</v>
      </c>
    </row>
    <row r="72" spans="1:13" s="3" customFormat="1" ht="32.25" customHeight="1">
      <c r="A72" s="4">
        <v>71</v>
      </c>
      <c r="B72" s="4">
        <v>282</v>
      </c>
      <c r="C72" s="4" t="s">
        <v>101</v>
      </c>
      <c r="D72" s="4">
        <v>1750</v>
      </c>
      <c r="E72" s="4">
        <v>1250</v>
      </c>
      <c r="F72" s="4">
        <v>2.5</v>
      </c>
      <c r="G72" s="4" t="s">
        <v>41</v>
      </c>
      <c r="H72" s="5">
        <v>10172</v>
      </c>
      <c r="I72" s="4" t="s">
        <v>53</v>
      </c>
      <c r="J72" s="4" t="s">
        <v>103</v>
      </c>
      <c r="K72" s="10">
        <v>1</v>
      </c>
      <c r="L72" s="11">
        <f t="shared" si="2"/>
        <v>42.984375</v>
      </c>
      <c r="M72" s="11">
        <f t="shared" si="3"/>
        <v>42.984375</v>
      </c>
    </row>
    <row r="73" spans="1:13" s="3" customFormat="1" ht="32.25" customHeight="1">
      <c r="A73" s="4">
        <v>72</v>
      </c>
      <c r="B73" s="4">
        <v>282</v>
      </c>
      <c r="C73" s="4" t="s">
        <v>102</v>
      </c>
      <c r="D73" s="4">
        <v>4450</v>
      </c>
      <c r="E73" s="4">
        <v>1000</v>
      </c>
      <c r="F73" s="4">
        <v>3</v>
      </c>
      <c r="G73" s="4" t="s">
        <v>41</v>
      </c>
      <c r="H73" s="5">
        <v>10172</v>
      </c>
      <c r="I73" s="4" t="s">
        <v>53</v>
      </c>
      <c r="J73" s="4" t="s">
        <v>103</v>
      </c>
      <c r="K73" s="10">
        <v>1</v>
      </c>
      <c r="L73" s="11">
        <f t="shared" si="2"/>
        <v>104.931</v>
      </c>
      <c r="M73" s="11">
        <f t="shared" si="3"/>
        <v>104.931</v>
      </c>
    </row>
    <row r="74" spans="1:13" s="3" customFormat="1" ht="32.25" customHeight="1">
      <c r="A74" s="4">
        <v>73</v>
      </c>
      <c r="B74" s="4">
        <v>297</v>
      </c>
      <c r="C74" s="4" t="s">
        <v>104</v>
      </c>
      <c r="D74" s="4">
        <v>2000</v>
      </c>
      <c r="E74" s="4">
        <v>1000</v>
      </c>
      <c r="F74" s="4">
        <v>1.5</v>
      </c>
      <c r="G74" s="4" t="s">
        <v>41</v>
      </c>
      <c r="H74" s="5">
        <v>10144</v>
      </c>
      <c r="I74" s="4" t="s">
        <v>53</v>
      </c>
      <c r="J74" s="4" t="s">
        <v>106</v>
      </c>
      <c r="K74" s="10">
        <v>5</v>
      </c>
      <c r="L74" s="11">
        <f t="shared" si="2"/>
        <v>23.58</v>
      </c>
      <c r="M74" s="11">
        <f t="shared" si="3"/>
        <v>117.89999999999999</v>
      </c>
    </row>
    <row r="75" spans="1:13" s="3" customFormat="1" ht="32.25" customHeight="1">
      <c r="A75" s="4">
        <v>74</v>
      </c>
      <c r="B75" s="4">
        <v>297</v>
      </c>
      <c r="C75" s="4" t="s">
        <v>105</v>
      </c>
      <c r="D75" s="4">
        <v>3000</v>
      </c>
      <c r="E75" s="4">
        <v>1000</v>
      </c>
      <c r="F75" s="4">
        <v>1.5</v>
      </c>
      <c r="G75" s="4" t="s">
        <v>41</v>
      </c>
      <c r="H75" s="5">
        <v>10144</v>
      </c>
      <c r="I75" s="4" t="s">
        <v>53</v>
      </c>
      <c r="J75" s="4" t="s">
        <v>107</v>
      </c>
      <c r="K75" s="10">
        <v>2</v>
      </c>
      <c r="L75" s="11">
        <f t="shared" si="2"/>
        <v>35.369999999999997</v>
      </c>
      <c r="M75" s="11">
        <f t="shared" si="3"/>
        <v>70.739999999999995</v>
      </c>
    </row>
    <row r="76" spans="1:13" s="3" customFormat="1" ht="32.25" customHeight="1">
      <c r="A76" s="4">
        <v>75</v>
      </c>
      <c r="B76" s="4">
        <v>297</v>
      </c>
      <c r="C76" s="4" t="s">
        <v>108</v>
      </c>
      <c r="D76" s="4">
        <v>2760</v>
      </c>
      <c r="E76" s="4">
        <v>1000</v>
      </c>
      <c r="F76" s="4">
        <v>1.5</v>
      </c>
      <c r="G76" s="4" t="s">
        <v>41</v>
      </c>
      <c r="H76" s="5">
        <v>10144</v>
      </c>
      <c r="I76" s="4" t="s">
        <v>53</v>
      </c>
      <c r="J76" s="4" t="s">
        <v>19</v>
      </c>
      <c r="K76" s="10">
        <v>12</v>
      </c>
      <c r="L76" s="11">
        <f t="shared" si="2"/>
        <v>32.540399999999998</v>
      </c>
      <c r="M76" s="11">
        <f t="shared" si="3"/>
        <v>390.48479999999995</v>
      </c>
    </row>
    <row r="77" spans="1:13" s="3" customFormat="1" ht="32.25" customHeight="1">
      <c r="A77" s="4">
        <v>76</v>
      </c>
      <c r="B77" s="4">
        <v>297</v>
      </c>
      <c r="C77" s="4" t="s">
        <v>109</v>
      </c>
      <c r="D77" s="4">
        <v>2570</v>
      </c>
      <c r="E77" s="4">
        <v>1250</v>
      </c>
      <c r="F77" s="4">
        <v>1.5</v>
      </c>
      <c r="G77" s="4" t="s">
        <v>41</v>
      </c>
      <c r="H77" s="5">
        <v>10144</v>
      </c>
      <c r="I77" s="4" t="s">
        <v>53</v>
      </c>
      <c r="J77" s="4" t="s">
        <v>19</v>
      </c>
      <c r="K77" s="10">
        <v>4</v>
      </c>
      <c r="L77" s="11">
        <f t="shared" si="2"/>
        <v>37.875374999999998</v>
      </c>
      <c r="M77" s="11">
        <f t="shared" si="3"/>
        <v>151.50149999999999</v>
      </c>
    </row>
    <row r="78" spans="1:13" s="3" customFormat="1" ht="32.25" customHeight="1">
      <c r="A78" s="4">
        <v>77</v>
      </c>
      <c r="B78" s="4">
        <v>297</v>
      </c>
      <c r="C78" s="4" t="s">
        <v>110</v>
      </c>
      <c r="D78" s="4">
        <v>2570</v>
      </c>
      <c r="E78" s="4">
        <v>1000</v>
      </c>
      <c r="F78" s="4">
        <v>2</v>
      </c>
      <c r="G78" s="4" t="s">
        <v>41</v>
      </c>
      <c r="H78" s="5">
        <v>10144</v>
      </c>
      <c r="I78" s="4" t="s">
        <v>53</v>
      </c>
      <c r="J78" s="4" t="s">
        <v>19</v>
      </c>
      <c r="K78" s="10">
        <v>2</v>
      </c>
      <c r="L78" s="11">
        <f t="shared" si="2"/>
        <v>40.400399999999998</v>
      </c>
      <c r="M78" s="11">
        <f t="shared" si="3"/>
        <v>80.800799999999995</v>
      </c>
    </row>
    <row r="79" spans="1:13" s="3" customFormat="1" ht="32.25" customHeight="1">
      <c r="A79" s="4">
        <v>78</v>
      </c>
      <c r="B79" s="4">
        <v>297</v>
      </c>
      <c r="C79" s="4" t="s">
        <v>111</v>
      </c>
      <c r="D79" s="4">
        <v>4300</v>
      </c>
      <c r="E79" s="4">
        <v>1250</v>
      </c>
      <c r="F79" s="4">
        <v>2.5</v>
      </c>
      <c r="G79" s="4" t="s">
        <v>41</v>
      </c>
      <c r="H79" s="5">
        <v>10144</v>
      </c>
      <c r="I79" s="4" t="s">
        <v>53</v>
      </c>
      <c r="J79" s="4" t="s">
        <v>116</v>
      </c>
      <c r="K79" s="10">
        <v>1</v>
      </c>
      <c r="L79" s="11">
        <f t="shared" si="2"/>
        <v>105.61875000000001</v>
      </c>
      <c r="M79" s="11">
        <f t="shared" si="3"/>
        <v>105.61875000000001</v>
      </c>
    </row>
    <row r="80" spans="1:13" s="3" customFormat="1" ht="32.25" customHeight="1">
      <c r="A80" s="4">
        <v>79</v>
      </c>
      <c r="B80" s="4">
        <v>298</v>
      </c>
      <c r="C80" s="4" t="s">
        <v>112</v>
      </c>
      <c r="D80" s="4">
        <v>5100</v>
      </c>
      <c r="E80" s="4">
        <v>1000</v>
      </c>
      <c r="F80" s="4">
        <v>3</v>
      </c>
      <c r="G80" s="4" t="s">
        <v>41</v>
      </c>
      <c r="H80" s="5">
        <v>10144</v>
      </c>
      <c r="I80" s="4" t="s">
        <v>53</v>
      </c>
      <c r="J80" s="4" t="s">
        <v>116</v>
      </c>
      <c r="K80" s="10">
        <v>1</v>
      </c>
      <c r="L80" s="11">
        <f t="shared" si="2"/>
        <v>120.258</v>
      </c>
      <c r="M80" s="11">
        <f t="shared" si="3"/>
        <v>120.258</v>
      </c>
    </row>
    <row r="81" spans="1:13" s="3" customFormat="1" ht="32.25" customHeight="1">
      <c r="A81" s="4">
        <v>80</v>
      </c>
      <c r="B81" s="4">
        <v>298</v>
      </c>
      <c r="C81" s="4" t="s">
        <v>113</v>
      </c>
      <c r="D81" s="4">
        <v>3600</v>
      </c>
      <c r="E81" s="4">
        <v>1000</v>
      </c>
      <c r="F81" s="4">
        <v>3</v>
      </c>
      <c r="G81" s="4" t="s">
        <v>41</v>
      </c>
      <c r="H81" s="5">
        <v>10144</v>
      </c>
      <c r="I81" s="4" t="s">
        <v>53</v>
      </c>
      <c r="J81" s="4" t="s">
        <v>116</v>
      </c>
      <c r="K81" s="10">
        <v>1</v>
      </c>
      <c r="L81" s="11">
        <f t="shared" si="2"/>
        <v>84.888000000000005</v>
      </c>
      <c r="M81" s="11">
        <f t="shared" si="3"/>
        <v>84.888000000000005</v>
      </c>
    </row>
    <row r="82" spans="1:13" s="3" customFormat="1" ht="32.25" customHeight="1">
      <c r="A82" s="4">
        <v>81</v>
      </c>
      <c r="B82" s="4">
        <v>298</v>
      </c>
      <c r="C82" s="4" t="s">
        <v>114</v>
      </c>
      <c r="D82" s="4">
        <v>1750</v>
      </c>
      <c r="E82" s="4">
        <v>1250</v>
      </c>
      <c r="F82" s="4">
        <v>4</v>
      </c>
      <c r="G82" s="4" t="s">
        <v>41</v>
      </c>
      <c r="H82" s="5">
        <v>10144</v>
      </c>
      <c r="I82" s="4" t="s">
        <v>53</v>
      </c>
      <c r="J82" s="4" t="s">
        <v>116</v>
      </c>
      <c r="K82" s="10">
        <v>1</v>
      </c>
      <c r="L82" s="11">
        <f t="shared" si="2"/>
        <v>68.775000000000006</v>
      </c>
      <c r="M82" s="11">
        <f t="shared" si="3"/>
        <v>68.775000000000006</v>
      </c>
    </row>
    <row r="83" spans="1:13" s="3" customFormat="1" ht="32.25" customHeight="1">
      <c r="A83" s="4">
        <v>82</v>
      </c>
      <c r="B83" s="4">
        <v>298</v>
      </c>
      <c r="C83" s="4" t="s">
        <v>115</v>
      </c>
      <c r="D83" s="4">
        <v>1950</v>
      </c>
      <c r="E83" s="4">
        <v>1500</v>
      </c>
      <c r="F83" s="4">
        <v>10</v>
      </c>
      <c r="G83" s="4" t="s">
        <v>41</v>
      </c>
      <c r="H83" s="5">
        <v>10144</v>
      </c>
      <c r="I83" s="4" t="s">
        <v>53</v>
      </c>
      <c r="J83" s="4" t="s">
        <v>116</v>
      </c>
      <c r="K83" s="10">
        <v>1</v>
      </c>
      <c r="L83" s="11">
        <f t="shared" si="2"/>
        <v>229.905</v>
      </c>
      <c r="M83" s="11">
        <f t="shared" si="3"/>
        <v>229.905</v>
      </c>
    </row>
  </sheetData>
  <autoFilter ref="A1:L83"/>
  <dataValidations count="1">
    <dataValidation type="list" allowBlank="1" showInputMessage="1" showErrorMessage="1" sqref="H24:H83">
      <formula1>#REF!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'[1]اطلاعات اولیه'!#REF!</xm:f>
          </x14:formula1>
          <xm:sqref>H9:H19</xm:sqref>
        </x14:dataValidation>
        <x14:dataValidation type="list" allowBlank="1" showInputMessage="1" showErrorMessage="1">
          <x14:formula1>
            <xm:f>'[2]اطلاعات اولیه'!#REF!</xm:f>
          </x14:formula1>
          <xm:sqref>H2:H8 H20:H21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rightToLeft="1" topLeftCell="A16" zoomScale="70" zoomScaleNormal="70" workbookViewId="0">
      <selection activeCell="A2" sqref="A2:A3"/>
    </sheetView>
  </sheetViews>
  <sheetFormatPr defaultRowHeight="14.25"/>
  <cols>
    <col min="1" max="2" width="9" style="1"/>
    <col min="3" max="3" width="27.875" style="1" customWidth="1"/>
    <col min="4" max="4" width="8.5" style="1" customWidth="1"/>
    <col min="5" max="5" width="8.625" style="1" customWidth="1"/>
    <col min="6" max="6" width="9.375" style="1" customWidth="1"/>
    <col min="7" max="7" width="9" style="1"/>
    <col min="8" max="8" width="26.75" style="1" customWidth="1"/>
    <col min="9" max="9" width="21.75" style="1" customWidth="1"/>
    <col min="10" max="10" width="9" style="1"/>
    <col min="11" max="12" width="13.375" style="1" customWidth="1"/>
    <col min="13" max="13" width="16.375" style="1" customWidth="1"/>
    <col min="14" max="14" width="21.875" style="1" customWidth="1"/>
    <col min="15" max="16384" width="9" style="1"/>
  </cols>
  <sheetData>
    <row r="1" spans="1:14" s="2" customFormat="1" ht="79.5" customHeight="1" thickBot="1">
      <c r="A1" s="59" t="s">
        <v>0</v>
      </c>
      <c r="B1" s="60" t="s">
        <v>37</v>
      </c>
      <c r="C1" s="60" t="s">
        <v>38</v>
      </c>
      <c r="D1" s="60" t="s">
        <v>23</v>
      </c>
      <c r="E1" s="60" t="s">
        <v>22</v>
      </c>
      <c r="F1" s="60" t="s">
        <v>21</v>
      </c>
      <c r="G1" s="60" t="s">
        <v>39</v>
      </c>
      <c r="H1" s="60" t="s">
        <v>1</v>
      </c>
      <c r="I1" s="60" t="s">
        <v>18</v>
      </c>
      <c r="J1" s="60" t="s">
        <v>119</v>
      </c>
      <c r="K1" s="60" t="s">
        <v>117</v>
      </c>
      <c r="L1" s="60" t="s">
        <v>118</v>
      </c>
      <c r="M1" s="60" t="s">
        <v>120</v>
      </c>
      <c r="N1" s="61" t="s">
        <v>36</v>
      </c>
    </row>
    <row r="2" spans="1:14" s="3" customFormat="1" ht="32.25" customHeight="1">
      <c r="A2" s="24">
        <v>1</v>
      </c>
      <c r="B2" s="25">
        <v>282</v>
      </c>
      <c r="C2" s="25" t="s">
        <v>101</v>
      </c>
      <c r="D2" s="25">
        <v>1750</v>
      </c>
      <c r="E2" s="25">
        <v>1250</v>
      </c>
      <c r="F2" s="25">
        <v>2.5</v>
      </c>
      <c r="G2" s="25" t="s">
        <v>41</v>
      </c>
      <c r="H2" s="26">
        <v>10172</v>
      </c>
      <c r="I2" s="26" t="s">
        <v>103</v>
      </c>
      <c r="J2" s="27">
        <v>1</v>
      </c>
      <c r="K2" s="28">
        <f t="shared" ref="K2:K22" si="0">(F2*E2*D2*7.86)/1000000</f>
        <v>42.984375</v>
      </c>
      <c r="L2" s="28">
        <f t="shared" ref="L2:L22" si="1">K2*J2</f>
        <v>42.984375</v>
      </c>
      <c r="M2" s="50">
        <v>54000</v>
      </c>
      <c r="N2" s="56">
        <f>M2*L2</f>
        <v>2321156.25</v>
      </c>
    </row>
    <row r="3" spans="1:14" s="3" customFormat="1" ht="32.25" customHeight="1">
      <c r="A3" s="15">
        <v>2</v>
      </c>
      <c r="B3" s="4">
        <v>297</v>
      </c>
      <c r="C3" s="4" t="s">
        <v>111</v>
      </c>
      <c r="D3" s="4">
        <v>4300</v>
      </c>
      <c r="E3" s="4">
        <v>1250</v>
      </c>
      <c r="F3" s="4">
        <v>2.5</v>
      </c>
      <c r="G3" s="4" t="s">
        <v>41</v>
      </c>
      <c r="H3" s="5">
        <v>10144</v>
      </c>
      <c r="I3" s="5" t="s">
        <v>116</v>
      </c>
      <c r="J3" s="10">
        <v>1</v>
      </c>
      <c r="K3" s="11">
        <f t="shared" si="0"/>
        <v>105.61875000000001</v>
      </c>
      <c r="L3" s="11">
        <f t="shared" si="1"/>
        <v>105.61875000000001</v>
      </c>
      <c r="M3" s="53">
        <v>54000</v>
      </c>
      <c r="N3" s="56">
        <f t="shared" ref="N3:N22" si="2">M3*L3</f>
        <v>5703412.5</v>
      </c>
    </row>
    <row r="4" spans="1:14" s="3" customFormat="1" ht="32.25" customHeight="1">
      <c r="A4" s="15">
        <v>3</v>
      </c>
      <c r="B4" s="4">
        <v>298</v>
      </c>
      <c r="C4" s="4" t="s">
        <v>113</v>
      </c>
      <c r="D4" s="4">
        <v>3600</v>
      </c>
      <c r="E4" s="4">
        <v>1000</v>
      </c>
      <c r="F4" s="4">
        <v>3</v>
      </c>
      <c r="G4" s="4" t="s">
        <v>41</v>
      </c>
      <c r="H4" s="5">
        <v>10144</v>
      </c>
      <c r="I4" s="5" t="s">
        <v>116</v>
      </c>
      <c r="J4" s="10">
        <v>1</v>
      </c>
      <c r="K4" s="11">
        <f t="shared" si="0"/>
        <v>84.888000000000005</v>
      </c>
      <c r="L4" s="11">
        <f t="shared" si="1"/>
        <v>84.888000000000005</v>
      </c>
      <c r="M4" s="53">
        <v>54000</v>
      </c>
      <c r="N4" s="56">
        <f t="shared" si="2"/>
        <v>4583952</v>
      </c>
    </row>
    <row r="5" spans="1:14" s="3" customFormat="1" ht="32.25" customHeight="1">
      <c r="A5" s="15">
        <v>4</v>
      </c>
      <c r="B5" s="4">
        <v>282</v>
      </c>
      <c r="C5" s="4" t="s">
        <v>102</v>
      </c>
      <c r="D5" s="4">
        <v>4450</v>
      </c>
      <c r="E5" s="4">
        <v>1000</v>
      </c>
      <c r="F5" s="4">
        <v>3</v>
      </c>
      <c r="G5" s="4" t="s">
        <v>41</v>
      </c>
      <c r="H5" s="5">
        <v>10172</v>
      </c>
      <c r="I5" s="5" t="s">
        <v>103</v>
      </c>
      <c r="J5" s="10">
        <v>1</v>
      </c>
      <c r="K5" s="11">
        <f t="shared" si="0"/>
        <v>104.931</v>
      </c>
      <c r="L5" s="11">
        <f t="shared" si="1"/>
        <v>104.931</v>
      </c>
      <c r="M5" s="53">
        <v>54000</v>
      </c>
      <c r="N5" s="56">
        <f t="shared" si="2"/>
        <v>5666274</v>
      </c>
    </row>
    <row r="6" spans="1:14" s="3" customFormat="1" ht="32.25" customHeight="1">
      <c r="A6" s="15">
        <v>5</v>
      </c>
      <c r="B6" s="4">
        <v>298</v>
      </c>
      <c r="C6" s="4" t="s">
        <v>112</v>
      </c>
      <c r="D6" s="4">
        <v>5100</v>
      </c>
      <c r="E6" s="4">
        <v>1000</v>
      </c>
      <c r="F6" s="4">
        <v>3</v>
      </c>
      <c r="G6" s="4" t="s">
        <v>41</v>
      </c>
      <c r="H6" s="5">
        <v>10144</v>
      </c>
      <c r="I6" s="5" t="s">
        <v>116</v>
      </c>
      <c r="J6" s="10">
        <v>1</v>
      </c>
      <c r="K6" s="11">
        <f t="shared" si="0"/>
        <v>120.258</v>
      </c>
      <c r="L6" s="11">
        <f t="shared" si="1"/>
        <v>120.258</v>
      </c>
      <c r="M6" s="53">
        <v>54000</v>
      </c>
      <c r="N6" s="56">
        <f t="shared" si="2"/>
        <v>6493932</v>
      </c>
    </row>
    <row r="7" spans="1:14" s="3" customFormat="1" ht="32.25" customHeight="1">
      <c r="A7" s="15">
        <v>6</v>
      </c>
      <c r="B7" s="4">
        <v>146</v>
      </c>
      <c r="C7" s="4" t="s">
        <v>45</v>
      </c>
      <c r="D7" s="4">
        <v>1000</v>
      </c>
      <c r="E7" s="4">
        <v>1500</v>
      </c>
      <c r="F7" s="4">
        <v>3</v>
      </c>
      <c r="G7" s="4" t="s">
        <v>41</v>
      </c>
      <c r="H7" s="9" t="s">
        <v>43</v>
      </c>
      <c r="I7" s="5">
        <v>0</v>
      </c>
      <c r="J7" s="10">
        <v>1</v>
      </c>
      <c r="K7" s="11">
        <f t="shared" si="0"/>
        <v>35.369999999999997</v>
      </c>
      <c r="L7" s="11">
        <f t="shared" si="1"/>
        <v>35.369999999999997</v>
      </c>
      <c r="M7" s="53">
        <v>54000</v>
      </c>
      <c r="N7" s="56">
        <f t="shared" si="2"/>
        <v>1909979.9999999998</v>
      </c>
    </row>
    <row r="8" spans="1:14" s="3" customFormat="1" ht="32.25" customHeight="1">
      <c r="A8" s="15">
        <v>14</v>
      </c>
      <c r="B8" s="4">
        <v>144</v>
      </c>
      <c r="C8" s="4" t="s">
        <v>42</v>
      </c>
      <c r="D8" s="4">
        <v>5100</v>
      </c>
      <c r="E8" s="4">
        <v>1000</v>
      </c>
      <c r="F8" s="4">
        <v>4</v>
      </c>
      <c r="G8" s="4" t="s">
        <v>41</v>
      </c>
      <c r="H8" s="9" t="s">
        <v>43</v>
      </c>
      <c r="I8" s="5">
        <v>0</v>
      </c>
      <c r="J8" s="10">
        <v>16</v>
      </c>
      <c r="K8" s="11">
        <f t="shared" si="0"/>
        <v>160.34399999999999</v>
      </c>
      <c r="L8" s="11">
        <f t="shared" si="1"/>
        <v>2565.5039999999999</v>
      </c>
      <c r="M8" s="53">
        <v>54000</v>
      </c>
      <c r="N8" s="56">
        <f t="shared" si="2"/>
        <v>138537216</v>
      </c>
    </row>
    <row r="9" spans="1:14" s="3" customFormat="1" ht="32.25" customHeight="1">
      <c r="A9" s="15">
        <v>15</v>
      </c>
      <c r="B9" s="4">
        <v>298</v>
      </c>
      <c r="C9" s="4" t="s">
        <v>114</v>
      </c>
      <c r="D9" s="4">
        <v>1750</v>
      </c>
      <c r="E9" s="4">
        <v>1250</v>
      </c>
      <c r="F9" s="4">
        <v>4</v>
      </c>
      <c r="G9" s="4" t="s">
        <v>41</v>
      </c>
      <c r="H9" s="5">
        <v>10144</v>
      </c>
      <c r="I9" s="5" t="s">
        <v>116</v>
      </c>
      <c r="J9" s="10">
        <v>1</v>
      </c>
      <c r="K9" s="11">
        <f t="shared" si="0"/>
        <v>68.775000000000006</v>
      </c>
      <c r="L9" s="11">
        <f t="shared" si="1"/>
        <v>68.775000000000006</v>
      </c>
      <c r="M9" s="53">
        <v>54000</v>
      </c>
      <c r="N9" s="56">
        <f t="shared" si="2"/>
        <v>3713850.0000000005</v>
      </c>
    </row>
    <row r="10" spans="1:14" s="3" customFormat="1" ht="32.25" customHeight="1">
      <c r="A10" s="15">
        <v>16</v>
      </c>
      <c r="B10" s="4">
        <v>114</v>
      </c>
      <c r="C10" s="4" t="s">
        <v>31</v>
      </c>
      <c r="D10" s="4">
        <v>3400</v>
      </c>
      <c r="E10" s="4">
        <v>1250</v>
      </c>
      <c r="F10" s="4">
        <v>4</v>
      </c>
      <c r="G10" s="4" t="s">
        <v>41</v>
      </c>
      <c r="H10" s="5" t="s">
        <v>84</v>
      </c>
      <c r="I10" s="5" t="s">
        <v>35</v>
      </c>
      <c r="J10" s="10">
        <v>2</v>
      </c>
      <c r="K10" s="11">
        <f t="shared" si="0"/>
        <v>133.62</v>
      </c>
      <c r="L10" s="11">
        <f t="shared" si="1"/>
        <v>267.24</v>
      </c>
      <c r="M10" s="53">
        <v>54000</v>
      </c>
      <c r="N10" s="56">
        <f t="shared" si="2"/>
        <v>14430960</v>
      </c>
    </row>
    <row r="11" spans="1:14" s="3" customFormat="1" ht="32.25" customHeight="1">
      <c r="A11" s="15">
        <v>17</v>
      </c>
      <c r="B11" s="4">
        <v>47</v>
      </c>
      <c r="C11" s="4" t="s">
        <v>77</v>
      </c>
      <c r="D11" s="4">
        <v>3450</v>
      </c>
      <c r="E11" s="4">
        <v>1250</v>
      </c>
      <c r="F11" s="4">
        <v>4</v>
      </c>
      <c r="G11" s="4" t="s">
        <v>41</v>
      </c>
      <c r="H11" s="5" t="s">
        <v>79</v>
      </c>
      <c r="I11" s="5" t="s">
        <v>35</v>
      </c>
      <c r="J11" s="10">
        <v>1</v>
      </c>
      <c r="K11" s="11">
        <f t="shared" si="0"/>
        <v>135.58500000000001</v>
      </c>
      <c r="L11" s="11">
        <f t="shared" si="1"/>
        <v>135.58500000000001</v>
      </c>
      <c r="M11" s="53">
        <v>54000</v>
      </c>
      <c r="N11" s="56">
        <f t="shared" si="2"/>
        <v>7321590</v>
      </c>
    </row>
    <row r="12" spans="1:14" s="3" customFormat="1" ht="32.25" customHeight="1">
      <c r="A12" s="15">
        <v>20</v>
      </c>
      <c r="B12" s="4">
        <v>114</v>
      </c>
      <c r="C12" s="4" t="s">
        <v>32</v>
      </c>
      <c r="D12" s="4">
        <v>4800</v>
      </c>
      <c r="E12" s="4">
        <v>1250</v>
      </c>
      <c r="F12" s="4">
        <v>4</v>
      </c>
      <c r="G12" s="4" t="s">
        <v>41</v>
      </c>
      <c r="H12" s="5" t="s">
        <v>84</v>
      </c>
      <c r="I12" s="5" t="s">
        <v>35</v>
      </c>
      <c r="J12" s="10">
        <v>1</v>
      </c>
      <c r="K12" s="11">
        <f t="shared" si="0"/>
        <v>188.64</v>
      </c>
      <c r="L12" s="11">
        <f t="shared" si="1"/>
        <v>188.64</v>
      </c>
      <c r="M12" s="53">
        <v>54000</v>
      </c>
      <c r="N12" s="56">
        <f t="shared" si="2"/>
        <v>10186560</v>
      </c>
    </row>
    <row r="13" spans="1:14" s="3" customFormat="1" ht="32.25" customHeight="1">
      <c r="A13" s="15">
        <v>21</v>
      </c>
      <c r="B13" s="4">
        <v>201</v>
      </c>
      <c r="C13" s="4" t="s">
        <v>93</v>
      </c>
      <c r="D13" s="4">
        <v>6000</v>
      </c>
      <c r="E13" s="4">
        <v>1250</v>
      </c>
      <c r="F13" s="4">
        <v>4</v>
      </c>
      <c r="G13" s="4" t="s">
        <v>41</v>
      </c>
      <c r="H13" s="5" t="s">
        <v>29</v>
      </c>
      <c r="I13" s="5">
        <v>0</v>
      </c>
      <c r="J13" s="10">
        <v>1</v>
      </c>
      <c r="K13" s="11">
        <f t="shared" si="0"/>
        <v>235.8</v>
      </c>
      <c r="L13" s="11">
        <f t="shared" si="1"/>
        <v>235.8</v>
      </c>
      <c r="M13" s="53">
        <v>54000</v>
      </c>
      <c r="N13" s="56">
        <f t="shared" si="2"/>
        <v>12733200</v>
      </c>
    </row>
    <row r="14" spans="1:14" s="3" customFormat="1" ht="32.25" customHeight="1">
      <c r="A14" s="15">
        <v>25</v>
      </c>
      <c r="B14" s="4">
        <v>144</v>
      </c>
      <c r="C14" s="4" t="s">
        <v>40</v>
      </c>
      <c r="D14" s="4">
        <v>3100</v>
      </c>
      <c r="E14" s="4">
        <v>1500</v>
      </c>
      <c r="F14" s="4">
        <v>4</v>
      </c>
      <c r="G14" s="4" t="s">
        <v>41</v>
      </c>
      <c r="H14" s="9" t="s">
        <v>43</v>
      </c>
      <c r="I14" s="5">
        <v>0</v>
      </c>
      <c r="J14" s="10">
        <v>16</v>
      </c>
      <c r="K14" s="11">
        <f t="shared" si="0"/>
        <v>146.196</v>
      </c>
      <c r="L14" s="11">
        <f t="shared" si="1"/>
        <v>2339.136</v>
      </c>
      <c r="M14" s="53">
        <v>54000</v>
      </c>
      <c r="N14" s="56">
        <f t="shared" si="2"/>
        <v>126313344</v>
      </c>
    </row>
    <row r="15" spans="1:14" s="3" customFormat="1" ht="32.25" customHeight="1">
      <c r="A15" s="15">
        <v>26</v>
      </c>
      <c r="B15" s="4">
        <v>542</v>
      </c>
      <c r="C15" s="4" t="s">
        <v>74</v>
      </c>
      <c r="D15" s="4">
        <v>6000</v>
      </c>
      <c r="E15" s="4">
        <v>1500</v>
      </c>
      <c r="F15" s="4">
        <v>4</v>
      </c>
      <c r="G15" s="4" t="s">
        <v>41</v>
      </c>
      <c r="H15" s="12" t="s">
        <v>76</v>
      </c>
      <c r="I15" s="5" t="s">
        <v>35</v>
      </c>
      <c r="J15" s="10">
        <v>12</v>
      </c>
      <c r="K15" s="11">
        <f t="shared" si="0"/>
        <v>282.95999999999998</v>
      </c>
      <c r="L15" s="11">
        <f t="shared" si="1"/>
        <v>3395.5199999999995</v>
      </c>
      <c r="M15" s="53">
        <v>54000</v>
      </c>
      <c r="N15" s="56">
        <f t="shared" si="2"/>
        <v>183358079.99999997</v>
      </c>
    </row>
    <row r="16" spans="1:14" s="3" customFormat="1" ht="32.25" customHeight="1">
      <c r="A16" s="15">
        <v>27</v>
      </c>
      <c r="B16" s="4">
        <v>115</v>
      </c>
      <c r="C16" s="4" t="s">
        <v>33</v>
      </c>
      <c r="D16" s="4">
        <v>3400</v>
      </c>
      <c r="E16" s="4">
        <v>1250</v>
      </c>
      <c r="F16" s="4">
        <v>6</v>
      </c>
      <c r="G16" s="4" t="s">
        <v>41</v>
      </c>
      <c r="H16" s="5" t="s">
        <v>84</v>
      </c>
      <c r="I16" s="5" t="s">
        <v>35</v>
      </c>
      <c r="J16" s="10">
        <v>1</v>
      </c>
      <c r="K16" s="11">
        <f t="shared" si="0"/>
        <v>200.43</v>
      </c>
      <c r="L16" s="11">
        <f t="shared" si="1"/>
        <v>200.43</v>
      </c>
      <c r="M16" s="54">
        <v>53000</v>
      </c>
      <c r="N16" s="56">
        <f t="shared" si="2"/>
        <v>10622790</v>
      </c>
    </row>
    <row r="17" spans="1:14" s="3" customFormat="1" ht="32.25" customHeight="1">
      <c r="A17" s="15">
        <v>29</v>
      </c>
      <c r="B17" s="4">
        <v>542</v>
      </c>
      <c r="C17" s="4" t="s">
        <v>75</v>
      </c>
      <c r="D17" s="4">
        <v>6000</v>
      </c>
      <c r="E17" s="4">
        <v>1500</v>
      </c>
      <c r="F17" s="4">
        <v>6</v>
      </c>
      <c r="G17" s="4" t="s">
        <v>41</v>
      </c>
      <c r="H17" s="12" t="s">
        <v>76</v>
      </c>
      <c r="I17" s="5" t="s">
        <v>35</v>
      </c>
      <c r="J17" s="10">
        <v>3</v>
      </c>
      <c r="K17" s="11">
        <f t="shared" si="0"/>
        <v>424.44</v>
      </c>
      <c r="L17" s="11">
        <f t="shared" si="1"/>
        <v>1273.32</v>
      </c>
      <c r="M17" s="54">
        <v>53000</v>
      </c>
      <c r="N17" s="56">
        <f t="shared" si="2"/>
        <v>67485960</v>
      </c>
    </row>
    <row r="18" spans="1:14" s="3" customFormat="1" ht="32.25" customHeight="1">
      <c r="A18" s="15">
        <v>30</v>
      </c>
      <c r="B18" s="4">
        <v>47</v>
      </c>
      <c r="C18" s="4" t="s">
        <v>78</v>
      </c>
      <c r="D18" s="4">
        <v>6000</v>
      </c>
      <c r="E18" s="4">
        <v>1500</v>
      </c>
      <c r="F18" s="4">
        <v>6</v>
      </c>
      <c r="G18" s="4" t="s">
        <v>41</v>
      </c>
      <c r="H18" s="5" t="s">
        <v>79</v>
      </c>
      <c r="I18" s="5" t="s">
        <v>35</v>
      </c>
      <c r="J18" s="10">
        <v>1</v>
      </c>
      <c r="K18" s="11">
        <f t="shared" si="0"/>
        <v>424.44</v>
      </c>
      <c r="L18" s="11">
        <f t="shared" si="1"/>
        <v>424.44</v>
      </c>
      <c r="M18" s="54">
        <v>53000</v>
      </c>
      <c r="N18" s="56">
        <f t="shared" si="2"/>
        <v>22495320</v>
      </c>
    </row>
    <row r="19" spans="1:14" s="3" customFormat="1" ht="32.25" customHeight="1">
      <c r="A19" s="15">
        <v>31</v>
      </c>
      <c r="B19" s="4">
        <v>298</v>
      </c>
      <c r="C19" s="4" t="s">
        <v>115</v>
      </c>
      <c r="D19" s="4">
        <v>1950</v>
      </c>
      <c r="E19" s="4">
        <v>1500</v>
      </c>
      <c r="F19" s="4">
        <v>10</v>
      </c>
      <c r="G19" s="4" t="s">
        <v>41</v>
      </c>
      <c r="H19" s="5">
        <v>10144</v>
      </c>
      <c r="I19" s="5" t="s">
        <v>116</v>
      </c>
      <c r="J19" s="10">
        <v>1</v>
      </c>
      <c r="K19" s="11">
        <f t="shared" si="0"/>
        <v>229.905</v>
      </c>
      <c r="L19" s="11">
        <f t="shared" si="1"/>
        <v>229.905</v>
      </c>
      <c r="M19" s="54">
        <v>53000</v>
      </c>
      <c r="N19" s="56">
        <f t="shared" si="2"/>
        <v>12184965</v>
      </c>
    </row>
    <row r="20" spans="1:14" s="3" customFormat="1" ht="32.25" customHeight="1">
      <c r="A20" s="15">
        <v>32</v>
      </c>
      <c r="B20" s="4">
        <v>146</v>
      </c>
      <c r="C20" s="4" t="s">
        <v>46</v>
      </c>
      <c r="D20" s="4">
        <v>6000</v>
      </c>
      <c r="E20" s="4">
        <v>1500</v>
      </c>
      <c r="F20" s="4">
        <v>10</v>
      </c>
      <c r="G20" s="4" t="s">
        <v>41</v>
      </c>
      <c r="H20" s="9" t="s">
        <v>43</v>
      </c>
      <c r="I20" s="5">
        <v>0</v>
      </c>
      <c r="J20" s="10">
        <v>4</v>
      </c>
      <c r="K20" s="11">
        <f t="shared" si="0"/>
        <v>707.4</v>
      </c>
      <c r="L20" s="11">
        <f t="shared" si="1"/>
        <v>2829.6</v>
      </c>
      <c r="M20" s="54">
        <v>53000</v>
      </c>
      <c r="N20" s="56">
        <f t="shared" si="2"/>
        <v>149968800</v>
      </c>
    </row>
    <row r="21" spans="1:14" s="3" customFormat="1" ht="32.25" customHeight="1">
      <c r="A21" s="15">
        <v>33</v>
      </c>
      <c r="B21" s="4">
        <v>147</v>
      </c>
      <c r="C21" s="4" t="s">
        <v>46</v>
      </c>
      <c r="D21" s="4">
        <v>6000</v>
      </c>
      <c r="E21" s="4">
        <v>1500</v>
      </c>
      <c r="F21" s="4">
        <v>10</v>
      </c>
      <c r="G21" s="4" t="s">
        <v>41</v>
      </c>
      <c r="H21" s="9" t="s">
        <v>49</v>
      </c>
      <c r="I21" s="5">
        <v>0</v>
      </c>
      <c r="J21" s="10">
        <v>2</v>
      </c>
      <c r="K21" s="11">
        <f t="shared" si="0"/>
        <v>707.4</v>
      </c>
      <c r="L21" s="11">
        <f t="shared" si="1"/>
        <v>1414.8</v>
      </c>
      <c r="M21" s="54">
        <v>53000</v>
      </c>
      <c r="N21" s="56">
        <f t="shared" si="2"/>
        <v>74984400</v>
      </c>
    </row>
    <row r="22" spans="1:14" s="3" customFormat="1" ht="32.25" customHeight="1" thickBot="1">
      <c r="A22" s="17">
        <v>34</v>
      </c>
      <c r="B22" s="18">
        <v>146</v>
      </c>
      <c r="C22" s="18" t="s">
        <v>47</v>
      </c>
      <c r="D22" s="18">
        <v>6000</v>
      </c>
      <c r="E22" s="18">
        <v>1500</v>
      </c>
      <c r="F22" s="18">
        <v>20</v>
      </c>
      <c r="G22" s="18" t="s">
        <v>41</v>
      </c>
      <c r="H22" s="51" t="s">
        <v>43</v>
      </c>
      <c r="I22" s="52">
        <v>0</v>
      </c>
      <c r="J22" s="20">
        <v>1</v>
      </c>
      <c r="K22" s="21">
        <f t="shared" si="0"/>
        <v>1414.8</v>
      </c>
      <c r="L22" s="21">
        <f t="shared" si="1"/>
        <v>1414.8</v>
      </c>
      <c r="M22" s="55">
        <v>53000</v>
      </c>
      <c r="N22" s="56">
        <f t="shared" si="2"/>
        <v>74984400</v>
      </c>
    </row>
    <row r="24" spans="1:14" ht="30">
      <c r="L24" s="57">
        <f>SUM(L2:L23)</f>
        <v>17477.545125000001</v>
      </c>
      <c r="N24" s="58">
        <f>SUM(N2:N23)</f>
        <v>936000141.75</v>
      </c>
    </row>
    <row r="26" spans="1:14" ht="31.5">
      <c r="C26" s="47" t="s">
        <v>121</v>
      </c>
    </row>
  </sheetData>
  <autoFilter ref="A1:K22"/>
  <sortState ref="A2:L83">
    <sortCondition ref="F2:F83"/>
    <sortCondition ref="E2:E83"/>
    <sortCondition ref="D2:D83"/>
  </sortState>
  <dataValidations count="1">
    <dataValidation type="list" allowBlank="1" showInputMessage="1" showErrorMessage="1" sqref="H2:H22">
      <formula1>#REF!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rightToLeft="1" workbookViewId="0">
      <selection activeCell="F17" sqref="F17"/>
    </sheetView>
  </sheetViews>
  <sheetFormatPr defaultRowHeight="14.25"/>
  <cols>
    <col min="8" max="8" width="18.125" customWidth="1"/>
    <col min="9" max="9" width="14.25" customWidth="1"/>
    <col min="13" max="13" width="12.75" style="1" bestFit="1" customWidth="1"/>
    <col min="14" max="14" width="15.625" style="1" bestFit="1" customWidth="1"/>
  </cols>
  <sheetData>
    <row r="1" spans="1:14" ht="42.75" thickBot="1">
      <c r="A1" s="31" t="s">
        <v>0</v>
      </c>
      <c r="B1" s="32" t="s">
        <v>37</v>
      </c>
      <c r="C1" s="33" t="s">
        <v>38</v>
      </c>
      <c r="D1" s="33" t="s">
        <v>23</v>
      </c>
      <c r="E1" s="33" t="s">
        <v>22</v>
      </c>
      <c r="F1" s="33" t="s">
        <v>21</v>
      </c>
      <c r="G1" s="33" t="s">
        <v>39</v>
      </c>
      <c r="H1" s="33" t="s">
        <v>1</v>
      </c>
      <c r="I1" s="34" t="s">
        <v>18</v>
      </c>
      <c r="J1" s="33" t="s">
        <v>119</v>
      </c>
      <c r="K1" s="33" t="s">
        <v>117</v>
      </c>
      <c r="L1" s="33" t="s">
        <v>118</v>
      </c>
      <c r="M1" s="33" t="s">
        <v>120</v>
      </c>
      <c r="N1" s="35" t="s">
        <v>36</v>
      </c>
    </row>
    <row r="2" spans="1:14" ht="22.5">
      <c r="A2" s="24">
        <v>1</v>
      </c>
      <c r="B2" s="25">
        <v>72</v>
      </c>
      <c r="C2" s="25" t="s">
        <v>81</v>
      </c>
      <c r="D2" s="25">
        <v>2000</v>
      </c>
      <c r="E2" s="25">
        <v>1000</v>
      </c>
      <c r="F2" s="25">
        <v>1.5</v>
      </c>
      <c r="G2" s="25" t="s">
        <v>41</v>
      </c>
      <c r="H2" s="26" t="s">
        <v>28</v>
      </c>
      <c r="I2" s="25" t="s">
        <v>83</v>
      </c>
      <c r="J2" s="27">
        <v>3</v>
      </c>
      <c r="K2" s="28">
        <v>23.58</v>
      </c>
      <c r="L2" s="28">
        <v>70.739999999999995</v>
      </c>
      <c r="M2" s="29">
        <v>440000</v>
      </c>
      <c r="N2" s="30">
        <f>M2*L2</f>
        <v>31125599.999999996</v>
      </c>
    </row>
    <row r="3" spans="1:14" ht="22.5">
      <c r="A3" s="15">
        <v>2</v>
      </c>
      <c r="B3" s="4">
        <v>72</v>
      </c>
      <c r="C3" s="4" t="s">
        <v>81</v>
      </c>
      <c r="D3" s="4">
        <v>2000</v>
      </c>
      <c r="E3" s="4">
        <v>1000</v>
      </c>
      <c r="F3" s="4">
        <v>1.5</v>
      </c>
      <c r="G3" s="4" t="s">
        <v>41</v>
      </c>
      <c r="H3" s="5" t="s">
        <v>17</v>
      </c>
      <c r="I3" s="4" t="s">
        <v>83</v>
      </c>
      <c r="J3" s="10">
        <v>3</v>
      </c>
      <c r="K3" s="11">
        <v>23.58</v>
      </c>
      <c r="L3" s="11">
        <v>70.739999999999995</v>
      </c>
      <c r="M3" s="14">
        <v>440000</v>
      </c>
      <c r="N3" s="16">
        <f t="shared" ref="N3:N7" si="0">M3*L3</f>
        <v>31125599.999999996</v>
      </c>
    </row>
    <row r="4" spans="1:14" ht="22.5">
      <c r="A4" s="15">
        <v>3</v>
      </c>
      <c r="B4" s="4">
        <v>72</v>
      </c>
      <c r="C4" s="4" t="s">
        <v>81</v>
      </c>
      <c r="D4" s="4">
        <v>2000</v>
      </c>
      <c r="E4" s="4">
        <v>1000</v>
      </c>
      <c r="F4" s="4">
        <v>1.5</v>
      </c>
      <c r="G4" s="4" t="s">
        <v>41</v>
      </c>
      <c r="H4" s="5" t="s">
        <v>25</v>
      </c>
      <c r="I4" s="4" t="s">
        <v>83</v>
      </c>
      <c r="J4" s="10">
        <v>2</v>
      </c>
      <c r="K4" s="11">
        <v>23.58</v>
      </c>
      <c r="L4" s="11">
        <v>47.16</v>
      </c>
      <c r="M4" s="14">
        <v>440000</v>
      </c>
      <c r="N4" s="16">
        <f t="shared" si="0"/>
        <v>20750400</v>
      </c>
    </row>
    <row r="5" spans="1:14" ht="22.5">
      <c r="A5" s="15">
        <v>4</v>
      </c>
      <c r="B5" s="4">
        <v>115</v>
      </c>
      <c r="C5" s="4" t="s">
        <v>85</v>
      </c>
      <c r="D5" s="4">
        <v>2500</v>
      </c>
      <c r="E5" s="4">
        <v>1250</v>
      </c>
      <c r="F5" s="4">
        <v>1.5</v>
      </c>
      <c r="G5" s="4" t="s">
        <v>41</v>
      </c>
      <c r="H5" s="5" t="s">
        <v>26</v>
      </c>
      <c r="I5" s="4" t="s">
        <v>87</v>
      </c>
      <c r="J5" s="10">
        <v>1</v>
      </c>
      <c r="K5" s="11">
        <v>36.84375</v>
      </c>
      <c r="L5" s="11">
        <v>36.84375</v>
      </c>
      <c r="M5" s="14">
        <v>440000</v>
      </c>
      <c r="N5" s="16">
        <f t="shared" si="0"/>
        <v>16211250</v>
      </c>
    </row>
    <row r="6" spans="1:14" ht="22.5">
      <c r="A6" s="15">
        <v>5</v>
      </c>
      <c r="B6" s="4">
        <v>115</v>
      </c>
      <c r="C6" s="4" t="s">
        <v>86</v>
      </c>
      <c r="D6" s="4">
        <v>2500</v>
      </c>
      <c r="E6" s="4">
        <v>1250</v>
      </c>
      <c r="F6" s="4">
        <v>2</v>
      </c>
      <c r="G6" s="4" t="s">
        <v>41</v>
      </c>
      <c r="H6" s="5" t="s">
        <v>26</v>
      </c>
      <c r="I6" s="4" t="s">
        <v>87</v>
      </c>
      <c r="J6" s="10">
        <v>1</v>
      </c>
      <c r="K6" s="11">
        <v>49.125</v>
      </c>
      <c r="L6" s="11">
        <v>49.125</v>
      </c>
      <c r="M6" s="14">
        <v>440000</v>
      </c>
      <c r="N6" s="16">
        <f t="shared" si="0"/>
        <v>21615000</v>
      </c>
    </row>
    <row r="7" spans="1:14" ht="45.75" thickBot="1">
      <c r="A7" s="15">
        <v>6</v>
      </c>
      <c r="B7" s="18">
        <v>193</v>
      </c>
      <c r="C7" s="18" t="s">
        <v>51</v>
      </c>
      <c r="D7" s="18">
        <v>2500</v>
      </c>
      <c r="E7" s="18">
        <v>1000</v>
      </c>
      <c r="F7" s="18">
        <v>10</v>
      </c>
      <c r="G7" s="18" t="s">
        <v>41</v>
      </c>
      <c r="H7" s="19" t="s">
        <v>52</v>
      </c>
      <c r="I7" s="18">
        <v>0</v>
      </c>
      <c r="J7" s="20">
        <v>1</v>
      </c>
      <c r="K7" s="21">
        <v>196.5</v>
      </c>
      <c r="L7" s="21">
        <v>196.5</v>
      </c>
      <c r="M7" s="22">
        <v>440000</v>
      </c>
      <c r="N7" s="23">
        <f t="shared" si="0"/>
        <v>86460000</v>
      </c>
    </row>
    <row r="9" spans="1:14" ht="22.5">
      <c r="C9" s="49"/>
      <c r="D9" s="48" t="s">
        <v>121</v>
      </c>
      <c r="E9" s="49"/>
      <c r="L9" s="11">
        <f>SUM(L2:L8)</f>
        <v>471.10874999999999</v>
      </c>
      <c r="N9" s="14">
        <f>SUM(N2:N8)</f>
        <v>207287850</v>
      </c>
    </row>
    <row r="10" spans="1:14">
      <c r="L10" s="13"/>
    </row>
  </sheetData>
  <dataValidations count="1">
    <dataValidation type="list" allowBlank="1" showInputMessage="1" showErrorMessage="1" sqref="H6:H7">
      <formula1>#REF!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'[1]اطلاعات اولیه'!#REF!</xm:f>
          </x14:formula1>
          <xm:sqref>H4</xm:sqref>
        </x14:dataValidation>
        <x14:dataValidation type="list" allowBlank="1" showInputMessage="1" showErrorMessage="1">
          <x14:formula1>
            <xm:f>'[2]اطلاعات اولیه'!#REF!</xm:f>
          </x14:formula1>
          <xm:sqref>H2:H3 H5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5"/>
  <sheetViews>
    <sheetView rightToLeft="1" zoomScale="85" zoomScaleNormal="85" workbookViewId="0">
      <selection activeCell="A45" sqref="A45"/>
    </sheetView>
  </sheetViews>
  <sheetFormatPr defaultRowHeight="14.25"/>
  <cols>
    <col min="3" max="3" width="28.625" customWidth="1"/>
    <col min="8" max="8" width="14.875" customWidth="1"/>
    <col min="9" max="9" width="13.875" customWidth="1"/>
    <col min="13" max="13" width="10.125" bestFit="1" customWidth="1"/>
    <col min="14" max="14" width="13.75" bestFit="1" customWidth="1"/>
  </cols>
  <sheetData>
    <row r="1" spans="1:14" ht="42.75" thickBot="1">
      <c r="A1" s="31" t="s">
        <v>0</v>
      </c>
      <c r="B1" s="32" t="s">
        <v>37</v>
      </c>
      <c r="C1" s="33" t="s">
        <v>38</v>
      </c>
      <c r="D1" s="33" t="s">
        <v>23</v>
      </c>
      <c r="E1" s="33" t="s">
        <v>22</v>
      </c>
      <c r="F1" s="33" t="s">
        <v>21</v>
      </c>
      <c r="G1" s="33" t="s">
        <v>39</v>
      </c>
      <c r="H1" s="33" t="s">
        <v>1</v>
      </c>
      <c r="I1" s="34" t="s">
        <v>18</v>
      </c>
      <c r="J1" s="33" t="s">
        <v>119</v>
      </c>
      <c r="K1" s="33" t="s">
        <v>117</v>
      </c>
      <c r="L1" s="33" t="s">
        <v>118</v>
      </c>
      <c r="M1" s="33" t="s">
        <v>120</v>
      </c>
      <c r="N1" s="35" t="s">
        <v>36</v>
      </c>
    </row>
    <row r="2" spans="1:14" ht="22.5">
      <c r="A2" s="25">
        <v>1</v>
      </c>
      <c r="B2" s="25">
        <v>249</v>
      </c>
      <c r="C2" s="25" t="s">
        <v>16</v>
      </c>
      <c r="D2" s="25">
        <v>2530</v>
      </c>
      <c r="E2" s="25">
        <v>1000</v>
      </c>
      <c r="F2" s="25">
        <v>0.8</v>
      </c>
      <c r="G2" s="25" t="s">
        <v>41</v>
      </c>
      <c r="H2" s="26" t="s">
        <v>25</v>
      </c>
      <c r="I2" s="38" t="s">
        <v>20</v>
      </c>
      <c r="J2" s="27">
        <v>40</v>
      </c>
      <c r="K2" s="28">
        <v>15.90864</v>
      </c>
      <c r="L2" s="28">
        <v>636.34559999999999</v>
      </c>
      <c r="M2" s="39">
        <v>74500</v>
      </c>
      <c r="N2" s="39">
        <f>M2*L2</f>
        <v>47407747.200000003</v>
      </c>
    </row>
    <row r="3" spans="1:14" ht="22.5">
      <c r="A3" s="4">
        <v>2</v>
      </c>
      <c r="B3" s="4">
        <v>233</v>
      </c>
      <c r="C3" s="4" t="s">
        <v>97</v>
      </c>
      <c r="D3" s="4">
        <v>2320</v>
      </c>
      <c r="E3" s="4">
        <v>1000</v>
      </c>
      <c r="F3" s="4">
        <v>1.2</v>
      </c>
      <c r="G3" s="4" t="s">
        <v>41</v>
      </c>
      <c r="H3" s="5">
        <v>81003</v>
      </c>
      <c r="I3" s="36" t="s">
        <v>98</v>
      </c>
      <c r="J3" s="10">
        <v>10</v>
      </c>
      <c r="K3" s="11">
        <v>21.882239999999999</v>
      </c>
      <c r="L3" s="11">
        <v>218.82239999999999</v>
      </c>
      <c r="M3" s="37">
        <v>74500</v>
      </c>
      <c r="N3" s="37">
        <f t="shared" ref="N3:N43" si="0">M3*L3</f>
        <v>16302268.799999999</v>
      </c>
    </row>
    <row r="4" spans="1:14" ht="22.5">
      <c r="A4" s="25">
        <v>3</v>
      </c>
      <c r="B4" s="4">
        <v>233</v>
      </c>
      <c r="C4" s="4" t="s">
        <v>96</v>
      </c>
      <c r="D4" s="4">
        <v>3020</v>
      </c>
      <c r="E4" s="4">
        <v>1000</v>
      </c>
      <c r="F4" s="4">
        <v>1.2</v>
      </c>
      <c r="G4" s="4" t="s">
        <v>41</v>
      </c>
      <c r="H4" s="5">
        <v>81003</v>
      </c>
      <c r="I4" s="36" t="s">
        <v>98</v>
      </c>
      <c r="J4" s="10">
        <v>21</v>
      </c>
      <c r="K4" s="11">
        <v>28.484639999999999</v>
      </c>
      <c r="L4" s="11">
        <v>598.17743999999993</v>
      </c>
      <c r="M4" s="37">
        <v>74500</v>
      </c>
      <c r="N4" s="37">
        <f t="shared" si="0"/>
        <v>44564219.279999994</v>
      </c>
    </row>
    <row r="5" spans="1:14" ht="22.5">
      <c r="A5" s="4">
        <v>4</v>
      </c>
      <c r="B5" s="4">
        <v>248</v>
      </c>
      <c r="C5" s="4" t="s">
        <v>15</v>
      </c>
      <c r="D5" s="4">
        <v>1350</v>
      </c>
      <c r="E5" s="4">
        <v>1000</v>
      </c>
      <c r="F5" s="4">
        <v>1.5</v>
      </c>
      <c r="G5" s="4" t="s">
        <v>41</v>
      </c>
      <c r="H5" s="5" t="s">
        <v>3</v>
      </c>
      <c r="I5" s="36" t="s">
        <v>20</v>
      </c>
      <c r="J5" s="10">
        <v>4</v>
      </c>
      <c r="K5" s="11">
        <v>15.916499999999999</v>
      </c>
      <c r="L5" s="11">
        <v>63.665999999999997</v>
      </c>
      <c r="M5" s="37">
        <v>74500</v>
      </c>
      <c r="N5" s="37">
        <f t="shared" si="0"/>
        <v>4743117</v>
      </c>
    </row>
    <row r="6" spans="1:14" ht="22.5">
      <c r="A6" s="25">
        <v>5</v>
      </c>
      <c r="B6" s="4">
        <v>249</v>
      </c>
      <c r="C6" s="4" t="s">
        <v>15</v>
      </c>
      <c r="D6" s="4">
        <v>1350</v>
      </c>
      <c r="E6" s="4">
        <v>1000</v>
      </c>
      <c r="F6" s="4">
        <v>1.5</v>
      </c>
      <c r="G6" s="4" t="s">
        <v>41</v>
      </c>
      <c r="H6" s="5" t="s">
        <v>25</v>
      </c>
      <c r="I6" s="36" t="s">
        <v>20</v>
      </c>
      <c r="J6" s="10">
        <v>4</v>
      </c>
      <c r="K6" s="11">
        <v>15.916499999999999</v>
      </c>
      <c r="L6" s="11">
        <v>63.665999999999997</v>
      </c>
      <c r="M6" s="37">
        <v>74500</v>
      </c>
      <c r="N6" s="37">
        <f t="shared" si="0"/>
        <v>4743117</v>
      </c>
    </row>
    <row r="7" spans="1:14" ht="22.5">
      <c r="A7" s="4">
        <v>6</v>
      </c>
      <c r="B7" s="4">
        <v>297</v>
      </c>
      <c r="C7" s="4" t="s">
        <v>104</v>
      </c>
      <c r="D7" s="4">
        <v>2000</v>
      </c>
      <c r="E7" s="4">
        <v>1000</v>
      </c>
      <c r="F7" s="4">
        <v>1.5</v>
      </c>
      <c r="G7" s="4" t="s">
        <v>41</v>
      </c>
      <c r="H7" s="5">
        <v>10144</v>
      </c>
      <c r="I7" s="36" t="s">
        <v>106</v>
      </c>
      <c r="J7" s="10">
        <v>5</v>
      </c>
      <c r="K7" s="11">
        <v>23.58</v>
      </c>
      <c r="L7" s="11">
        <v>117.89999999999999</v>
      </c>
      <c r="M7" s="37">
        <v>74500</v>
      </c>
      <c r="N7" s="37">
        <f t="shared" si="0"/>
        <v>8783550</v>
      </c>
    </row>
    <row r="8" spans="1:14" ht="22.5">
      <c r="A8" s="25">
        <v>7</v>
      </c>
      <c r="B8" s="4">
        <v>72</v>
      </c>
      <c r="C8" s="4" t="s">
        <v>5</v>
      </c>
      <c r="D8" s="4">
        <v>2760</v>
      </c>
      <c r="E8" s="4">
        <v>1000</v>
      </c>
      <c r="F8" s="4">
        <v>1.5</v>
      </c>
      <c r="G8" s="4" t="s">
        <v>41</v>
      </c>
      <c r="H8" s="5" t="s">
        <v>3</v>
      </c>
      <c r="I8" s="36" t="s">
        <v>19</v>
      </c>
      <c r="J8" s="10">
        <v>1</v>
      </c>
      <c r="K8" s="11">
        <v>32.540399999999998</v>
      </c>
      <c r="L8" s="11">
        <v>32.540399999999998</v>
      </c>
      <c r="M8" s="37">
        <v>74500</v>
      </c>
      <c r="N8" s="37">
        <f t="shared" si="0"/>
        <v>2424259.7999999998</v>
      </c>
    </row>
    <row r="9" spans="1:14" ht="22.5">
      <c r="A9" s="4">
        <v>8</v>
      </c>
      <c r="B9" s="4">
        <v>297</v>
      </c>
      <c r="C9" s="4" t="s">
        <v>108</v>
      </c>
      <c r="D9" s="4">
        <v>2760</v>
      </c>
      <c r="E9" s="4">
        <v>1000</v>
      </c>
      <c r="F9" s="4">
        <v>1.5</v>
      </c>
      <c r="G9" s="4" t="s">
        <v>41</v>
      </c>
      <c r="H9" s="5">
        <v>10144</v>
      </c>
      <c r="I9" s="36" t="s">
        <v>19</v>
      </c>
      <c r="J9" s="10">
        <v>12</v>
      </c>
      <c r="K9" s="11">
        <v>32.540399999999998</v>
      </c>
      <c r="L9" s="11">
        <v>390.48479999999995</v>
      </c>
      <c r="M9" s="37">
        <v>74500</v>
      </c>
      <c r="N9" s="37">
        <f t="shared" si="0"/>
        <v>29091117.599999998</v>
      </c>
    </row>
    <row r="10" spans="1:14" ht="22.5">
      <c r="A10" s="25">
        <v>9</v>
      </c>
      <c r="B10" s="4">
        <v>248</v>
      </c>
      <c r="C10" s="4" t="s">
        <v>14</v>
      </c>
      <c r="D10" s="4">
        <v>2910</v>
      </c>
      <c r="E10" s="4">
        <v>1000</v>
      </c>
      <c r="F10" s="4">
        <v>1.5</v>
      </c>
      <c r="G10" s="4" t="s">
        <v>41</v>
      </c>
      <c r="H10" s="5" t="s">
        <v>3</v>
      </c>
      <c r="I10" s="36" t="s">
        <v>20</v>
      </c>
      <c r="J10" s="10">
        <v>4</v>
      </c>
      <c r="K10" s="11">
        <v>34.308900000000001</v>
      </c>
      <c r="L10" s="11">
        <v>137.23560000000001</v>
      </c>
      <c r="M10" s="37">
        <v>74500</v>
      </c>
      <c r="N10" s="37">
        <f t="shared" si="0"/>
        <v>10224052.200000001</v>
      </c>
    </row>
    <row r="11" spans="1:14" ht="22.5">
      <c r="A11" s="4">
        <v>10</v>
      </c>
      <c r="B11" s="4">
        <v>249</v>
      </c>
      <c r="C11" s="4" t="s">
        <v>14</v>
      </c>
      <c r="D11" s="4">
        <v>2910</v>
      </c>
      <c r="E11" s="4">
        <v>1000</v>
      </c>
      <c r="F11" s="4">
        <v>1.5</v>
      </c>
      <c r="G11" s="4" t="s">
        <v>41</v>
      </c>
      <c r="H11" s="5" t="s">
        <v>25</v>
      </c>
      <c r="I11" s="36" t="s">
        <v>20</v>
      </c>
      <c r="J11" s="10">
        <v>4</v>
      </c>
      <c r="K11" s="11">
        <v>34.308900000000001</v>
      </c>
      <c r="L11" s="11">
        <v>137.23560000000001</v>
      </c>
      <c r="M11" s="37">
        <v>74500</v>
      </c>
      <c r="N11" s="37">
        <f t="shared" si="0"/>
        <v>10224052.200000001</v>
      </c>
    </row>
    <row r="12" spans="1:14" ht="22.5">
      <c r="A12" s="25">
        <v>11</v>
      </c>
      <c r="B12" s="4">
        <v>72</v>
      </c>
      <c r="C12" s="4" t="s">
        <v>6</v>
      </c>
      <c r="D12" s="4">
        <v>2920</v>
      </c>
      <c r="E12" s="4">
        <v>1000</v>
      </c>
      <c r="F12" s="4">
        <v>1.5</v>
      </c>
      <c r="G12" s="4" t="s">
        <v>41</v>
      </c>
      <c r="H12" s="5" t="s">
        <v>3</v>
      </c>
      <c r="I12" s="36" t="s">
        <v>19</v>
      </c>
      <c r="J12" s="10">
        <v>1</v>
      </c>
      <c r="K12" s="11">
        <v>34.4268</v>
      </c>
      <c r="L12" s="11">
        <v>34.4268</v>
      </c>
      <c r="M12" s="37">
        <v>74500</v>
      </c>
      <c r="N12" s="37">
        <f t="shared" si="0"/>
        <v>2564796.6</v>
      </c>
    </row>
    <row r="13" spans="1:14" ht="22.5">
      <c r="A13" s="4">
        <v>12</v>
      </c>
      <c r="B13" s="4">
        <v>297</v>
      </c>
      <c r="C13" s="4" t="s">
        <v>105</v>
      </c>
      <c r="D13" s="4">
        <v>3000</v>
      </c>
      <c r="E13" s="4">
        <v>1000</v>
      </c>
      <c r="F13" s="4">
        <v>1.5</v>
      </c>
      <c r="G13" s="4" t="s">
        <v>41</v>
      </c>
      <c r="H13" s="5">
        <v>10144</v>
      </c>
      <c r="I13" s="36" t="s">
        <v>107</v>
      </c>
      <c r="J13" s="10">
        <v>2</v>
      </c>
      <c r="K13" s="11">
        <v>35.369999999999997</v>
      </c>
      <c r="L13" s="11">
        <v>70.739999999999995</v>
      </c>
      <c r="M13" s="37">
        <v>74500</v>
      </c>
      <c r="N13" s="37">
        <f t="shared" si="0"/>
        <v>5270130</v>
      </c>
    </row>
    <row r="14" spans="1:14" ht="22.5">
      <c r="A14" s="25">
        <v>13</v>
      </c>
      <c r="B14" s="4">
        <v>297</v>
      </c>
      <c r="C14" s="4" t="s">
        <v>109</v>
      </c>
      <c r="D14" s="4">
        <v>2570</v>
      </c>
      <c r="E14" s="4">
        <v>1250</v>
      </c>
      <c r="F14" s="4">
        <v>1.5</v>
      </c>
      <c r="G14" s="4" t="s">
        <v>41</v>
      </c>
      <c r="H14" s="5">
        <v>10144</v>
      </c>
      <c r="I14" s="36" t="s">
        <v>19</v>
      </c>
      <c r="J14" s="10">
        <v>4</v>
      </c>
      <c r="K14" s="11">
        <v>37.875374999999998</v>
      </c>
      <c r="L14" s="11">
        <v>151.50149999999999</v>
      </c>
      <c r="M14" s="37">
        <v>74500</v>
      </c>
      <c r="N14" s="37">
        <f t="shared" si="0"/>
        <v>11286861.75</v>
      </c>
    </row>
    <row r="15" spans="1:14" ht="22.5">
      <c r="A15" s="4">
        <v>14</v>
      </c>
      <c r="B15" s="4">
        <v>72</v>
      </c>
      <c r="C15" s="4" t="s">
        <v>4</v>
      </c>
      <c r="D15" s="4">
        <v>2920</v>
      </c>
      <c r="E15" s="4">
        <v>1250</v>
      </c>
      <c r="F15" s="4">
        <v>1.5</v>
      </c>
      <c r="G15" s="4" t="s">
        <v>41</v>
      </c>
      <c r="H15" s="5" t="s">
        <v>3</v>
      </c>
      <c r="I15" s="36" t="s">
        <v>19</v>
      </c>
      <c r="J15" s="10">
        <v>6</v>
      </c>
      <c r="K15" s="11">
        <v>43.033499999999997</v>
      </c>
      <c r="L15" s="11">
        <v>258.20099999999996</v>
      </c>
      <c r="M15" s="37">
        <v>74500</v>
      </c>
      <c r="N15" s="37">
        <f t="shared" si="0"/>
        <v>19235974.499999996</v>
      </c>
    </row>
    <row r="16" spans="1:14" ht="22.5">
      <c r="A16" s="25">
        <v>15</v>
      </c>
      <c r="B16" s="4">
        <v>72</v>
      </c>
      <c r="C16" s="4" t="s">
        <v>4</v>
      </c>
      <c r="D16" s="4">
        <v>2920</v>
      </c>
      <c r="E16" s="4">
        <v>1250</v>
      </c>
      <c r="F16" s="4">
        <v>1.5</v>
      </c>
      <c r="G16" s="4" t="s">
        <v>41</v>
      </c>
      <c r="H16" s="5" t="s">
        <v>25</v>
      </c>
      <c r="I16" s="36" t="s">
        <v>19</v>
      </c>
      <c r="J16" s="10">
        <v>5</v>
      </c>
      <c r="K16" s="11">
        <v>43.033499999999997</v>
      </c>
      <c r="L16" s="11">
        <v>215.16749999999999</v>
      </c>
      <c r="M16" s="37">
        <v>74500</v>
      </c>
      <c r="N16" s="37">
        <f t="shared" si="0"/>
        <v>16029978.75</v>
      </c>
    </row>
    <row r="17" spans="1:14" ht="22.5">
      <c r="A17" s="4">
        <v>16</v>
      </c>
      <c r="B17" s="4">
        <v>137</v>
      </c>
      <c r="C17" s="4" t="s">
        <v>88</v>
      </c>
      <c r="D17" s="4">
        <v>2000</v>
      </c>
      <c r="E17" s="4">
        <v>1000</v>
      </c>
      <c r="F17" s="4">
        <v>2</v>
      </c>
      <c r="G17" s="4" t="s">
        <v>41</v>
      </c>
      <c r="H17" s="5" t="s">
        <v>27</v>
      </c>
      <c r="I17" s="36" t="s">
        <v>91</v>
      </c>
      <c r="J17" s="10">
        <v>6</v>
      </c>
      <c r="K17" s="11">
        <v>31.44</v>
      </c>
      <c r="L17" s="11">
        <v>188.64000000000001</v>
      </c>
      <c r="M17" s="37">
        <v>74500</v>
      </c>
      <c r="N17" s="37">
        <f t="shared" si="0"/>
        <v>14053680.000000002</v>
      </c>
    </row>
    <row r="18" spans="1:14" ht="22.5">
      <c r="A18" s="25">
        <v>17</v>
      </c>
      <c r="B18" s="4">
        <v>137</v>
      </c>
      <c r="C18" s="4" t="s">
        <v>88</v>
      </c>
      <c r="D18" s="4">
        <v>2000</v>
      </c>
      <c r="E18" s="4">
        <v>1000</v>
      </c>
      <c r="F18" s="4">
        <v>2</v>
      </c>
      <c r="G18" s="4" t="s">
        <v>41</v>
      </c>
      <c r="H18" s="5" t="s">
        <v>34</v>
      </c>
      <c r="I18" s="36" t="s">
        <v>91</v>
      </c>
      <c r="J18" s="10">
        <v>8</v>
      </c>
      <c r="K18" s="11">
        <v>31.44</v>
      </c>
      <c r="L18" s="11">
        <v>251.52</v>
      </c>
      <c r="M18" s="37">
        <v>74500</v>
      </c>
      <c r="N18" s="37">
        <f t="shared" si="0"/>
        <v>18738240</v>
      </c>
    </row>
    <row r="19" spans="1:14" ht="22.5">
      <c r="A19" s="4">
        <v>18</v>
      </c>
      <c r="B19" s="4">
        <v>137</v>
      </c>
      <c r="C19" s="4" t="s">
        <v>88</v>
      </c>
      <c r="D19" s="4">
        <v>2000</v>
      </c>
      <c r="E19" s="4">
        <v>1000</v>
      </c>
      <c r="F19" s="4">
        <v>2</v>
      </c>
      <c r="G19" s="4" t="s">
        <v>41</v>
      </c>
      <c r="H19" s="5" t="s">
        <v>84</v>
      </c>
      <c r="I19" s="36" t="s">
        <v>91</v>
      </c>
      <c r="J19" s="10">
        <v>8</v>
      </c>
      <c r="K19" s="11">
        <v>31.44</v>
      </c>
      <c r="L19" s="11">
        <v>251.52</v>
      </c>
      <c r="M19" s="37">
        <v>74500</v>
      </c>
      <c r="N19" s="37">
        <f t="shared" si="0"/>
        <v>18738240</v>
      </c>
    </row>
    <row r="20" spans="1:14" ht="22.5">
      <c r="A20" s="25">
        <v>19</v>
      </c>
      <c r="B20" s="4">
        <v>297</v>
      </c>
      <c r="C20" s="4" t="s">
        <v>110</v>
      </c>
      <c r="D20" s="4">
        <v>2570</v>
      </c>
      <c r="E20" s="4">
        <v>1000</v>
      </c>
      <c r="F20" s="4">
        <v>2</v>
      </c>
      <c r="G20" s="4" t="s">
        <v>41</v>
      </c>
      <c r="H20" s="5">
        <v>10144</v>
      </c>
      <c r="I20" s="36" t="s">
        <v>19</v>
      </c>
      <c r="J20" s="10">
        <v>2</v>
      </c>
      <c r="K20" s="11">
        <v>40.400399999999998</v>
      </c>
      <c r="L20" s="11">
        <v>80.800799999999995</v>
      </c>
      <c r="M20" s="37">
        <v>74500</v>
      </c>
      <c r="N20" s="37">
        <f t="shared" si="0"/>
        <v>6019659.5999999996</v>
      </c>
    </row>
    <row r="21" spans="1:14" ht="22.5">
      <c r="A21" s="4">
        <v>20</v>
      </c>
      <c r="B21" s="4">
        <v>138</v>
      </c>
      <c r="C21" s="4" t="s">
        <v>89</v>
      </c>
      <c r="D21" s="4">
        <v>3400</v>
      </c>
      <c r="E21" s="4">
        <v>1000</v>
      </c>
      <c r="F21" s="4">
        <v>2</v>
      </c>
      <c r="G21" s="4" t="s">
        <v>41</v>
      </c>
      <c r="H21" s="5" t="s">
        <v>27</v>
      </c>
      <c r="I21" s="36" t="s">
        <v>92</v>
      </c>
      <c r="J21" s="10">
        <v>7</v>
      </c>
      <c r="K21" s="11">
        <v>53.448</v>
      </c>
      <c r="L21" s="11">
        <v>374.13600000000002</v>
      </c>
      <c r="M21" s="37">
        <v>74500</v>
      </c>
      <c r="N21" s="37">
        <f t="shared" si="0"/>
        <v>27873132</v>
      </c>
    </row>
    <row r="22" spans="1:14" ht="22.5">
      <c r="A22" s="25">
        <v>21</v>
      </c>
      <c r="B22" s="4">
        <v>138</v>
      </c>
      <c r="C22" s="4" t="s">
        <v>89</v>
      </c>
      <c r="D22" s="4">
        <v>3400</v>
      </c>
      <c r="E22" s="4">
        <v>1000</v>
      </c>
      <c r="F22" s="4">
        <v>2</v>
      </c>
      <c r="G22" s="4" t="s">
        <v>41</v>
      </c>
      <c r="H22" s="5" t="s">
        <v>34</v>
      </c>
      <c r="I22" s="36" t="s">
        <v>92</v>
      </c>
      <c r="J22" s="10">
        <v>7</v>
      </c>
      <c r="K22" s="11">
        <v>53.448</v>
      </c>
      <c r="L22" s="11">
        <v>374.13600000000002</v>
      </c>
      <c r="M22" s="37">
        <v>74500</v>
      </c>
      <c r="N22" s="37">
        <f t="shared" si="0"/>
        <v>27873132</v>
      </c>
    </row>
    <row r="23" spans="1:14" ht="22.5">
      <c r="A23" s="4">
        <v>22</v>
      </c>
      <c r="B23" s="4">
        <v>138</v>
      </c>
      <c r="C23" s="4" t="s">
        <v>89</v>
      </c>
      <c r="D23" s="4">
        <v>3400</v>
      </c>
      <c r="E23" s="4">
        <v>1000</v>
      </c>
      <c r="F23" s="4">
        <v>2</v>
      </c>
      <c r="G23" s="4" t="s">
        <v>41</v>
      </c>
      <c r="H23" s="5" t="s">
        <v>84</v>
      </c>
      <c r="I23" s="36" t="s">
        <v>92</v>
      </c>
      <c r="J23" s="10">
        <v>7</v>
      </c>
      <c r="K23" s="11">
        <v>53.448</v>
      </c>
      <c r="L23" s="11">
        <v>374.13600000000002</v>
      </c>
      <c r="M23" s="37">
        <v>74500</v>
      </c>
      <c r="N23" s="37">
        <f t="shared" si="0"/>
        <v>27873132</v>
      </c>
    </row>
    <row r="24" spans="1:14" ht="22.5">
      <c r="A24" s="25">
        <v>23</v>
      </c>
      <c r="B24" s="4">
        <v>138</v>
      </c>
      <c r="C24" s="4" t="s">
        <v>90</v>
      </c>
      <c r="D24" s="4">
        <v>3600</v>
      </c>
      <c r="E24" s="4">
        <v>1000</v>
      </c>
      <c r="F24" s="4">
        <v>2</v>
      </c>
      <c r="G24" s="4" t="s">
        <v>41</v>
      </c>
      <c r="H24" s="5" t="s">
        <v>27</v>
      </c>
      <c r="I24" s="36" t="s">
        <v>30</v>
      </c>
      <c r="J24" s="10">
        <v>1</v>
      </c>
      <c r="K24" s="11">
        <v>56.591999999999999</v>
      </c>
      <c r="L24" s="11">
        <v>56.591999999999999</v>
      </c>
      <c r="M24" s="37">
        <v>74500</v>
      </c>
      <c r="N24" s="37">
        <f t="shared" si="0"/>
        <v>4216104</v>
      </c>
    </row>
    <row r="25" spans="1:14" ht="22.5">
      <c r="A25" s="4">
        <v>24</v>
      </c>
      <c r="B25" s="4">
        <v>138</v>
      </c>
      <c r="C25" s="4" t="s">
        <v>90</v>
      </c>
      <c r="D25" s="4">
        <v>3600</v>
      </c>
      <c r="E25" s="4">
        <v>1000</v>
      </c>
      <c r="F25" s="4">
        <v>2</v>
      </c>
      <c r="G25" s="4" t="s">
        <v>41</v>
      </c>
      <c r="H25" s="5" t="s">
        <v>34</v>
      </c>
      <c r="I25" s="36" t="s">
        <v>30</v>
      </c>
      <c r="J25" s="10">
        <v>1</v>
      </c>
      <c r="K25" s="11">
        <v>56.591999999999999</v>
      </c>
      <c r="L25" s="11">
        <v>56.591999999999999</v>
      </c>
      <c r="M25" s="37">
        <v>74500</v>
      </c>
      <c r="N25" s="37">
        <f t="shared" si="0"/>
        <v>4216104</v>
      </c>
    </row>
    <row r="26" spans="1:14" ht="22.5">
      <c r="A26" s="25">
        <v>25</v>
      </c>
      <c r="B26" s="4">
        <v>138</v>
      </c>
      <c r="C26" s="4" t="s">
        <v>90</v>
      </c>
      <c r="D26" s="4">
        <v>3600</v>
      </c>
      <c r="E26" s="4">
        <v>1000</v>
      </c>
      <c r="F26" s="4">
        <v>2</v>
      </c>
      <c r="G26" s="4" t="s">
        <v>41</v>
      </c>
      <c r="H26" s="5" t="s">
        <v>84</v>
      </c>
      <c r="I26" s="36" t="s">
        <v>30</v>
      </c>
      <c r="J26" s="10">
        <v>1</v>
      </c>
      <c r="K26" s="11">
        <v>56.591999999999999</v>
      </c>
      <c r="L26" s="11">
        <v>56.591999999999999</v>
      </c>
      <c r="M26" s="37">
        <v>74500</v>
      </c>
      <c r="N26" s="37">
        <f t="shared" si="0"/>
        <v>4216104</v>
      </c>
    </row>
    <row r="27" spans="1:14" ht="22.5">
      <c r="A27" s="4">
        <v>26</v>
      </c>
      <c r="B27" s="4">
        <v>72</v>
      </c>
      <c r="C27" s="4" t="s">
        <v>7</v>
      </c>
      <c r="D27" s="4">
        <v>2900</v>
      </c>
      <c r="E27" s="4">
        <v>1250</v>
      </c>
      <c r="F27" s="4">
        <v>2</v>
      </c>
      <c r="G27" s="4" t="s">
        <v>41</v>
      </c>
      <c r="H27" s="5" t="s">
        <v>3</v>
      </c>
      <c r="I27" s="36" t="s">
        <v>19</v>
      </c>
      <c r="J27" s="10">
        <v>1</v>
      </c>
      <c r="K27" s="11">
        <v>56.984999999999999</v>
      </c>
      <c r="L27" s="11">
        <v>56.984999999999999</v>
      </c>
      <c r="M27" s="37">
        <v>74500</v>
      </c>
      <c r="N27" s="37">
        <f t="shared" si="0"/>
        <v>4245382.5</v>
      </c>
    </row>
    <row r="28" spans="1:14" ht="22.5">
      <c r="A28" s="25">
        <v>27</v>
      </c>
      <c r="B28" s="4">
        <v>233</v>
      </c>
      <c r="C28" s="4" t="s">
        <v>95</v>
      </c>
      <c r="D28" s="4">
        <v>3100</v>
      </c>
      <c r="E28" s="4">
        <v>1250</v>
      </c>
      <c r="F28" s="4">
        <v>2</v>
      </c>
      <c r="G28" s="4" t="s">
        <v>41</v>
      </c>
      <c r="H28" s="5">
        <v>81003</v>
      </c>
      <c r="I28" s="36" t="s">
        <v>98</v>
      </c>
      <c r="J28" s="10">
        <v>8</v>
      </c>
      <c r="K28" s="11">
        <v>60.914999999999999</v>
      </c>
      <c r="L28" s="11">
        <v>487.32</v>
      </c>
      <c r="M28" s="37">
        <v>74500</v>
      </c>
      <c r="N28" s="37">
        <f t="shared" si="0"/>
        <v>36305340</v>
      </c>
    </row>
    <row r="29" spans="1:14" ht="22.5">
      <c r="A29" s="4">
        <v>28</v>
      </c>
      <c r="B29" s="4">
        <v>248</v>
      </c>
      <c r="C29" s="4" t="s">
        <v>13</v>
      </c>
      <c r="D29" s="4">
        <v>2910</v>
      </c>
      <c r="E29" s="4">
        <v>1000</v>
      </c>
      <c r="F29" s="4">
        <v>2.5</v>
      </c>
      <c r="G29" s="4" t="s">
        <v>41</v>
      </c>
      <c r="H29" s="5" t="s">
        <v>3</v>
      </c>
      <c r="I29" s="36" t="s">
        <v>20</v>
      </c>
      <c r="J29" s="10">
        <v>1</v>
      </c>
      <c r="K29" s="11">
        <v>57.1815</v>
      </c>
      <c r="L29" s="11">
        <v>57.1815</v>
      </c>
      <c r="M29" s="37">
        <v>77000</v>
      </c>
      <c r="N29" s="37">
        <f t="shared" si="0"/>
        <v>4402975.5</v>
      </c>
    </row>
    <row r="30" spans="1:14" ht="22.5">
      <c r="A30" s="25">
        <v>29</v>
      </c>
      <c r="B30" s="4">
        <v>249</v>
      </c>
      <c r="C30" s="4" t="s">
        <v>13</v>
      </c>
      <c r="D30" s="4">
        <v>2910</v>
      </c>
      <c r="E30" s="4">
        <v>1000</v>
      </c>
      <c r="F30" s="4">
        <v>2.5</v>
      </c>
      <c r="G30" s="4" t="s">
        <v>41</v>
      </c>
      <c r="H30" s="5" t="s">
        <v>25</v>
      </c>
      <c r="I30" s="36" t="s">
        <v>20</v>
      </c>
      <c r="J30" s="10">
        <v>1</v>
      </c>
      <c r="K30" s="11">
        <v>57.1815</v>
      </c>
      <c r="L30" s="11">
        <v>57.1815</v>
      </c>
      <c r="M30" s="37">
        <v>77000</v>
      </c>
      <c r="N30" s="37">
        <f t="shared" si="0"/>
        <v>4402975.5</v>
      </c>
    </row>
    <row r="31" spans="1:14" ht="22.5">
      <c r="A31" s="4">
        <v>30</v>
      </c>
      <c r="B31" s="4">
        <v>138</v>
      </c>
      <c r="C31" s="4" t="s">
        <v>24</v>
      </c>
      <c r="D31" s="4">
        <v>1000</v>
      </c>
      <c r="E31" s="4">
        <v>1000</v>
      </c>
      <c r="F31" s="4">
        <v>3</v>
      </c>
      <c r="G31" s="4" t="s">
        <v>41</v>
      </c>
      <c r="H31" s="5" t="s">
        <v>27</v>
      </c>
      <c r="I31" s="36" t="s">
        <v>30</v>
      </c>
      <c r="J31" s="10">
        <v>1</v>
      </c>
      <c r="K31" s="11">
        <v>23.58</v>
      </c>
      <c r="L31" s="11">
        <v>23.58</v>
      </c>
      <c r="M31" s="37">
        <v>74500</v>
      </c>
      <c r="N31" s="37">
        <f t="shared" si="0"/>
        <v>1756709.9999999998</v>
      </c>
    </row>
    <row r="32" spans="1:14" ht="22.5">
      <c r="A32" s="25">
        <v>31</v>
      </c>
      <c r="B32" s="4">
        <v>138</v>
      </c>
      <c r="C32" s="4" t="s">
        <v>24</v>
      </c>
      <c r="D32" s="4">
        <v>1000</v>
      </c>
      <c r="E32" s="4">
        <v>1000</v>
      </c>
      <c r="F32" s="4">
        <v>3</v>
      </c>
      <c r="G32" s="4" t="s">
        <v>41</v>
      </c>
      <c r="H32" s="5" t="s">
        <v>34</v>
      </c>
      <c r="I32" s="36" t="s">
        <v>30</v>
      </c>
      <c r="J32" s="10">
        <v>1</v>
      </c>
      <c r="K32" s="11">
        <v>23.58</v>
      </c>
      <c r="L32" s="11">
        <v>23.58</v>
      </c>
      <c r="M32" s="37">
        <v>74500</v>
      </c>
      <c r="N32" s="37">
        <f t="shared" si="0"/>
        <v>1756709.9999999998</v>
      </c>
    </row>
    <row r="33" spans="1:14" ht="22.5">
      <c r="A33" s="4">
        <v>32</v>
      </c>
      <c r="B33" s="4">
        <v>138</v>
      </c>
      <c r="C33" s="4" t="s">
        <v>24</v>
      </c>
      <c r="D33" s="4">
        <v>1000</v>
      </c>
      <c r="E33" s="4">
        <v>1000</v>
      </c>
      <c r="F33" s="4">
        <v>3</v>
      </c>
      <c r="G33" s="4" t="s">
        <v>41</v>
      </c>
      <c r="H33" s="5" t="s">
        <v>84</v>
      </c>
      <c r="I33" s="36" t="s">
        <v>30</v>
      </c>
      <c r="J33" s="10">
        <v>1</v>
      </c>
      <c r="K33" s="11">
        <v>23.58</v>
      </c>
      <c r="L33" s="11">
        <v>23.58</v>
      </c>
      <c r="M33" s="37">
        <v>74500</v>
      </c>
      <c r="N33" s="37">
        <f t="shared" si="0"/>
        <v>1756709.9999999998</v>
      </c>
    </row>
    <row r="34" spans="1:14" ht="22.5">
      <c r="A34" s="25">
        <v>33</v>
      </c>
      <c r="B34" s="40">
        <v>72</v>
      </c>
      <c r="C34" s="40" t="s">
        <v>8</v>
      </c>
      <c r="D34" s="40">
        <v>1880</v>
      </c>
      <c r="E34" s="40">
        <v>1250</v>
      </c>
      <c r="F34" s="40">
        <v>1.5</v>
      </c>
      <c r="G34" s="40" t="s">
        <v>41</v>
      </c>
      <c r="H34" s="41" t="s">
        <v>3</v>
      </c>
      <c r="I34" s="40" t="s">
        <v>19</v>
      </c>
      <c r="J34" s="42">
        <v>2</v>
      </c>
      <c r="K34" s="43">
        <f t="shared" ref="K34:K43" si="1">(F34*E34*D34*7.86)/1000000</f>
        <v>27.706499999999998</v>
      </c>
      <c r="L34" s="43">
        <f t="shared" ref="L34:L43" si="2">K34*J34</f>
        <v>55.412999999999997</v>
      </c>
      <c r="M34" s="44">
        <v>74500</v>
      </c>
      <c r="N34" s="37">
        <f t="shared" si="0"/>
        <v>4128268.4999999995</v>
      </c>
    </row>
    <row r="35" spans="1:14" ht="22.5">
      <c r="A35" s="4">
        <v>34</v>
      </c>
      <c r="B35" s="4">
        <v>73</v>
      </c>
      <c r="C35" s="4" t="s">
        <v>8</v>
      </c>
      <c r="D35" s="4">
        <v>1880</v>
      </c>
      <c r="E35" s="4">
        <v>1250</v>
      </c>
      <c r="F35" s="4">
        <v>1.5</v>
      </c>
      <c r="G35" s="4" t="s">
        <v>41</v>
      </c>
      <c r="H35" s="5" t="s">
        <v>25</v>
      </c>
      <c r="I35" s="4" t="s">
        <v>19</v>
      </c>
      <c r="J35" s="10">
        <v>1</v>
      </c>
      <c r="K35" s="11">
        <f t="shared" si="1"/>
        <v>27.706499999999998</v>
      </c>
      <c r="L35" s="11">
        <f t="shared" si="2"/>
        <v>27.706499999999998</v>
      </c>
      <c r="M35" s="37">
        <v>74500</v>
      </c>
      <c r="N35" s="37">
        <f t="shared" si="0"/>
        <v>2064134.2499999998</v>
      </c>
    </row>
    <row r="36" spans="1:14" ht="22.5">
      <c r="A36" s="25">
        <v>35</v>
      </c>
      <c r="B36" s="4">
        <v>73</v>
      </c>
      <c r="C36" s="4" t="s">
        <v>9</v>
      </c>
      <c r="D36" s="4">
        <v>2450</v>
      </c>
      <c r="E36" s="4">
        <v>1250</v>
      </c>
      <c r="F36" s="4">
        <v>1.5</v>
      </c>
      <c r="G36" s="4" t="s">
        <v>41</v>
      </c>
      <c r="H36" s="5" t="s">
        <v>3</v>
      </c>
      <c r="I36" s="4" t="s">
        <v>19</v>
      </c>
      <c r="J36" s="10">
        <v>2</v>
      </c>
      <c r="K36" s="11">
        <f t="shared" si="1"/>
        <v>36.106875000000002</v>
      </c>
      <c r="L36" s="11">
        <f t="shared" si="2"/>
        <v>72.213750000000005</v>
      </c>
      <c r="M36" s="37">
        <v>74500</v>
      </c>
      <c r="N36" s="37">
        <f t="shared" si="0"/>
        <v>5379924.375</v>
      </c>
    </row>
    <row r="37" spans="1:14" ht="22.5">
      <c r="A37" s="4">
        <v>36</v>
      </c>
      <c r="B37" s="4">
        <v>73</v>
      </c>
      <c r="C37" s="4" t="s">
        <v>9</v>
      </c>
      <c r="D37" s="4">
        <v>2450</v>
      </c>
      <c r="E37" s="4">
        <v>1250</v>
      </c>
      <c r="F37" s="4">
        <v>1.5</v>
      </c>
      <c r="G37" s="4" t="s">
        <v>41</v>
      </c>
      <c r="H37" s="5" t="s">
        <v>25</v>
      </c>
      <c r="I37" s="4" t="s">
        <v>19</v>
      </c>
      <c r="J37" s="10">
        <v>1</v>
      </c>
      <c r="K37" s="11">
        <f t="shared" si="1"/>
        <v>36.106875000000002</v>
      </c>
      <c r="L37" s="11">
        <f t="shared" si="2"/>
        <v>36.106875000000002</v>
      </c>
      <c r="M37" s="37">
        <v>74500</v>
      </c>
      <c r="N37" s="37">
        <f t="shared" si="0"/>
        <v>2689962.1875</v>
      </c>
    </row>
    <row r="38" spans="1:14" ht="22.5">
      <c r="A38" s="25">
        <v>37</v>
      </c>
      <c r="B38" s="4">
        <v>73</v>
      </c>
      <c r="C38" s="4" t="s">
        <v>10</v>
      </c>
      <c r="D38" s="4">
        <v>2600</v>
      </c>
      <c r="E38" s="4">
        <v>1250</v>
      </c>
      <c r="F38" s="4">
        <v>1.5</v>
      </c>
      <c r="G38" s="4" t="s">
        <v>41</v>
      </c>
      <c r="H38" s="5" t="s">
        <v>3</v>
      </c>
      <c r="I38" s="4" t="s">
        <v>19</v>
      </c>
      <c r="J38" s="10">
        <v>3</v>
      </c>
      <c r="K38" s="11">
        <f t="shared" si="1"/>
        <v>38.317500000000003</v>
      </c>
      <c r="L38" s="11">
        <f t="shared" si="2"/>
        <v>114.95250000000001</v>
      </c>
      <c r="M38" s="37">
        <v>74500</v>
      </c>
      <c r="N38" s="37">
        <f t="shared" si="0"/>
        <v>8563961.2500000019</v>
      </c>
    </row>
    <row r="39" spans="1:14" ht="22.5">
      <c r="A39" s="4">
        <v>38</v>
      </c>
      <c r="B39" s="4">
        <v>73</v>
      </c>
      <c r="C39" s="4" t="s">
        <v>10</v>
      </c>
      <c r="D39" s="4">
        <v>2600</v>
      </c>
      <c r="E39" s="4">
        <v>1250</v>
      </c>
      <c r="F39" s="4">
        <v>1.5</v>
      </c>
      <c r="G39" s="4" t="s">
        <v>41</v>
      </c>
      <c r="H39" s="5" t="s">
        <v>25</v>
      </c>
      <c r="I39" s="4" t="s">
        <v>19</v>
      </c>
      <c r="J39" s="10">
        <v>2</v>
      </c>
      <c r="K39" s="11">
        <f t="shared" si="1"/>
        <v>38.317500000000003</v>
      </c>
      <c r="L39" s="11">
        <f t="shared" si="2"/>
        <v>76.635000000000005</v>
      </c>
      <c r="M39" s="37">
        <v>74500</v>
      </c>
      <c r="N39" s="37">
        <f t="shared" si="0"/>
        <v>5709307.5</v>
      </c>
    </row>
    <row r="40" spans="1:14" ht="22.5">
      <c r="A40" s="25">
        <v>39</v>
      </c>
      <c r="B40" s="4">
        <v>73</v>
      </c>
      <c r="C40" s="4" t="s">
        <v>11</v>
      </c>
      <c r="D40" s="4">
        <v>2760</v>
      </c>
      <c r="E40" s="4">
        <v>1250</v>
      </c>
      <c r="F40" s="4">
        <v>1.5</v>
      </c>
      <c r="G40" s="4" t="s">
        <v>41</v>
      </c>
      <c r="H40" s="5" t="s">
        <v>3</v>
      </c>
      <c r="I40" s="4" t="s">
        <v>19</v>
      </c>
      <c r="J40" s="10">
        <v>2</v>
      </c>
      <c r="K40" s="11">
        <f t="shared" si="1"/>
        <v>40.6755</v>
      </c>
      <c r="L40" s="11">
        <f t="shared" si="2"/>
        <v>81.350999999999999</v>
      </c>
      <c r="M40" s="37">
        <v>74500</v>
      </c>
      <c r="N40" s="37">
        <f t="shared" si="0"/>
        <v>6060649.5</v>
      </c>
    </row>
    <row r="41" spans="1:14" ht="22.5">
      <c r="A41" s="4">
        <v>40</v>
      </c>
      <c r="B41" s="4">
        <v>73</v>
      </c>
      <c r="C41" s="4" t="s">
        <v>11</v>
      </c>
      <c r="D41" s="4">
        <v>2760</v>
      </c>
      <c r="E41" s="4">
        <v>1250</v>
      </c>
      <c r="F41" s="4">
        <v>1.5</v>
      </c>
      <c r="G41" s="4" t="s">
        <v>41</v>
      </c>
      <c r="H41" s="5" t="s">
        <v>25</v>
      </c>
      <c r="I41" s="4" t="s">
        <v>19</v>
      </c>
      <c r="J41" s="10">
        <v>1</v>
      </c>
      <c r="K41" s="11">
        <f t="shared" si="1"/>
        <v>40.6755</v>
      </c>
      <c r="L41" s="11">
        <f t="shared" si="2"/>
        <v>40.6755</v>
      </c>
      <c r="M41" s="37">
        <v>74500</v>
      </c>
      <c r="N41" s="37">
        <f t="shared" si="0"/>
        <v>3030324.75</v>
      </c>
    </row>
    <row r="42" spans="1:14" ht="22.5">
      <c r="A42" s="25">
        <v>41</v>
      </c>
      <c r="B42" s="4">
        <v>73</v>
      </c>
      <c r="C42" s="4" t="s">
        <v>12</v>
      </c>
      <c r="D42" s="4">
        <v>2850</v>
      </c>
      <c r="E42" s="4">
        <v>1250</v>
      </c>
      <c r="F42" s="4">
        <v>1.5</v>
      </c>
      <c r="G42" s="4" t="s">
        <v>41</v>
      </c>
      <c r="H42" s="5" t="s">
        <v>3</v>
      </c>
      <c r="I42" s="4" t="s">
        <v>19</v>
      </c>
      <c r="J42" s="10">
        <v>2</v>
      </c>
      <c r="K42" s="11">
        <f t="shared" si="1"/>
        <v>42.001874999999998</v>
      </c>
      <c r="L42" s="11">
        <f t="shared" si="2"/>
        <v>84.003749999999997</v>
      </c>
      <c r="M42" s="37">
        <v>74500</v>
      </c>
      <c r="N42" s="37">
        <f t="shared" si="0"/>
        <v>6258279.375</v>
      </c>
    </row>
    <row r="43" spans="1:14" ht="22.5">
      <c r="A43" s="4">
        <v>42</v>
      </c>
      <c r="B43" s="4">
        <v>73</v>
      </c>
      <c r="C43" s="4" t="s">
        <v>12</v>
      </c>
      <c r="D43" s="4">
        <v>2850</v>
      </c>
      <c r="E43" s="4">
        <v>1250</v>
      </c>
      <c r="F43" s="4">
        <v>1.5</v>
      </c>
      <c r="G43" s="4" t="s">
        <v>41</v>
      </c>
      <c r="H43" s="5" t="s">
        <v>25</v>
      </c>
      <c r="I43" s="4" t="s">
        <v>19</v>
      </c>
      <c r="J43" s="10">
        <v>1</v>
      </c>
      <c r="K43" s="11">
        <f t="shared" si="1"/>
        <v>42.001874999999998</v>
      </c>
      <c r="L43" s="11">
        <f t="shared" si="2"/>
        <v>42.001874999999998</v>
      </c>
      <c r="M43" s="37">
        <v>74500</v>
      </c>
      <c r="N43" s="37">
        <f t="shared" si="0"/>
        <v>3129139.6875</v>
      </c>
    </row>
    <row r="45" spans="1:14" ht="26.25" customHeight="1">
      <c r="C45" s="48" t="s">
        <v>121</v>
      </c>
      <c r="L45" s="45">
        <f>SUM(L2:L44)</f>
        <v>6551.2431899999983</v>
      </c>
      <c r="N45" s="46">
        <f>SUM(N2:N44)</f>
        <v>488353525.15499997</v>
      </c>
    </row>
  </sheetData>
  <dataValidations count="1">
    <dataValidation type="list" allowBlank="1" showInputMessage="1" showErrorMessage="1" sqref="H15:H33 H39:H43">
      <formula1>#REF!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'[1]اطلاعات اولیه'!#REF!</xm:f>
          </x14:formula1>
          <xm:sqref>H7:H13 H34:H36</xm:sqref>
        </x14:dataValidation>
        <x14:dataValidation type="list" allowBlank="1" showInputMessage="1" showErrorMessage="1">
          <x14:formula1>
            <xm:f>'[2]اطلاعات اولیه'!#REF!</xm:f>
          </x14:formula1>
          <xm:sqref>H2:H6 H37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7"/>
  <sheetViews>
    <sheetView rightToLeft="1" workbookViewId="0">
      <selection activeCell="N10" sqref="N10"/>
    </sheetView>
  </sheetViews>
  <sheetFormatPr defaultRowHeight="14.25"/>
  <cols>
    <col min="3" max="3" width="25" customWidth="1"/>
    <col min="6" max="6" width="16.875" customWidth="1"/>
  </cols>
  <sheetData>
    <row r="1" spans="1:13" ht="31.5">
      <c r="A1" s="62" t="s">
        <v>0</v>
      </c>
      <c r="B1" s="63" t="s">
        <v>37</v>
      </c>
      <c r="C1" s="62" t="s">
        <v>122</v>
      </c>
      <c r="D1" s="64" t="s">
        <v>123</v>
      </c>
      <c r="E1" s="62" t="s">
        <v>39</v>
      </c>
      <c r="F1" s="64" t="s">
        <v>1</v>
      </c>
      <c r="G1" s="62" t="s">
        <v>2</v>
      </c>
      <c r="H1" s="65" t="s">
        <v>18</v>
      </c>
      <c r="I1" s="62" t="s">
        <v>124</v>
      </c>
      <c r="J1" s="62" t="s">
        <v>125</v>
      </c>
      <c r="K1" s="62" t="s">
        <v>126</v>
      </c>
      <c r="L1" s="62" t="s">
        <v>127</v>
      </c>
      <c r="M1" s="62" t="s">
        <v>128</v>
      </c>
    </row>
    <row r="2" spans="1:13" ht="15.75">
      <c r="A2" s="66">
        <v>3728</v>
      </c>
      <c r="B2" s="66">
        <v>636</v>
      </c>
      <c r="C2" s="66" t="s">
        <v>129</v>
      </c>
      <c r="D2" s="67" t="s">
        <v>130</v>
      </c>
      <c r="E2" s="66" t="s">
        <v>131</v>
      </c>
      <c r="F2" s="68" t="s">
        <v>132</v>
      </c>
      <c r="G2" s="69" t="s">
        <v>133</v>
      </c>
      <c r="H2" s="70" t="s">
        <v>72</v>
      </c>
      <c r="I2" s="71" t="s">
        <v>134</v>
      </c>
      <c r="J2" s="66">
        <v>1</v>
      </c>
      <c r="K2" s="72" t="s">
        <v>135</v>
      </c>
      <c r="L2" s="73"/>
      <c r="M2" s="74"/>
    </row>
    <row r="3" spans="1:13" ht="15.75">
      <c r="A3" s="66">
        <v>3761</v>
      </c>
      <c r="B3" s="66">
        <v>643</v>
      </c>
      <c r="C3" s="66" t="s">
        <v>136</v>
      </c>
      <c r="D3" s="67"/>
      <c r="E3" s="66" t="s">
        <v>137</v>
      </c>
      <c r="F3" s="68" t="s">
        <v>139</v>
      </c>
      <c r="G3" s="69" t="s">
        <v>140</v>
      </c>
      <c r="H3" s="70" t="s">
        <v>72</v>
      </c>
      <c r="I3" s="71" t="s">
        <v>141</v>
      </c>
      <c r="J3" s="66">
        <v>105</v>
      </c>
      <c r="K3" s="72" t="s">
        <v>135</v>
      </c>
      <c r="L3" s="73"/>
      <c r="M3" s="74"/>
    </row>
    <row r="4" spans="1:13" ht="15.75">
      <c r="A4" s="66">
        <v>3762</v>
      </c>
      <c r="B4" s="66">
        <v>643</v>
      </c>
      <c r="C4" s="66" t="s">
        <v>138</v>
      </c>
      <c r="D4" s="67"/>
      <c r="E4" s="66" t="s">
        <v>137</v>
      </c>
      <c r="F4" s="68" t="s">
        <v>139</v>
      </c>
      <c r="G4" s="69" t="s">
        <v>140</v>
      </c>
      <c r="H4" s="70" t="s">
        <v>72</v>
      </c>
      <c r="I4" s="71" t="s">
        <v>141</v>
      </c>
      <c r="J4" s="66">
        <v>44</v>
      </c>
      <c r="K4" s="72" t="s">
        <v>135</v>
      </c>
      <c r="L4" s="73"/>
      <c r="M4" s="74"/>
    </row>
    <row r="5" spans="1:13" ht="15.75">
      <c r="A5" s="66">
        <v>620</v>
      </c>
      <c r="B5" s="66">
        <v>93</v>
      </c>
      <c r="C5" s="66" t="s">
        <v>142</v>
      </c>
      <c r="D5" s="67" t="s">
        <v>143</v>
      </c>
      <c r="E5" s="66" t="s">
        <v>144</v>
      </c>
      <c r="F5" s="68" t="s">
        <v>162</v>
      </c>
      <c r="G5" s="69" t="s">
        <v>61</v>
      </c>
      <c r="H5" s="70" t="s">
        <v>163</v>
      </c>
      <c r="I5" s="75" t="s">
        <v>164</v>
      </c>
      <c r="J5" s="66">
        <v>24</v>
      </c>
      <c r="K5" s="72" t="s">
        <v>135</v>
      </c>
      <c r="L5" s="73"/>
      <c r="M5" s="74"/>
    </row>
    <row r="6" spans="1:13" ht="15.75">
      <c r="A6" s="66">
        <v>621</v>
      </c>
      <c r="B6" s="66">
        <v>93</v>
      </c>
      <c r="C6" s="66" t="s">
        <v>142</v>
      </c>
      <c r="D6" s="67" t="s">
        <v>145</v>
      </c>
      <c r="E6" s="66" t="s">
        <v>144</v>
      </c>
      <c r="F6" s="68" t="s">
        <v>165</v>
      </c>
      <c r="G6" s="69" t="s">
        <v>61</v>
      </c>
      <c r="H6" s="70" t="s">
        <v>163</v>
      </c>
      <c r="I6" s="75" t="s">
        <v>164</v>
      </c>
      <c r="J6" s="66">
        <v>48</v>
      </c>
      <c r="K6" s="72" t="s">
        <v>135</v>
      </c>
      <c r="L6" s="73"/>
      <c r="M6" s="74"/>
    </row>
    <row r="7" spans="1:13" ht="15.75">
      <c r="A7" s="66">
        <v>622</v>
      </c>
      <c r="B7" s="66">
        <v>93</v>
      </c>
      <c r="C7" s="66" t="s">
        <v>146</v>
      </c>
      <c r="D7" s="67" t="s">
        <v>147</v>
      </c>
      <c r="E7" s="66" t="s">
        <v>144</v>
      </c>
      <c r="F7" s="68" t="s">
        <v>166</v>
      </c>
      <c r="G7" s="69" t="s">
        <v>61</v>
      </c>
      <c r="H7" s="70" t="s">
        <v>163</v>
      </c>
      <c r="I7" s="75" t="s">
        <v>164</v>
      </c>
      <c r="J7" s="66">
        <v>1</v>
      </c>
      <c r="K7" s="72" t="s">
        <v>135</v>
      </c>
      <c r="L7" s="73"/>
      <c r="M7" s="74"/>
    </row>
    <row r="8" spans="1:13" ht="15.75">
      <c r="A8" s="66">
        <v>623</v>
      </c>
      <c r="B8" s="66">
        <v>93</v>
      </c>
      <c r="C8" s="66" t="s">
        <v>148</v>
      </c>
      <c r="D8" s="67" t="s">
        <v>149</v>
      </c>
      <c r="E8" s="66" t="s">
        <v>144</v>
      </c>
      <c r="F8" s="68" t="s">
        <v>165</v>
      </c>
      <c r="G8" s="69" t="s">
        <v>61</v>
      </c>
      <c r="H8" s="70" t="s">
        <v>163</v>
      </c>
      <c r="I8" s="75" t="s">
        <v>164</v>
      </c>
      <c r="J8" s="66">
        <v>6</v>
      </c>
      <c r="K8" s="72" t="s">
        <v>135</v>
      </c>
      <c r="L8" s="73"/>
      <c r="M8" s="74"/>
    </row>
    <row r="9" spans="1:13" ht="15.75">
      <c r="A9" s="66">
        <v>624</v>
      </c>
      <c r="B9" s="66">
        <v>93</v>
      </c>
      <c r="C9" s="66" t="s">
        <v>148</v>
      </c>
      <c r="D9" s="67" t="s">
        <v>150</v>
      </c>
      <c r="E9" s="66" t="s">
        <v>144</v>
      </c>
      <c r="F9" s="68" t="s">
        <v>162</v>
      </c>
      <c r="G9" s="69" t="s">
        <v>61</v>
      </c>
      <c r="H9" s="70" t="s">
        <v>163</v>
      </c>
      <c r="I9" s="75" t="s">
        <v>164</v>
      </c>
      <c r="J9" s="66">
        <v>1</v>
      </c>
      <c r="K9" s="72" t="s">
        <v>135</v>
      </c>
      <c r="L9" s="73"/>
      <c r="M9" s="74"/>
    </row>
    <row r="10" spans="1:13" ht="15.75">
      <c r="A10" s="66">
        <v>625</v>
      </c>
      <c r="B10" s="66">
        <v>93</v>
      </c>
      <c r="C10" s="66" t="s">
        <v>148</v>
      </c>
      <c r="D10" s="67" t="s">
        <v>151</v>
      </c>
      <c r="E10" s="66" t="s">
        <v>144</v>
      </c>
      <c r="F10" s="68" t="s">
        <v>162</v>
      </c>
      <c r="G10" s="69" t="s">
        <v>61</v>
      </c>
      <c r="H10" s="70" t="s">
        <v>163</v>
      </c>
      <c r="I10" s="75" t="s">
        <v>164</v>
      </c>
      <c r="J10" s="66">
        <v>3</v>
      </c>
      <c r="K10" s="72" t="s">
        <v>135</v>
      </c>
      <c r="L10" s="73"/>
      <c r="M10" s="74"/>
    </row>
    <row r="11" spans="1:13" ht="15.75">
      <c r="A11" s="66">
        <v>626</v>
      </c>
      <c r="B11" s="66">
        <v>93</v>
      </c>
      <c r="C11" s="66" t="s">
        <v>148</v>
      </c>
      <c r="D11" s="67" t="s">
        <v>152</v>
      </c>
      <c r="E11" s="66" t="s">
        <v>144</v>
      </c>
      <c r="F11" s="68" t="s">
        <v>165</v>
      </c>
      <c r="G11" s="69" t="s">
        <v>61</v>
      </c>
      <c r="H11" s="70" t="s">
        <v>163</v>
      </c>
      <c r="I11" s="75" t="s">
        <v>164</v>
      </c>
      <c r="J11" s="66">
        <v>11</v>
      </c>
      <c r="K11" s="72" t="s">
        <v>135</v>
      </c>
      <c r="L11" s="73"/>
      <c r="M11" s="74"/>
    </row>
    <row r="12" spans="1:13" ht="15.75">
      <c r="A12" s="66">
        <v>627</v>
      </c>
      <c r="B12" s="66">
        <v>93</v>
      </c>
      <c r="C12" s="66" t="s">
        <v>148</v>
      </c>
      <c r="D12" s="67" t="s">
        <v>153</v>
      </c>
      <c r="E12" s="66" t="s">
        <v>144</v>
      </c>
      <c r="F12" s="68" t="s">
        <v>162</v>
      </c>
      <c r="G12" s="69" t="s">
        <v>61</v>
      </c>
      <c r="H12" s="70" t="s">
        <v>163</v>
      </c>
      <c r="I12" s="75" t="s">
        <v>164</v>
      </c>
      <c r="J12" s="66">
        <v>3</v>
      </c>
      <c r="K12" s="72" t="s">
        <v>135</v>
      </c>
      <c r="L12" s="73"/>
      <c r="M12" s="74"/>
    </row>
    <row r="13" spans="1:13" ht="15.75">
      <c r="A13" s="66">
        <v>628</v>
      </c>
      <c r="B13" s="66">
        <v>94</v>
      </c>
      <c r="C13" s="66" t="s">
        <v>154</v>
      </c>
      <c r="D13" s="67" t="s">
        <v>155</v>
      </c>
      <c r="E13" s="66" t="s">
        <v>144</v>
      </c>
      <c r="F13" s="68" t="s">
        <v>166</v>
      </c>
      <c r="G13" s="69" t="s">
        <v>61</v>
      </c>
      <c r="H13" s="70" t="s">
        <v>163</v>
      </c>
      <c r="I13" s="75" t="s">
        <v>164</v>
      </c>
      <c r="J13" s="66">
        <v>1</v>
      </c>
      <c r="K13" s="72" t="s">
        <v>135</v>
      </c>
      <c r="L13" s="73"/>
      <c r="M13" s="74"/>
    </row>
    <row r="14" spans="1:13" ht="15.75">
      <c r="A14" s="66">
        <v>629</v>
      </c>
      <c r="B14" s="66">
        <v>94</v>
      </c>
      <c r="C14" s="66" t="s">
        <v>156</v>
      </c>
      <c r="D14" s="67" t="s">
        <v>157</v>
      </c>
      <c r="E14" s="66" t="s">
        <v>131</v>
      </c>
      <c r="F14" s="68" t="s">
        <v>166</v>
      </c>
      <c r="G14" s="69" t="s">
        <v>167</v>
      </c>
      <c r="H14" s="70" t="s">
        <v>163</v>
      </c>
      <c r="I14" s="75" t="s">
        <v>164</v>
      </c>
      <c r="J14" s="66">
        <v>24</v>
      </c>
      <c r="K14" s="72" t="s">
        <v>135</v>
      </c>
      <c r="L14" s="73"/>
      <c r="M14" s="74"/>
    </row>
    <row r="15" spans="1:13" ht="15.75">
      <c r="A15" s="66">
        <v>630</v>
      </c>
      <c r="B15" s="66">
        <v>94</v>
      </c>
      <c r="C15" s="66" t="s">
        <v>158</v>
      </c>
      <c r="D15" s="67" t="s">
        <v>159</v>
      </c>
      <c r="E15" s="66" t="s">
        <v>131</v>
      </c>
      <c r="F15" s="68" t="s">
        <v>166</v>
      </c>
      <c r="G15" s="69" t="s">
        <v>167</v>
      </c>
      <c r="H15" s="70" t="s">
        <v>163</v>
      </c>
      <c r="I15" s="75" t="s">
        <v>164</v>
      </c>
      <c r="J15" s="66">
        <v>10</v>
      </c>
      <c r="K15" s="72" t="s">
        <v>135</v>
      </c>
      <c r="L15" s="73"/>
      <c r="M15" s="74"/>
    </row>
    <row r="16" spans="1:13" ht="15.75">
      <c r="A16" s="66">
        <v>631</v>
      </c>
      <c r="B16" s="66">
        <v>94</v>
      </c>
      <c r="C16" s="66" t="s">
        <v>160</v>
      </c>
      <c r="D16" s="67" t="s">
        <v>161</v>
      </c>
      <c r="E16" s="66" t="s">
        <v>137</v>
      </c>
      <c r="F16" s="68" t="s">
        <v>166</v>
      </c>
      <c r="G16" s="69" t="s">
        <v>167</v>
      </c>
      <c r="H16" s="70" t="s">
        <v>163</v>
      </c>
      <c r="I16" s="75" t="s">
        <v>164</v>
      </c>
      <c r="J16" s="66">
        <v>720</v>
      </c>
      <c r="K16" s="72" t="s">
        <v>135</v>
      </c>
      <c r="L16" s="73"/>
      <c r="M16" s="74"/>
    </row>
    <row r="17" spans="1:13" ht="15.75">
      <c r="A17" s="66">
        <v>633</v>
      </c>
      <c r="B17" s="66">
        <v>94</v>
      </c>
      <c r="C17" s="66" t="s">
        <v>168</v>
      </c>
      <c r="D17" s="67" t="s">
        <v>169</v>
      </c>
      <c r="E17" s="66" t="s">
        <v>137</v>
      </c>
      <c r="F17" s="68" t="s">
        <v>166</v>
      </c>
      <c r="G17" s="69" t="s">
        <v>170</v>
      </c>
      <c r="H17" s="70" t="s">
        <v>163</v>
      </c>
      <c r="I17" s="75" t="s">
        <v>164</v>
      </c>
      <c r="J17" s="66">
        <v>720</v>
      </c>
      <c r="K17" s="72" t="s">
        <v>135</v>
      </c>
      <c r="L17" s="73"/>
      <c r="M17" s="74"/>
    </row>
    <row r="18" spans="1:13" ht="15.75">
      <c r="A18" s="66">
        <v>636</v>
      </c>
      <c r="B18" s="66">
        <v>95</v>
      </c>
      <c r="C18" s="66" t="s">
        <v>171</v>
      </c>
      <c r="D18" s="67" t="s">
        <v>172</v>
      </c>
      <c r="E18" s="66" t="s">
        <v>137</v>
      </c>
      <c r="F18" s="68" t="s">
        <v>166</v>
      </c>
      <c r="G18" s="69" t="s">
        <v>203</v>
      </c>
      <c r="H18" s="70" t="s">
        <v>163</v>
      </c>
      <c r="I18" s="75" t="s">
        <v>164</v>
      </c>
      <c r="J18" s="66">
        <v>1690</v>
      </c>
      <c r="K18" s="72" t="s">
        <v>135</v>
      </c>
      <c r="L18" s="73"/>
      <c r="M18" s="74"/>
    </row>
    <row r="19" spans="1:13" ht="15.75">
      <c r="A19" s="66">
        <v>637</v>
      </c>
      <c r="B19" s="66">
        <v>95</v>
      </c>
      <c r="C19" s="66" t="s">
        <v>173</v>
      </c>
      <c r="D19" s="67" t="s">
        <v>174</v>
      </c>
      <c r="E19" s="66" t="s">
        <v>137</v>
      </c>
      <c r="F19" s="68" t="s">
        <v>166</v>
      </c>
      <c r="G19" s="69" t="s">
        <v>203</v>
      </c>
      <c r="H19" s="70" t="s">
        <v>163</v>
      </c>
      <c r="I19" s="75" t="s">
        <v>164</v>
      </c>
      <c r="J19" s="66">
        <v>250</v>
      </c>
      <c r="K19" s="72" t="s">
        <v>135</v>
      </c>
      <c r="L19" s="73"/>
      <c r="M19" s="74"/>
    </row>
    <row r="20" spans="1:13" ht="15.75">
      <c r="A20" s="66">
        <v>638</v>
      </c>
      <c r="B20" s="66">
        <v>95</v>
      </c>
      <c r="C20" s="66" t="s">
        <v>175</v>
      </c>
      <c r="D20" s="67" t="s">
        <v>176</v>
      </c>
      <c r="E20" s="66" t="s">
        <v>137</v>
      </c>
      <c r="F20" s="68" t="s">
        <v>166</v>
      </c>
      <c r="G20" s="69" t="s">
        <v>203</v>
      </c>
      <c r="H20" s="70" t="s">
        <v>163</v>
      </c>
      <c r="I20" s="75" t="s">
        <v>164</v>
      </c>
      <c r="J20" s="66">
        <v>195</v>
      </c>
      <c r="K20" s="72" t="s">
        <v>135</v>
      </c>
      <c r="L20" s="73"/>
      <c r="M20" s="74"/>
    </row>
    <row r="21" spans="1:13" ht="15.75">
      <c r="A21" s="66">
        <v>639</v>
      </c>
      <c r="B21" s="66">
        <v>95</v>
      </c>
      <c r="C21" s="66" t="s">
        <v>177</v>
      </c>
      <c r="D21" s="67" t="s">
        <v>172</v>
      </c>
      <c r="E21" s="66" t="s">
        <v>137</v>
      </c>
      <c r="F21" s="68" t="s">
        <v>166</v>
      </c>
      <c r="G21" s="69" t="s">
        <v>203</v>
      </c>
      <c r="H21" s="70" t="s">
        <v>163</v>
      </c>
      <c r="I21" s="75" t="s">
        <v>164</v>
      </c>
      <c r="J21" s="66">
        <v>390</v>
      </c>
      <c r="K21" s="72" t="s">
        <v>135</v>
      </c>
      <c r="L21" s="73"/>
      <c r="M21" s="74"/>
    </row>
    <row r="22" spans="1:13" ht="15.75">
      <c r="A22" s="66">
        <v>640</v>
      </c>
      <c r="B22" s="66">
        <v>95</v>
      </c>
      <c r="C22" s="66" t="s">
        <v>178</v>
      </c>
      <c r="D22" s="67" t="s">
        <v>179</v>
      </c>
      <c r="E22" s="66" t="s">
        <v>137</v>
      </c>
      <c r="F22" s="68" t="s">
        <v>166</v>
      </c>
      <c r="G22" s="69" t="s">
        <v>203</v>
      </c>
      <c r="H22" s="70" t="s">
        <v>163</v>
      </c>
      <c r="I22" s="75" t="s">
        <v>164</v>
      </c>
      <c r="J22" s="66">
        <v>770</v>
      </c>
      <c r="K22" s="72" t="s">
        <v>135</v>
      </c>
      <c r="L22" s="73"/>
      <c r="M22" s="74"/>
    </row>
    <row r="23" spans="1:13" ht="15.75">
      <c r="A23" s="66">
        <v>641</v>
      </c>
      <c r="B23" s="66">
        <v>95</v>
      </c>
      <c r="C23" s="66" t="s">
        <v>180</v>
      </c>
      <c r="D23" s="67" t="s">
        <v>174</v>
      </c>
      <c r="E23" s="66" t="s">
        <v>137</v>
      </c>
      <c r="F23" s="68" t="s">
        <v>166</v>
      </c>
      <c r="G23" s="69" t="s">
        <v>203</v>
      </c>
      <c r="H23" s="70" t="s">
        <v>163</v>
      </c>
      <c r="I23" s="75" t="s">
        <v>164</v>
      </c>
      <c r="J23" s="66">
        <v>390</v>
      </c>
      <c r="K23" s="72" t="s">
        <v>135</v>
      </c>
      <c r="L23" s="73"/>
      <c r="M23" s="74"/>
    </row>
    <row r="24" spans="1:13" ht="15.75">
      <c r="A24" s="66">
        <v>642</v>
      </c>
      <c r="B24" s="66">
        <v>95</v>
      </c>
      <c r="C24" s="66" t="s">
        <v>181</v>
      </c>
      <c r="D24" s="67" t="s">
        <v>176</v>
      </c>
      <c r="E24" s="66" t="s">
        <v>137</v>
      </c>
      <c r="F24" s="68" t="s">
        <v>166</v>
      </c>
      <c r="G24" s="69" t="s">
        <v>203</v>
      </c>
      <c r="H24" s="70" t="s">
        <v>163</v>
      </c>
      <c r="I24" s="75" t="s">
        <v>164</v>
      </c>
      <c r="J24" s="66">
        <v>195</v>
      </c>
      <c r="K24" s="72" t="s">
        <v>135</v>
      </c>
      <c r="L24" s="73"/>
      <c r="M24" s="74"/>
    </row>
    <row r="25" spans="1:13" ht="15.75">
      <c r="A25" s="66">
        <v>643</v>
      </c>
      <c r="B25" s="66">
        <v>95</v>
      </c>
      <c r="C25" s="66" t="s">
        <v>182</v>
      </c>
      <c r="D25" s="67" t="s">
        <v>183</v>
      </c>
      <c r="E25" s="66" t="s">
        <v>137</v>
      </c>
      <c r="F25" s="68" t="s">
        <v>166</v>
      </c>
      <c r="G25" s="69" t="s">
        <v>203</v>
      </c>
      <c r="H25" s="70" t="s">
        <v>163</v>
      </c>
      <c r="I25" s="75" t="s">
        <v>164</v>
      </c>
      <c r="J25" s="66">
        <v>740</v>
      </c>
      <c r="K25" s="72" t="s">
        <v>135</v>
      </c>
      <c r="L25" s="73"/>
      <c r="M25" s="74"/>
    </row>
    <row r="26" spans="1:13" ht="15.75">
      <c r="A26" s="66">
        <v>644</v>
      </c>
      <c r="B26" s="66">
        <v>96</v>
      </c>
      <c r="C26" s="66" t="s">
        <v>184</v>
      </c>
      <c r="D26" s="67" t="s">
        <v>185</v>
      </c>
      <c r="E26" s="66" t="s">
        <v>137</v>
      </c>
      <c r="F26" s="68" t="s">
        <v>166</v>
      </c>
      <c r="G26" s="69" t="s">
        <v>203</v>
      </c>
      <c r="H26" s="70" t="s">
        <v>163</v>
      </c>
      <c r="I26" s="75" t="s">
        <v>164</v>
      </c>
      <c r="J26" s="66">
        <v>750</v>
      </c>
      <c r="K26" s="72" t="s">
        <v>135</v>
      </c>
      <c r="L26" s="73"/>
      <c r="M26" s="74"/>
    </row>
    <row r="27" spans="1:13" ht="15.75">
      <c r="A27" s="66">
        <v>645</v>
      </c>
      <c r="B27" s="66">
        <v>96</v>
      </c>
      <c r="C27" s="66" t="s">
        <v>186</v>
      </c>
      <c r="D27" s="67" t="s">
        <v>176</v>
      </c>
      <c r="E27" s="66" t="s">
        <v>137</v>
      </c>
      <c r="F27" s="68" t="s">
        <v>166</v>
      </c>
      <c r="G27" s="69" t="s">
        <v>203</v>
      </c>
      <c r="H27" s="70" t="s">
        <v>163</v>
      </c>
      <c r="I27" s="75" t="s">
        <v>164</v>
      </c>
      <c r="J27" s="66">
        <v>75</v>
      </c>
      <c r="K27" s="72" t="s">
        <v>135</v>
      </c>
      <c r="L27" s="73"/>
      <c r="M27" s="74"/>
    </row>
    <row r="28" spans="1:13" ht="15.75">
      <c r="A28" s="66">
        <v>646</v>
      </c>
      <c r="B28" s="66">
        <v>96</v>
      </c>
      <c r="C28" s="66" t="s">
        <v>187</v>
      </c>
      <c r="D28" s="67" t="s">
        <v>188</v>
      </c>
      <c r="E28" s="66" t="s">
        <v>137</v>
      </c>
      <c r="F28" s="68" t="s">
        <v>166</v>
      </c>
      <c r="G28" s="69" t="s">
        <v>203</v>
      </c>
      <c r="H28" s="70" t="s">
        <v>163</v>
      </c>
      <c r="I28" s="75" t="s">
        <v>164</v>
      </c>
      <c r="J28" s="66">
        <v>75</v>
      </c>
      <c r="K28" s="72" t="s">
        <v>135</v>
      </c>
      <c r="L28" s="73"/>
      <c r="M28" s="74"/>
    </row>
    <row r="29" spans="1:13" ht="15.75">
      <c r="A29" s="66">
        <v>647</v>
      </c>
      <c r="B29" s="66">
        <v>96</v>
      </c>
      <c r="C29" s="66" t="s">
        <v>189</v>
      </c>
      <c r="D29" s="67" t="s">
        <v>190</v>
      </c>
      <c r="E29" s="66" t="s">
        <v>137</v>
      </c>
      <c r="F29" s="68" t="s">
        <v>166</v>
      </c>
      <c r="G29" s="69" t="s">
        <v>203</v>
      </c>
      <c r="H29" s="70" t="s">
        <v>163</v>
      </c>
      <c r="I29" s="75" t="s">
        <v>164</v>
      </c>
      <c r="J29" s="66">
        <v>720</v>
      </c>
      <c r="K29" s="72" t="s">
        <v>135</v>
      </c>
      <c r="L29" s="73"/>
      <c r="M29" s="74"/>
    </row>
    <row r="30" spans="1:13" ht="15.75">
      <c r="A30" s="66">
        <v>648</v>
      </c>
      <c r="B30" s="66">
        <v>96</v>
      </c>
      <c r="C30" s="66" t="s">
        <v>191</v>
      </c>
      <c r="D30" s="67" t="s">
        <v>176</v>
      </c>
      <c r="E30" s="66" t="s">
        <v>137</v>
      </c>
      <c r="F30" s="68" t="s">
        <v>166</v>
      </c>
      <c r="G30" s="69" t="s">
        <v>203</v>
      </c>
      <c r="H30" s="70" t="s">
        <v>163</v>
      </c>
      <c r="I30" s="75" t="s">
        <v>164</v>
      </c>
      <c r="J30" s="66">
        <v>2880</v>
      </c>
      <c r="K30" s="72" t="s">
        <v>135</v>
      </c>
      <c r="L30" s="73"/>
      <c r="M30" s="74"/>
    </row>
    <row r="31" spans="1:13" ht="15.75">
      <c r="A31" s="66">
        <v>649</v>
      </c>
      <c r="B31" s="66">
        <v>96</v>
      </c>
      <c r="C31" s="66" t="s">
        <v>192</v>
      </c>
      <c r="D31" s="67" t="s">
        <v>172</v>
      </c>
      <c r="E31" s="66" t="s">
        <v>137</v>
      </c>
      <c r="F31" s="68" t="s">
        <v>166</v>
      </c>
      <c r="G31" s="69" t="s">
        <v>203</v>
      </c>
      <c r="H31" s="70" t="s">
        <v>163</v>
      </c>
      <c r="I31" s="75" t="s">
        <v>164</v>
      </c>
      <c r="J31" s="66">
        <v>2880</v>
      </c>
      <c r="K31" s="72" t="s">
        <v>135</v>
      </c>
      <c r="L31" s="73"/>
      <c r="M31" s="74"/>
    </row>
    <row r="32" spans="1:13" ht="15.75">
      <c r="A32" s="66">
        <v>650</v>
      </c>
      <c r="B32" s="66">
        <v>96</v>
      </c>
      <c r="C32" s="66" t="s">
        <v>193</v>
      </c>
      <c r="D32" s="67" t="s">
        <v>194</v>
      </c>
      <c r="E32" s="66" t="s">
        <v>137</v>
      </c>
      <c r="F32" s="68" t="s">
        <v>166</v>
      </c>
      <c r="G32" s="69" t="s">
        <v>203</v>
      </c>
      <c r="H32" s="70" t="s">
        <v>163</v>
      </c>
      <c r="I32" s="75" t="s">
        <v>164</v>
      </c>
      <c r="J32" s="66">
        <v>5760</v>
      </c>
      <c r="K32" s="72" t="s">
        <v>135</v>
      </c>
      <c r="L32" s="73"/>
      <c r="M32" s="74"/>
    </row>
    <row r="33" spans="1:13" ht="15.75">
      <c r="A33" s="66">
        <v>651</v>
      </c>
      <c r="B33" s="66">
        <v>97</v>
      </c>
      <c r="C33" s="66" t="s">
        <v>195</v>
      </c>
      <c r="D33" s="67" t="s">
        <v>174</v>
      </c>
      <c r="E33" s="66" t="s">
        <v>137</v>
      </c>
      <c r="F33" s="68" t="s">
        <v>166</v>
      </c>
      <c r="G33" s="69" t="s">
        <v>203</v>
      </c>
      <c r="H33" s="70" t="s">
        <v>163</v>
      </c>
      <c r="I33" s="75" t="s">
        <v>164</v>
      </c>
      <c r="J33" s="66">
        <v>2880</v>
      </c>
      <c r="K33" s="72" t="s">
        <v>135</v>
      </c>
      <c r="L33" s="73"/>
      <c r="M33" s="74"/>
    </row>
    <row r="34" spans="1:13" ht="15.75">
      <c r="A34" s="66">
        <v>652</v>
      </c>
      <c r="B34" s="66">
        <v>97</v>
      </c>
      <c r="C34" s="66" t="s">
        <v>196</v>
      </c>
      <c r="D34" s="67" t="s">
        <v>176</v>
      </c>
      <c r="E34" s="66" t="s">
        <v>137</v>
      </c>
      <c r="F34" s="68" t="s">
        <v>166</v>
      </c>
      <c r="G34" s="69" t="s">
        <v>203</v>
      </c>
      <c r="H34" s="70" t="s">
        <v>163</v>
      </c>
      <c r="I34" s="75" t="s">
        <v>164</v>
      </c>
      <c r="J34" s="66">
        <v>150</v>
      </c>
      <c r="K34" s="72" t="s">
        <v>135</v>
      </c>
      <c r="L34" s="73"/>
      <c r="M34" s="74"/>
    </row>
    <row r="35" spans="1:13" ht="15.75">
      <c r="A35" s="66">
        <v>653</v>
      </c>
      <c r="B35" s="66">
        <v>97</v>
      </c>
      <c r="C35" s="66" t="s">
        <v>197</v>
      </c>
      <c r="D35" s="67" t="s">
        <v>176</v>
      </c>
      <c r="E35" s="66" t="s">
        <v>137</v>
      </c>
      <c r="F35" s="68" t="s">
        <v>166</v>
      </c>
      <c r="G35" s="69" t="s">
        <v>203</v>
      </c>
      <c r="H35" s="70" t="s">
        <v>163</v>
      </c>
      <c r="I35" s="75" t="s">
        <v>164</v>
      </c>
      <c r="J35" s="66">
        <v>50</v>
      </c>
      <c r="K35" s="72" t="s">
        <v>135</v>
      </c>
      <c r="L35" s="73"/>
      <c r="M35" s="74"/>
    </row>
    <row r="36" spans="1:13" ht="15.75">
      <c r="A36" s="66">
        <v>654</v>
      </c>
      <c r="B36" s="66">
        <v>97</v>
      </c>
      <c r="C36" s="66" t="s">
        <v>198</v>
      </c>
      <c r="D36" s="67" t="s">
        <v>172</v>
      </c>
      <c r="E36" s="66" t="s">
        <v>137</v>
      </c>
      <c r="F36" s="68" t="s">
        <v>166</v>
      </c>
      <c r="G36" s="69" t="s">
        <v>203</v>
      </c>
      <c r="H36" s="70" t="s">
        <v>163</v>
      </c>
      <c r="I36" s="75" t="s">
        <v>164</v>
      </c>
      <c r="J36" s="66">
        <v>200</v>
      </c>
      <c r="K36" s="72" t="s">
        <v>135</v>
      </c>
      <c r="L36" s="73"/>
      <c r="M36" s="74"/>
    </row>
    <row r="37" spans="1:13" ht="15.75">
      <c r="A37" s="66">
        <v>655</v>
      </c>
      <c r="B37" s="66">
        <v>97</v>
      </c>
      <c r="C37" s="66" t="s">
        <v>199</v>
      </c>
      <c r="D37" s="67" t="s">
        <v>200</v>
      </c>
      <c r="E37" s="66" t="s">
        <v>137</v>
      </c>
      <c r="F37" s="68" t="s">
        <v>166</v>
      </c>
      <c r="G37" s="69" t="s">
        <v>203</v>
      </c>
      <c r="H37" s="70" t="s">
        <v>163</v>
      </c>
      <c r="I37" s="75" t="s">
        <v>164</v>
      </c>
      <c r="J37" s="66">
        <v>200</v>
      </c>
      <c r="K37" s="72" t="s">
        <v>135</v>
      </c>
      <c r="L37" s="73"/>
      <c r="M37" s="74"/>
    </row>
    <row r="38" spans="1:13" ht="15.75">
      <c r="A38" s="66">
        <v>656</v>
      </c>
      <c r="B38" s="66">
        <v>97</v>
      </c>
      <c r="C38" s="66" t="s">
        <v>201</v>
      </c>
      <c r="D38" s="67" t="s">
        <v>202</v>
      </c>
      <c r="E38" s="66" t="s">
        <v>137</v>
      </c>
      <c r="F38" s="68" t="s">
        <v>166</v>
      </c>
      <c r="G38" s="69" t="s">
        <v>203</v>
      </c>
      <c r="H38" s="70" t="s">
        <v>163</v>
      </c>
      <c r="I38" s="75" t="s">
        <v>164</v>
      </c>
      <c r="J38" s="66">
        <v>200</v>
      </c>
      <c r="K38" s="72" t="s">
        <v>135</v>
      </c>
      <c r="L38" s="73"/>
      <c r="M38" s="74"/>
    </row>
    <row r="39" spans="1:13" ht="15.75">
      <c r="A39" s="66">
        <v>657</v>
      </c>
      <c r="B39" s="66">
        <v>97</v>
      </c>
      <c r="C39" s="66" t="s">
        <v>195</v>
      </c>
      <c r="D39" s="67" t="s">
        <v>174</v>
      </c>
      <c r="E39" s="66" t="s">
        <v>137</v>
      </c>
      <c r="F39" s="68" t="s">
        <v>166</v>
      </c>
      <c r="G39" s="69" t="s">
        <v>203</v>
      </c>
      <c r="H39" s="70" t="s">
        <v>163</v>
      </c>
      <c r="I39" s="75" t="s">
        <v>164</v>
      </c>
      <c r="J39" s="66">
        <v>200</v>
      </c>
      <c r="K39" s="72" t="s">
        <v>135</v>
      </c>
      <c r="L39" s="73"/>
      <c r="M39" s="74"/>
    </row>
    <row r="40" spans="1:13" ht="15.75">
      <c r="A40" s="66">
        <v>676</v>
      </c>
      <c r="B40" s="66">
        <v>100</v>
      </c>
      <c r="C40" s="66" t="s">
        <v>204</v>
      </c>
      <c r="D40" s="67" t="s">
        <v>205</v>
      </c>
      <c r="E40" s="66" t="s">
        <v>41</v>
      </c>
      <c r="F40" s="68" t="s">
        <v>210</v>
      </c>
      <c r="G40" s="69" t="s">
        <v>53</v>
      </c>
      <c r="H40" s="70" t="s">
        <v>211</v>
      </c>
      <c r="I40" s="75" t="s">
        <v>212</v>
      </c>
      <c r="J40" s="66">
        <v>1</v>
      </c>
      <c r="K40" s="72" t="s">
        <v>135</v>
      </c>
      <c r="L40" s="73"/>
      <c r="M40" s="74"/>
    </row>
    <row r="41" spans="1:13" ht="15.75">
      <c r="A41" s="66">
        <v>677</v>
      </c>
      <c r="B41" s="66">
        <v>100</v>
      </c>
      <c r="C41" s="66" t="s">
        <v>206</v>
      </c>
      <c r="D41" s="67" t="s">
        <v>207</v>
      </c>
      <c r="E41" s="66" t="s">
        <v>131</v>
      </c>
      <c r="F41" s="68" t="s">
        <v>210</v>
      </c>
      <c r="G41" s="69" t="s">
        <v>213</v>
      </c>
      <c r="H41" s="70" t="s">
        <v>211</v>
      </c>
      <c r="I41" s="75" t="s">
        <v>212</v>
      </c>
      <c r="J41" s="66">
        <v>1</v>
      </c>
      <c r="K41" s="72" t="s">
        <v>135</v>
      </c>
      <c r="L41" s="73"/>
      <c r="M41" s="74"/>
    </row>
    <row r="42" spans="1:13" ht="15.75">
      <c r="A42" s="66">
        <v>678</v>
      </c>
      <c r="B42" s="66">
        <v>100</v>
      </c>
      <c r="C42" s="66" t="s">
        <v>208</v>
      </c>
      <c r="D42" s="67" t="s">
        <v>209</v>
      </c>
      <c r="E42" s="66" t="s">
        <v>131</v>
      </c>
      <c r="F42" s="68" t="s">
        <v>210</v>
      </c>
      <c r="G42" s="69" t="s">
        <v>213</v>
      </c>
      <c r="H42" s="70" t="s">
        <v>211</v>
      </c>
      <c r="I42" s="75" t="s">
        <v>212</v>
      </c>
      <c r="J42" s="66">
        <v>1</v>
      </c>
      <c r="K42" s="72" t="s">
        <v>135</v>
      </c>
      <c r="L42" s="73"/>
      <c r="M42" s="74"/>
    </row>
    <row r="43" spans="1:13" ht="15.75">
      <c r="A43" s="66">
        <v>693</v>
      </c>
      <c r="B43" s="66">
        <v>102</v>
      </c>
      <c r="C43" s="66" t="s">
        <v>214</v>
      </c>
      <c r="D43" s="67" t="s">
        <v>176</v>
      </c>
      <c r="E43" s="66" t="s">
        <v>137</v>
      </c>
      <c r="F43" s="68" t="s">
        <v>210</v>
      </c>
      <c r="G43" s="69" t="s">
        <v>219</v>
      </c>
      <c r="H43" s="70" t="s">
        <v>211</v>
      </c>
      <c r="I43" s="75" t="s">
        <v>212</v>
      </c>
      <c r="J43" s="66">
        <v>12</v>
      </c>
      <c r="K43" s="72" t="s">
        <v>135</v>
      </c>
      <c r="L43" s="73"/>
      <c r="M43" s="74"/>
    </row>
    <row r="44" spans="1:13" ht="15.75">
      <c r="A44" s="66">
        <v>694</v>
      </c>
      <c r="B44" s="66">
        <v>102</v>
      </c>
      <c r="C44" s="66" t="s">
        <v>215</v>
      </c>
      <c r="D44" s="67" t="s">
        <v>216</v>
      </c>
      <c r="E44" s="66" t="s">
        <v>137</v>
      </c>
      <c r="F44" s="68" t="s">
        <v>210</v>
      </c>
      <c r="G44" s="69" t="s">
        <v>219</v>
      </c>
      <c r="H44" s="70" t="s">
        <v>211</v>
      </c>
      <c r="I44" s="75" t="s">
        <v>212</v>
      </c>
      <c r="J44" s="66">
        <v>12</v>
      </c>
      <c r="K44" s="72" t="s">
        <v>135</v>
      </c>
      <c r="L44" s="73"/>
      <c r="M44" s="74"/>
    </row>
    <row r="45" spans="1:13" ht="15.75">
      <c r="A45" s="66">
        <v>695</v>
      </c>
      <c r="B45" s="66">
        <v>102</v>
      </c>
      <c r="C45" s="66" t="s">
        <v>217</v>
      </c>
      <c r="D45" s="67" t="s">
        <v>176</v>
      </c>
      <c r="E45" s="66" t="s">
        <v>137</v>
      </c>
      <c r="F45" s="68" t="s">
        <v>210</v>
      </c>
      <c r="G45" s="69" t="s">
        <v>219</v>
      </c>
      <c r="H45" s="70" t="s">
        <v>211</v>
      </c>
      <c r="I45" s="75" t="s">
        <v>212</v>
      </c>
      <c r="J45" s="66">
        <v>24</v>
      </c>
      <c r="K45" s="72" t="s">
        <v>135</v>
      </c>
      <c r="L45" s="73"/>
      <c r="M45" s="74"/>
    </row>
    <row r="46" spans="1:13" ht="15.75">
      <c r="A46" s="66">
        <v>696</v>
      </c>
      <c r="B46" s="66">
        <v>102</v>
      </c>
      <c r="C46" s="66" t="s">
        <v>195</v>
      </c>
      <c r="D46" s="67" t="s">
        <v>216</v>
      </c>
      <c r="E46" s="66" t="s">
        <v>137</v>
      </c>
      <c r="F46" s="68" t="s">
        <v>210</v>
      </c>
      <c r="G46" s="69" t="s">
        <v>219</v>
      </c>
      <c r="H46" s="70" t="s">
        <v>211</v>
      </c>
      <c r="I46" s="75" t="s">
        <v>212</v>
      </c>
      <c r="J46" s="66">
        <v>72</v>
      </c>
      <c r="K46" s="72" t="s">
        <v>135</v>
      </c>
      <c r="L46" s="73"/>
      <c r="M46" s="74"/>
    </row>
    <row r="47" spans="1:13" ht="15.75">
      <c r="A47" s="66">
        <v>697</v>
      </c>
      <c r="B47" s="66">
        <v>102</v>
      </c>
      <c r="C47" s="66" t="s">
        <v>218</v>
      </c>
      <c r="D47" s="67" t="s">
        <v>176</v>
      </c>
      <c r="E47" s="66" t="s">
        <v>137</v>
      </c>
      <c r="F47" s="68" t="s">
        <v>210</v>
      </c>
      <c r="G47" s="69" t="s">
        <v>219</v>
      </c>
      <c r="H47" s="70" t="s">
        <v>211</v>
      </c>
      <c r="I47" s="75" t="s">
        <v>212</v>
      </c>
      <c r="J47" s="66">
        <v>48</v>
      </c>
      <c r="K47" s="72" t="s">
        <v>135</v>
      </c>
      <c r="L47" s="73"/>
      <c r="M47" s="74"/>
    </row>
  </sheetData>
  <dataValidations count="2">
    <dataValidation type="list" allowBlank="1" showInputMessage="1" showErrorMessage="1" sqref="F2:F4">
      <formula1>#REF!</formula1>
    </dataValidation>
    <dataValidation type="list" allowBlank="1" showInputMessage="1" showErrorMessage="1" sqref="F5:F39">
      <formula1>#REF!</formula1>
    </dataValidation>
  </dataValidation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'[4]اطلاعات اولیه'!#REF!</xm:f>
          </x14:formula1>
          <xm:sqref>F40:F47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rightToLeft="1" topLeftCell="A4" zoomScale="80" zoomScaleNormal="80" workbookViewId="0">
      <selection activeCell="A2" sqref="A2:XFD12"/>
    </sheetView>
  </sheetViews>
  <sheetFormatPr defaultRowHeight="14.25"/>
  <cols>
    <col min="1" max="1" width="9.625" style="1" customWidth="1"/>
    <col min="2" max="2" width="13.125" style="1" customWidth="1"/>
    <col min="3" max="3" width="27.25" style="1" customWidth="1"/>
    <col min="4" max="4" width="24.125" style="1" customWidth="1"/>
    <col min="5" max="5" width="8" style="1" customWidth="1"/>
    <col min="6" max="6" width="7.5" style="1" customWidth="1"/>
    <col min="7" max="7" width="8.375" style="1" customWidth="1"/>
    <col min="8" max="8" width="9" style="1"/>
    <col min="9" max="9" width="21.125" style="1" customWidth="1"/>
    <col min="10" max="10" width="12.625" style="1" customWidth="1"/>
    <col min="11" max="13" width="9" style="1"/>
    <col min="14" max="14" width="14" style="1" bestFit="1" customWidth="1"/>
    <col min="15" max="15" width="16.625" style="1" customWidth="1"/>
    <col min="16" max="16384" width="9" style="1"/>
  </cols>
  <sheetData>
    <row r="1" spans="1:15" ht="49.5" customHeight="1">
      <c r="A1" s="80" t="s">
        <v>0</v>
      </c>
      <c r="B1" s="80" t="s">
        <v>37</v>
      </c>
      <c r="C1" s="80" t="s">
        <v>122</v>
      </c>
      <c r="D1" s="80" t="s">
        <v>123</v>
      </c>
      <c r="E1" s="80" t="s">
        <v>23</v>
      </c>
      <c r="F1" s="80" t="s">
        <v>22</v>
      </c>
      <c r="G1" s="80" t="s">
        <v>21</v>
      </c>
      <c r="H1" s="80" t="s">
        <v>39</v>
      </c>
      <c r="I1" s="80" t="s">
        <v>1</v>
      </c>
      <c r="J1" s="80" t="s">
        <v>18</v>
      </c>
      <c r="K1" s="80" t="s">
        <v>125</v>
      </c>
      <c r="L1" s="80" t="s">
        <v>221</v>
      </c>
      <c r="M1" s="80" t="s">
        <v>220</v>
      </c>
      <c r="N1" s="80" t="s">
        <v>223</v>
      </c>
      <c r="O1" s="80" t="s">
        <v>222</v>
      </c>
    </row>
    <row r="2" spans="1:15" ht="33.75" customHeight="1">
      <c r="A2" s="76">
        <v>1</v>
      </c>
      <c r="B2" s="76">
        <v>93</v>
      </c>
      <c r="C2" s="76" t="s">
        <v>142</v>
      </c>
      <c r="D2" s="76" t="s">
        <v>143</v>
      </c>
      <c r="E2" s="76">
        <v>2020</v>
      </c>
      <c r="F2" s="76">
        <v>1000</v>
      </c>
      <c r="G2" s="76">
        <v>2</v>
      </c>
      <c r="H2" s="76" t="s">
        <v>144</v>
      </c>
      <c r="I2" s="77" t="s">
        <v>162</v>
      </c>
      <c r="J2" s="77" t="s">
        <v>163</v>
      </c>
      <c r="K2" s="76">
        <v>24</v>
      </c>
      <c r="L2" s="78">
        <f>(G2*F2*E2*7.85)/1000000</f>
        <v>31.713999999999999</v>
      </c>
      <c r="M2" s="79">
        <f>L2*K2</f>
        <v>761.13599999999997</v>
      </c>
      <c r="N2" s="81">
        <v>270000</v>
      </c>
      <c r="O2" s="81">
        <f>N2*M2</f>
        <v>205506720</v>
      </c>
    </row>
    <row r="3" spans="1:15" ht="33.75" customHeight="1">
      <c r="A3" s="76">
        <v>2</v>
      </c>
      <c r="B3" s="76">
        <v>93</v>
      </c>
      <c r="C3" s="76" t="s">
        <v>142</v>
      </c>
      <c r="D3" s="76" t="s">
        <v>145</v>
      </c>
      <c r="E3" s="76">
        <v>2500</v>
      </c>
      <c r="F3" s="76">
        <v>1000</v>
      </c>
      <c r="G3" s="76">
        <v>2</v>
      </c>
      <c r="H3" s="76" t="s">
        <v>144</v>
      </c>
      <c r="I3" s="77" t="s">
        <v>165</v>
      </c>
      <c r="J3" s="77" t="s">
        <v>163</v>
      </c>
      <c r="K3" s="76">
        <v>48</v>
      </c>
      <c r="L3" s="78">
        <f t="shared" ref="L3:L12" si="0">(G3*F3*E3*7.85)/1000000</f>
        <v>39.25</v>
      </c>
      <c r="M3" s="79">
        <f t="shared" ref="M3:M12" si="1">L3*K3</f>
        <v>1884</v>
      </c>
      <c r="N3" s="81">
        <v>270000</v>
      </c>
      <c r="O3" s="81">
        <f t="shared" ref="O3:O12" si="2">N3*M3</f>
        <v>508680000</v>
      </c>
    </row>
    <row r="4" spans="1:15" ht="33.75" customHeight="1">
      <c r="A4" s="76">
        <v>3</v>
      </c>
      <c r="B4" s="76">
        <v>93</v>
      </c>
      <c r="C4" s="76" t="s">
        <v>146</v>
      </c>
      <c r="D4" s="76" t="s">
        <v>147</v>
      </c>
      <c r="E4" s="76">
        <v>3150</v>
      </c>
      <c r="F4" s="76">
        <v>1250</v>
      </c>
      <c r="G4" s="76">
        <v>3</v>
      </c>
      <c r="H4" s="76" t="s">
        <v>144</v>
      </c>
      <c r="I4" s="77" t="s">
        <v>166</v>
      </c>
      <c r="J4" s="77" t="s">
        <v>163</v>
      </c>
      <c r="K4" s="76">
        <v>1</v>
      </c>
      <c r="L4" s="78">
        <f t="shared" si="0"/>
        <v>92.728125000000006</v>
      </c>
      <c r="M4" s="79">
        <f t="shared" si="1"/>
        <v>92.728125000000006</v>
      </c>
      <c r="N4" s="81">
        <v>270000</v>
      </c>
      <c r="O4" s="81">
        <f t="shared" si="2"/>
        <v>25036593.75</v>
      </c>
    </row>
    <row r="5" spans="1:15" ht="33.75" customHeight="1">
      <c r="A5" s="76">
        <v>4</v>
      </c>
      <c r="B5" s="76">
        <v>93</v>
      </c>
      <c r="C5" s="76" t="s">
        <v>148</v>
      </c>
      <c r="D5" s="76" t="s">
        <v>149</v>
      </c>
      <c r="E5" s="76">
        <v>2500</v>
      </c>
      <c r="F5" s="76">
        <v>1250</v>
      </c>
      <c r="G5" s="76">
        <v>6</v>
      </c>
      <c r="H5" s="76" t="s">
        <v>144</v>
      </c>
      <c r="I5" s="77" t="s">
        <v>165</v>
      </c>
      <c r="J5" s="77" t="s">
        <v>163</v>
      </c>
      <c r="K5" s="76">
        <v>6</v>
      </c>
      <c r="L5" s="78">
        <f t="shared" si="0"/>
        <v>147.1875</v>
      </c>
      <c r="M5" s="79">
        <f t="shared" si="1"/>
        <v>883.125</v>
      </c>
      <c r="N5" s="81">
        <v>215000</v>
      </c>
      <c r="O5" s="81">
        <f t="shared" si="2"/>
        <v>189871875</v>
      </c>
    </row>
    <row r="6" spans="1:15" ht="33.75" customHeight="1">
      <c r="A6" s="76">
        <v>5</v>
      </c>
      <c r="B6" s="76">
        <v>93</v>
      </c>
      <c r="C6" s="76" t="s">
        <v>148</v>
      </c>
      <c r="D6" s="76" t="s">
        <v>150</v>
      </c>
      <c r="E6" s="76">
        <v>3050</v>
      </c>
      <c r="F6" s="76">
        <v>1250</v>
      </c>
      <c r="G6" s="76">
        <v>6</v>
      </c>
      <c r="H6" s="76" t="s">
        <v>144</v>
      </c>
      <c r="I6" s="77" t="s">
        <v>162</v>
      </c>
      <c r="J6" s="77" t="s">
        <v>163</v>
      </c>
      <c r="K6" s="76">
        <v>1</v>
      </c>
      <c r="L6" s="78">
        <f t="shared" si="0"/>
        <v>179.56874999999999</v>
      </c>
      <c r="M6" s="79">
        <f t="shared" si="1"/>
        <v>179.56874999999999</v>
      </c>
      <c r="N6" s="81">
        <v>215000</v>
      </c>
      <c r="O6" s="81">
        <f t="shared" si="2"/>
        <v>38607281.25</v>
      </c>
    </row>
    <row r="7" spans="1:15" ht="33.75" customHeight="1">
      <c r="A7" s="76">
        <v>6</v>
      </c>
      <c r="B7" s="76">
        <v>93</v>
      </c>
      <c r="C7" s="76" t="s">
        <v>148</v>
      </c>
      <c r="D7" s="76" t="s">
        <v>151</v>
      </c>
      <c r="E7" s="76">
        <v>5000</v>
      </c>
      <c r="F7" s="76">
        <v>1250</v>
      </c>
      <c r="G7" s="76">
        <v>6</v>
      </c>
      <c r="H7" s="76" t="s">
        <v>144</v>
      </c>
      <c r="I7" s="77" t="s">
        <v>162</v>
      </c>
      <c r="J7" s="77" t="s">
        <v>163</v>
      </c>
      <c r="K7" s="76">
        <v>3</v>
      </c>
      <c r="L7" s="78">
        <f t="shared" si="0"/>
        <v>294.375</v>
      </c>
      <c r="M7" s="79">
        <f t="shared" si="1"/>
        <v>883.125</v>
      </c>
      <c r="N7" s="81">
        <v>215000</v>
      </c>
      <c r="O7" s="81">
        <f t="shared" si="2"/>
        <v>189871875</v>
      </c>
    </row>
    <row r="8" spans="1:15" ht="33.75" customHeight="1">
      <c r="A8" s="76">
        <v>7</v>
      </c>
      <c r="B8" s="76">
        <v>93</v>
      </c>
      <c r="C8" s="76" t="s">
        <v>148</v>
      </c>
      <c r="D8" s="76" t="s">
        <v>152</v>
      </c>
      <c r="E8" s="76">
        <v>5300</v>
      </c>
      <c r="F8" s="76">
        <v>1250</v>
      </c>
      <c r="G8" s="76">
        <v>6</v>
      </c>
      <c r="H8" s="76" t="s">
        <v>144</v>
      </c>
      <c r="I8" s="77" t="s">
        <v>165</v>
      </c>
      <c r="J8" s="77" t="s">
        <v>163</v>
      </c>
      <c r="K8" s="76">
        <v>11</v>
      </c>
      <c r="L8" s="78">
        <f t="shared" si="0"/>
        <v>312.03750000000002</v>
      </c>
      <c r="M8" s="79">
        <f t="shared" si="1"/>
        <v>3432.4125000000004</v>
      </c>
      <c r="N8" s="81">
        <v>215000</v>
      </c>
      <c r="O8" s="81">
        <f t="shared" si="2"/>
        <v>737968687.50000012</v>
      </c>
    </row>
    <row r="9" spans="1:15" ht="33.75" customHeight="1">
      <c r="A9" s="76">
        <v>8</v>
      </c>
      <c r="B9" s="76">
        <v>93</v>
      </c>
      <c r="C9" s="76" t="s">
        <v>148</v>
      </c>
      <c r="D9" s="76" t="s">
        <v>153</v>
      </c>
      <c r="E9" s="76">
        <v>5600</v>
      </c>
      <c r="F9" s="76">
        <v>1250</v>
      </c>
      <c r="G9" s="76">
        <v>6</v>
      </c>
      <c r="H9" s="76" t="s">
        <v>144</v>
      </c>
      <c r="I9" s="77" t="s">
        <v>162</v>
      </c>
      <c r="J9" s="77" t="s">
        <v>163</v>
      </c>
      <c r="K9" s="76">
        <v>3</v>
      </c>
      <c r="L9" s="78">
        <f t="shared" si="0"/>
        <v>329.7</v>
      </c>
      <c r="M9" s="79">
        <f t="shared" si="1"/>
        <v>989.09999999999991</v>
      </c>
      <c r="N9" s="81">
        <v>215000</v>
      </c>
      <c r="O9" s="81">
        <f t="shared" si="2"/>
        <v>212656499.99999997</v>
      </c>
    </row>
    <row r="10" spans="1:15" ht="33.75" customHeight="1">
      <c r="A10" s="76">
        <v>9</v>
      </c>
      <c r="B10" s="76">
        <v>94</v>
      </c>
      <c r="C10" s="76" t="s">
        <v>154</v>
      </c>
      <c r="D10" s="76" t="s">
        <v>155</v>
      </c>
      <c r="E10" s="76">
        <v>1400</v>
      </c>
      <c r="F10" s="76">
        <v>1500</v>
      </c>
      <c r="G10" s="76">
        <v>15</v>
      </c>
      <c r="H10" s="76" t="s">
        <v>144</v>
      </c>
      <c r="I10" s="77" t="s">
        <v>166</v>
      </c>
      <c r="J10" s="77" t="s">
        <v>163</v>
      </c>
      <c r="K10" s="76">
        <v>1</v>
      </c>
      <c r="L10" s="78">
        <f t="shared" si="0"/>
        <v>247.27500000000001</v>
      </c>
      <c r="M10" s="79">
        <f t="shared" si="1"/>
        <v>247.27500000000001</v>
      </c>
      <c r="N10" s="81">
        <v>215000</v>
      </c>
      <c r="O10" s="81">
        <f t="shared" si="2"/>
        <v>53164125</v>
      </c>
    </row>
    <row r="11" spans="1:15" ht="33.75" customHeight="1">
      <c r="A11" s="76">
        <v>10</v>
      </c>
      <c r="B11" s="76">
        <v>94</v>
      </c>
      <c r="C11" s="76" t="s">
        <v>156</v>
      </c>
      <c r="D11" s="76" t="s">
        <v>157</v>
      </c>
      <c r="E11" s="76">
        <v>6000</v>
      </c>
      <c r="F11" s="76">
        <v>50</v>
      </c>
      <c r="G11" s="76">
        <v>5</v>
      </c>
      <c r="H11" s="76" t="s">
        <v>131</v>
      </c>
      <c r="I11" s="77" t="s">
        <v>166</v>
      </c>
      <c r="J11" s="77" t="s">
        <v>163</v>
      </c>
      <c r="K11" s="76">
        <v>24</v>
      </c>
      <c r="L11" s="78">
        <v>22</v>
      </c>
      <c r="M11" s="79">
        <f t="shared" si="1"/>
        <v>528</v>
      </c>
      <c r="N11" s="81">
        <v>140000</v>
      </c>
      <c r="O11" s="81">
        <f t="shared" si="2"/>
        <v>73920000</v>
      </c>
    </row>
    <row r="12" spans="1:15" ht="33.75" customHeight="1">
      <c r="A12" s="76">
        <v>11</v>
      </c>
      <c r="B12" s="76">
        <v>94</v>
      </c>
      <c r="C12" s="76" t="s">
        <v>158</v>
      </c>
      <c r="D12" s="76" t="s">
        <v>159</v>
      </c>
      <c r="E12" s="76">
        <v>6000</v>
      </c>
      <c r="F12" s="76">
        <v>30</v>
      </c>
      <c r="G12" s="76">
        <v>5</v>
      </c>
      <c r="H12" s="76" t="s">
        <v>131</v>
      </c>
      <c r="I12" s="77" t="s">
        <v>166</v>
      </c>
      <c r="J12" s="77" t="s">
        <v>163</v>
      </c>
      <c r="K12" s="76">
        <v>10</v>
      </c>
      <c r="L12" s="78">
        <f t="shared" si="0"/>
        <v>7.0650000000000004</v>
      </c>
      <c r="M12" s="79">
        <f t="shared" si="1"/>
        <v>70.650000000000006</v>
      </c>
      <c r="N12" s="81">
        <v>200000</v>
      </c>
      <c r="O12" s="81">
        <f t="shared" si="2"/>
        <v>14130000.000000002</v>
      </c>
    </row>
    <row r="15" spans="1:15" ht="34.5" customHeight="1">
      <c r="M15" s="81">
        <f>SUM(M2:M14)</f>
        <v>9951.1203750000004</v>
      </c>
      <c r="O15" s="81">
        <f>SUM(O2:O14)</f>
        <v>2249413657.5</v>
      </c>
    </row>
  </sheetData>
  <dataValidations count="1">
    <dataValidation type="list" allowBlank="1" showInputMessage="1" showErrorMessage="1" sqref="I2:I12">
      <formula1>#REF!</formula1>
    </dataValidation>
  </dataValidations>
  <printOptions horizontalCentered="1"/>
  <pageMargins left="0" right="0" top="0.74803149606299213" bottom="0.74803149606299213" header="0.31496062992125984" footer="0.31496062992125984"/>
  <pageSetup paperSize="9" scale="60" orientation="landscape" horizontalDpi="0" verticalDpi="0" r:id="rId1"/>
  <headerFooter>
    <oddHeader>&amp;C&amp;"-,Bold"&amp;22لیست ورق های (1501-1503)17180</oddHead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"/>
  <sheetViews>
    <sheetView rightToLeft="1" tabSelected="1" topLeftCell="A23" zoomScale="87" zoomScaleNormal="87" workbookViewId="0">
      <selection activeCell="H2" sqref="H2:H40"/>
    </sheetView>
  </sheetViews>
  <sheetFormatPr defaultColWidth="18.875" defaultRowHeight="14.25"/>
  <cols>
    <col min="1" max="1" width="7.25" style="82" customWidth="1"/>
    <col min="2" max="2" width="9.75" style="82" customWidth="1"/>
    <col min="3" max="3" width="23.625" style="82" customWidth="1"/>
    <col min="4" max="4" width="17.875" style="82" customWidth="1"/>
    <col min="5" max="5" width="8.625" style="82" customWidth="1"/>
    <col min="6" max="6" width="7.5" style="82" customWidth="1"/>
    <col min="7" max="7" width="7.375" style="82" customWidth="1"/>
    <col min="8" max="8" width="23.75" style="82" customWidth="1"/>
    <col min="9" max="9" width="13.125" style="82" customWidth="1"/>
    <col min="10" max="10" width="10.25" style="82" customWidth="1"/>
    <col min="11" max="11" width="8" style="82" customWidth="1"/>
    <col min="12" max="12" width="8.75" style="82" customWidth="1"/>
    <col min="13" max="13" width="8" style="82" customWidth="1"/>
    <col min="14" max="14" width="10.625" style="82" customWidth="1"/>
    <col min="15" max="16384" width="18.875" style="82"/>
  </cols>
  <sheetData>
    <row r="1" spans="1:14" s="89" customFormat="1" ht="54.75" customHeight="1" thickBot="1">
      <c r="A1" s="86" t="s">
        <v>0</v>
      </c>
      <c r="B1" s="86" t="s">
        <v>37</v>
      </c>
      <c r="C1" s="86" t="s">
        <v>38</v>
      </c>
      <c r="D1" s="86" t="s">
        <v>123</v>
      </c>
      <c r="E1" s="86" t="s">
        <v>23</v>
      </c>
      <c r="F1" s="86" t="s">
        <v>22</v>
      </c>
      <c r="G1" s="86" t="s">
        <v>21</v>
      </c>
      <c r="H1" s="86" t="s">
        <v>1</v>
      </c>
      <c r="I1" s="86" t="s">
        <v>18</v>
      </c>
      <c r="J1" s="86" t="s">
        <v>124</v>
      </c>
      <c r="K1" s="86" t="s">
        <v>125</v>
      </c>
      <c r="L1" s="86" t="s">
        <v>261</v>
      </c>
      <c r="M1" s="86" t="s">
        <v>262</v>
      </c>
    </row>
    <row r="2" spans="1:14" ht="15.75">
      <c r="A2" s="90">
        <v>1</v>
      </c>
      <c r="B2" s="91">
        <v>98</v>
      </c>
      <c r="C2" s="91" t="s">
        <v>263</v>
      </c>
      <c r="D2" s="91" t="s">
        <v>224</v>
      </c>
      <c r="E2" s="91">
        <v>2700</v>
      </c>
      <c r="F2" s="91">
        <v>1000</v>
      </c>
      <c r="G2" s="91">
        <v>3</v>
      </c>
      <c r="H2" s="91" t="s">
        <v>239</v>
      </c>
      <c r="I2" s="92" t="s">
        <v>72</v>
      </c>
      <c r="J2" s="92" t="s">
        <v>164</v>
      </c>
      <c r="K2" s="91">
        <v>4</v>
      </c>
      <c r="L2" s="93">
        <f t="shared" ref="L2:L40" si="0">(G2*F2*E2*7.85)/1000000</f>
        <v>63.585000000000001</v>
      </c>
      <c r="M2" s="94">
        <f t="shared" ref="M2:M40" si="1">L2*K2</f>
        <v>254.34</v>
      </c>
    </row>
    <row r="3" spans="1:14" ht="15.75">
      <c r="A3" s="95">
        <v>2</v>
      </c>
      <c r="B3" s="83">
        <v>98</v>
      </c>
      <c r="C3" s="83" t="s">
        <v>263</v>
      </c>
      <c r="D3" s="83" t="s">
        <v>225</v>
      </c>
      <c r="E3" s="83">
        <v>2800</v>
      </c>
      <c r="F3" s="83">
        <v>1000</v>
      </c>
      <c r="G3" s="83">
        <v>3</v>
      </c>
      <c r="H3" s="83" t="s">
        <v>240</v>
      </c>
      <c r="I3" s="87" t="s">
        <v>72</v>
      </c>
      <c r="J3" s="87" t="s">
        <v>164</v>
      </c>
      <c r="K3" s="83">
        <v>4</v>
      </c>
      <c r="L3" s="84">
        <f t="shared" si="0"/>
        <v>65.94</v>
      </c>
      <c r="M3" s="96">
        <f t="shared" si="1"/>
        <v>263.76</v>
      </c>
    </row>
    <row r="4" spans="1:14" ht="15.75">
      <c r="A4" s="95">
        <v>3</v>
      </c>
      <c r="B4" s="83">
        <v>98</v>
      </c>
      <c r="C4" s="83" t="s">
        <v>263</v>
      </c>
      <c r="D4" s="83" t="s">
        <v>226</v>
      </c>
      <c r="E4" s="83">
        <v>3050</v>
      </c>
      <c r="F4" s="83">
        <v>1000</v>
      </c>
      <c r="G4" s="83">
        <v>3</v>
      </c>
      <c r="H4" s="83" t="s">
        <v>241</v>
      </c>
      <c r="I4" s="87" t="s">
        <v>72</v>
      </c>
      <c r="J4" s="87" t="s">
        <v>164</v>
      </c>
      <c r="K4" s="83">
        <v>4</v>
      </c>
      <c r="L4" s="84">
        <f t="shared" si="0"/>
        <v>71.827500000000001</v>
      </c>
      <c r="M4" s="96">
        <f t="shared" si="1"/>
        <v>287.31</v>
      </c>
    </row>
    <row r="5" spans="1:14" ht="15.75">
      <c r="A5" s="95">
        <v>4</v>
      </c>
      <c r="B5" s="83">
        <v>121</v>
      </c>
      <c r="C5" s="83" t="s">
        <v>263</v>
      </c>
      <c r="D5" s="83" t="s">
        <v>253</v>
      </c>
      <c r="E5" s="83">
        <v>2450</v>
      </c>
      <c r="F5" s="83">
        <v>1250</v>
      </c>
      <c r="G5" s="83">
        <v>3</v>
      </c>
      <c r="H5" s="83" t="s">
        <v>259</v>
      </c>
      <c r="I5" s="87" t="s">
        <v>72</v>
      </c>
      <c r="J5" s="87" t="s">
        <v>260</v>
      </c>
      <c r="K5" s="83">
        <v>1</v>
      </c>
      <c r="L5" s="84">
        <f t="shared" si="0"/>
        <v>72.121875000000003</v>
      </c>
      <c r="M5" s="96">
        <f t="shared" si="1"/>
        <v>72.121875000000003</v>
      </c>
    </row>
    <row r="6" spans="1:14" ht="15.75">
      <c r="A6" s="95">
        <v>5</v>
      </c>
      <c r="B6" s="83">
        <v>121</v>
      </c>
      <c r="C6" s="83" t="s">
        <v>263</v>
      </c>
      <c r="D6" s="83" t="s">
        <v>254</v>
      </c>
      <c r="E6" s="83">
        <v>2650</v>
      </c>
      <c r="F6" s="83">
        <v>1250</v>
      </c>
      <c r="G6" s="83">
        <v>3</v>
      </c>
      <c r="H6" s="83" t="s">
        <v>259</v>
      </c>
      <c r="I6" s="87" t="s">
        <v>72</v>
      </c>
      <c r="J6" s="87" t="s">
        <v>260</v>
      </c>
      <c r="K6" s="83">
        <v>1</v>
      </c>
      <c r="L6" s="84">
        <f t="shared" si="0"/>
        <v>78.009375000000006</v>
      </c>
      <c r="M6" s="96">
        <f t="shared" si="1"/>
        <v>78.009375000000006</v>
      </c>
    </row>
    <row r="7" spans="1:14" ht="15.75">
      <c r="A7" s="95">
        <v>6</v>
      </c>
      <c r="B7" s="83">
        <v>121</v>
      </c>
      <c r="C7" s="83" t="s">
        <v>263</v>
      </c>
      <c r="D7" s="83" t="s">
        <v>255</v>
      </c>
      <c r="E7" s="83">
        <v>1850</v>
      </c>
      <c r="F7" s="83">
        <v>1500</v>
      </c>
      <c r="G7" s="83">
        <v>3</v>
      </c>
      <c r="H7" s="83" t="s">
        <v>259</v>
      </c>
      <c r="I7" s="87" t="s">
        <v>72</v>
      </c>
      <c r="J7" s="87" t="s">
        <v>260</v>
      </c>
      <c r="K7" s="83">
        <v>2</v>
      </c>
      <c r="L7" s="84">
        <f t="shared" si="0"/>
        <v>65.351249999999993</v>
      </c>
      <c r="M7" s="96">
        <f t="shared" si="1"/>
        <v>130.70249999999999</v>
      </c>
    </row>
    <row r="8" spans="1:14" ht="15.75">
      <c r="A8" s="95">
        <v>7</v>
      </c>
      <c r="B8" s="83">
        <v>98</v>
      </c>
      <c r="C8" s="83" t="s">
        <v>263</v>
      </c>
      <c r="D8" s="83" t="s">
        <v>227</v>
      </c>
      <c r="E8" s="83">
        <v>2350</v>
      </c>
      <c r="F8" s="83">
        <v>1500</v>
      </c>
      <c r="G8" s="83">
        <v>3</v>
      </c>
      <c r="H8" s="83" t="s">
        <v>241</v>
      </c>
      <c r="I8" s="87" t="s">
        <v>72</v>
      </c>
      <c r="J8" s="87" t="s">
        <v>164</v>
      </c>
      <c r="K8" s="83">
        <v>4</v>
      </c>
      <c r="L8" s="84">
        <f t="shared" si="0"/>
        <v>83.013750000000002</v>
      </c>
      <c r="M8" s="96">
        <f t="shared" si="1"/>
        <v>332.05500000000001</v>
      </c>
    </row>
    <row r="9" spans="1:14" ht="15.75">
      <c r="A9" s="95">
        <v>8</v>
      </c>
      <c r="B9" s="83">
        <v>98</v>
      </c>
      <c r="C9" s="83" t="s">
        <v>263</v>
      </c>
      <c r="D9" s="83" t="s">
        <v>224</v>
      </c>
      <c r="E9" s="83">
        <v>2700</v>
      </c>
      <c r="F9" s="83">
        <v>1500</v>
      </c>
      <c r="G9" s="83">
        <v>3</v>
      </c>
      <c r="H9" s="83" t="s">
        <v>239</v>
      </c>
      <c r="I9" s="87" t="s">
        <v>72</v>
      </c>
      <c r="J9" s="87" t="s">
        <v>164</v>
      </c>
      <c r="K9" s="83">
        <v>2</v>
      </c>
      <c r="L9" s="84">
        <f t="shared" si="0"/>
        <v>95.377499999999998</v>
      </c>
      <c r="M9" s="96">
        <f t="shared" si="1"/>
        <v>190.755</v>
      </c>
    </row>
    <row r="10" spans="1:14" ht="15.75">
      <c r="A10" s="95">
        <v>9</v>
      </c>
      <c r="B10" s="83">
        <v>98</v>
      </c>
      <c r="C10" s="83" t="s">
        <v>263</v>
      </c>
      <c r="D10" s="83" t="s">
        <v>228</v>
      </c>
      <c r="E10" s="83">
        <v>2750</v>
      </c>
      <c r="F10" s="83">
        <v>1500</v>
      </c>
      <c r="G10" s="83">
        <v>3</v>
      </c>
      <c r="H10" s="83" t="s">
        <v>240</v>
      </c>
      <c r="I10" s="87" t="s">
        <v>72</v>
      </c>
      <c r="J10" s="87" t="s">
        <v>164</v>
      </c>
      <c r="K10" s="83">
        <v>2</v>
      </c>
      <c r="L10" s="84">
        <f t="shared" si="0"/>
        <v>97.143749999999997</v>
      </c>
      <c r="M10" s="96">
        <f t="shared" si="1"/>
        <v>194.28749999999999</v>
      </c>
    </row>
    <row r="11" spans="1:14" ht="15.75">
      <c r="A11" s="95">
        <v>10</v>
      </c>
      <c r="B11" s="83">
        <v>98</v>
      </c>
      <c r="C11" s="83" t="s">
        <v>263</v>
      </c>
      <c r="D11" s="83" t="s">
        <v>229</v>
      </c>
      <c r="E11" s="83">
        <v>3150</v>
      </c>
      <c r="F11" s="83">
        <v>1500</v>
      </c>
      <c r="G11" s="83">
        <v>3</v>
      </c>
      <c r="H11" s="83" t="s">
        <v>241</v>
      </c>
      <c r="I11" s="87" t="s">
        <v>72</v>
      </c>
      <c r="J11" s="87" t="s">
        <v>164</v>
      </c>
      <c r="K11" s="83">
        <v>2</v>
      </c>
      <c r="L11" s="84">
        <f t="shared" si="0"/>
        <v>111.27375000000001</v>
      </c>
      <c r="M11" s="96">
        <f t="shared" si="1"/>
        <v>222.54750000000001</v>
      </c>
    </row>
    <row r="12" spans="1:14" ht="16.5" thickBot="1">
      <c r="A12" s="97">
        <v>11</v>
      </c>
      <c r="B12" s="98">
        <v>98</v>
      </c>
      <c r="C12" s="98" t="s">
        <v>263</v>
      </c>
      <c r="D12" s="98" t="s">
        <v>230</v>
      </c>
      <c r="E12" s="98">
        <v>3650</v>
      </c>
      <c r="F12" s="98">
        <v>1500</v>
      </c>
      <c r="G12" s="98">
        <v>3</v>
      </c>
      <c r="H12" s="98" t="s">
        <v>240</v>
      </c>
      <c r="I12" s="99" t="s">
        <v>72</v>
      </c>
      <c r="J12" s="99" t="s">
        <v>164</v>
      </c>
      <c r="K12" s="98">
        <v>4</v>
      </c>
      <c r="L12" s="100">
        <f t="shared" si="0"/>
        <v>128.93625</v>
      </c>
      <c r="M12" s="101">
        <f t="shared" si="1"/>
        <v>515.745</v>
      </c>
      <c r="N12" s="85">
        <f>SUM(M2:M12)</f>
        <v>2541.63375</v>
      </c>
    </row>
    <row r="13" spans="1:14" ht="15.75">
      <c r="A13" s="90">
        <v>12</v>
      </c>
      <c r="B13" s="91">
        <v>98</v>
      </c>
      <c r="C13" s="91" t="s">
        <v>263</v>
      </c>
      <c r="D13" s="91" t="s">
        <v>231</v>
      </c>
      <c r="E13" s="91">
        <v>2500</v>
      </c>
      <c r="F13" s="91">
        <v>1000</v>
      </c>
      <c r="G13" s="91">
        <v>4</v>
      </c>
      <c r="H13" s="91" t="s">
        <v>240</v>
      </c>
      <c r="I13" s="92" t="s">
        <v>72</v>
      </c>
      <c r="J13" s="92" t="s">
        <v>164</v>
      </c>
      <c r="K13" s="91">
        <v>2</v>
      </c>
      <c r="L13" s="93">
        <f t="shared" si="0"/>
        <v>78.5</v>
      </c>
      <c r="M13" s="94">
        <f t="shared" si="1"/>
        <v>157</v>
      </c>
    </row>
    <row r="14" spans="1:14" ht="15.75">
      <c r="A14" s="95">
        <v>13</v>
      </c>
      <c r="B14" s="83">
        <v>99</v>
      </c>
      <c r="C14" s="83" t="s">
        <v>263</v>
      </c>
      <c r="D14" s="83" t="s">
        <v>232</v>
      </c>
      <c r="E14" s="83">
        <v>1200</v>
      </c>
      <c r="F14" s="83">
        <v>1250</v>
      </c>
      <c r="G14" s="83">
        <v>4</v>
      </c>
      <c r="H14" s="83" t="s">
        <v>239</v>
      </c>
      <c r="I14" s="87" t="s">
        <v>72</v>
      </c>
      <c r="J14" s="87" t="s">
        <v>164</v>
      </c>
      <c r="K14" s="83">
        <v>2</v>
      </c>
      <c r="L14" s="84">
        <f t="shared" si="0"/>
        <v>47.1</v>
      </c>
      <c r="M14" s="96">
        <f t="shared" si="1"/>
        <v>94.2</v>
      </c>
    </row>
    <row r="15" spans="1:14" ht="15.75">
      <c r="A15" s="95">
        <v>14</v>
      </c>
      <c r="B15" s="83">
        <v>99</v>
      </c>
      <c r="C15" s="83" t="s">
        <v>263</v>
      </c>
      <c r="D15" s="83" t="s">
        <v>233</v>
      </c>
      <c r="E15" s="83">
        <v>1350</v>
      </c>
      <c r="F15" s="83">
        <v>1250</v>
      </c>
      <c r="G15" s="83">
        <v>4</v>
      </c>
      <c r="H15" s="83" t="s">
        <v>239</v>
      </c>
      <c r="I15" s="87" t="s">
        <v>72</v>
      </c>
      <c r="J15" s="87" t="s">
        <v>164</v>
      </c>
      <c r="K15" s="83">
        <v>2</v>
      </c>
      <c r="L15" s="84">
        <f t="shared" si="0"/>
        <v>52.987499999999997</v>
      </c>
      <c r="M15" s="96">
        <f t="shared" si="1"/>
        <v>105.97499999999999</v>
      </c>
    </row>
    <row r="16" spans="1:14" ht="15.75">
      <c r="A16" s="95">
        <v>15</v>
      </c>
      <c r="B16" s="83">
        <v>99</v>
      </c>
      <c r="C16" s="83" t="s">
        <v>263</v>
      </c>
      <c r="D16" s="83" t="s">
        <v>234</v>
      </c>
      <c r="E16" s="83">
        <v>1700</v>
      </c>
      <c r="F16" s="83">
        <v>1250</v>
      </c>
      <c r="G16" s="83">
        <v>4</v>
      </c>
      <c r="H16" s="83" t="s">
        <v>240</v>
      </c>
      <c r="I16" s="87" t="s">
        <v>72</v>
      </c>
      <c r="J16" s="87" t="s">
        <v>164</v>
      </c>
      <c r="K16" s="83">
        <v>1</v>
      </c>
      <c r="L16" s="84">
        <f t="shared" si="0"/>
        <v>66.724999999999994</v>
      </c>
      <c r="M16" s="96">
        <f t="shared" si="1"/>
        <v>66.724999999999994</v>
      </c>
    </row>
    <row r="17" spans="1:14" ht="15.75">
      <c r="A17" s="95">
        <v>16</v>
      </c>
      <c r="B17" s="83">
        <v>121</v>
      </c>
      <c r="C17" s="83" t="s">
        <v>263</v>
      </c>
      <c r="D17" s="83" t="s">
        <v>256</v>
      </c>
      <c r="E17" s="83">
        <v>1800</v>
      </c>
      <c r="F17" s="83">
        <v>1250</v>
      </c>
      <c r="G17" s="83">
        <v>4</v>
      </c>
      <c r="H17" s="83" t="s">
        <v>259</v>
      </c>
      <c r="I17" s="87" t="s">
        <v>72</v>
      </c>
      <c r="J17" s="87" t="s">
        <v>260</v>
      </c>
      <c r="K17" s="83">
        <v>1</v>
      </c>
      <c r="L17" s="84">
        <f t="shared" si="0"/>
        <v>70.650000000000006</v>
      </c>
      <c r="M17" s="96">
        <f t="shared" si="1"/>
        <v>70.650000000000006</v>
      </c>
    </row>
    <row r="18" spans="1:14" ht="15.75">
      <c r="A18" s="95">
        <v>17</v>
      </c>
      <c r="B18" s="83">
        <v>99</v>
      </c>
      <c r="C18" s="83" t="s">
        <v>263</v>
      </c>
      <c r="D18" s="83" t="s">
        <v>235</v>
      </c>
      <c r="E18" s="83">
        <v>2450</v>
      </c>
      <c r="F18" s="83">
        <v>1250</v>
      </c>
      <c r="G18" s="83">
        <v>4</v>
      </c>
      <c r="H18" s="83" t="s">
        <v>241</v>
      </c>
      <c r="I18" s="87" t="s">
        <v>72</v>
      </c>
      <c r="J18" s="87" t="s">
        <v>164</v>
      </c>
      <c r="K18" s="83">
        <v>1</v>
      </c>
      <c r="L18" s="84">
        <f t="shared" si="0"/>
        <v>96.162499999999994</v>
      </c>
      <c r="M18" s="96">
        <f t="shared" si="1"/>
        <v>96.162499999999994</v>
      </c>
      <c r="N18" s="85"/>
    </row>
    <row r="19" spans="1:14" ht="16.5" thickBot="1">
      <c r="A19" s="97">
        <v>18</v>
      </c>
      <c r="B19" s="98">
        <v>99</v>
      </c>
      <c r="C19" s="98" t="s">
        <v>263</v>
      </c>
      <c r="D19" s="98" t="s">
        <v>236</v>
      </c>
      <c r="E19" s="98">
        <v>1400</v>
      </c>
      <c r="F19" s="98">
        <v>1500</v>
      </c>
      <c r="G19" s="98">
        <v>4</v>
      </c>
      <c r="H19" s="98" t="s">
        <v>241</v>
      </c>
      <c r="I19" s="99" t="s">
        <v>72</v>
      </c>
      <c r="J19" s="99" t="s">
        <v>164</v>
      </c>
      <c r="K19" s="98">
        <v>2</v>
      </c>
      <c r="L19" s="100">
        <f t="shared" si="0"/>
        <v>65.94</v>
      </c>
      <c r="M19" s="101">
        <f t="shared" si="1"/>
        <v>131.88</v>
      </c>
      <c r="N19" s="85">
        <f>SUM(M13:M19)</f>
        <v>722.59249999999997</v>
      </c>
    </row>
    <row r="20" spans="1:14" ht="15.75">
      <c r="A20" s="90">
        <v>19</v>
      </c>
      <c r="B20" s="91">
        <v>114</v>
      </c>
      <c r="C20" s="91" t="s">
        <v>263</v>
      </c>
      <c r="D20" s="91" t="s">
        <v>244</v>
      </c>
      <c r="E20" s="91">
        <v>2300</v>
      </c>
      <c r="F20" s="91">
        <v>1250</v>
      </c>
      <c r="G20" s="91">
        <v>6</v>
      </c>
      <c r="H20" s="91" t="s">
        <v>251</v>
      </c>
      <c r="I20" s="92" t="s">
        <v>20</v>
      </c>
      <c r="J20" s="92" t="s">
        <v>252</v>
      </c>
      <c r="K20" s="91">
        <v>1</v>
      </c>
      <c r="L20" s="93">
        <f t="shared" si="0"/>
        <v>135.41249999999999</v>
      </c>
      <c r="M20" s="94">
        <f t="shared" si="1"/>
        <v>135.41249999999999</v>
      </c>
    </row>
    <row r="21" spans="1:14" ht="15.75">
      <c r="A21" s="95">
        <v>20</v>
      </c>
      <c r="B21" s="83">
        <v>93</v>
      </c>
      <c r="C21" s="83" t="s">
        <v>263</v>
      </c>
      <c r="D21" s="83" t="s">
        <v>149</v>
      </c>
      <c r="E21" s="83">
        <v>2500</v>
      </c>
      <c r="F21" s="83">
        <v>1250</v>
      </c>
      <c r="G21" s="83">
        <v>6</v>
      </c>
      <c r="H21" s="83" t="s">
        <v>165</v>
      </c>
      <c r="I21" s="87" t="s">
        <v>163</v>
      </c>
      <c r="J21" s="87" t="s">
        <v>164</v>
      </c>
      <c r="K21" s="83">
        <v>6</v>
      </c>
      <c r="L21" s="84">
        <f t="shared" si="0"/>
        <v>147.1875</v>
      </c>
      <c r="M21" s="96">
        <f t="shared" si="1"/>
        <v>883.125</v>
      </c>
    </row>
    <row r="22" spans="1:14" ht="15.75">
      <c r="A22" s="95">
        <v>21</v>
      </c>
      <c r="B22" s="83">
        <v>114</v>
      </c>
      <c r="C22" s="83" t="s">
        <v>263</v>
      </c>
      <c r="D22" s="83" t="s">
        <v>245</v>
      </c>
      <c r="E22" s="83">
        <v>2900</v>
      </c>
      <c r="F22" s="83">
        <v>1250</v>
      </c>
      <c r="G22" s="83">
        <v>6</v>
      </c>
      <c r="H22" s="83" t="s">
        <v>251</v>
      </c>
      <c r="I22" s="87" t="s">
        <v>20</v>
      </c>
      <c r="J22" s="87" t="s">
        <v>252</v>
      </c>
      <c r="K22" s="83">
        <v>1</v>
      </c>
      <c r="L22" s="84">
        <f t="shared" si="0"/>
        <v>170.73750000000001</v>
      </c>
      <c r="M22" s="96">
        <f t="shared" si="1"/>
        <v>170.73750000000001</v>
      </c>
    </row>
    <row r="23" spans="1:14" ht="15.75">
      <c r="A23" s="95">
        <v>22</v>
      </c>
      <c r="B23" s="83">
        <v>93</v>
      </c>
      <c r="C23" s="83" t="s">
        <v>263</v>
      </c>
      <c r="D23" s="83" t="s">
        <v>150</v>
      </c>
      <c r="E23" s="83">
        <v>3050</v>
      </c>
      <c r="F23" s="83">
        <v>1250</v>
      </c>
      <c r="G23" s="83">
        <v>6</v>
      </c>
      <c r="H23" s="83" t="s">
        <v>162</v>
      </c>
      <c r="I23" s="87" t="s">
        <v>163</v>
      </c>
      <c r="J23" s="87" t="s">
        <v>164</v>
      </c>
      <c r="K23" s="83">
        <v>1</v>
      </c>
      <c r="L23" s="84">
        <f t="shared" si="0"/>
        <v>179.56874999999999</v>
      </c>
      <c r="M23" s="96">
        <f t="shared" si="1"/>
        <v>179.56874999999999</v>
      </c>
    </row>
    <row r="24" spans="1:14" ht="15.75">
      <c r="A24" s="95">
        <v>23</v>
      </c>
      <c r="B24" s="83">
        <v>114</v>
      </c>
      <c r="C24" s="83" t="s">
        <v>263</v>
      </c>
      <c r="D24" s="83" t="s">
        <v>246</v>
      </c>
      <c r="E24" s="83">
        <v>3150</v>
      </c>
      <c r="F24" s="83">
        <v>1250</v>
      </c>
      <c r="G24" s="83">
        <v>6</v>
      </c>
      <c r="H24" s="83" t="s">
        <v>251</v>
      </c>
      <c r="I24" s="87" t="s">
        <v>20</v>
      </c>
      <c r="J24" s="87" t="s">
        <v>252</v>
      </c>
      <c r="K24" s="83">
        <v>3</v>
      </c>
      <c r="L24" s="84">
        <f t="shared" si="0"/>
        <v>185.45625000000001</v>
      </c>
      <c r="M24" s="96">
        <f t="shared" si="1"/>
        <v>556.36875000000009</v>
      </c>
    </row>
    <row r="25" spans="1:14" ht="15.75">
      <c r="A25" s="95">
        <v>24</v>
      </c>
      <c r="B25" s="83">
        <v>93</v>
      </c>
      <c r="C25" s="83" t="s">
        <v>263</v>
      </c>
      <c r="D25" s="83" t="s">
        <v>151</v>
      </c>
      <c r="E25" s="83">
        <v>5000</v>
      </c>
      <c r="F25" s="83">
        <v>1250</v>
      </c>
      <c r="G25" s="83">
        <v>6</v>
      </c>
      <c r="H25" s="83" t="s">
        <v>162</v>
      </c>
      <c r="I25" s="87" t="s">
        <v>163</v>
      </c>
      <c r="J25" s="87" t="s">
        <v>164</v>
      </c>
      <c r="K25" s="83">
        <v>3</v>
      </c>
      <c r="L25" s="84">
        <f t="shared" si="0"/>
        <v>294.375</v>
      </c>
      <c r="M25" s="96">
        <f t="shared" si="1"/>
        <v>883.125</v>
      </c>
    </row>
    <row r="26" spans="1:14" ht="15.75">
      <c r="A26" s="95">
        <v>25</v>
      </c>
      <c r="B26" s="83">
        <v>93</v>
      </c>
      <c r="C26" s="83" t="s">
        <v>263</v>
      </c>
      <c r="D26" s="83" t="s">
        <v>152</v>
      </c>
      <c r="E26" s="83">
        <v>5300</v>
      </c>
      <c r="F26" s="83">
        <v>1250</v>
      </c>
      <c r="G26" s="83">
        <v>6</v>
      </c>
      <c r="H26" s="83" t="s">
        <v>165</v>
      </c>
      <c r="I26" s="87" t="s">
        <v>163</v>
      </c>
      <c r="J26" s="87" t="s">
        <v>164</v>
      </c>
      <c r="K26" s="83">
        <v>11</v>
      </c>
      <c r="L26" s="84">
        <f t="shared" si="0"/>
        <v>312.03750000000002</v>
      </c>
      <c r="M26" s="96">
        <f t="shared" si="1"/>
        <v>3432.4125000000004</v>
      </c>
    </row>
    <row r="27" spans="1:14" ht="15.75">
      <c r="A27" s="95">
        <v>26</v>
      </c>
      <c r="B27" s="83">
        <v>93</v>
      </c>
      <c r="C27" s="83" t="s">
        <v>263</v>
      </c>
      <c r="D27" s="83" t="s">
        <v>153</v>
      </c>
      <c r="E27" s="83">
        <v>5600</v>
      </c>
      <c r="F27" s="83">
        <v>1250</v>
      </c>
      <c r="G27" s="83">
        <v>6</v>
      </c>
      <c r="H27" s="83" t="s">
        <v>162</v>
      </c>
      <c r="I27" s="87" t="s">
        <v>163</v>
      </c>
      <c r="J27" s="87" t="s">
        <v>164</v>
      </c>
      <c r="K27" s="83">
        <v>3</v>
      </c>
      <c r="L27" s="84">
        <f t="shared" si="0"/>
        <v>329.7</v>
      </c>
      <c r="M27" s="96">
        <f t="shared" si="1"/>
        <v>989.09999999999991</v>
      </c>
    </row>
    <row r="28" spans="1:14" ht="16.5" thickBot="1">
      <c r="A28" s="97">
        <v>27</v>
      </c>
      <c r="B28" s="98">
        <v>114</v>
      </c>
      <c r="C28" s="98" t="s">
        <v>263</v>
      </c>
      <c r="D28" s="98" t="s">
        <v>247</v>
      </c>
      <c r="E28" s="98">
        <v>5800</v>
      </c>
      <c r="F28" s="98">
        <v>1250</v>
      </c>
      <c r="G28" s="98">
        <v>6</v>
      </c>
      <c r="H28" s="98" t="s">
        <v>251</v>
      </c>
      <c r="I28" s="99" t="s">
        <v>20</v>
      </c>
      <c r="J28" s="99" t="s">
        <v>252</v>
      </c>
      <c r="K28" s="98">
        <v>2</v>
      </c>
      <c r="L28" s="100">
        <f t="shared" si="0"/>
        <v>341.47500000000002</v>
      </c>
      <c r="M28" s="101">
        <f t="shared" si="1"/>
        <v>682.95</v>
      </c>
      <c r="N28" s="85">
        <f>SUM(M20:M28)</f>
        <v>7912.8</v>
      </c>
    </row>
    <row r="29" spans="1:14" ht="15.75">
      <c r="A29" s="90">
        <v>28</v>
      </c>
      <c r="B29" s="91">
        <v>121</v>
      </c>
      <c r="C29" s="91" t="s">
        <v>263</v>
      </c>
      <c r="D29" s="91" t="s">
        <v>257</v>
      </c>
      <c r="E29" s="91">
        <v>650</v>
      </c>
      <c r="F29" s="91">
        <v>1500</v>
      </c>
      <c r="G29" s="91">
        <v>8</v>
      </c>
      <c r="H29" s="91" t="s">
        <v>259</v>
      </c>
      <c r="I29" s="92" t="s">
        <v>72</v>
      </c>
      <c r="J29" s="92" t="s">
        <v>260</v>
      </c>
      <c r="K29" s="91">
        <v>1</v>
      </c>
      <c r="L29" s="93">
        <f t="shared" si="0"/>
        <v>61.23</v>
      </c>
      <c r="M29" s="94">
        <f t="shared" si="1"/>
        <v>61.23</v>
      </c>
    </row>
    <row r="30" spans="1:14" ht="16.5" thickBot="1">
      <c r="A30" s="97">
        <v>29</v>
      </c>
      <c r="B30" s="98">
        <v>99</v>
      </c>
      <c r="C30" s="98" t="s">
        <v>263</v>
      </c>
      <c r="D30" s="98" t="s">
        <v>237</v>
      </c>
      <c r="E30" s="98">
        <v>1300</v>
      </c>
      <c r="F30" s="98">
        <v>1500</v>
      </c>
      <c r="G30" s="98">
        <v>8</v>
      </c>
      <c r="H30" s="98" t="s">
        <v>241</v>
      </c>
      <c r="I30" s="99" t="s">
        <v>72</v>
      </c>
      <c r="J30" s="99" t="s">
        <v>164</v>
      </c>
      <c r="K30" s="98">
        <v>1</v>
      </c>
      <c r="L30" s="100">
        <f t="shared" si="0"/>
        <v>122.46</v>
      </c>
      <c r="M30" s="101">
        <f t="shared" si="1"/>
        <v>122.46</v>
      </c>
    </row>
    <row r="31" spans="1:14" ht="15.75">
      <c r="A31" s="90">
        <v>30</v>
      </c>
      <c r="B31" s="91">
        <v>121</v>
      </c>
      <c r="C31" s="91" t="s">
        <v>263</v>
      </c>
      <c r="D31" s="91" t="s">
        <v>258</v>
      </c>
      <c r="E31" s="91">
        <v>1200</v>
      </c>
      <c r="F31" s="91">
        <v>1500</v>
      </c>
      <c r="G31" s="91">
        <v>15</v>
      </c>
      <c r="H31" s="91" t="s">
        <v>259</v>
      </c>
      <c r="I31" s="92" t="s">
        <v>72</v>
      </c>
      <c r="J31" s="92" t="s">
        <v>260</v>
      </c>
      <c r="K31" s="91">
        <v>1</v>
      </c>
      <c r="L31" s="93">
        <f t="shared" si="0"/>
        <v>211.95</v>
      </c>
      <c r="M31" s="94">
        <f t="shared" si="1"/>
        <v>211.95</v>
      </c>
    </row>
    <row r="32" spans="1:14" ht="15.75">
      <c r="A32" s="95">
        <v>31</v>
      </c>
      <c r="B32" s="83">
        <v>94</v>
      </c>
      <c r="C32" s="83" t="s">
        <v>263</v>
      </c>
      <c r="D32" s="83" t="s">
        <v>155</v>
      </c>
      <c r="E32" s="83">
        <v>1400</v>
      </c>
      <c r="F32" s="83">
        <v>1500</v>
      </c>
      <c r="G32" s="83">
        <v>15</v>
      </c>
      <c r="H32" s="83" t="s">
        <v>166</v>
      </c>
      <c r="I32" s="87" t="s">
        <v>163</v>
      </c>
      <c r="J32" s="87" t="s">
        <v>164</v>
      </c>
      <c r="K32" s="83">
        <v>1</v>
      </c>
      <c r="L32" s="84">
        <f t="shared" si="0"/>
        <v>247.27500000000001</v>
      </c>
      <c r="M32" s="96">
        <f t="shared" si="1"/>
        <v>247.27500000000001</v>
      </c>
    </row>
    <row r="33" spans="1:14" ht="16.5" thickBot="1">
      <c r="A33" s="97">
        <v>32</v>
      </c>
      <c r="B33" s="98">
        <v>99</v>
      </c>
      <c r="C33" s="98" t="s">
        <v>263</v>
      </c>
      <c r="D33" s="98" t="s">
        <v>238</v>
      </c>
      <c r="E33" s="98">
        <v>5000</v>
      </c>
      <c r="F33" s="98">
        <v>1500</v>
      </c>
      <c r="G33" s="98">
        <v>15</v>
      </c>
      <c r="H33" s="98" t="s">
        <v>241</v>
      </c>
      <c r="I33" s="99" t="s">
        <v>72</v>
      </c>
      <c r="J33" s="99" t="s">
        <v>164</v>
      </c>
      <c r="K33" s="98">
        <v>1</v>
      </c>
      <c r="L33" s="100">
        <f t="shared" si="0"/>
        <v>883.125</v>
      </c>
      <c r="M33" s="101">
        <f t="shared" si="1"/>
        <v>883.125</v>
      </c>
    </row>
    <row r="34" spans="1:14" ht="16.5" thickBot="1">
      <c r="A34" s="102">
        <v>33</v>
      </c>
      <c r="B34" s="103">
        <v>100</v>
      </c>
      <c r="C34" s="103" t="s">
        <v>263</v>
      </c>
      <c r="D34" s="103" t="s">
        <v>205</v>
      </c>
      <c r="E34" s="103">
        <v>1000</v>
      </c>
      <c r="F34" s="103">
        <v>1500</v>
      </c>
      <c r="G34" s="103">
        <v>20</v>
      </c>
      <c r="H34" s="103" t="s">
        <v>210</v>
      </c>
      <c r="I34" s="104" t="s">
        <v>211</v>
      </c>
      <c r="J34" s="104" t="s">
        <v>212</v>
      </c>
      <c r="K34" s="103">
        <v>1</v>
      </c>
      <c r="L34" s="105">
        <f t="shared" si="0"/>
        <v>235.5</v>
      </c>
      <c r="M34" s="106">
        <f t="shared" si="1"/>
        <v>235.5</v>
      </c>
    </row>
    <row r="35" spans="1:14" ht="15.75">
      <c r="A35" s="90">
        <v>34</v>
      </c>
      <c r="B35" s="91">
        <v>93</v>
      </c>
      <c r="C35" s="91" t="s">
        <v>264</v>
      </c>
      <c r="D35" s="91" t="s">
        <v>143</v>
      </c>
      <c r="E35" s="91">
        <v>2020</v>
      </c>
      <c r="F35" s="91">
        <v>1000</v>
      </c>
      <c r="G35" s="91">
        <v>2</v>
      </c>
      <c r="H35" s="91" t="s">
        <v>162</v>
      </c>
      <c r="I35" s="92" t="s">
        <v>163</v>
      </c>
      <c r="J35" s="92" t="s">
        <v>164</v>
      </c>
      <c r="K35" s="91">
        <v>24</v>
      </c>
      <c r="L35" s="93">
        <f t="shared" si="0"/>
        <v>31.713999999999999</v>
      </c>
      <c r="M35" s="94">
        <f t="shared" si="1"/>
        <v>761.13599999999997</v>
      </c>
    </row>
    <row r="36" spans="1:14" ht="15.75">
      <c r="A36" s="95">
        <v>35</v>
      </c>
      <c r="B36" s="83">
        <v>114</v>
      </c>
      <c r="C36" s="83" t="s">
        <v>264</v>
      </c>
      <c r="D36" s="83" t="s">
        <v>242</v>
      </c>
      <c r="E36" s="83">
        <v>2300</v>
      </c>
      <c r="F36" s="83">
        <v>1000</v>
      </c>
      <c r="G36" s="83">
        <v>2</v>
      </c>
      <c r="H36" s="83" t="s">
        <v>251</v>
      </c>
      <c r="I36" s="87" t="s">
        <v>20</v>
      </c>
      <c r="J36" s="87" t="s">
        <v>252</v>
      </c>
      <c r="K36" s="83">
        <v>13</v>
      </c>
      <c r="L36" s="84">
        <f t="shared" si="0"/>
        <v>36.11</v>
      </c>
      <c r="M36" s="96">
        <f t="shared" si="1"/>
        <v>469.43</v>
      </c>
    </row>
    <row r="37" spans="1:14" ht="15.75">
      <c r="A37" s="95">
        <v>36</v>
      </c>
      <c r="B37" s="83">
        <v>93</v>
      </c>
      <c r="C37" s="83" t="s">
        <v>264</v>
      </c>
      <c r="D37" s="83" t="s">
        <v>145</v>
      </c>
      <c r="E37" s="83">
        <v>2500</v>
      </c>
      <c r="F37" s="83">
        <v>1000</v>
      </c>
      <c r="G37" s="83">
        <v>2</v>
      </c>
      <c r="H37" s="83" t="s">
        <v>165</v>
      </c>
      <c r="I37" s="87" t="s">
        <v>163</v>
      </c>
      <c r="J37" s="87" t="s">
        <v>164</v>
      </c>
      <c r="K37" s="83">
        <v>48</v>
      </c>
      <c r="L37" s="84">
        <f t="shared" si="0"/>
        <v>39.25</v>
      </c>
      <c r="M37" s="96">
        <f t="shared" si="1"/>
        <v>1884</v>
      </c>
    </row>
    <row r="38" spans="1:14" ht="15.75">
      <c r="A38" s="95">
        <v>37</v>
      </c>
      <c r="B38" s="83">
        <v>114</v>
      </c>
      <c r="C38" s="83" t="s">
        <v>264</v>
      </c>
      <c r="D38" s="83" t="s">
        <v>243</v>
      </c>
      <c r="E38" s="83">
        <v>2870</v>
      </c>
      <c r="F38" s="83">
        <v>1000</v>
      </c>
      <c r="G38" s="83">
        <v>2</v>
      </c>
      <c r="H38" s="83" t="s">
        <v>251</v>
      </c>
      <c r="I38" s="87" t="s">
        <v>20</v>
      </c>
      <c r="J38" s="87" t="s">
        <v>252</v>
      </c>
      <c r="K38" s="83">
        <v>7</v>
      </c>
      <c r="L38" s="84">
        <f t="shared" si="0"/>
        <v>45.058999999999997</v>
      </c>
      <c r="M38" s="96">
        <f t="shared" si="1"/>
        <v>315.41300000000001</v>
      </c>
    </row>
    <row r="39" spans="1:14" ht="15.75">
      <c r="A39" s="95">
        <v>38</v>
      </c>
      <c r="B39" s="83">
        <v>556</v>
      </c>
      <c r="C39" s="83" t="s">
        <v>264</v>
      </c>
      <c r="D39" s="83" t="s">
        <v>248</v>
      </c>
      <c r="E39" s="83">
        <v>1100</v>
      </c>
      <c r="F39" s="83">
        <v>1000</v>
      </c>
      <c r="G39" s="83">
        <v>3</v>
      </c>
      <c r="H39" s="83" t="s">
        <v>249</v>
      </c>
      <c r="I39" s="87" t="s">
        <v>20</v>
      </c>
      <c r="J39" s="87" t="s">
        <v>250</v>
      </c>
      <c r="K39" s="83">
        <v>1</v>
      </c>
      <c r="L39" s="84">
        <f t="shared" si="0"/>
        <v>25.905000000000001</v>
      </c>
      <c r="M39" s="96">
        <f t="shared" si="1"/>
        <v>25.905000000000001</v>
      </c>
    </row>
    <row r="40" spans="1:14" ht="16.5" thickBot="1">
      <c r="A40" s="97">
        <v>39</v>
      </c>
      <c r="B40" s="98">
        <v>93</v>
      </c>
      <c r="C40" s="98" t="s">
        <v>264</v>
      </c>
      <c r="D40" s="98" t="s">
        <v>147</v>
      </c>
      <c r="E40" s="98">
        <v>3150</v>
      </c>
      <c r="F40" s="98">
        <v>1250</v>
      </c>
      <c r="G40" s="98">
        <v>3</v>
      </c>
      <c r="H40" s="98" t="s">
        <v>166</v>
      </c>
      <c r="I40" s="99" t="s">
        <v>163</v>
      </c>
      <c r="J40" s="99" t="s">
        <v>164</v>
      </c>
      <c r="K40" s="98">
        <v>1</v>
      </c>
      <c r="L40" s="100">
        <f t="shared" si="0"/>
        <v>92.728125000000006</v>
      </c>
      <c r="M40" s="101">
        <f t="shared" si="1"/>
        <v>92.728125000000006</v>
      </c>
      <c r="N40" s="85"/>
    </row>
    <row r="41" spans="1:14" ht="15.75" thickBot="1">
      <c r="A41" s="88"/>
      <c r="B41" s="88"/>
      <c r="C41" s="88"/>
      <c r="D41" s="88"/>
      <c r="E41" s="88"/>
      <c r="F41" s="88"/>
      <c r="G41" s="88"/>
      <c r="H41" s="88"/>
      <c r="I41" s="88"/>
      <c r="J41" s="88"/>
      <c r="K41" s="88"/>
      <c r="L41" s="88"/>
      <c r="M41" s="88"/>
    </row>
    <row r="42" spans="1:14" ht="25.5" customHeight="1" thickBot="1">
      <c r="M42" s="107">
        <f>SUM(M2:M41)</f>
        <v>16487.178375000003</v>
      </c>
    </row>
  </sheetData>
  <sortState ref="A2:M42">
    <sortCondition ref="C2:C42"/>
    <sortCondition ref="G2:G42"/>
    <sortCondition ref="F2:F42"/>
    <sortCondition ref="E2:E42"/>
  </sortState>
  <dataValidations count="2">
    <dataValidation type="list" allowBlank="1" showInputMessage="1" showErrorMessage="1" sqref="H35:H40 H3:H28">
      <formula1>#REF!</formula1>
    </dataValidation>
    <dataValidation type="list" allowBlank="1" showInputMessage="1" showErrorMessage="1" sqref="H2">
      <formula1>#REF!</formula1>
    </dataValidation>
  </dataValidation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3"/>
  <sheetViews>
    <sheetView rightToLeft="1" zoomScale="87" zoomScaleNormal="87" workbookViewId="0">
      <selection activeCell="P5" sqref="P5"/>
    </sheetView>
  </sheetViews>
  <sheetFormatPr defaultColWidth="18.875" defaultRowHeight="14.25"/>
  <cols>
    <col min="1" max="1" width="7.25" style="82" customWidth="1"/>
    <col min="2" max="2" width="9.75" style="82" customWidth="1"/>
    <col min="3" max="3" width="14.375" style="82" customWidth="1"/>
    <col min="4" max="4" width="17.875" style="82" customWidth="1"/>
    <col min="5" max="5" width="8.625" style="82" customWidth="1"/>
    <col min="6" max="6" width="7.5" style="82" customWidth="1"/>
    <col min="7" max="7" width="7.375" style="82" customWidth="1"/>
    <col min="8" max="8" width="21.25" style="82" hidden="1" customWidth="1"/>
    <col min="9" max="9" width="13.125" style="82" hidden="1" customWidth="1"/>
    <col min="10" max="10" width="10.25" style="82" hidden="1" customWidth="1"/>
    <col min="11" max="11" width="8" style="82" customWidth="1"/>
    <col min="12" max="12" width="8.75" style="82" customWidth="1"/>
    <col min="13" max="13" width="8" style="82" customWidth="1"/>
    <col min="14" max="14" width="10.625" style="82" customWidth="1"/>
    <col min="15" max="16384" width="18.875" style="82"/>
  </cols>
  <sheetData>
    <row r="1" spans="1:14" s="89" customFormat="1" ht="54.75" customHeight="1" thickBot="1">
      <c r="A1" s="86" t="s">
        <v>0</v>
      </c>
      <c r="B1" s="86" t="s">
        <v>37</v>
      </c>
      <c r="C1" s="86" t="s">
        <v>38</v>
      </c>
      <c r="D1" s="86" t="s">
        <v>123</v>
      </c>
      <c r="E1" s="86" t="s">
        <v>23</v>
      </c>
      <c r="F1" s="86" t="s">
        <v>22</v>
      </c>
      <c r="G1" s="86" t="s">
        <v>21</v>
      </c>
      <c r="H1" s="86" t="s">
        <v>1</v>
      </c>
      <c r="I1" s="86" t="s">
        <v>18</v>
      </c>
      <c r="J1" s="86" t="s">
        <v>124</v>
      </c>
      <c r="K1" s="86" t="s">
        <v>125</v>
      </c>
      <c r="L1" s="86" t="s">
        <v>261</v>
      </c>
      <c r="M1" s="86" t="s">
        <v>262</v>
      </c>
    </row>
    <row r="2" spans="1:14" ht="24" customHeight="1">
      <c r="A2" s="90">
        <v>1</v>
      </c>
      <c r="B2" s="91">
        <v>98</v>
      </c>
      <c r="C2" s="91" t="s">
        <v>263</v>
      </c>
      <c r="D2" s="91" t="s">
        <v>224</v>
      </c>
      <c r="E2" s="91">
        <v>2700</v>
      </c>
      <c r="F2" s="91">
        <v>1000</v>
      </c>
      <c r="G2" s="91">
        <v>3</v>
      </c>
      <c r="H2" s="91" t="s">
        <v>239</v>
      </c>
      <c r="I2" s="92" t="s">
        <v>72</v>
      </c>
      <c r="J2" s="92" t="s">
        <v>164</v>
      </c>
      <c r="K2" s="91">
        <v>4</v>
      </c>
      <c r="L2" s="93">
        <f t="shared" ref="L2:L12" si="0">(G2*F2*E2*7.85)/1000000</f>
        <v>63.585000000000001</v>
      </c>
      <c r="M2" s="94">
        <f t="shared" ref="M2:M12" si="1">L2*K2</f>
        <v>254.34</v>
      </c>
    </row>
    <row r="3" spans="1:14" ht="24" customHeight="1">
      <c r="A3" s="95">
        <v>2</v>
      </c>
      <c r="B3" s="83">
        <v>98</v>
      </c>
      <c r="C3" s="83" t="s">
        <v>263</v>
      </c>
      <c r="D3" s="83" t="s">
        <v>225</v>
      </c>
      <c r="E3" s="83">
        <v>2800</v>
      </c>
      <c r="F3" s="83">
        <v>1000</v>
      </c>
      <c r="G3" s="83">
        <v>3</v>
      </c>
      <c r="H3" s="83" t="s">
        <v>240</v>
      </c>
      <c r="I3" s="87" t="s">
        <v>72</v>
      </c>
      <c r="J3" s="87" t="s">
        <v>164</v>
      </c>
      <c r="K3" s="83">
        <v>4</v>
      </c>
      <c r="L3" s="84">
        <f t="shared" si="0"/>
        <v>65.94</v>
      </c>
      <c r="M3" s="96">
        <f t="shared" si="1"/>
        <v>263.76</v>
      </c>
    </row>
    <row r="4" spans="1:14" ht="24" customHeight="1">
      <c r="A4" s="95">
        <v>3</v>
      </c>
      <c r="B4" s="83">
        <v>98</v>
      </c>
      <c r="C4" s="83" t="s">
        <v>263</v>
      </c>
      <c r="D4" s="83" t="s">
        <v>226</v>
      </c>
      <c r="E4" s="83">
        <v>3050</v>
      </c>
      <c r="F4" s="83">
        <v>1000</v>
      </c>
      <c r="G4" s="83">
        <v>3</v>
      </c>
      <c r="H4" s="83" t="s">
        <v>241</v>
      </c>
      <c r="I4" s="87" t="s">
        <v>72</v>
      </c>
      <c r="J4" s="87" t="s">
        <v>164</v>
      </c>
      <c r="K4" s="83">
        <v>4</v>
      </c>
      <c r="L4" s="84">
        <f t="shared" si="0"/>
        <v>71.827500000000001</v>
      </c>
      <c r="M4" s="96">
        <f t="shared" si="1"/>
        <v>287.31</v>
      </c>
      <c r="N4" s="85">
        <f>SUM(M2:M4)</f>
        <v>805.41000000000008</v>
      </c>
    </row>
    <row r="5" spans="1:14" ht="24" customHeight="1">
      <c r="A5" s="95">
        <v>4</v>
      </c>
      <c r="B5" s="83">
        <v>121</v>
      </c>
      <c r="C5" s="83" t="s">
        <v>263</v>
      </c>
      <c r="D5" s="83" t="s">
        <v>253</v>
      </c>
      <c r="E5" s="83">
        <v>2450</v>
      </c>
      <c r="F5" s="83">
        <v>1250</v>
      </c>
      <c r="G5" s="83">
        <v>3</v>
      </c>
      <c r="H5" s="83" t="s">
        <v>259</v>
      </c>
      <c r="I5" s="87" t="s">
        <v>72</v>
      </c>
      <c r="J5" s="87" t="s">
        <v>260</v>
      </c>
      <c r="K5" s="83">
        <v>1</v>
      </c>
      <c r="L5" s="84">
        <f t="shared" si="0"/>
        <v>72.121875000000003</v>
      </c>
      <c r="M5" s="96">
        <f t="shared" si="1"/>
        <v>72.121875000000003</v>
      </c>
    </row>
    <row r="6" spans="1:14" ht="24" customHeight="1">
      <c r="A6" s="95">
        <v>5</v>
      </c>
      <c r="B6" s="83">
        <v>121</v>
      </c>
      <c r="C6" s="83" t="s">
        <v>263</v>
      </c>
      <c r="D6" s="83" t="s">
        <v>254</v>
      </c>
      <c r="E6" s="83">
        <v>2650</v>
      </c>
      <c r="F6" s="83">
        <v>1250</v>
      </c>
      <c r="G6" s="83">
        <v>3</v>
      </c>
      <c r="H6" s="83" t="s">
        <v>259</v>
      </c>
      <c r="I6" s="87" t="s">
        <v>72</v>
      </c>
      <c r="J6" s="87" t="s">
        <v>260</v>
      </c>
      <c r="K6" s="83">
        <v>1</v>
      </c>
      <c r="L6" s="84">
        <f t="shared" si="0"/>
        <v>78.009375000000006</v>
      </c>
      <c r="M6" s="96">
        <f t="shared" si="1"/>
        <v>78.009375000000006</v>
      </c>
      <c r="N6" s="85">
        <f>SUM(M5:M6)</f>
        <v>150.13125000000002</v>
      </c>
    </row>
    <row r="7" spans="1:14" ht="24" customHeight="1">
      <c r="A7" s="95">
        <v>6</v>
      </c>
      <c r="B7" s="83">
        <v>121</v>
      </c>
      <c r="C7" s="83" t="s">
        <v>263</v>
      </c>
      <c r="D7" s="83" t="s">
        <v>255</v>
      </c>
      <c r="E7" s="83">
        <v>1850</v>
      </c>
      <c r="F7" s="83">
        <v>1500</v>
      </c>
      <c r="G7" s="83">
        <v>3</v>
      </c>
      <c r="H7" s="83" t="s">
        <v>259</v>
      </c>
      <c r="I7" s="87" t="s">
        <v>72</v>
      </c>
      <c r="J7" s="87" t="s">
        <v>260</v>
      </c>
      <c r="K7" s="83">
        <v>2</v>
      </c>
      <c r="L7" s="84">
        <f t="shared" si="0"/>
        <v>65.351249999999993</v>
      </c>
      <c r="M7" s="96">
        <f t="shared" si="1"/>
        <v>130.70249999999999</v>
      </c>
    </row>
    <row r="8" spans="1:14" ht="24" customHeight="1">
      <c r="A8" s="95">
        <v>7</v>
      </c>
      <c r="B8" s="83">
        <v>98</v>
      </c>
      <c r="C8" s="83" t="s">
        <v>263</v>
      </c>
      <c r="D8" s="83" t="s">
        <v>227</v>
      </c>
      <c r="E8" s="83">
        <v>2350</v>
      </c>
      <c r="F8" s="83">
        <v>1500</v>
      </c>
      <c r="G8" s="83">
        <v>3</v>
      </c>
      <c r="H8" s="83" t="s">
        <v>241</v>
      </c>
      <c r="I8" s="87" t="s">
        <v>72</v>
      </c>
      <c r="J8" s="87" t="s">
        <v>164</v>
      </c>
      <c r="K8" s="83">
        <v>4</v>
      </c>
      <c r="L8" s="84">
        <f t="shared" si="0"/>
        <v>83.013750000000002</v>
      </c>
      <c r="M8" s="96">
        <f t="shared" si="1"/>
        <v>332.05500000000001</v>
      </c>
    </row>
    <row r="9" spans="1:14" ht="24" customHeight="1">
      <c r="A9" s="95">
        <v>8</v>
      </c>
      <c r="B9" s="83">
        <v>98</v>
      </c>
      <c r="C9" s="83" t="s">
        <v>263</v>
      </c>
      <c r="D9" s="83" t="s">
        <v>224</v>
      </c>
      <c r="E9" s="83">
        <v>2700</v>
      </c>
      <c r="F9" s="83">
        <v>1500</v>
      </c>
      <c r="G9" s="83">
        <v>3</v>
      </c>
      <c r="H9" s="83" t="s">
        <v>239</v>
      </c>
      <c r="I9" s="87" t="s">
        <v>72</v>
      </c>
      <c r="J9" s="87" t="s">
        <v>164</v>
      </c>
      <c r="K9" s="83">
        <v>2</v>
      </c>
      <c r="L9" s="84">
        <f t="shared" si="0"/>
        <v>95.377499999999998</v>
      </c>
      <c r="M9" s="96">
        <f t="shared" si="1"/>
        <v>190.755</v>
      </c>
    </row>
    <row r="10" spans="1:14" ht="24" customHeight="1">
      <c r="A10" s="95">
        <v>9</v>
      </c>
      <c r="B10" s="83">
        <v>98</v>
      </c>
      <c r="C10" s="83" t="s">
        <v>263</v>
      </c>
      <c r="D10" s="83" t="s">
        <v>228</v>
      </c>
      <c r="E10" s="83">
        <v>2750</v>
      </c>
      <c r="F10" s="83">
        <v>1500</v>
      </c>
      <c r="G10" s="83">
        <v>3</v>
      </c>
      <c r="H10" s="83" t="s">
        <v>240</v>
      </c>
      <c r="I10" s="87" t="s">
        <v>72</v>
      </c>
      <c r="J10" s="87" t="s">
        <v>164</v>
      </c>
      <c r="K10" s="83">
        <v>2</v>
      </c>
      <c r="L10" s="84">
        <f t="shared" si="0"/>
        <v>97.143749999999997</v>
      </c>
      <c r="M10" s="96">
        <f t="shared" si="1"/>
        <v>194.28749999999999</v>
      </c>
    </row>
    <row r="11" spans="1:14" ht="24" customHeight="1">
      <c r="A11" s="95">
        <v>10</v>
      </c>
      <c r="B11" s="83">
        <v>98</v>
      </c>
      <c r="C11" s="83" t="s">
        <v>263</v>
      </c>
      <c r="D11" s="83" t="s">
        <v>229</v>
      </c>
      <c r="E11" s="83">
        <v>3150</v>
      </c>
      <c r="F11" s="83">
        <v>1500</v>
      </c>
      <c r="G11" s="83">
        <v>3</v>
      </c>
      <c r="H11" s="83" t="s">
        <v>241</v>
      </c>
      <c r="I11" s="87" t="s">
        <v>72</v>
      </c>
      <c r="J11" s="87" t="s">
        <v>164</v>
      </c>
      <c r="K11" s="83">
        <v>2</v>
      </c>
      <c r="L11" s="84">
        <f t="shared" si="0"/>
        <v>111.27375000000001</v>
      </c>
      <c r="M11" s="96">
        <f t="shared" si="1"/>
        <v>222.54750000000001</v>
      </c>
    </row>
    <row r="12" spans="1:14" ht="24" customHeight="1" thickBot="1">
      <c r="A12" s="97">
        <v>11</v>
      </c>
      <c r="B12" s="98">
        <v>98</v>
      </c>
      <c r="C12" s="98" t="s">
        <v>263</v>
      </c>
      <c r="D12" s="98" t="s">
        <v>230</v>
      </c>
      <c r="E12" s="98">
        <v>3650</v>
      </c>
      <c r="F12" s="98">
        <v>1500</v>
      </c>
      <c r="G12" s="98">
        <v>3</v>
      </c>
      <c r="H12" s="98" t="s">
        <v>240</v>
      </c>
      <c r="I12" s="99" t="s">
        <v>72</v>
      </c>
      <c r="J12" s="99" t="s">
        <v>164</v>
      </c>
      <c r="K12" s="98">
        <v>4</v>
      </c>
      <c r="L12" s="100">
        <f t="shared" si="0"/>
        <v>128.93625</v>
      </c>
      <c r="M12" s="101">
        <f t="shared" si="1"/>
        <v>515.745</v>
      </c>
      <c r="N12" s="85">
        <f>SUM(M7:M12)</f>
        <v>1586.0925000000002</v>
      </c>
    </row>
    <row r="13" spans="1:14" ht="24" customHeight="1" thickBot="1">
      <c r="A13" s="109"/>
      <c r="B13" s="110"/>
      <c r="C13" s="110"/>
      <c r="D13" s="110"/>
      <c r="E13" s="110"/>
      <c r="F13" s="110"/>
      <c r="G13" s="110"/>
      <c r="H13" s="110"/>
      <c r="I13" s="111"/>
      <c r="J13" s="111"/>
      <c r="K13" s="110"/>
      <c r="L13" s="112"/>
      <c r="M13" s="113">
        <f>SUM(M2:M12)</f>
        <v>2541.63375</v>
      </c>
      <c r="N13" s="85"/>
    </row>
    <row r="14" spans="1:14" ht="24" customHeight="1">
      <c r="A14" s="90">
        <v>12</v>
      </c>
      <c r="B14" s="91">
        <v>98</v>
      </c>
      <c r="C14" s="91" t="s">
        <v>263</v>
      </c>
      <c r="D14" s="91" t="s">
        <v>231</v>
      </c>
      <c r="E14" s="91">
        <v>2500</v>
      </c>
      <c r="F14" s="91">
        <v>1000</v>
      </c>
      <c r="G14" s="91">
        <v>4</v>
      </c>
      <c r="H14" s="91" t="s">
        <v>240</v>
      </c>
      <c r="I14" s="92" t="s">
        <v>72</v>
      </c>
      <c r="J14" s="92" t="s">
        <v>164</v>
      </c>
      <c r="K14" s="91">
        <v>2</v>
      </c>
      <c r="L14" s="93">
        <f t="shared" ref="L14:L20" si="2">(G14*F14*E14*7.85)/1000000</f>
        <v>78.5</v>
      </c>
      <c r="M14" s="94">
        <f t="shared" ref="M14:M20" si="3">L14*K14</f>
        <v>157</v>
      </c>
      <c r="N14" s="85">
        <f>M14</f>
        <v>157</v>
      </c>
    </row>
    <row r="15" spans="1:14" ht="24" customHeight="1">
      <c r="A15" s="95">
        <v>13</v>
      </c>
      <c r="B15" s="83">
        <v>99</v>
      </c>
      <c r="C15" s="83" t="s">
        <v>263</v>
      </c>
      <c r="D15" s="83" t="s">
        <v>232</v>
      </c>
      <c r="E15" s="83">
        <v>1200</v>
      </c>
      <c r="F15" s="83">
        <v>1250</v>
      </c>
      <c r="G15" s="83">
        <v>4</v>
      </c>
      <c r="H15" s="83" t="s">
        <v>239</v>
      </c>
      <c r="I15" s="87" t="s">
        <v>72</v>
      </c>
      <c r="J15" s="87" t="s">
        <v>164</v>
      </c>
      <c r="K15" s="83">
        <v>2</v>
      </c>
      <c r="L15" s="84">
        <f t="shared" si="2"/>
        <v>47.1</v>
      </c>
      <c r="M15" s="96">
        <f t="shared" si="3"/>
        <v>94.2</v>
      </c>
    </row>
    <row r="16" spans="1:14" ht="24" customHeight="1">
      <c r="A16" s="95">
        <v>14</v>
      </c>
      <c r="B16" s="83">
        <v>99</v>
      </c>
      <c r="C16" s="83" t="s">
        <v>263</v>
      </c>
      <c r="D16" s="83" t="s">
        <v>233</v>
      </c>
      <c r="E16" s="83">
        <v>1350</v>
      </c>
      <c r="F16" s="83">
        <v>1250</v>
      </c>
      <c r="G16" s="83">
        <v>4</v>
      </c>
      <c r="H16" s="83" t="s">
        <v>239</v>
      </c>
      <c r="I16" s="87" t="s">
        <v>72</v>
      </c>
      <c r="J16" s="87" t="s">
        <v>164</v>
      </c>
      <c r="K16" s="83">
        <v>2</v>
      </c>
      <c r="L16" s="84">
        <f t="shared" si="2"/>
        <v>52.987499999999997</v>
      </c>
      <c r="M16" s="96">
        <f t="shared" si="3"/>
        <v>105.97499999999999</v>
      </c>
    </row>
    <row r="17" spans="1:14" ht="24" customHeight="1">
      <c r="A17" s="95">
        <v>15</v>
      </c>
      <c r="B17" s="83">
        <v>99</v>
      </c>
      <c r="C17" s="83" t="s">
        <v>263</v>
      </c>
      <c r="D17" s="83" t="s">
        <v>234</v>
      </c>
      <c r="E17" s="83">
        <v>1700</v>
      </c>
      <c r="F17" s="83">
        <v>1250</v>
      </c>
      <c r="G17" s="83">
        <v>4</v>
      </c>
      <c r="H17" s="83" t="s">
        <v>240</v>
      </c>
      <c r="I17" s="87" t="s">
        <v>72</v>
      </c>
      <c r="J17" s="87" t="s">
        <v>164</v>
      </c>
      <c r="K17" s="83">
        <v>1</v>
      </c>
      <c r="L17" s="84">
        <f t="shared" si="2"/>
        <v>66.724999999999994</v>
      </c>
      <c r="M17" s="96">
        <f t="shared" si="3"/>
        <v>66.724999999999994</v>
      </c>
    </row>
    <row r="18" spans="1:14" ht="24" customHeight="1">
      <c r="A18" s="95">
        <v>16</v>
      </c>
      <c r="B18" s="83">
        <v>121</v>
      </c>
      <c r="C18" s="83" t="s">
        <v>263</v>
      </c>
      <c r="D18" s="83" t="s">
        <v>256</v>
      </c>
      <c r="E18" s="83">
        <v>1800</v>
      </c>
      <c r="F18" s="83">
        <v>1250</v>
      </c>
      <c r="G18" s="83">
        <v>4</v>
      </c>
      <c r="H18" s="83" t="s">
        <v>259</v>
      </c>
      <c r="I18" s="87" t="s">
        <v>72</v>
      </c>
      <c r="J18" s="87" t="s">
        <v>260</v>
      </c>
      <c r="K18" s="83">
        <v>1</v>
      </c>
      <c r="L18" s="84">
        <f t="shared" si="2"/>
        <v>70.650000000000006</v>
      </c>
      <c r="M18" s="96">
        <f t="shared" si="3"/>
        <v>70.650000000000006</v>
      </c>
    </row>
    <row r="19" spans="1:14" ht="24" customHeight="1">
      <c r="A19" s="95">
        <v>17</v>
      </c>
      <c r="B19" s="83">
        <v>99</v>
      </c>
      <c r="C19" s="83" t="s">
        <v>263</v>
      </c>
      <c r="D19" s="83" t="s">
        <v>235</v>
      </c>
      <c r="E19" s="83">
        <v>2450</v>
      </c>
      <c r="F19" s="83">
        <v>1250</v>
      </c>
      <c r="G19" s="83">
        <v>4</v>
      </c>
      <c r="H19" s="83" t="s">
        <v>241</v>
      </c>
      <c r="I19" s="87" t="s">
        <v>72</v>
      </c>
      <c r="J19" s="87" t="s">
        <v>164</v>
      </c>
      <c r="K19" s="83">
        <v>1</v>
      </c>
      <c r="L19" s="84">
        <f t="shared" si="2"/>
        <v>96.162499999999994</v>
      </c>
      <c r="M19" s="96">
        <f t="shared" si="3"/>
        <v>96.162499999999994</v>
      </c>
      <c r="N19" s="85">
        <f>SUM(M15:M19)</f>
        <v>433.71249999999998</v>
      </c>
    </row>
    <row r="20" spans="1:14" ht="24" customHeight="1" thickBot="1">
      <c r="A20" s="97">
        <v>18</v>
      </c>
      <c r="B20" s="98">
        <v>99</v>
      </c>
      <c r="C20" s="98" t="s">
        <v>263</v>
      </c>
      <c r="D20" s="98" t="s">
        <v>236</v>
      </c>
      <c r="E20" s="98">
        <v>1400</v>
      </c>
      <c r="F20" s="98">
        <v>1500</v>
      </c>
      <c r="G20" s="98">
        <v>4</v>
      </c>
      <c r="H20" s="98" t="s">
        <v>241</v>
      </c>
      <c r="I20" s="99" t="s">
        <v>72</v>
      </c>
      <c r="J20" s="99" t="s">
        <v>164</v>
      </c>
      <c r="K20" s="98">
        <v>2</v>
      </c>
      <c r="L20" s="100">
        <f t="shared" si="2"/>
        <v>65.94</v>
      </c>
      <c r="M20" s="101">
        <f t="shared" si="3"/>
        <v>131.88</v>
      </c>
      <c r="N20" s="85">
        <f>M20</f>
        <v>131.88</v>
      </c>
    </row>
    <row r="21" spans="1:14" ht="24" customHeight="1" thickBot="1">
      <c r="A21" s="109"/>
      <c r="B21" s="110"/>
      <c r="C21" s="110"/>
      <c r="D21" s="110"/>
      <c r="E21" s="110"/>
      <c r="F21" s="110"/>
      <c r="G21" s="110"/>
      <c r="H21" s="110"/>
      <c r="I21" s="111"/>
      <c r="J21" s="111"/>
      <c r="K21" s="110"/>
      <c r="L21" s="112"/>
      <c r="M21" s="113">
        <f>SUM(M14:M20)</f>
        <v>722.59249999999997</v>
      </c>
      <c r="N21" s="85"/>
    </row>
    <row r="22" spans="1:14" ht="24" customHeight="1">
      <c r="A22" s="90">
        <v>19</v>
      </c>
      <c r="B22" s="91">
        <v>114</v>
      </c>
      <c r="C22" s="91" t="s">
        <v>263</v>
      </c>
      <c r="D22" s="91" t="s">
        <v>244</v>
      </c>
      <c r="E22" s="91">
        <v>2300</v>
      </c>
      <c r="F22" s="91">
        <v>1250</v>
      </c>
      <c r="G22" s="91">
        <v>6</v>
      </c>
      <c r="H22" s="91" t="s">
        <v>251</v>
      </c>
      <c r="I22" s="92" t="s">
        <v>20</v>
      </c>
      <c r="J22" s="92" t="s">
        <v>252</v>
      </c>
      <c r="K22" s="91">
        <v>1</v>
      </c>
      <c r="L22" s="93">
        <f t="shared" ref="L22:L30" si="4">(G22*F22*E22*7.85)/1000000</f>
        <v>135.41249999999999</v>
      </c>
      <c r="M22" s="94">
        <f t="shared" ref="M22:M30" si="5">L22*K22</f>
        <v>135.41249999999999</v>
      </c>
    </row>
    <row r="23" spans="1:14" ht="24" customHeight="1">
      <c r="A23" s="95">
        <v>20</v>
      </c>
      <c r="B23" s="83">
        <v>93</v>
      </c>
      <c r="C23" s="83" t="s">
        <v>263</v>
      </c>
      <c r="D23" s="83" t="s">
        <v>149</v>
      </c>
      <c r="E23" s="83">
        <v>2500</v>
      </c>
      <c r="F23" s="83">
        <v>1250</v>
      </c>
      <c r="G23" s="83">
        <v>6</v>
      </c>
      <c r="H23" s="83" t="s">
        <v>165</v>
      </c>
      <c r="I23" s="87" t="s">
        <v>163</v>
      </c>
      <c r="J23" s="87" t="s">
        <v>164</v>
      </c>
      <c r="K23" s="83">
        <v>6</v>
      </c>
      <c r="L23" s="84">
        <f t="shared" si="4"/>
        <v>147.1875</v>
      </c>
      <c r="M23" s="96">
        <f t="shared" si="5"/>
        <v>883.125</v>
      </c>
    </row>
    <row r="24" spans="1:14" ht="24" customHeight="1">
      <c r="A24" s="95">
        <v>21</v>
      </c>
      <c r="B24" s="83">
        <v>114</v>
      </c>
      <c r="C24" s="83" t="s">
        <v>263</v>
      </c>
      <c r="D24" s="83" t="s">
        <v>245</v>
      </c>
      <c r="E24" s="83">
        <v>2900</v>
      </c>
      <c r="F24" s="83">
        <v>1250</v>
      </c>
      <c r="G24" s="83">
        <v>6</v>
      </c>
      <c r="H24" s="83" t="s">
        <v>251</v>
      </c>
      <c r="I24" s="87" t="s">
        <v>20</v>
      </c>
      <c r="J24" s="87" t="s">
        <v>252</v>
      </c>
      <c r="K24" s="83">
        <v>1</v>
      </c>
      <c r="L24" s="84">
        <f t="shared" si="4"/>
        <v>170.73750000000001</v>
      </c>
      <c r="M24" s="96">
        <f t="shared" si="5"/>
        <v>170.73750000000001</v>
      </c>
    </row>
    <row r="25" spans="1:14" ht="24" customHeight="1">
      <c r="A25" s="95">
        <v>22</v>
      </c>
      <c r="B25" s="83">
        <v>93</v>
      </c>
      <c r="C25" s="83" t="s">
        <v>263</v>
      </c>
      <c r="D25" s="83" t="s">
        <v>150</v>
      </c>
      <c r="E25" s="83">
        <v>3050</v>
      </c>
      <c r="F25" s="83">
        <v>1250</v>
      </c>
      <c r="G25" s="83">
        <v>6</v>
      </c>
      <c r="H25" s="83" t="s">
        <v>162</v>
      </c>
      <c r="I25" s="87" t="s">
        <v>163</v>
      </c>
      <c r="J25" s="87" t="s">
        <v>164</v>
      </c>
      <c r="K25" s="83">
        <v>1</v>
      </c>
      <c r="L25" s="84">
        <f t="shared" si="4"/>
        <v>179.56874999999999</v>
      </c>
      <c r="M25" s="96">
        <f t="shared" si="5"/>
        <v>179.56874999999999</v>
      </c>
    </row>
    <row r="26" spans="1:14" ht="24" customHeight="1">
      <c r="A26" s="95">
        <v>23</v>
      </c>
      <c r="B26" s="83">
        <v>114</v>
      </c>
      <c r="C26" s="83" t="s">
        <v>263</v>
      </c>
      <c r="D26" s="83" t="s">
        <v>246</v>
      </c>
      <c r="E26" s="83">
        <v>3150</v>
      </c>
      <c r="F26" s="83">
        <v>1250</v>
      </c>
      <c r="G26" s="83">
        <v>6</v>
      </c>
      <c r="H26" s="83" t="s">
        <v>251</v>
      </c>
      <c r="I26" s="87" t="s">
        <v>20</v>
      </c>
      <c r="J26" s="87" t="s">
        <v>252</v>
      </c>
      <c r="K26" s="83">
        <v>3</v>
      </c>
      <c r="L26" s="84">
        <f t="shared" si="4"/>
        <v>185.45625000000001</v>
      </c>
      <c r="M26" s="96">
        <f t="shared" si="5"/>
        <v>556.36875000000009</v>
      </c>
    </row>
    <row r="27" spans="1:14" ht="24" customHeight="1">
      <c r="A27" s="95">
        <v>24</v>
      </c>
      <c r="B27" s="83">
        <v>93</v>
      </c>
      <c r="C27" s="83" t="s">
        <v>263</v>
      </c>
      <c r="D27" s="83" t="s">
        <v>151</v>
      </c>
      <c r="E27" s="83">
        <v>5000</v>
      </c>
      <c r="F27" s="83">
        <v>1250</v>
      </c>
      <c r="G27" s="83">
        <v>6</v>
      </c>
      <c r="H27" s="83" t="s">
        <v>162</v>
      </c>
      <c r="I27" s="87" t="s">
        <v>163</v>
      </c>
      <c r="J27" s="87" t="s">
        <v>164</v>
      </c>
      <c r="K27" s="83">
        <v>3</v>
      </c>
      <c r="L27" s="84">
        <f t="shared" si="4"/>
        <v>294.375</v>
      </c>
      <c r="M27" s="96">
        <f t="shared" si="5"/>
        <v>883.125</v>
      </c>
    </row>
    <row r="28" spans="1:14" ht="24" customHeight="1">
      <c r="A28" s="95">
        <v>25</v>
      </c>
      <c r="B28" s="83">
        <v>93</v>
      </c>
      <c r="C28" s="83" t="s">
        <v>263</v>
      </c>
      <c r="D28" s="83" t="s">
        <v>152</v>
      </c>
      <c r="E28" s="83">
        <v>5300</v>
      </c>
      <c r="F28" s="83">
        <v>1250</v>
      </c>
      <c r="G28" s="83">
        <v>6</v>
      </c>
      <c r="H28" s="83" t="s">
        <v>165</v>
      </c>
      <c r="I28" s="87" t="s">
        <v>163</v>
      </c>
      <c r="J28" s="87" t="s">
        <v>164</v>
      </c>
      <c r="K28" s="83">
        <v>11</v>
      </c>
      <c r="L28" s="84">
        <f t="shared" si="4"/>
        <v>312.03750000000002</v>
      </c>
      <c r="M28" s="96">
        <f t="shared" si="5"/>
        <v>3432.4125000000004</v>
      </c>
    </row>
    <row r="29" spans="1:14" ht="24" customHeight="1">
      <c r="A29" s="95">
        <v>26</v>
      </c>
      <c r="B29" s="83">
        <v>93</v>
      </c>
      <c r="C29" s="83" t="s">
        <v>263</v>
      </c>
      <c r="D29" s="83" t="s">
        <v>153</v>
      </c>
      <c r="E29" s="83">
        <v>5600</v>
      </c>
      <c r="F29" s="83">
        <v>1250</v>
      </c>
      <c r="G29" s="83">
        <v>6</v>
      </c>
      <c r="H29" s="83" t="s">
        <v>162</v>
      </c>
      <c r="I29" s="87" t="s">
        <v>163</v>
      </c>
      <c r="J29" s="87" t="s">
        <v>164</v>
      </c>
      <c r="K29" s="83">
        <v>3</v>
      </c>
      <c r="L29" s="84">
        <f t="shared" si="4"/>
        <v>329.7</v>
      </c>
      <c r="M29" s="96">
        <f t="shared" si="5"/>
        <v>989.09999999999991</v>
      </c>
    </row>
    <row r="30" spans="1:14" ht="24" customHeight="1" thickBot="1">
      <c r="A30" s="97">
        <v>27</v>
      </c>
      <c r="B30" s="98">
        <v>114</v>
      </c>
      <c r="C30" s="98" t="s">
        <v>263</v>
      </c>
      <c r="D30" s="98" t="s">
        <v>247</v>
      </c>
      <c r="E30" s="98">
        <v>5800</v>
      </c>
      <c r="F30" s="98">
        <v>1250</v>
      </c>
      <c r="G30" s="98">
        <v>6</v>
      </c>
      <c r="H30" s="98" t="s">
        <v>251</v>
      </c>
      <c r="I30" s="99" t="s">
        <v>20</v>
      </c>
      <c r="J30" s="99" t="s">
        <v>252</v>
      </c>
      <c r="K30" s="98">
        <v>2</v>
      </c>
      <c r="L30" s="100">
        <f t="shared" si="4"/>
        <v>341.47500000000002</v>
      </c>
      <c r="M30" s="101">
        <f t="shared" si="5"/>
        <v>682.95</v>
      </c>
      <c r="N30" s="85">
        <f>SUM(M22:M30)</f>
        <v>7912.8</v>
      </c>
    </row>
    <row r="31" spans="1:14" ht="24" customHeight="1" thickBot="1">
      <c r="A31" s="109"/>
      <c r="B31" s="110"/>
      <c r="C31" s="110"/>
      <c r="D31" s="110"/>
      <c r="E31" s="110"/>
      <c r="F31" s="110"/>
      <c r="G31" s="110"/>
      <c r="H31" s="110"/>
      <c r="I31" s="111"/>
      <c r="J31" s="111"/>
      <c r="K31" s="110"/>
      <c r="L31" s="112"/>
      <c r="M31" s="113">
        <f>SUM(M22:M30)</f>
        <v>7912.8</v>
      </c>
      <c r="N31" s="85"/>
    </row>
    <row r="32" spans="1:14" ht="24" customHeight="1" thickBot="1">
      <c r="A32" s="90">
        <v>28</v>
      </c>
      <c r="B32" s="91">
        <v>121</v>
      </c>
      <c r="C32" s="91" t="s">
        <v>263</v>
      </c>
      <c r="D32" s="91" t="s">
        <v>257</v>
      </c>
      <c r="E32" s="108">
        <v>3000</v>
      </c>
      <c r="F32" s="91">
        <v>1500</v>
      </c>
      <c r="G32" s="91">
        <v>8</v>
      </c>
      <c r="H32" s="91" t="s">
        <v>259</v>
      </c>
      <c r="I32" s="92" t="s">
        <v>72</v>
      </c>
      <c r="J32" s="92" t="s">
        <v>260</v>
      </c>
      <c r="K32" s="91">
        <v>1</v>
      </c>
      <c r="L32" s="93">
        <f t="shared" ref="L32:L40" si="6">(G32*F32*E32*7.85)/1000000</f>
        <v>282.60000000000002</v>
      </c>
      <c r="M32" s="94">
        <f t="shared" ref="M32:M40" si="7">L32*K32</f>
        <v>282.60000000000002</v>
      </c>
      <c r="N32" s="85">
        <f>M32</f>
        <v>282.60000000000002</v>
      </c>
    </row>
    <row r="33" spans="1:14" ht="24" customHeight="1" thickBot="1">
      <c r="A33" s="90">
        <v>30</v>
      </c>
      <c r="B33" s="91">
        <v>121</v>
      </c>
      <c r="C33" s="91" t="s">
        <v>263</v>
      </c>
      <c r="D33" s="91" t="s">
        <v>258</v>
      </c>
      <c r="E33" s="108">
        <v>6000</v>
      </c>
      <c r="F33" s="91">
        <v>1500</v>
      </c>
      <c r="G33" s="91">
        <v>15</v>
      </c>
      <c r="H33" s="91" t="s">
        <v>259</v>
      </c>
      <c r="I33" s="92" t="s">
        <v>72</v>
      </c>
      <c r="J33" s="92" t="s">
        <v>260</v>
      </c>
      <c r="K33" s="91">
        <v>2</v>
      </c>
      <c r="L33" s="93">
        <f t="shared" si="6"/>
        <v>1059.75</v>
      </c>
      <c r="M33" s="94">
        <f t="shared" si="7"/>
        <v>2119.5</v>
      </c>
      <c r="N33" s="85">
        <f>M33</f>
        <v>2119.5</v>
      </c>
    </row>
    <row r="34" spans="1:14" ht="24" customHeight="1" thickBot="1">
      <c r="A34" s="102">
        <v>33</v>
      </c>
      <c r="B34" s="103">
        <v>100</v>
      </c>
      <c r="C34" s="103" t="s">
        <v>263</v>
      </c>
      <c r="D34" s="103" t="s">
        <v>205</v>
      </c>
      <c r="E34" s="103">
        <v>1000</v>
      </c>
      <c r="F34" s="103">
        <v>1500</v>
      </c>
      <c r="G34" s="103">
        <v>20</v>
      </c>
      <c r="H34" s="103" t="s">
        <v>210</v>
      </c>
      <c r="I34" s="104" t="s">
        <v>211</v>
      </c>
      <c r="J34" s="104" t="s">
        <v>212</v>
      </c>
      <c r="K34" s="103">
        <v>1</v>
      </c>
      <c r="L34" s="105">
        <f t="shared" si="6"/>
        <v>235.5</v>
      </c>
      <c r="M34" s="106">
        <f t="shared" si="7"/>
        <v>235.5</v>
      </c>
      <c r="N34" s="85">
        <f>M34</f>
        <v>235.5</v>
      </c>
    </row>
    <row r="35" spans="1:14" ht="24" customHeight="1">
      <c r="A35" s="90">
        <v>34</v>
      </c>
      <c r="B35" s="91">
        <v>93</v>
      </c>
      <c r="C35" s="91" t="s">
        <v>264</v>
      </c>
      <c r="D35" s="91" t="s">
        <v>143</v>
      </c>
      <c r="E35" s="91">
        <v>2020</v>
      </c>
      <c r="F35" s="91">
        <v>1000</v>
      </c>
      <c r="G35" s="91">
        <v>2</v>
      </c>
      <c r="H35" s="91" t="s">
        <v>162</v>
      </c>
      <c r="I35" s="92" t="s">
        <v>163</v>
      </c>
      <c r="J35" s="92" t="s">
        <v>164</v>
      </c>
      <c r="K35" s="91">
        <v>24</v>
      </c>
      <c r="L35" s="93">
        <f t="shared" si="6"/>
        <v>31.713999999999999</v>
      </c>
      <c r="M35" s="94">
        <f t="shared" si="7"/>
        <v>761.13599999999997</v>
      </c>
    </row>
    <row r="36" spans="1:14" ht="24" customHeight="1">
      <c r="A36" s="95">
        <v>35</v>
      </c>
      <c r="B36" s="83">
        <v>114</v>
      </c>
      <c r="C36" s="83" t="s">
        <v>264</v>
      </c>
      <c r="D36" s="83" t="s">
        <v>242</v>
      </c>
      <c r="E36" s="83">
        <v>2300</v>
      </c>
      <c r="F36" s="83">
        <v>1000</v>
      </c>
      <c r="G36" s="83">
        <v>2</v>
      </c>
      <c r="H36" s="83" t="s">
        <v>251</v>
      </c>
      <c r="I36" s="87" t="s">
        <v>20</v>
      </c>
      <c r="J36" s="87" t="s">
        <v>252</v>
      </c>
      <c r="K36" s="83">
        <v>13</v>
      </c>
      <c r="L36" s="84">
        <f t="shared" si="6"/>
        <v>36.11</v>
      </c>
      <c r="M36" s="96">
        <f t="shared" si="7"/>
        <v>469.43</v>
      </c>
    </row>
    <row r="37" spans="1:14" ht="24" customHeight="1">
      <c r="A37" s="95">
        <v>36</v>
      </c>
      <c r="B37" s="83">
        <v>93</v>
      </c>
      <c r="C37" s="83" t="s">
        <v>264</v>
      </c>
      <c r="D37" s="83" t="s">
        <v>145</v>
      </c>
      <c r="E37" s="83">
        <v>2500</v>
      </c>
      <c r="F37" s="83">
        <v>1000</v>
      </c>
      <c r="G37" s="83">
        <v>2</v>
      </c>
      <c r="H37" s="83" t="s">
        <v>165</v>
      </c>
      <c r="I37" s="87" t="s">
        <v>163</v>
      </c>
      <c r="J37" s="87" t="s">
        <v>164</v>
      </c>
      <c r="K37" s="83">
        <v>48</v>
      </c>
      <c r="L37" s="84">
        <f t="shared" si="6"/>
        <v>39.25</v>
      </c>
      <c r="M37" s="96">
        <f t="shared" si="7"/>
        <v>1884</v>
      </c>
    </row>
    <row r="38" spans="1:14" ht="24" customHeight="1">
      <c r="A38" s="95">
        <v>37</v>
      </c>
      <c r="B38" s="83">
        <v>114</v>
      </c>
      <c r="C38" s="83" t="s">
        <v>264</v>
      </c>
      <c r="D38" s="83" t="s">
        <v>243</v>
      </c>
      <c r="E38" s="83">
        <v>2870</v>
      </c>
      <c r="F38" s="83">
        <v>1000</v>
      </c>
      <c r="G38" s="83">
        <v>2</v>
      </c>
      <c r="H38" s="83" t="s">
        <v>251</v>
      </c>
      <c r="I38" s="87" t="s">
        <v>20</v>
      </c>
      <c r="J38" s="87" t="s">
        <v>252</v>
      </c>
      <c r="K38" s="83">
        <v>7</v>
      </c>
      <c r="L38" s="84">
        <f t="shared" si="6"/>
        <v>45.058999999999997</v>
      </c>
      <c r="M38" s="96">
        <f t="shared" si="7"/>
        <v>315.41300000000001</v>
      </c>
      <c r="N38" s="85">
        <f>SUM(M35:M38)</f>
        <v>3429.9789999999998</v>
      </c>
    </row>
    <row r="39" spans="1:14" ht="24" customHeight="1">
      <c r="A39" s="95">
        <v>38</v>
      </c>
      <c r="B39" s="83">
        <v>556</v>
      </c>
      <c r="C39" s="83" t="s">
        <v>264</v>
      </c>
      <c r="D39" s="83" t="s">
        <v>248</v>
      </c>
      <c r="E39" s="83">
        <v>1100</v>
      </c>
      <c r="F39" s="83">
        <v>1000</v>
      </c>
      <c r="G39" s="83">
        <v>3</v>
      </c>
      <c r="H39" s="83" t="s">
        <v>249</v>
      </c>
      <c r="I39" s="87" t="s">
        <v>20</v>
      </c>
      <c r="J39" s="87" t="s">
        <v>250</v>
      </c>
      <c r="K39" s="83">
        <v>1</v>
      </c>
      <c r="L39" s="84">
        <f t="shared" si="6"/>
        <v>25.905000000000001</v>
      </c>
      <c r="M39" s="96">
        <f t="shared" si="7"/>
        <v>25.905000000000001</v>
      </c>
      <c r="N39" s="85">
        <f>M39</f>
        <v>25.905000000000001</v>
      </c>
    </row>
    <row r="40" spans="1:14" ht="24" customHeight="1" thickBot="1">
      <c r="A40" s="97">
        <v>39</v>
      </c>
      <c r="B40" s="98">
        <v>93</v>
      </c>
      <c r="C40" s="98" t="s">
        <v>264</v>
      </c>
      <c r="D40" s="98" t="s">
        <v>147</v>
      </c>
      <c r="E40" s="98">
        <v>3150</v>
      </c>
      <c r="F40" s="98">
        <v>1250</v>
      </c>
      <c r="G40" s="98">
        <v>3</v>
      </c>
      <c r="H40" s="98" t="s">
        <v>166</v>
      </c>
      <c r="I40" s="99" t="s">
        <v>163</v>
      </c>
      <c r="J40" s="99" t="s">
        <v>164</v>
      </c>
      <c r="K40" s="98">
        <v>1</v>
      </c>
      <c r="L40" s="100">
        <f t="shared" si="6"/>
        <v>92.728125000000006</v>
      </c>
      <c r="M40" s="101">
        <f t="shared" si="7"/>
        <v>92.728125000000006</v>
      </c>
      <c r="N40" s="85">
        <f>M40</f>
        <v>92.728125000000006</v>
      </c>
    </row>
    <row r="41" spans="1:14" ht="24" customHeight="1">
      <c r="A41" s="114"/>
      <c r="B41" s="114"/>
      <c r="C41" s="114"/>
      <c r="D41" s="114"/>
      <c r="E41" s="114"/>
      <c r="F41" s="114"/>
      <c r="G41" s="114"/>
      <c r="H41" s="114"/>
      <c r="I41" s="115"/>
      <c r="J41" s="115"/>
      <c r="K41" s="114"/>
      <c r="L41" s="116"/>
      <c r="M41" s="113">
        <f>SUM(M35:M40)</f>
        <v>3548.6121250000001</v>
      </c>
      <c r="N41" s="85"/>
    </row>
    <row r="42" spans="1:14" ht="15.75" thickBot="1">
      <c r="A42" s="88"/>
      <c r="B42" s="88"/>
      <c r="C42" s="88"/>
      <c r="D42" s="88"/>
      <c r="E42" s="88"/>
      <c r="F42" s="88"/>
      <c r="G42" s="88"/>
      <c r="H42" s="88"/>
      <c r="I42" s="88"/>
      <c r="J42" s="88"/>
      <c r="K42" s="88"/>
      <c r="L42" s="88"/>
      <c r="M42" s="88"/>
    </row>
    <row r="43" spans="1:14" ht="25.5" customHeight="1" thickBot="1">
      <c r="M43" s="107">
        <f>SUM(M41,M31,M21,M13,M32:M34)</f>
        <v>17363.238375000001</v>
      </c>
    </row>
  </sheetData>
  <dataValidations count="2">
    <dataValidation type="list" allowBlank="1" showInputMessage="1" showErrorMessage="1" sqref="H2">
      <formula1>#REF!</formula1>
    </dataValidation>
    <dataValidation type="list" allowBlank="1" showInputMessage="1" showErrorMessage="1" sqref="H35:H41 H3:H31">
      <formula1>#REF!</formula1>
    </dataValidation>
  </dataValidations>
  <printOptions horizontalCentered="1"/>
  <pageMargins left="0" right="0" top="0.74803149606299213" bottom="0.15748031496062992" header="0.31496062992125984" footer="0.31496062992125984"/>
  <pageSetup paperSize="9" scale="60" fitToHeight="0"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3"/>
  <sheetViews>
    <sheetView rightToLeft="1" zoomScale="87" zoomScaleNormal="87" workbookViewId="0">
      <selection activeCell="F3" sqref="F3:F6"/>
    </sheetView>
  </sheetViews>
  <sheetFormatPr defaultColWidth="18.875" defaultRowHeight="14.25"/>
  <cols>
    <col min="1" max="1" width="7.25" style="82" customWidth="1"/>
    <col min="2" max="2" width="9.75" style="82" customWidth="1"/>
    <col min="3" max="3" width="14.375" style="82" customWidth="1"/>
    <col min="4" max="4" width="17.875" style="82" customWidth="1"/>
    <col min="5" max="5" width="8.625" style="82" customWidth="1"/>
    <col min="6" max="6" width="7.5" style="82" customWidth="1"/>
    <col min="7" max="7" width="7.375" style="82" customWidth="1"/>
    <col min="8" max="8" width="21.25" style="82" hidden="1" customWidth="1"/>
    <col min="9" max="9" width="13.125" style="82" hidden="1" customWidth="1"/>
    <col min="10" max="10" width="10.25" style="82" hidden="1" customWidth="1"/>
    <col min="11" max="11" width="8" style="82" customWidth="1"/>
    <col min="12" max="12" width="8.75" style="82" customWidth="1"/>
    <col min="13" max="13" width="8" style="82" customWidth="1"/>
    <col min="14" max="14" width="10.625" style="82" customWidth="1"/>
    <col min="15" max="16384" width="18.875" style="82"/>
  </cols>
  <sheetData>
    <row r="1" spans="1:14" s="89" customFormat="1" ht="54.75" customHeight="1" thickBot="1">
      <c r="A1" s="86" t="s">
        <v>0</v>
      </c>
      <c r="B1" s="86" t="s">
        <v>37</v>
      </c>
      <c r="C1" s="86" t="s">
        <v>38</v>
      </c>
      <c r="D1" s="86" t="s">
        <v>123</v>
      </c>
      <c r="E1" s="86" t="s">
        <v>23</v>
      </c>
      <c r="F1" s="86" t="s">
        <v>22</v>
      </c>
      <c r="G1" s="86" t="s">
        <v>21</v>
      </c>
      <c r="H1" s="86" t="s">
        <v>1</v>
      </c>
      <c r="I1" s="86" t="s">
        <v>18</v>
      </c>
      <c r="J1" s="86" t="s">
        <v>124</v>
      </c>
      <c r="K1" s="86" t="s">
        <v>125</v>
      </c>
      <c r="L1" s="86" t="s">
        <v>261</v>
      </c>
      <c r="M1" s="86" t="s">
        <v>262</v>
      </c>
    </row>
    <row r="2" spans="1:14" ht="24" customHeight="1">
      <c r="A2" s="90">
        <v>1</v>
      </c>
      <c r="B2" s="91">
        <v>98</v>
      </c>
      <c r="C2" s="91" t="s">
        <v>263</v>
      </c>
      <c r="D2" s="91" t="s">
        <v>224</v>
      </c>
      <c r="E2" s="91">
        <v>2700</v>
      </c>
      <c r="F2" s="91">
        <v>1500</v>
      </c>
      <c r="G2" s="91">
        <v>3</v>
      </c>
      <c r="H2" s="91" t="s">
        <v>239</v>
      </c>
      <c r="I2" s="92" t="s">
        <v>72</v>
      </c>
      <c r="J2" s="92" t="s">
        <v>164</v>
      </c>
      <c r="K2" s="91">
        <v>4</v>
      </c>
      <c r="L2" s="93">
        <f t="shared" ref="L2:L12" si="0">(G2*F2*E2*7.85)/1000000</f>
        <v>95.377499999999998</v>
      </c>
      <c r="M2" s="94">
        <f t="shared" ref="M2:M12" si="1">L2*K2</f>
        <v>381.51</v>
      </c>
    </row>
    <row r="3" spans="1:14" ht="24" customHeight="1">
      <c r="A3" s="95">
        <v>2</v>
      </c>
      <c r="B3" s="83">
        <v>98</v>
      </c>
      <c r="C3" s="83" t="s">
        <v>263</v>
      </c>
      <c r="D3" s="83" t="s">
        <v>225</v>
      </c>
      <c r="E3" s="83">
        <v>2800</v>
      </c>
      <c r="F3" s="83">
        <v>1500</v>
      </c>
      <c r="G3" s="83">
        <v>3</v>
      </c>
      <c r="H3" s="83" t="s">
        <v>240</v>
      </c>
      <c r="I3" s="87" t="s">
        <v>72</v>
      </c>
      <c r="J3" s="87" t="s">
        <v>164</v>
      </c>
      <c r="K3" s="83">
        <v>4</v>
      </c>
      <c r="L3" s="84">
        <f t="shared" si="0"/>
        <v>98.91</v>
      </c>
      <c r="M3" s="96">
        <f t="shared" si="1"/>
        <v>395.64</v>
      </c>
    </row>
    <row r="4" spans="1:14" ht="24" customHeight="1">
      <c r="A4" s="95">
        <v>3</v>
      </c>
      <c r="B4" s="83">
        <v>98</v>
      </c>
      <c r="C4" s="83" t="s">
        <v>263</v>
      </c>
      <c r="D4" s="83" t="s">
        <v>226</v>
      </c>
      <c r="E4" s="83">
        <v>3050</v>
      </c>
      <c r="F4" s="83">
        <v>1500</v>
      </c>
      <c r="G4" s="83">
        <v>3</v>
      </c>
      <c r="H4" s="83" t="s">
        <v>241</v>
      </c>
      <c r="I4" s="87" t="s">
        <v>72</v>
      </c>
      <c r="J4" s="87" t="s">
        <v>164</v>
      </c>
      <c r="K4" s="83">
        <v>4</v>
      </c>
      <c r="L4" s="84">
        <f t="shared" si="0"/>
        <v>107.74124999999999</v>
      </c>
      <c r="M4" s="96">
        <f t="shared" si="1"/>
        <v>430.96499999999997</v>
      </c>
      <c r="N4" s="85">
        <f>SUM(M2:M4)</f>
        <v>1208.115</v>
      </c>
    </row>
    <row r="5" spans="1:14" ht="24" customHeight="1">
      <c r="A5" s="95">
        <v>4</v>
      </c>
      <c r="B5" s="83">
        <v>121</v>
      </c>
      <c r="C5" s="83" t="s">
        <v>263</v>
      </c>
      <c r="D5" s="83" t="s">
        <v>253</v>
      </c>
      <c r="E5" s="83">
        <v>2450</v>
      </c>
      <c r="F5" s="83">
        <v>1500</v>
      </c>
      <c r="G5" s="83">
        <v>3</v>
      </c>
      <c r="H5" s="83" t="s">
        <v>259</v>
      </c>
      <c r="I5" s="87" t="s">
        <v>72</v>
      </c>
      <c r="J5" s="87" t="s">
        <v>260</v>
      </c>
      <c r="K5" s="83">
        <v>1</v>
      </c>
      <c r="L5" s="84">
        <f t="shared" si="0"/>
        <v>86.546250000000001</v>
      </c>
      <c r="M5" s="96">
        <f t="shared" si="1"/>
        <v>86.546250000000001</v>
      </c>
    </row>
    <row r="6" spans="1:14" ht="24" customHeight="1">
      <c r="A6" s="95">
        <v>5</v>
      </c>
      <c r="B6" s="83">
        <v>121</v>
      </c>
      <c r="C6" s="83" t="s">
        <v>263</v>
      </c>
      <c r="D6" s="83" t="s">
        <v>254</v>
      </c>
      <c r="E6" s="83">
        <v>2650</v>
      </c>
      <c r="F6" s="83">
        <v>1500</v>
      </c>
      <c r="G6" s="83">
        <v>3</v>
      </c>
      <c r="H6" s="83" t="s">
        <v>259</v>
      </c>
      <c r="I6" s="87" t="s">
        <v>72</v>
      </c>
      <c r="J6" s="87" t="s">
        <v>260</v>
      </c>
      <c r="K6" s="83">
        <v>1</v>
      </c>
      <c r="L6" s="84">
        <f t="shared" si="0"/>
        <v>93.611249999999998</v>
      </c>
      <c r="M6" s="96">
        <f t="shared" si="1"/>
        <v>93.611249999999998</v>
      </c>
      <c r="N6" s="85">
        <f>SUM(M5:M6)</f>
        <v>180.1575</v>
      </c>
    </row>
    <row r="7" spans="1:14" ht="24" customHeight="1">
      <c r="A7" s="95">
        <v>6</v>
      </c>
      <c r="B7" s="83">
        <v>121</v>
      </c>
      <c r="C7" s="83" t="s">
        <v>263</v>
      </c>
      <c r="D7" s="83" t="s">
        <v>255</v>
      </c>
      <c r="E7" s="83">
        <v>1850</v>
      </c>
      <c r="F7" s="83">
        <v>1500</v>
      </c>
      <c r="G7" s="83">
        <v>3</v>
      </c>
      <c r="H7" s="83" t="s">
        <v>259</v>
      </c>
      <c r="I7" s="87" t="s">
        <v>72</v>
      </c>
      <c r="J7" s="87" t="s">
        <v>260</v>
      </c>
      <c r="K7" s="83">
        <v>2</v>
      </c>
      <c r="L7" s="84">
        <f t="shared" si="0"/>
        <v>65.351249999999993</v>
      </c>
      <c r="M7" s="96">
        <f t="shared" si="1"/>
        <v>130.70249999999999</v>
      </c>
    </row>
    <row r="8" spans="1:14" ht="24" customHeight="1">
      <c r="A8" s="95">
        <v>7</v>
      </c>
      <c r="B8" s="83">
        <v>98</v>
      </c>
      <c r="C8" s="83" t="s">
        <v>263</v>
      </c>
      <c r="D8" s="83" t="s">
        <v>227</v>
      </c>
      <c r="E8" s="83">
        <v>2350</v>
      </c>
      <c r="F8" s="83">
        <v>1500</v>
      </c>
      <c r="G8" s="83">
        <v>3</v>
      </c>
      <c r="H8" s="83" t="s">
        <v>241</v>
      </c>
      <c r="I8" s="87" t="s">
        <v>72</v>
      </c>
      <c r="J8" s="87" t="s">
        <v>164</v>
      </c>
      <c r="K8" s="83">
        <v>4</v>
      </c>
      <c r="L8" s="84">
        <f t="shared" si="0"/>
        <v>83.013750000000002</v>
      </c>
      <c r="M8" s="96">
        <f t="shared" si="1"/>
        <v>332.05500000000001</v>
      </c>
    </row>
    <row r="9" spans="1:14" ht="24" customHeight="1">
      <c r="A9" s="95">
        <v>8</v>
      </c>
      <c r="B9" s="83">
        <v>98</v>
      </c>
      <c r="C9" s="83" t="s">
        <v>263</v>
      </c>
      <c r="D9" s="83" t="s">
        <v>224</v>
      </c>
      <c r="E9" s="83">
        <v>2700</v>
      </c>
      <c r="F9" s="83">
        <v>1500</v>
      </c>
      <c r="G9" s="83">
        <v>3</v>
      </c>
      <c r="H9" s="83" t="s">
        <v>239</v>
      </c>
      <c r="I9" s="87" t="s">
        <v>72</v>
      </c>
      <c r="J9" s="87" t="s">
        <v>164</v>
      </c>
      <c r="K9" s="83">
        <v>2</v>
      </c>
      <c r="L9" s="84">
        <f t="shared" si="0"/>
        <v>95.377499999999998</v>
      </c>
      <c r="M9" s="96">
        <f t="shared" si="1"/>
        <v>190.755</v>
      </c>
    </row>
    <row r="10" spans="1:14" ht="24" customHeight="1">
      <c r="A10" s="95">
        <v>9</v>
      </c>
      <c r="B10" s="83">
        <v>98</v>
      </c>
      <c r="C10" s="83" t="s">
        <v>263</v>
      </c>
      <c r="D10" s="83" t="s">
        <v>228</v>
      </c>
      <c r="E10" s="83">
        <v>2750</v>
      </c>
      <c r="F10" s="83">
        <v>1500</v>
      </c>
      <c r="G10" s="83">
        <v>3</v>
      </c>
      <c r="H10" s="83" t="s">
        <v>240</v>
      </c>
      <c r="I10" s="87" t="s">
        <v>72</v>
      </c>
      <c r="J10" s="87" t="s">
        <v>164</v>
      </c>
      <c r="K10" s="83">
        <v>2</v>
      </c>
      <c r="L10" s="84">
        <f t="shared" si="0"/>
        <v>97.143749999999997</v>
      </c>
      <c r="M10" s="96">
        <f t="shared" si="1"/>
        <v>194.28749999999999</v>
      </c>
    </row>
    <row r="11" spans="1:14" ht="24" customHeight="1">
      <c r="A11" s="95">
        <v>10</v>
      </c>
      <c r="B11" s="83">
        <v>98</v>
      </c>
      <c r="C11" s="83" t="s">
        <v>263</v>
      </c>
      <c r="D11" s="83" t="s">
        <v>229</v>
      </c>
      <c r="E11" s="83">
        <v>3150</v>
      </c>
      <c r="F11" s="83">
        <v>1500</v>
      </c>
      <c r="G11" s="83">
        <v>3</v>
      </c>
      <c r="H11" s="83" t="s">
        <v>241</v>
      </c>
      <c r="I11" s="87" t="s">
        <v>72</v>
      </c>
      <c r="J11" s="87" t="s">
        <v>164</v>
      </c>
      <c r="K11" s="83">
        <v>2</v>
      </c>
      <c r="L11" s="84">
        <f t="shared" si="0"/>
        <v>111.27375000000001</v>
      </c>
      <c r="M11" s="96">
        <f t="shared" si="1"/>
        <v>222.54750000000001</v>
      </c>
    </row>
    <row r="12" spans="1:14" ht="24" customHeight="1" thickBot="1">
      <c r="A12" s="97">
        <v>11</v>
      </c>
      <c r="B12" s="98">
        <v>98</v>
      </c>
      <c r="C12" s="98" t="s">
        <v>263</v>
      </c>
      <c r="D12" s="98" t="s">
        <v>230</v>
      </c>
      <c r="E12" s="98">
        <v>3650</v>
      </c>
      <c r="F12" s="98">
        <v>1500</v>
      </c>
      <c r="G12" s="98">
        <v>3</v>
      </c>
      <c r="H12" s="98" t="s">
        <v>240</v>
      </c>
      <c r="I12" s="99" t="s">
        <v>72</v>
      </c>
      <c r="J12" s="99" t="s">
        <v>164</v>
      </c>
      <c r="K12" s="98">
        <v>4</v>
      </c>
      <c r="L12" s="100">
        <f t="shared" si="0"/>
        <v>128.93625</v>
      </c>
      <c r="M12" s="101">
        <f t="shared" si="1"/>
        <v>515.745</v>
      </c>
      <c r="N12" s="85">
        <f>SUM(M7:M12)</f>
        <v>1586.0925000000002</v>
      </c>
    </row>
    <row r="13" spans="1:14" ht="24" customHeight="1" thickBot="1">
      <c r="A13" s="109"/>
      <c r="B13" s="110"/>
      <c r="C13" s="110"/>
      <c r="D13" s="110"/>
      <c r="E13" s="110"/>
      <c r="F13" s="110"/>
      <c r="G13" s="110"/>
      <c r="H13" s="110"/>
      <c r="I13" s="111"/>
      <c r="J13" s="111"/>
      <c r="K13" s="110"/>
      <c r="L13" s="112"/>
      <c r="M13" s="113">
        <f>SUM(M2:M12)</f>
        <v>2974.3649999999998</v>
      </c>
      <c r="N13" s="85"/>
    </row>
    <row r="14" spans="1:14" ht="24" customHeight="1">
      <c r="A14" s="90">
        <v>12</v>
      </c>
      <c r="B14" s="91">
        <v>98</v>
      </c>
      <c r="C14" s="91" t="s">
        <v>263</v>
      </c>
      <c r="D14" s="91" t="s">
        <v>231</v>
      </c>
      <c r="E14" s="91">
        <v>2500</v>
      </c>
      <c r="F14" s="91">
        <v>1000</v>
      </c>
      <c r="G14" s="91">
        <v>4</v>
      </c>
      <c r="H14" s="91" t="s">
        <v>240</v>
      </c>
      <c r="I14" s="92" t="s">
        <v>72</v>
      </c>
      <c r="J14" s="92" t="s">
        <v>164</v>
      </c>
      <c r="K14" s="91">
        <v>2</v>
      </c>
      <c r="L14" s="93">
        <f t="shared" ref="L14:L20" si="2">(G14*F14*E14*7.85)/1000000</f>
        <v>78.5</v>
      </c>
      <c r="M14" s="94">
        <f t="shared" ref="M14:M20" si="3">L14*K14</f>
        <v>157</v>
      </c>
      <c r="N14" s="85">
        <f>M14</f>
        <v>157</v>
      </c>
    </row>
    <row r="15" spans="1:14" ht="24" customHeight="1">
      <c r="A15" s="95">
        <v>13</v>
      </c>
      <c r="B15" s="83">
        <v>99</v>
      </c>
      <c r="C15" s="83" t="s">
        <v>263</v>
      </c>
      <c r="D15" s="83" t="s">
        <v>232</v>
      </c>
      <c r="E15" s="83">
        <v>1200</v>
      </c>
      <c r="F15" s="83">
        <v>1250</v>
      </c>
      <c r="G15" s="83">
        <v>4</v>
      </c>
      <c r="H15" s="83" t="s">
        <v>239</v>
      </c>
      <c r="I15" s="87" t="s">
        <v>72</v>
      </c>
      <c r="J15" s="87" t="s">
        <v>164</v>
      </c>
      <c r="K15" s="83">
        <v>2</v>
      </c>
      <c r="L15" s="84">
        <f t="shared" si="2"/>
        <v>47.1</v>
      </c>
      <c r="M15" s="96">
        <f t="shared" si="3"/>
        <v>94.2</v>
      </c>
    </row>
    <row r="16" spans="1:14" ht="24" customHeight="1">
      <c r="A16" s="95">
        <v>14</v>
      </c>
      <c r="B16" s="83">
        <v>99</v>
      </c>
      <c r="C16" s="83" t="s">
        <v>263</v>
      </c>
      <c r="D16" s="83" t="s">
        <v>233</v>
      </c>
      <c r="E16" s="83">
        <v>1350</v>
      </c>
      <c r="F16" s="83">
        <v>1250</v>
      </c>
      <c r="G16" s="83">
        <v>4</v>
      </c>
      <c r="H16" s="83" t="s">
        <v>239</v>
      </c>
      <c r="I16" s="87" t="s">
        <v>72</v>
      </c>
      <c r="J16" s="87" t="s">
        <v>164</v>
      </c>
      <c r="K16" s="83">
        <v>2</v>
      </c>
      <c r="L16" s="84">
        <f t="shared" si="2"/>
        <v>52.987499999999997</v>
      </c>
      <c r="M16" s="96">
        <f t="shared" si="3"/>
        <v>105.97499999999999</v>
      </c>
    </row>
    <row r="17" spans="1:14" ht="24" customHeight="1">
      <c r="A17" s="95">
        <v>15</v>
      </c>
      <c r="B17" s="83">
        <v>99</v>
      </c>
      <c r="C17" s="83" t="s">
        <v>263</v>
      </c>
      <c r="D17" s="83" t="s">
        <v>234</v>
      </c>
      <c r="E17" s="83">
        <v>1700</v>
      </c>
      <c r="F17" s="83">
        <v>1250</v>
      </c>
      <c r="G17" s="83">
        <v>4</v>
      </c>
      <c r="H17" s="83" t="s">
        <v>240</v>
      </c>
      <c r="I17" s="87" t="s">
        <v>72</v>
      </c>
      <c r="J17" s="87" t="s">
        <v>164</v>
      </c>
      <c r="K17" s="83">
        <v>1</v>
      </c>
      <c r="L17" s="84">
        <f t="shared" si="2"/>
        <v>66.724999999999994</v>
      </c>
      <c r="M17" s="96">
        <f t="shared" si="3"/>
        <v>66.724999999999994</v>
      </c>
    </row>
    <row r="18" spans="1:14" ht="24" customHeight="1">
      <c r="A18" s="95">
        <v>16</v>
      </c>
      <c r="B18" s="83">
        <v>121</v>
      </c>
      <c r="C18" s="83" t="s">
        <v>263</v>
      </c>
      <c r="D18" s="83" t="s">
        <v>256</v>
      </c>
      <c r="E18" s="83">
        <v>1800</v>
      </c>
      <c r="F18" s="83">
        <v>1250</v>
      </c>
      <c r="G18" s="83">
        <v>4</v>
      </c>
      <c r="H18" s="83" t="s">
        <v>259</v>
      </c>
      <c r="I18" s="87" t="s">
        <v>72</v>
      </c>
      <c r="J18" s="87" t="s">
        <v>260</v>
      </c>
      <c r="K18" s="83">
        <v>1</v>
      </c>
      <c r="L18" s="84">
        <f t="shared" si="2"/>
        <v>70.650000000000006</v>
      </c>
      <c r="M18" s="96">
        <f t="shared" si="3"/>
        <v>70.650000000000006</v>
      </c>
    </row>
    <row r="19" spans="1:14" ht="24" customHeight="1">
      <c r="A19" s="95">
        <v>17</v>
      </c>
      <c r="B19" s="83">
        <v>99</v>
      </c>
      <c r="C19" s="83" t="s">
        <v>263</v>
      </c>
      <c r="D19" s="83" t="s">
        <v>235</v>
      </c>
      <c r="E19" s="83">
        <v>2450</v>
      </c>
      <c r="F19" s="83">
        <v>1250</v>
      </c>
      <c r="G19" s="83">
        <v>4</v>
      </c>
      <c r="H19" s="83" t="s">
        <v>241</v>
      </c>
      <c r="I19" s="87" t="s">
        <v>72</v>
      </c>
      <c r="J19" s="87" t="s">
        <v>164</v>
      </c>
      <c r="K19" s="83">
        <v>1</v>
      </c>
      <c r="L19" s="84">
        <f t="shared" si="2"/>
        <v>96.162499999999994</v>
      </c>
      <c r="M19" s="96">
        <f t="shared" si="3"/>
        <v>96.162499999999994</v>
      </c>
      <c r="N19" s="85">
        <f>SUM(M15:M19)</f>
        <v>433.71249999999998</v>
      </c>
    </row>
    <row r="20" spans="1:14" ht="24" customHeight="1" thickBot="1">
      <c r="A20" s="97">
        <v>18</v>
      </c>
      <c r="B20" s="98">
        <v>99</v>
      </c>
      <c r="C20" s="98" t="s">
        <v>263</v>
      </c>
      <c r="D20" s="98" t="s">
        <v>236</v>
      </c>
      <c r="E20" s="98">
        <v>1400</v>
      </c>
      <c r="F20" s="98">
        <v>1500</v>
      </c>
      <c r="G20" s="98">
        <v>4</v>
      </c>
      <c r="H20" s="98" t="s">
        <v>241</v>
      </c>
      <c r="I20" s="99" t="s">
        <v>72</v>
      </c>
      <c r="J20" s="99" t="s">
        <v>164</v>
      </c>
      <c r="K20" s="98">
        <v>2</v>
      </c>
      <c r="L20" s="100">
        <f t="shared" si="2"/>
        <v>65.94</v>
      </c>
      <c r="M20" s="101">
        <f t="shared" si="3"/>
        <v>131.88</v>
      </c>
      <c r="N20" s="85">
        <f>M20</f>
        <v>131.88</v>
      </c>
    </row>
    <row r="21" spans="1:14" ht="24" customHeight="1" thickBot="1">
      <c r="A21" s="109"/>
      <c r="B21" s="110"/>
      <c r="C21" s="110"/>
      <c r="D21" s="110"/>
      <c r="E21" s="110"/>
      <c r="F21" s="110"/>
      <c r="G21" s="110"/>
      <c r="H21" s="110"/>
      <c r="I21" s="111"/>
      <c r="J21" s="111"/>
      <c r="K21" s="110"/>
      <c r="L21" s="112"/>
      <c r="M21" s="113">
        <f>SUM(M14:M20)</f>
        <v>722.59249999999997</v>
      </c>
      <c r="N21" s="85"/>
    </row>
    <row r="22" spans="1:14" ht="24" customHeight="1">
      <c r="A22" s="90">
        <v>19</v>
      </c>
      <c r="B22" s="91">
        <v>114</v>
      </c>
      <c r="C22" s="91" t="s">
        <v>263</v>
      </c>
      <c r="D22" s="91" t="s">
        <v>244</v>
      </c>
      <c r="E22" s="91">
        <v>2300</v>
      </c>
      <c r="F22" s="91">
        <v>1250</v>
      </c>
      <c r="G22" s="91">
        <v>6</v>
      </c>
      <c r="H22" s="91" t="s">
        <v>251</v>
      </c>
      <c r="I22" s="92" t="s">
        <v>20</v>
      </c>
      <c r="J22" s="92" t="s">
        <v>252</v>
      </c>
      <c r="K22" s="91">
        <v>1</v>
      </c>
      <c r="L22" s="93">
        <f t="shared" ref="L22:L30" si="4">(G22*F22*E22*7.85)/1000000</f>
        <v>135.41249999999999</v>
      </c>
      <c r="M22" s="94">
        <f t="shared" ref="M22:M30" si="5">L22*K22</f>
        <v>135.41249999999999</v>
      </c>
    </row>
    <row r="23" spans="1:14" ht="24" customHeight="1">
      <c r="A23" s="95">
        <v>20</v>
      </c>
      <c r="B23" s="83">
        <v>93</v>
      </c>
      <c r="C23" s="83" t="s">
        <v>263</v>
      </c>
      <c r="D23" s="83" t="s">
        <v>149</v>
      </c>
      <c r="E23" s="83">
        <v>2500</v>
      </c>
      <c r="F23" s="83">
        <v>1250</v>
      </c>
      <c r="G23" s="83">
        <v>6</v>
      </c>
      <c r="H23" s="83" t="s">
        <v>165</v>
      </c>
      <c r="I23" s="87" t="s">
        <v>163</v>
      </c>
      <c r="J23" s="87" t="s">
        <v>164</v>
      </c>
      <c r="K23" s="83">
        <v>6</v>
      </c>
      <c r="L23" s="84">
        <f t="shared" si="4"/>
        <v>147.1875</v>
      </c>
      <c r="M23" s="96">
        <f t="shared" si="5"/>
        <v>883.125</v>
      </c>
    </row>
    <row r="24" spans="1:14" ht="24" customHeight="1">
      <c r="A24" s="95">
        <v>21</v>
      </c>
      <c r="B24" s="83">
        <v>114</v>
      </c>
      <c r="C24" s="83" t="s">
        <v>263</v>
      </c>
      <c r="D24" s="83" t="s">
        <v>245</v>
      </c>
      <c r="E24" s="83">
        <v>2900</v>
      </c>
      <c r="F24" s="83">
        <v>1250</v>
      </c>
      <c r="G24" s="83">
        <v>6</v>
      </c>
      <c r="H24" s="83" t="s">
        <v>251</v>
      </c>
      <c r="I24" s="87" t="s">
        <v>20</v>
      </c>
      <c r="J24" s="87" t="s">
        <v>252</v>
      </c>
      <c r="K24" s="83">
        <v>1</v>
      </c>
      <c r="L24" s="84">
        <f t="shared" si="4"/>
        <v>170.73750000000001</v>
      </c>
      <c r="M24" s="96">
        <f t="shared" si="5"/>
        <v>170.73750000000001</v>
      </c>
    </row>
    <row r="25" spans="1:14" ht="24" customHeight="1">
      <c r="A25" s="95">
        <v>22</v>
      </c>
      <c r="B25" s="83">
        <v>93</v>
      </c>
      <c r="C25" s="83" t="s">
        <v>263</v>
      </c>
      <c r="D25" s="83" t="s">
        <v>150</v>
      </c>
      <c r="E25" s="83">
        <v>3050</v>
      </c>
      <c r="F25" s="83">
        <v>1250</v>
      </c>
      <c r="G25" s="83">
        <v>6</v>
      </c>
      <c r="H25" s="83" t="s">
        <v>162</v>
      </c>
      <c r="I25" s="87" t="s">
        <v>163</v>
      </c>
      <c r="J25" s="87" t="s">
        <v>164</v>
      </c>
      <c r="K25" s="83">
        <v>1</v>
      </c>
      <c r="L25" s="84">
        <f t="shared" si="4"/>
        <v>179.56874999999999</v>
      </c>
      <c r="M25" s="96">
        <f t="shared" si="5"/>
        <v>179.56874999999999</v>
      </c>
    </row>
    <row r="26" spans="1:14" ht="24" customHeight="1">
      <c r="A26" s="95">
        <v>23</v>
      </c>
      <c r="B26" s="83">
        <v>114</v>
      </c>
      <c r="C26" s="83" t="s">
        <v>263</v>
      </c>
      <c r="D26" s="83" t="s">
        <v>246</v>
      </c>
      <c r="E26" s="83">
        <v>3150</v>
      </c>
      <c r="F26" s="83">
        <v>1250</v>
      </c>
      <c r="G26" s="83">
        <v>6</v>
      </c>
      <c r="H26" s="83" t="s">
        <v>251</v>
      </c>
      <c r="I26" s="87" t="s">
        <v>20</v>
      </c>
      <c r="J26" s="87" t="s">
        <v>252</v>
      </c>
      <c r="K26" s="83">
        <v>3</v>
      </c>
      <c r="L26" s="84">
        <f t="shared" si="4"/>
        <v>185.45625000000001</v>
      </c>
      <c r="M26" s="96">
        <f t="shared" si="5"/>
        <v>556.36875000000009</v>
      </c>
    </row>
    <row r="27" spans="1:14" ht="24" customHeight="1">
      <c r="A27" s="95">
        <v>24</v>
      </c>
      <c r="B27" s="83">
        <v>93</v>
      </c>
      <c r="C27" s="83" t="s">
        <v>263</v>
      </c>
      <c r="D27" s="83" t="s">
        <v>151</v>
      </c>
      <c r="E27" s="83">
        <v>5000</v>
      </c>
      <c r="F27" s="83">
        <v>1250</v>
      </c>
      <c r="G27" s="83">
        <v>6</v>
      </c>
      <c r="H27" s="83" t="s">
        <v>162</v>
      </c>
      <c r="I27" s="87" t="s">
        <v>163</v>
      </c>
      <c r="J27" s="87" t="s">
        <v>164</v>
      </c>
      <c r="K27" s="83">
        <v>3</v>
      </c>
      <c r="L27" s="84">
        <f t="shared" si="4"/>
        <v>294.375</v>
      </c>
      <c r="M27" s="96">
        <f t="shared" si="5"/>
        <v>883.125</v>
      </c>
    </row>
    <row r="28" spans="1:14" ht="24" customHeight="1">
      <c r="A28" s="95">
        <v>25</v>
      </c>
      <c r="B28" s="83">
        <v>93</v>
      </c>
      <c r="C28" s="83" t="s">
        <v>263</v>
      </c>
      <c r="D28" s="83" t="s">
        <v>152</v>
      </c>
      <c r="E28" s="83">
        <v>5300</v>
      </c>
      <c r="F28" s="83">
        <v>1250</v>
      </c>
      <c r="G28" s="83">
        <v>6</v>
      </c>
      <c r="H28" s="83" t="s">
        <v>165</v>
      </c>
      <c r="I28" s="87" t="s">
        <v>163</v>
      </c>
      <c r="J28" s="87" t="s">
        <v>164</v>
      </c>
      <c r="K28" s="83">
        <v>11</v>
      </c>
      <c r="L28" s="84">
        <f t="shared" si="4"/>
        <v>312.03750000000002</v>
      </c>
      <c r="M28" s="96">
        <f t="shared" si="5"/>
        <v>3432.4125000000004</v>
      </c>
    </row>
    <row r="29" spans="1:14" ht="24" customHeight="1">
      <c r="A29" s="95">
        <v>26</v>
      </c>
      <c r="B29" s="83">
        <v>93</v>
      </c>
      <c r="C29" s="83" t="s">
        <v>263</v>
      </c>
      <c r="D29" s="83" t="s">
        <v>153</v>
      </c>
      <c r="E29" s="83">
        <v>5600</v>
      </c>
      <c r="F29" s="83">
        <v>1250</v>
      </c>
      <c r="G29" s="83">
        <v>6</v>
      </c>
      <c r="H29" s="83" t="s">
        <v>162</v>
      </c>
      <c r="I29" s="87" t="s">
        <v>163</v>
      </c>
      <c r="J29" s="87" t="s">
        <v>164</v>
      </c>
      <c r="K29" s="83">
        <v>3</v>
      </c>
      <c r="L29" s="84">
        <f t="shared" si="4"/>
        <v>329.7</v>
      </c>
      <c r="M29" s="96">
        <f t="shared" si="5"/>
        <v>989.09999999999991</v>
      </c>
    </row>
    <row r="30" spans="1:14" ht="24" customHeight="1" thickBot="1">
      <c r="A30" s="97">
        <v>27</v>
      </c>
      <c r="B30" s="98">
        <v>114</v>
      </c>
      <c r="C30" s="98" t="s">
        <v>263</v>
      </c>
      <c r="D30" s="98" t="s">
        <v>247</v>
      </c>
      <c r="E30" s="98">
        <v>5800</v>
      </c>
      <c r="F30" s="98">
        <v>1250</v>
      </c>
      <c r="G30" s="98">
        <v>6</v>
      </c>
      <c r="H30" s="98" t="s">
        <v>251</v>
      </c>
      <c r="I30" s="99" t="s">
        <v>20</v>
      </c>
      <c r="J30" s="99" t="s">
        <v>252</v>
      </c>
      <c r="K30" s="98">
        <v>2</v>
      </c>
      <c r="L30" s="100">
        <f t="shared" si="4"/>
        <v>341.47500000000002</v>
      </c>
      <c r="M30" s="101">
        <f t="shared" si="5"/>
        <v>682.95</v>
      </c>
      <c r="N30" s="85">
        <f>SUM(M22:M30)</f>
        <v>7912.8</v>
      </c>
    </row>
    <row r="31" spans="1:14" ht="24" customHeight="1" thickBot="1">
      <c r="A31" s="109"/>
      <c r="B31" s="110"/>
      <c r="C31" s="110"/>
      <c r="D31" s="110"/>
      <c r="E31" s="110"/>
      <c r="F31" s="110"/>
      <c r="G31" s="110"/>
      <c r="H31" s="110"/>
      <c r="I31" s="111"/>
      <c r="J31" s="111"/>
      <c r="K31" s="110"/>
      <c r="L31" s="112"/>
      <c r="M31" s="113">
        <f>SUM(M22:M30)</f>
        <v>7912.8</v>
      </c>
      <c r="N31" s="85"/>
    </row>
    <row r="32" spans="1:14" ht="24" customHeight="1" thickBot="1">
      <c r="A32" s="90">
        <v>28</v>
      </c>
      <c r="B32" s="91">
        <v>121</v>
      </c>
      <c r="C32" s="91" t="s">
        <v>263</v>
      </c>
      <c r="D32" s="91" t="s">
        <v>257</v>
      </c>
      <c r="E32" s="108">
        <v>3000</v>
      </c>
      <c r="F32" s="91">
        <v>1500</v>
      </c>
      <c r="G32" s="91">
        <v>8</v>
      </c>
      <c r="H32" s="91" t="s">
        <v>259</v>
      </c>
      <c r="I32" s="92" t="s">
        <v>72</v>
      </c>
      <c r="J32" s="92" t="s">
        <v>260</v>
      </c>
      <c r="K32" s="91">
        <v>1</v>
      </c>
      <c r="L32" s="93">
        <f t="shared" ref="L32:L40" si="6">(G32*F32*E32*7.85)/1000000</f>
        <v>282.60000000000002</v>
      </c>
      <c r="M32" s="94">
        <f t="shared" ref="M32:M40" si="7">L32*K32</f>
        <v>282.60000000000002</v>
      </c>
      <c r="N32" s="85">
        <f>M32</f>
        <v>282.60000000000002</v>
      </c>
    </row>
    <row r="33" spans="1:14" ht="24" customHeight="1" thickBot="1">
      <c r="A33" s="90">
        <v>30</v>
      </c>
      <c r="B33" s="91">
        <v>121</v>
      </c>
      <c r="C33" s="91" t="s">
        <v>263</v>
      </c>
      <c r="D33" s="91" t="s">
        <v>258</v>
      </c>
      <c r="E33" s="108">
        <v>6000</v>
      </c>
      <c r="F33" s="91">
        <v>1500</v>
      </c>
      <c r="G33" s="91">
        <v>15</v>
      </c>
      <c r="H33" s="91" t="s">
        <v>259</v>
      </c>
      <c r="I33" s="92" t="s">
        <v>72</v>
      </c>
      <c r="J33" s="92" t="s">
        <v>260</v>
      </c>
      <c r="K33" s="91">
        <v>2</v>
      </c>
      <c r="L33" s="93">
        <f t="shared" si="6"/>
        <v>1059.75</v>
      </c>
      <c r="M33" s="94">
        <f t="shared" si="7"/>
        <v>2119.5</v>
      </c>
      <c r="N33" s="85">
        <f>M33</f>
        <v>2119.5</v>
      </c>
    </row>
    <row r="34" spans="1:14" ht="24" customHeight="1" thickBot="1">
      <c r="A34" s="102">
        <v>33</v>
      </c>
      <c r="B34" s="103">
        <v>100</v>
      </c>
      <c r="C34" s="103" t="s">
        <v>263</v>
      </c>
      <c r="D34" s="103" t="s">
        <v>205</v>
      </c>
      <c r="E34" s="103">
        <v>1000</v>
      </c>
      <c r="F34" s="103">
        <v>1500</v>
      </c>
      <c r="G34" s="103">
        <v>20</v>
      </c>
      <c r="H34" s="103" t="s">
        <v>210</v>
      </c>
      <c r="I34" s="104" t="s">
        <v>211</v>
      </c>
      <c r="J34" s="104" t="s">
        <v>212</v>
      </c>
      <c r="K34" s="103">
        <v>1</v>
      </c>
      <c r="L34" s="105">
        <f t="shared" si="6"/>
        <v>235.5</v>
      </c>
      <c r="M34" s="106">
        <f t="shared" si="7"/>
        <v>235.5</v>
      </c>
      <c r="N34" s="85">
        <f>M34</f>
        <v>235.5</v>
      </c>
    </row>
    <row r="35" spans="1:14" ht="24" customHeight="1">
      <c r="A35" s="90">
        <v>34</v>
      </c>
      <c r="B35" s="91">
        <v>93</v>
      </c>
      <c r="C35" s="91" t="s">
        <v>264</v>
      </c>
      <c r="D35" s="91" t="s">
        <v>143</v>
      </c>
      <c r="E35" s="91">
        <v>2020</v>
      </c>
      <c r="F35" s="91">
        <v>1000</v>
      </c>
      <c r="G35" s="91">
        <v>2</v>
      </c>
      <c r="H35" s="91" t="s">
        <v>162</v>
      </c>
      <c r="I35" s="92" t="s">
        <v>163</v>
      </c>
      <c r="J35" s="92" t="s">
        <v>164</v>
      </c>
      <c r="K35" s="91">
        <v>24</v>
      </c>
      <c r="L35" s="93">
        <f t="shared" si="6"/>
        <v>31.713999999999999</v>
      </c>
      <c r="M35" s="94">
        <f t="shared" si="7"/>
        <v>761.13599999999997</v>
      </c>
    </row>
    <row r="36" spans="1:14" ht="24" customHeight="1">
      <c r="A36" s="95">
        <v>35</v>
      </c>
      <c r="B36" s="83">
        <v>114</v>
      </c>
      <c r="C36" s="83" t="s">
        <v>264</v>
      </c>
      <c r="D36" s="83" t="s">
        <v>242</v>
      </c>
      <c r="E36" s="83">
        <v>2300</v>
      </c>
      <c r="F36" s="83">
        <v>1000</v>
      </c>
      <c r="G36" s="83">
        <v>2</v>
      </c>
      <c r="H36" s="83" t="s">
        <v>251</v>
      </c>
      <c r="I36" s="87" t="s">
        <v>20</v>
      </c>
      <c r="J36" s="87" t="s">
        <v>252</v>
      </c>
      <c r="K36" s="83">
        <v>13</v>
      </c>
      <c r="L36" s="84">
        <f t="shared" si="6"/>
        <v>36.11</v>
      </c>
      <c r="M36" s="96">
        <f t="shared" si="7"/>
        <v>469.43</v>
      </c>
    </row>
    <row r="37" spans="1:14" ht="24" customHeight="1">
      <c r="A37" s="95">
        <v>36</v>
      </c>
      <c r="B37" s="83">
        <v>93</v>
      </c>
      <c r="C37" s="83" t="s">
        <v>264</v>
      </c>
      <c r="D37" s="83" t="s">
        <v>145</v>
      </c>
      <c r="E37" s="83">
        <v>2500</v>
      </c>
      <c r="F37" s="83">
        <v>1000</v>
      </c>
      <c r="G37" s="83">
        <v>2</v>
      </c>
      <c r="H37" s="83" t="s">
        <v>165</v>
      </c>
      <c r="I37" s="87" t="s">
        <v>163</v>
      </c>
      <c r="J37" s="87" t="s">
        <v>164</v>
      </c>
      <c r="K37" s="83">
        <v>48</v>
      </c>
      <c r="L37" s="84">
        <f t="shared" si="6"/>
        <v>39.25</v>
      </c>
      <c r="M37" s="96">
        <f t="shared" si="7"/>
        <v>1884</v>
      </c>
    </row>
    <row r="38" spans="1:14" ht="24" customHeight="1">
      <c r="A38" s="95">
        <v>37</v>
      </c>
      <c r="B38" s="83">
        <v>114</v>
      </c>
      <c r="C38" s="83" t="s">
        <v>264</v>
      </c>
      <c r="D38" s="83" t="s">
        <v>243</v>
      </c>
      <c r="E38" s="83">
        <v>2870</v>
      </c>
      <c r="F38" s="83">
        <v>1000</v>
      </c>
      <c r="G38" s="83">
        <v>2</v>
      </c>
      <c r="H38" s="83" t="s">
        <v>251</v>
      </c>
      <c r="I38" s="87" t="s">
        <v>20</v>
      </c>
      <c r="J38" s="87" t="s">
        <v>252</v>
      </c>
      <c r="K38" s="83">
        <v>7</v>
      </c>
      <c r="L38" s="84">
        <f t="shared" si="6"/>
        <v>45.058999999999997</v>
      </c>
      <c r="M38" s="96">
        <f t="shared" si="7"/>
        <v>315.41300000000001</v>
      </c>
      <c r="N38" s="85">
        <f>SUM(M35:M38)</f>
        <v>3429.9789999999998</v>
      </c>
    </row>
    <row r="39" spans="1:14" ht="24" customHeight="1">
      <c r="A39" s="95">
        <v>38</v>
      </c>
      <c r="B39" s="83">
        <v>556</v>
      </c>
      <c r="C39" s="83" t="s">
        <v>264</v>
      </c>
      <c r="D39" s="83" t="s">
        <v>248</v>
      </c>
      <c r="E39" s="83">
        <v>1100</v>
      </c>
      <c r="F39" s="83">
        <v>1000</v>
      </c>
      <c r="G39" s="83">
        <v>3</v>
      </c>
      <c r="H39" s="83" t="s">
        <v>249</v>
      </c>
      <c r="I39" s="87" t="s">
        <v>20</v>
      </c>
      <c r="J39" s="87" t="s">
        <v>250</v>
      </c>
      <c r="K39" s="83">
        <v>1</v>
      </c>
      <c r="L39" s="84">
        <f t="shared" si="6"/>
        <v>25.905000000000001</v>
      </c>
      <c r="M39" s="96">
        <f t="shared" si="7"/>
        <v>25.905000000000001</v>
      </c>
      <c r="N39" s="85">
        <f>M39</f>
        <v>25.905000000000001</v>
      </c>
    </row>
    <row r="40" spans="1:14" ht="24" customHeight="1" thickBot="1">
      <c r="A40" s="97">
        <v>39</v>
      </c>
      <c r="B40" s="98">
        <v>93</v>
      </c>
      <c r="C40" s="98" t="s">
        <v>264</v>
      </c>
      <c r="D40" s="98" t="s">
        <v>147</v>
      </c>
      <c r="E40" s="98">
        <v>3150</v>
      </c>
      <c r="F40" s="98">
        <v>1250</v>
      </c>
      <c r="G40" s="98">
        <v>3</v>
      </c>
      <c r="H40" s="98" t="s">
        <v>166</v>
      </c>
      <c r="I40" s="99" t="s">
        <v>163</v>
      </c>
      <c r="J40" s="99" t="s">
        <v>164</v>
      </c>
      <c r="K40" s="98">
        <v>1</v>
      </c>
      <c r="L40" s="100">
        <f t="shared" si="6"/>
        <v>92.728125000000006</v>
      </c>
      <c r="M40" s="101">
        <f t="shared" si="7"/>
        <v>92.728125000000006</v>
      </c>
      <c r="N40" s="85">
        <f>M40</f>
        <v>92.728125000000006</v>
      </c>
    </row>
    <row r="41" spans="1:14" ht="24" customHeight="1">
      <c r="A41" s="114"/>
      <c r="B41" s="114"/>
      <c r="C41" s="114"/>
      <c r="D41" s="114"/>
      <c r="E41" s="114"/>
      <c r="F41" s="114"/>
      <c r="G41" s="114"/>
      <c r="H41" s="114"/>
      <c r="I41" s="115"/>
      <c r="J41" s="115"/>
      <c r="K41" s="114"/>
      <c r="L41" s="116"/>
      <c r="M41" s="113">
        <f>SUM(M35:M40)</f>
        <v>3548.6121250000001</v>
      </c>
      <c r="N41" s="85"/>
    </row>
    <row r="42" spans="1:14" ht="15.75" thickBot="1">
      <c r="A42" s="88"/>
      <c r="B42" s="88"/>
      <c r="C42" s="88"/>
      <c r="D42" s="88"/>
      <c r="E42" s="88"/>
      <c r="F42" s="88"/>
      <c r="G42" s="88"/>
      <c r="H42" s="88"/>
      <c r="I42" s="88"/>
      <c r="J42" s="88"/>
      <c r="K42" s="88"/>
      <c r="L42" s="88"/>
      <c r="M42" s="88"/>
    </row>
    <row r="43" spans="1:14" ht="25.5" customHeight="1" thickBot="1">
      <c r="M43" s="107">
        <f>SUM(M41,M31,M21,M13,M32:M34)</f>
        <v>17795.969625000002</v>
      </c>
    </row>
  </sheetData>
  <dataValidations count="1">
    <dataValidation type="list" allowBlank="1" showInputMessage="1" showErrorMessage="1" sqref="H35:H41 H2:H31">
      <formula1>#REF!</formula1>
    </dataValidation>
  </dataValidations>
  <printOptions horizontalCentered="1"/>
  <pageMargins left="0" right="0" top="0.74803149606299213" bottom="0.15748031496062992" header="0.31496062992125984" footer="0.31496062992125984"/>
  <pageSetup paperSize="9" scale="60" fitToHeight="0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</vt:i4>
      </vt:variant>
    </vt:vector>
  </HeadingPairs>
  <TitlesOfParts>
    <vt:vector size="11" baseType="lpstr">
      <vt:lpstr>کل ورق باقیمانده0603</vt:lpstr>
      <vt:lpstr>سیاه</vt:lpstr>
      <vt:lpstr>استیل</vt:lpstr>
      <vt:lpstr>گالوانیزه</vt:lpstr>
      <vt:lpstr>14000228</vt:lpstr>
      <vt:lpstr>14000228 (2)</vt:lpstr>
      <vt:lpstr>14000325سورت براساس کالا</vt:lpstr>
      <vt:lpstr>14000325سورت براساس کالا (2)</vt:lpstr>
      <vt:lpstr>14000325سورت براساس کالا (3)</vt:lpstr>
      <vt:lpstr>'14000325سورت براساس کالا (2)'!Print_Area</vt:lpstr>
      <vt:lpstr>'14000325سورت براساس کالا (3)'!Print_Area</vt:lpstr>
    </vt:vector>
  </TitlesOfParts>
  <Company>MRT www.Win2Farsi.com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MRT Pack 24 DVDs</dc:creator>
  <cp:lastModifiedBy>eqlimi</cp:lastModifiedBy>
  <cp:lastPrinted>2021-06-16T06:55:08Z</cp:lastPrinted>
  <dcterms:created xsi:type="dcterms:W3CDTF">2017-11-29T10:31:47Z</dcterms:created>
  <dcterms:modified xsi:type="dcterms:W3CDTF">2021-07-06T06:59:00Z</dcterms:modified>
</cp:coreProperties>
</file>