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2020" sheetId="51" r:id="rId1"/>
    <sheet name="3070" sheetId="24" r:id="rId2"/>
    <sheet name="3050" sheetId="50" r:id="rId3"/>
    <sheet name="3020" sheetId="41" r:id="rId4"/>
    <sheet name="3010" sheetId="39" r:id="rId5"/>
    <sheet name="2090" sheetId="44" r:id="rId6"/>
    <sheet name="2080" sheetId="26" r:id="rId7"/>
    <sheet name="2060" sheetId="46" r:id="rId8"/>
    <sheet name="2040" sheetId="45" r:id="rId9"/>
    <sheet name="2030" sheetId="42" r:id="rId10"/>
    <sheet name="2010" sheetId="37" r:id="rId11"/>
    <sheet name="1070" sheetId="27" r:id="rId12"/>
    <sheet name="1050" sheetId="49" r:id="rId13"/>
    <sheet name="1040" sheetId="33" r:id="rId14"/>
    <sheet name="1060" sheetId="47" r:id="rId15"/>
    <sheet name="1030" sheetId="43" r:id="rId16"/>
    <sheet name="1020" sheetId="31" r:id="rId17"/>
    <sheet name="1010" sheetId="23" r:id="rId18"/>
    <sheet name="Sheet3" sheetId="48" r:id="rId19"/>
  </sheets>
  <definedNames>
    <definedName name="_xlnm._FilterDatabase" localSheetId="17" hidden="1">'1010'!$A$1:$R$119</definedName>
    <definedName name="_xlnm.Print_Area" localSheetId="10">'2010'!$A$1:$R$36</definedName>
    <definedName name="_xlnm.Print_Area" localSheetId="9">'2030'!$A$1:$R$28</definedName>
  </definedNames>
  <calcPr calcId="162913"/>
</workbook>
</file>

<file path=xl/calcChain.xml><?xml version="1.0" encoding="utf-8"?>
<calcChain xmlns="http://schemas.openxmlformats.org/spreadsheetml/2006/main">
  <c r="N43" i="33" l="1"/>
  <c r="N42" i="33"/>
  <c r="M85" i="23"/>
  <c r="M76" i="23"/>
  <c r="M74" i="23"/>
  <c r="M73" i="23"/>
  <c r="M53" i="23"/>
  <c r="L73" i="23" l="1"/>
  <c r="N73" i="23" s="1"/>
  <c r="L74" i="23"/>
  <c r="L52" i="23"/>
  <c r="N52" i="23" s="1"/>
  <c r="L53" i="23"/>
  <c r="L75" i="23"/>
  <c r="N75" i="23" s="1"/>
  <c r="L76" i="23"/>
  <c r="N76" i="23" s="1"/>
  <c r="L85" i="23"/>
  <c r="N85" i="23" l="1"/>
  <c r="N53" i="23"/>
  <c r="N74" i="23"/>
  <c r="L12" i="23" l="1"/>
  <c r="N12" i="23" s="1"/>
  <c r="L8" i="23"/>
  <c r="N8" i="23" s="1"/>
  <c r="L13" i="23"/>
  <c r="N13" i="23" s="1"/>
  <c r="L9" i="23"/>
  <c r="N9" i="23" s="1"/>
  <c r="L18" i="23"/>
  <c r="N18" i="23" s="1"/>
  <c r="L14" i="23"/>
  <c r="N14" i="23" s="1"/>
  <c r="L15" i="23"/>
  <c r="N15" i="23" s="1"/>
  <c r="L19" i="23"/>
  <c r="N19" i="23" s="1"/>
  <c r="L10" i="23"/>
  <c r="N10" i="23" s="1"/>
  <c r="L49" i="23"/>
  <c r="N49" i="23" s="1"/>
  <c r="L45" i="23"/>
  <c r="N45" i="23" s="1"/>
  <c r="L46" i="23"/>
  <c r="N46" i="23" s="1"/>
  <c r="L47" i="23"/>
  <c r="N47" i="23" s="1"/>
  <c r="L40" i="23"/>
  <c r="N40" i="23" s="1"/>
  <c r="L48" i="23"/>
  <c r="N48" i="23" s="1"/>
  <c r="L41" i="23"/>
  <c r="N41" i="23" s="1"/>
  <c r="L42" i="23"/>
  <c r="N42" i="23" s="1"/>
  <c r="L16" i="23" l="1"/>
  <c r="N16" i="23" s="1"/>
  <c r="L11" i="23"/>
  <c r="N11" i="23" s="1"/>
  <c r="L20" i="23"/>
  <c r="N20" i="23" s="1"/>
  <c r="M83" i="23" l="1"/>
  <c r="M82" i="23"/>
  <c r="L106" i="23"/>
  <c r="M79" i="23"/>
  <c r="L107" i="23"/>
  <c r="N107" i="23" s="1"/>
  <c r="N11" i="39" l="1"/>
  <c r="N16" i="31"/>
  <c r="N15" i="31"/>
  <c r="N14" i="31"/>
  <c r="N11" i="31"/>
  <c r="N51" i="33" l="1"/>
  <c r="N50" i="33"/>
  <c r="N41" i="33" l="1"/>
  <c r="N46" i="33"/>
  <c r="N47" i="33"/>
  <c r="N40" i="33"/>
  <c r="N39" i="33"/>
  <c r="N38" i="33"/>
  <c r="N37" i="33"/>
  <c r="N20" i="33"/>
  <c r="N17" i="33"/>
  <c r="N16" i="33"/>
  <c r="N15" i="33"/>
  <c r="N12" i="33"/>
  <c r="N9" i="33"/>
  <c r="N11" i="33"/>
  <c r="N8" i="33"/>
  <c r="N10" i="33"/>
  <c r="N7" i="33"/>
  <c r="L109" i="23" l="1"/>
  <c r="N109" i="23" s="1"/>
  <c r="L108" i="23"/>
  <c r="N108" i="23" s="1"/>
  <c r="L105" i="23"/>
  <c r="L104" i="23"/>
  <c r="N104" i="23" s="1"/>
  <c r="L103" i="23"/>
  <c r="N103" i="23" s="1"/>
  <c r="L102" i="23"/>
  <c r="N102" i="23" s="1"/>
  <c r="L82" i="23"/>
  <c r="N82" i="23" s="1"/>
  <c r="L83" i="23"/>
  <c r="N83" i="23" s="1"/>
  <c r="L81" i="23"/>
  <c r="N81" i="23" s="1"/>
  <c r="L84" i="23"/>
  <c r="N84" i="23" s="1"/>
  <c r="L80" i="23"/>
  <c r="N80" i="23" s="1"/>
  <c r="L79" i="23"/>
  <c r="N79" i="23" s="1"/>
  <c r="L78" i="23"/>
  <c r="N78" i="23" s="1"/>
  <c r="L77" i="23"/>
  <c r="N77" i="23" s="1"/>
  <c r="L39" i="23"/>
  <c r="N39" i="23" s="1"/>
  <c r="L44" i="23"/>
  <c r="N44" i="23" s="1"/>
  <c r="L43" i="23"/>
  <c r="N43" i="23" s="1"/>
  <c r="L70" i="23"/>
  <c r="N70" i="23" s="1"/>
  <c r="L71" i="23"/>
  <c r="N71" i="23" s="1"/>
  <c r="L51" i="23"/>
  <c r="N51" i="23" s="1"/>
  <c r="L72" i="23"/>
  <c r="N72" i="23" s="1"/>
  <c r="L50" i="23"/>
  <c r="N50" i="23" s="1"/>
  <c r="L17" i="23"/>
  <c r="N17" i="23" s="1"/>
  <c r="L21" i="23"/>
  <c r="N21" i="23" s="1"/>
  <c r="L38" i="23"/>
  <c r="N38" i="23" s="1"/>
  <c r="L7" i="23"/>
  <c r="N7" i="23" s="1"/>
  <c r="N105" i="23" l="1"/>
  <c r="N8" i="41" l="1"/>
  <c r="N7" i="41"/>
  <c r="N10" i="31"/>
  <c r="N9" i="31"/>
  <c r="N12" i="31" l="1"/>
  <c r="N8" i="31" l="1"/>
  <c r="N7" i="31" l="1"/>
  <c r="R10" i="37" l="1"/>
</calcChain>
</file>

<file path=xl/sharedStrings.xml><?xml version="1.0" encoding="utf-8"?>
<sst xmlns="http://schemas.openxmlformats.org/spreadsheetml/2006/main" count="2891" uniqueCount="488">
  <si>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</si>
  <si>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</si>
  <si>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</si>
  <si>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</si>
  <si>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</si>
  <si>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</si>
  <si>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</si>
  <si>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</si>
  <si>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</si>
  <si>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</si>
  <si>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</si>
  <si>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</si>
  <si>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</si>
  <si>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</si>
  <si>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</si>
  <si>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</si>
  <si>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</si>
  <si>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</si>
  <si>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</si>
  <si>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Standard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</si>
  <si>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</si>
  <si>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</si>
  <si>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</si>
  <si>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</si>
  <si>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</si>
  <si>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</si>
  <si>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</si>
  <si>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</si>
  <si>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</si>
  <si>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</si>
  <si>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ایرواشر</t>
  </si>
  <si>
    <t>size</t>
  </si>
  <si>
    <t>grade</t>
  </si>
  <si>
    <t>coating</t>
  </si>
  <si>
    <t>Station /Item</t>
  </si>
  <si>
    <t>St-37</t>
  </si>
  <si>
    <t>پیچ شش گوش</t>
  </si>
  <si>
    <t>Dim./Spec.</t>
  </si>
  <si>
    <t>کلکتور</t>
  </si>
  <si>
    <t>لاستیک</t>
  </si>
  <si>
    <t>Qty
 (Pcs)</t>
  </si>
  <si>
    <t>Qty 
(Pcs)</t>
  </si>
  <si>
    <t>لوله</t>
  </si>
  <si>
    <t>Diameter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</si>
  <si>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</si>
  <si>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</si>
  <si>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1 of 1</t>
  </si>
  <si>
    <t>D.N</t>
  </si>
  <si>
    <t>SCH</t>
  </si>
  <si>
    <t>دستگیره</t>
  </si>
  <si>
    <t>3/4"</t>
  </si>
  <si>
    <t>کویل حرارتی</t>
  </si>
  <si>
    <t>لوله گازی</t>
  </si>
  <si>
    <t>A-53</t>
  </si>
  <si>
    <t>1/2"</t>
  </si>
  <si>
    <t>Size</t>
  </si>
  <si>
    <t>میلگرد</t>
  </si>
  <si>
    <t>AC-1</t>
  </si>
  <si>
    <t>Aluminium</t>
  </si>
  <si>
    <t>بست</t>
  </si>
  <si>
    <t>1"</t>
  </si>
  <si>
    <t>سیستم آبرسانی</t>
  </si>
  <si>
    <t>گالوانیزه سرد</t>
  </si>
  <si>
    <t>,</t>
  </si>
  <si>
    <t>Plate</t>
  </si>
  <si>
    <t>پیچ</t>
  </si>
  <si>
    <t>مهره</t>
  </si>
  <si>
    <t>مهره شش گوش</t>
  </si>
  <si>
    <t>H.D.G</t>
  </si>
  <si>
    <t>جاروب</t>
  </si>
  <si>
    <t>M6</t>
  </si>
  <si>
    <t>Din-934</t>
  </si>
  <si>
    <t>واشر</t>
  </si>
  <si>
    <t>M8</t>
  </si>
  <si>
    <t>M10</t>
  </si>
  <si>
    <t>St</t>
  </si>
  <si>
    <t>Din-126</t>
  </si>
  <si>
    <t>واشر تخت</t>
  </si>
  <si>
    <t>پیچ دوسو</t>
  </si>
  <si>
    <t>رولپلاگ</t>
  </si>
  <si>
    <t>A12</t>
  </si>
  <si>
    <t>M6x15</t>
  </si>
  <si>
    <t>2 of 2</t>
  </si>
  <si>
    <t>انتقال قدرت</t>
  </si>
  <si>
    <t>ناودانی</t>
  </si>
  <si>
    <t>نبشی</t>
  </si>
  <si>
    <t>فلنج</t>
  </si>
  <si>
    <t>Power 
(Kw)</t>
  </si>
  <si>
    <t>Speed
(RPM)</t>
  </si>
  <si>
    <t>Electrical
Input</t>
  </si>
  <si>
    <t>Motor Type</t>
  </si>
  <si>
    <t>Motor
Protection</t>
  </si>
  <si>
    <t>Brand</t>
  </si>
  <si>
    <t>Qty
(Pcs)</t>
  </si>
  <si>
    <t>الکترو موتور</t>
  </si>
  <si>
    <t>P.E.</t>
  </si>
  <si>
    <t>الیمیناتور</t>
  </si>
  <si>
    <t>قطعات قاب</t>
  </si>
  <si>
    <t>ایربافل</t>
  </si>
  <si>
    <t>دمپر</t>
  </si>
  <si>
    <t>قاب</t>
  </si>
  <si>
    <t>تیوب شیت</t>
  </si>
  <si>
    <t>Din-933</t>
  </si>
  <si>
    <t>M6x10</t>
  </si>
  <si>
    <t>M6x30</t>
  </si>
  <si>
    <t>M6x40</t>
  </si>
  <si>
    <t>M8x25</t>
  </si>
  <si>
    <t>استیل نگیر</t>
  </si>
  <si>
    <t xml:space="preserve">پیچ </t>
  </si>
  <si>
    <t>6x40</t>
  </si>
  <si>
    <t>نازل بانک</t>
  </si>
  <si>
    <t>سیستم محرک</t>
  </si>
  <si>
    <t>پیچ آلن مخروطی</t>
  </si>
  <si>
    <t>Din-557</t>
  </si>
  <si>
    <t>اشپیل</t>
  </si>
  <si>
    <t>Din-94</t>
  </si>
  <si>
    <t>گوشک</t>
  </si>
  <si>
    <t>تیغه دمپر</t>
  </si>
  <si>
    <t>میله الیمیناتور</t>
  </si>
  <si>
    <t>مهره برنجی</t>
  </si>
  <si>
    <t>بست استیل</t>
  </si>
  <si>
    <t>مسوار</t>
  </si>
  <si>
    <t>Brass</t>
  </si>
  <si>
    <t>تیغه</t>
  </si>
  <si>
    <t>شبکه ایربافل</t>
  </si>
  <si>
    <t>چفت</t>
  </si>
  <si>
    <t>فاصله میانی</t>
  </si>
  <si>
    <t>فاصله آخر</t>
  </si>
  <si>
    <t>A.B.S</t>
  </si>
  <si>
    <t>پلی استایرن</t>
  </si>
  <si>
    <t>M5</t>
  </si>
  <si>
    <t>بست شکلاتی</t>
  </si>
  <si>
    <t>درپوش رایزر</t>
  </si>
  <si>
    <t>P.V.C</t>
  </si>
  <si>
    <t>درپوش کلکتور</t>
  </si>
  <si>
    <t>پلی اتیلن</t>
  </si>
  <si>
    <t>فلنج جوشی کلکتور</t>
  </si>
  <si>
    <t>فنجانی کلکتور</t>
  </si>
  <si>
    <t>درپوش فنجانی</t>
  </si>
  <si>
    <t>اورینگ فنجانی</t>
  </si>
  <si>
    <t>پلی کربنات</t>
  </si>
  <si>
    <t xml:space="preserve">بوش </t>
  </si>
  <si>
    <t>بادامک</t>
  </si>
  <si>
    <t>فشنگی</t>
  </si>
  <si>
    <t>پلی آمید</t>
  </si>
  <si>
    <t>1 of 4</t>
  </si>
  <si>
    <t>2 of 4</t>
  </si>
  <si>
    <t>4 of 4</t>
  </si>
  <si>
    <t>حوضچه</t>
  </si>
  <si>
    <t>سرریز</t>
  </si>
  <si>
    <t>قیفی سرریز</t>
  </si>
  <si>
    <t>لاستیک سرریز</t>
  </si>
  <si>
    <t>Din-931</t>
  </si>
  <si>
    <t>M12x130</t>
  </si>
  <si>
    <t>M12</t>
  </si>
  <si>
    <t>SCH30</t>
  </si>
  <si>
    <t>لوله درزدار</t>
  </si>
  <si>
    <t>SCH10</t>
  </si>
  <si>
    <t>مواد خام</t>
  </si>
  <si>
    <t>نوار دمپر</t>
  </si>
  <si>
    <t>50x50</t>
  </si>
  <si>
    <t>شاسی</t>
  </si>
  <si>
    <t>فیلتر استاتیک آب</t>
  </si>
  <si>
    <t>رایزر</t>
  </si>
  <si>
    <t>نازل مکش و هرزگرد</t>
  </si>
  <si>
    <t>لوله نازل</t>
  </si>
  <si>
    <t xml:space="preserve">نازل مکش </t>
  </si>
  <si>
    <t>لوله خرطومی</t>
  </si>
  <si>
    <t>لوله سرریز</t>
  </si>
  <si>
    <t>380V</t>
  </si>
  <si>
    <t>پایه دار</t>
  </si>
  <si>
    <t>IP:54</t>
  </si>
  <si>
    <t>Impeller
Diameter</t>
  </si>
  <si>
    <t>Remarks</t>
  </si>
  <si>
    <t>سیستم آب رسانی</t>
  </si>
  <si>
    <t>پمپ</t>
  </si>
  <si>
    <t>پمپ گریز از مرکز</t>
  </si>
  <si>
    <t>--</t>
  </si>
  <si>
    <r>
      <t xml:space="preserve">DC
</t>
    </r>
    <r>
      <rPr>
        <sz val="9"/>
        <color theme="1"/>
        <rFont val="B Nazanin"/>
        <charset val="178"/>
      </rPr>
      <t>قطر کوپلینگ</t>
    </r>
  </si>
  <si>
    <r>
      <t xml:space="preserve">DP
</t>
    </r>
    <r>
      <rPr>
        <sz val="9"/>
        <color theme="1"/>
        <rFont val="B Nazanin"/>
        <charset val="178"/>
      </rPr>
      <t>قطر شفت پمپ</t>
    </r>
  </si>
  <si>
    <r>
      <t xml:space="preserve">DM
</t>
    </r>
    <r>
      <rPr>
        <sz val="9"/>
        <color theme="1"/>
        <rFont val="B Nazanin"/>
        <charset val="178"/>
      </rPr>
      <t>قطر شفت موتور</t>
    </r>
  </si>
  <si>
    <r>
      <t xml:space="preserve">D3
</t>
    </r>
    <r>
      <rPr>
        <sz val="9"/>
        <color theme="1"/>
        <rFont val="B Nazanin"/>
        <charset val="178"/>
      </rPr>
      <t>قطر نافی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B Nazanin"/>
        <charset val="178"/>
      </rPr>
      <t>کوپلینگ</t>
    </r>
  </si>
  <si>
    <r>
      <t xml:space="preserve">W1
</t>
    </r>
    <r>
      <rPr>
        <sz val="9"/>
        <color theme="1"/>
        <rFont val="B Nazanin"/>
        <charset val="178"/>
      </rPr>
      <t>عرض خار پمپ</t>
    </r>
  </si>
  <si>
    <r>
      <t xml:space="preserve">W2
</t>
    </r>
    <r>
      <rPr>
        <sz val="9"/>
        <color theme="1"/>
        <rFont val="B Nazanin"/>
        <charset val="178"/>
      </rPr>
      <t>عرض خار موتور</t>
    </r>
  </si>
  <si>
    <t>کوپلینگ</t>
  </si>
  <si>
    <t>فن محوری</t>
  </si>
  <si>
    <t>موتور</t>
  </si>
  <si>
    <t>22Kw</t>
  </si>
  <si>
    <t>کویل</t>
  </si>
  <si>
    <t>شیر و اتصالات</t>
  </si>
  <si>
    <t>فلنج گلویی جوشی</t>
  </si>
  <si>
    <t>زانو</t>
  </si>
  <si>
    <t>زانو جوشی</t>
  </si>
  <si>
    <t xml:space="preserve"> کنترل و قدرت</t>
  </si>
  <si>
    <t>میکرو سوییچ</t>
  </si>
  <si>
    <t>شیر بخار برقی</t>
  </si>
  <si>
    <t>2Way Steem Valve
2"</t>
  </si>
  <si>
    <t>Torque
(Nm)</t>
  </si>
  <si>
    <t>Control Type</t>
  </si>
  <si>
    <t>Rotating
Angle</t>
  </si>
  <si>
    <t>دمپر موتور</t>
  </si>
  <si>
    <t>0-10 VDC</t>
  </si>
  <si>
    <t>24V</t>
  </si>
  <si>
    <t>90°</t>
  </si>
  <si>
    <t>98.09.23</t>
  </si>
  <si>
    <t>S.Steel</t>
  </si>
  <si>
    <t>در تهویه</t>
  </si>
  <si>
    <t>در</t>
  </si>
  <si>
    <t>پد بزرگ و کوچک</t>
  </si>
  <si>
    <t>D.C.-V.C.</t>
  </si>
  <si>
    <t>درب جاروب</t>
  </si>
  <si>
    <t>ورق روغنی</t>
  </si>
  <si>
    <t>فیلتر روتاری هوا</t>
  </si>
  <si>
    <t>درام</t>
  </si>
  <si>
    <t>توری پانچی</t>
  </si>
  <si>
    <t>پروفیل طولی و عرضی</t>
  </si>
  <si>
    <t>بدنه جاروب</t>
  </si>
  <si>
    <t>بدنه داست کلکتور</t>
  </si>
  <si>
    <t>داست کلکتور</t>
  </si>
  <si>
    <t>صفحه انتهایی</t>
  </si>
  <si>
    <t>تسمه کلیدی</t>
  </si>
  <si>
    <t>سینی روتاری</t>
  </si>
  <si>
    <t>در  تهویه</t>
  </si>
  <si>
    <t>ناودانی تقویتی</t>
  </si>
  <si>
    <t>شیپوری</t>
  </si>
  <si>
    <t>مخروطی</t>
  </si>
  <si>
    <r>
      <t xml:space="preserve">D.C.-V.C.
</t>
    </r>
    <r>
      <rPr>
        <sz val="9"/>
        <color theme="1"/>
        <rFont val="B Nazanin"/>
        <charset val="178"/>
      </rPr>
      <t>فیلتر روتاری هوا</t>
    </r>
  </si>
  <si>
    <t>قطعات جاروب
صفحه زیر گیربکس</t>
  </si>
  <si>
    <t>جاروب
صفحه متحرک</t>
  </si>
  <si>
    <t>رینگ</t>
  </si>
  <si>
    <t>بدنه فن حلزونی</t>
  </si>
  <si>
    <t>بدنه درام</t>
  </si>
  <si>
    <t>واگن جاروب</t>
  </si>
  <si>
    <t>لینک لولا</t>
  </si>
  <si>
    <t>پایه فن حلزونی</t>
  </si>
  <si>
    <t>فیلتر روتاری هوا
فن</t>
  </si>
  <si>
    <t>درام
پایه و صفحه</t>
  </si>
  <si>
    <t>درام
شیپوری</t>
  </si>
  <si>
    <t xml:space="preserve">پایه متحرک </t>
  </si>
  <si>
    <t>صفحه زیر یاتاقان</t>
  </si>
  <si>
    <t>پایه جاروب</t>
  </si>
  <si>
    <t>قوطی</t>
  </si>
  <si>
    <t>Steel A-36</t>
  </si>
  <si>
    <t>70x70</t>
  </si>
  <si>
    <t>30x30</t>
  </si>
  <si>
    <t>فلنج جاروب</t>
  </si>
  <si>
    <t>پایه متحرک</t>
  </si>
  <si>
    <t>پایه</t>
  </si>
  <si>
    <t>40x40</t>
  </si>
  <si>
    <t>نبشی سینی</t>
  </si>
  <si>
    <t>40x80</t>
  </si>
  <si>
    <t>پروفیل قاب</t>
  </si>
  <si>
    <t>قاب کویل</t>
  </si>
  <si>
    <t>نبشی نگهدارنده</t>
  </si>
  <si>
    <t>پایه نگهدارنده فن</t>
  </si>
  <si>
    <t>پولی فلزی</t>
  </si>
  <si>
    <t>Ø12</t>
  </si>
  <si>
    <t>Ø35</t>
  </si>
  <si>
    <t>ریل جاروب</t>
  </si>
  <si>
    <t>شفت گیربکس</t>
  </si>
  <si>
    <t>Ø65</t>
  </si>
  <si>
    <t>شفت محور</t>
  </si>
  <si>
    <t>Ø16</t>
  </si>
  <si>
    <t>Ø14</t>
  </si>
  <si>
    <t>لولا</t>
  </si>
  <si>
    <t>تسمه</t>
  </si>
  <si>
    <t>تسمه نوار عرضی</t>
  </si>
  <si>
    <t>صفحه زیر نوار خاردار</t>
  </si>
  <si>
    <t>Ø60</t>
  </si>
  <si>
    <t>بوش فن حلزونی</t>
  </si>
  <si>
    <t>راد دمپر موتور</t>
  </si>
  <si>
    <t>شش پر</t>
  </si>
  <si>
    <t>16x16</t>
  </si>
  <si>
    <t>98.09.24</t>
  </si>
  <si>
    <t>1 of 2</t>
  </si>
  <si>
    <t>چهار گوش</t>
  </si>
  <si>
    <t>تسمه خاردار</t>
  </si>
  <si>
    <t>L=1700</t>
  </si>
  <si>
    <t>قیفی فن حلزونی</t>
  </si>
  <si>
    <t>پره فن چپ گرد</t>
  </si>
  <si>
    <t>پره فن راست گرد</t>
  </si>
  <si>
    <t>چرخدنده خورشیدی</t>
  </si>
  <si>
    <t>زنجیر</t>
  </si>
  <si>
    <t>Size :40</t>
  </si>
  <si>
    <t>بست داست کلکتور</t>
  </si>
  <si>
    <t>بست خرطومی</t>
  </si>
  <si>
    <t>Ø110</t>
  </si>
  <si>
    <t>قالپاق فن</t>
  </si>
  <si>
    <t>فن</t>
  </si>
  <si>
    <t>صفحه فن</t>
  </si>
  <si>
    <t>چدن</t>
  </si>
  <si>
    <t>تسمه سبز</t>
  </si>
  <si>
    <t>فیلتر اسفنجی</t>
  </si>
  <si>
    <t>اسفنجی</t>
  </si>
  <si>
    <t>PPI 45</t>
  </si>
  <si>
    <t>3x1000x8100</t>
  </si>
  <si>
    <t>لاستیک هوابند</t>
  </si>
  <si>
    <t>لاستیک درزگیر</t>
  </si>
  <si>
    <t>3x40x11000</t>
  </si>
  <si>
    <t>کیسه دو سر باز</t>
  </si>
  <si>
    <t>پلی استر</t>
  </si>
  <si>
    <r>
      <rPr>
        <sz val="9"/>
        <color theme="1"/>
        <rFont val="Times New Roman"/>
        <family val="1"/>
      </rPr>
      <t>Ø</t>
    </r>
    <r>
      <rPr>
        <sz val="10.35"/>
        <color theme="1"/>
        <rFont val="Times New Roman"/>
        <family val="1"/>
      </rPr>
      <t>350</t>
    </r>
  </si>
  <si>
    <t>ABS</t>
  </si>
  <si>
    <t>بدنه نازل</t>
  </si>
  <si>
    <t>سری نازل</t>
  </si>
  <si>
    <t>واشر نازل</t>
  </si>
  <si>
    <t>پلی پروپیلن</t>
  </si>
  <si>
    <t>فوم</t>
  </si>
  <si>
    <t>40x1000x2000</t>
  </si>
  <si>
    <t>مغزی درزگیر</t>
  </si>
  <si>
    <t>لاستیک اسفنجی</t>
  </si>
  <si>
    <t>3x1200x1830</t>
  </si>
  <si>
    <t>پلکسی گلس</t>
  </si>
  <si>
    <t>طلق شیشه ای</t>
  </si>
  <si>
    <t>واسطه چهارگوش</t>
  </si>
  <si>
    <t>بوش دمپر</t>
  </si>
  <si>
    <t>Qty 
(Kg)</t>
  </si>
  <si>
    <t xml:space="preserve">لوله ورودی </t>
  </si>
  <si>
    <t>1 1/4"</t>
  </si>
  <si>
    <t>کلکتور
درام</t>
  </si>
  <si>
    <t>تیوب
لوله تقویتی</t>
  </si>
  <si>
    <t>لوله نگهدارنده نازل</t>
  </si>
  <si>
    <t>لوله نگهدارنده فن</t>
  </si>
  <si>
    <t>Ø20</t>
  </si>
  <si>
    <t xml:space="preserve"> </t>
  </si>
  <si>
    <t>لوله برقی</t>
  </si>
  <si>
    <t>OD=155</t>
  </si>
  <si>
    <t>ID=85</t>
  </si>
  <si>
    <t>OD=215</t>
  </si>
  <si>
    <t>ID=135</t>
  </si>
  <si>
    <t>مغزی</t>
  </si>
  <si>
    <t>SCH80</t>
  </si>
  <si>
    <t>15Kw</t>
  </si>
  <si>
    <t>0.37Kw</t>
  </si>
  <si>
    <t>1400 RPM</t>
  </si>
  <si>
    <t>الکتروگیربکس</t>
  </si>
  <si>
    <t>موتور گیربکس</t>
  </si>
  <si>
    <t>2.2Kw</t>
  </si>
  <si>
    <t>3000 RPM</t>
  </si>
  <si>
    <t>فلنج دار</t>
  </si>
  <si>
    <t>فن حلزونی</t>
  </si>
  <si>
    <t>0.09Kw</t>
  </si>
  <si>
    <t>موتور جاروب</t>
  </si>
  <si>
    <t>EN 100-315</t>
  </si>
  <si>
    <t>سنسور دما و رطوبت</t>
  </si>
  <si>
    <t>مودباس داخلی</t>
  </si>
  <si>
    <t>مودباس بیرونی</t>
  </si>
  <si>
    <t>پایه متحرک و ثابت</t>
  </si>
  <si>
    <t>بیرینگ</t>
  </si>
  <si>
    <t>Bearing &amp;
 Housing</t>
  </si>
  <si>
    <t>UCP 212</t>
  </si>
  <si>
    <t>Deep Groove
Ball Bearing</t>
  </si>
  <si>
    <t>6201 Z</t>
  </si>
  <si>
    <t>6000 Z</t>
  </si>
  <si>
    <t>پولی</t>
  </si>
  <si>
    <t>قطعه ریخته گری</t>
  </si>
  <si>
    <t>پنج پره</t>
  </si>
  <si>
    <t>پره فن</t>
  </si>
  <si>
    <t>مچی</t>
  </si>
  <si>
    <t>توپی</t>
  </si>
  <si>
    <t>متوسط</t>
  </si>
  <si>
    <t>بزرگ</t>
  </si>
  <si>
    <t xml:space="preserve">تیغه </t>
  </si>
  <si>
    <t>L=1520</t>
  </si>
  <si>
    <r>
      <rPr>
        <sz val="9"/>
        <color theme="1"/>
        <rFont val="Times New Roman"/>
        <family val="1"/>
      </rPr>
      <t>Ø</t>
    </r>
    <r>
      <rPr>
        <sz val="10.35"/>
        <color theme="1"/>
        <rFont val="Times New Roman"/>
        <family val="1"/>
      </rPr>
      <t>65</t>
    </r>
  </si>
  <si>
    <t>جاروب
پایه متحرک</t>
  </si>
  <si>
    <t>چرخ واگن
پولی تسمه سفت کن</t>
  </si>
  <si>
    <t>M</t>
  </si>
  <si>
    <t>M5x40</t>
  </si>
  <si>
    <t>Din-7972</t>
  </si>
  <si>
    <t>A6</t>
  </si>
  <si>
    <t>الیمیناتور
فیلتر استاتیک آب
ایربافل</t>
  </si>
  <si>
    <t>نازل بانک
فیلتر استاتیک آب</t>
  </si>
  <si>
    <t>M14</t>
  </si>
  <si>
    <t>M8x70</t>
  </si>
  <si>
    <t>M6x50</t>
  </si>
  <si>
    <t>Din-912</t>
  </si>
  <si>
    <t>پیچ آلن</t>
  </si>
  <si>
    <t>M10x15</t>
  </si>
  <si>
    <t>M10x20</t>
  </si>
  <si>
    <t>مهره چهار گوش</t>
  </si>
  <si>
    <t>2.3x30</t>
  </si>
  <si>
    <t>1/4"</t>
  </si>
  <si>
    <t>در تهویه
فیلتر روتاری هوا</t>
  </si>
  <si>
    <t>در
درام</t>
  </si>
  <si>
    <t>پیچ ورشو</t>
  </si>
  <si>
    <t>واشر فنری</t>
  </si>
  <si>
    <t xml:space="preserve">مهره </t>
  </si>
  <si>
    <t>دمپر
فیلتر روتاری هوا</t>
  </si>
  <si>
    <t>قاب
درام</t>
  </si>
  <si>
    <t>Din-128</t>
  </si>
  <si>
    <t>مهره چهارگوش</t>
  </si>
  <si>
    <t>M6x100</t>
  </si>
  <si>
    <t>M14x140</t>
  </si>
  <si>
    <t>A14</t>
  </si>
  <si>
    <t>M8x20</t>
  </si>
  <si>
    <t>M8x30</t>
  </si>
  <si>
    <t>A8</t>
  </si>
  <si>
    <t>M10x30</t>
  </si>
  <si>
    <t>A10</t>
  </si>
  <si>
    <t>M1/4"x10</t>
  </si>
  <si>
    <t>M18x70</t>
  </si>
  <si>
    <t>M18</t>
  </si>
  <si>
    <t>A18</t>
  </si>
  <si>
    <t>M8x80</t>
  </si>
  <si>
    <t>8x80</t>
  </si>
  <si>
    <t>M1/4"</t>
  </si>
  <si>
    <t>M12x100</t>
  </si>
  <si>
    <t>Fst</t>
  </si>
  <si>
    <t>جاروب و داست کلکتور</t>
  </si>
  <si>
    <t>توری دمپر</t>
  </si>
  <si>
    <t>توری جوشی</t>
  </si>
  <si>
    <t>توری بافته شده</t>
  </si>
  <si>
    <t>توری</t>
  </si>
  <si>
    <t>Wire</t>
  </si>
  <si>
    <t>Opening</t>
  </si>
  <si>
    <t>WxL</t>
  </si>
  <si>
    <t>Ø0.5</t>
  </si>
  <si>
    <t>2.3x2.3</t>
  </si>
  <si>
    <t>1000x1400</t>
  </si>
  <si>
    <t>Ø1.3</t>
  </si>
  <si>
    <t>20x20</t>
  </si>
  <si>
    <t>1200x11000</t>
  </si>
  <si>
    <t>خار</t>
  </si>
  <si>
    <t>St-52</t>
  </si>
  <si>
    <t>دو سر تخت</t>
  </si>
  <si>
    <t>6x6x100</t>
  </si>
  <si>
    <t>فیلتر روتاری هوا
D.C.-V.C.</t>
  </si>
  <si>
    <t>پایه متحرک
جاروب</t>
  </si>
  <si>
    <t>پایه و صفحه</t>
  </si>
  <si>
    <t xml:space="preserve"> الیمیناتور</t>
  </si>
  <si>
    <t xml:space="preserve"> الیمیناتور
ایربافل</t>
  </si>
  <si>
    <t>نبشی و کلکتور و ناودانی</t>
  </si>
  <si>
    <t>فیلتر پلنت</t>
  </si>
  <si>
    <t>فیلتر دیسک</t>
  </si>
  <si>
    <t>پنل بالا و پایین و درزگیر</t>
  </si>
  <si>
    <t>پنل جلو</t>
  </si>
  <si>
    <t>باکس مکش</t>
  </si>
  <si>
    <t>سینی</t>
  </si>
  <si>
    <t>پنل ها کناری</t>
  </si>
  <si>
    <t>98.09.25</t>
  </si>
  <si>
    <t>Thk</t>
  </si>
  <si>
    <t>3 of 4</t>
  </si>
  <si>
    <t>L=2128</t>
  </si>
  <si>
    <t>L=1064</t>
  </si>
  <si>
    <t>L=2888</t>
  </si>
  <si>
    <t>L=1824</t>
  </si>
  <si>
    <t>L=2584</t>
  </si>
  <si>
    <t>L=1368</t>
  </si>
  <si>
    <t>L=2432</t>
  </si>
  <si>
    <t>L=2736</t>
  </si>
  <si>
    <t>پلی پروپلین</t>
  </si>
  <si>
    <t>58m</t>
  </si>
  <si>
    <t>150m</t>
  </si>
  <si>
    <t>EN 80-315</t>
  </si>
  <si>
    <t>EN 125-315</t>
  </si>
  <si>
    <t>کویل حرارتی
فیلتر روتاری هوا
فیار دیسک</t>
  </si>
  <si>
    <t>6209 2RS</t>
  </si>
  <si>
    <t>Ø50</t>
  </si>
  <si>
    <t>Ø100</t>
  </si>
  <si>
    <t>CK-45</t>
  </si>
  <si>
    <t>شفت دیسک فیلتر</t>
  </si>
  <si>
    <t>هوزینگ</t>
  </si>
  <si>
    <t>درتهویه
فیلتر پلنت</t>
  </si>
  <si>
    <t>در
فیلتر دیسک</t>
  </si>
  <si>
    <t>Sealing</t>
  </si>
  <si>
    <t>Packing</t>
  </si>
  <si>
    <t>O.D=85 ID=45 b=10</t>
  </si>
  <si>
    <t>برزنت</t>
  </si>
  <si>
    <t>3x100x7000</t>
  </si>
  <si>
    <t>30Kw</t>
  </si>
  <si>
    <t>3000m3/h
4000Pa
E-Motor :7.5Kw 
2900rpm</t>
  </si>
  <si>
    <t>5000m3/h
4000Pa
E-Motor :7.5Kw 
2900rpm</t>
  </si>
  <si>
    <r>
      <t xml:space="preserve">D.C.-V.C.
</t>
    </r>
    <r>
      <rPr>
        <sz val="9"/>
        <color theme="1"/>
        <rFont val="B Nazanin"/>
        <charset val="178"/>
      </rPr>
      <t>فیلتر روتاری هوا
 فن</t>
    </r>
  </si>
  <si>
    <t>داست کلکتور
پایه و صفحه
صفحه مثلثی</t>
  </si>
  <si>
    <t>لوله جدار ضخیم</t>
  </si>
  <si>
    <t>1600s</t>
  </si>
  <si>
    <t>40-18</t>
  </si>
  <si>
    <t>سیم دار</t>
  </si>
  <si>
    <t>کیسه یک سر باز</t>
  </si>
  <si>
    <t>L=540</t>
  </si>
  <si>
    <t>L=720</t>
  </si>
  <si>
    <t>1600</t>
  </si>
  <si>
    <t>1500 RPM</t>
  </si>
  <si>
    <t>11Kw</t>
  </si>
  <si>
    <t>37Kw</t>
  </si>
  <si>
    <t>1000 RPM</t>
  </si>
  <si>
    <t>98.09.30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</si>
</sst>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-_ر_ي_ا_ل_ ;_ * #,##0.00\-_ر_ي_ا_ل_ ;_ * &quot;-&quot;??_-_ر_ي_ا_ل_ ;_ @_ "/>
    <numFmt numFmtId="165" formatCode="0.0"/>
    <numFmt numFmtId="166" formatCode="_ * #,##0.0_-_ر_ي_ا_ل_ ;_ * #,##0.0\-_ر_ي_ا_ل_ ;_ * &quot;-&quot;??_-_ر_ي_ا_ل_ ;_ @_ 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7"/>
      <color theme="1"/>
      <name val="B Nazanin"/>
      <charset val="178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6"/>
      <color theme="1"/>
      <name val="Cambria"/>
      <family val="1"/>
      <scheme val="major"/>
    </font>
    <font>
      <sz val="9"/>
      <name val="B Nazanin"/>
      <charset val="178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5" fontId="11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quotePrefix="1" applyFont="1" applyFill="1" applyBorder="1" applyAlignment="1">
      <alignment horizontal="center" vertical="center" wrapText="1"/>
    </xf>
    <xf numFmtId="165" fontId="10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9" fontId="11" fillId="0" borderId="1" xfId="1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5" fontId="1" fillId="0" borderId="0" xfId="0" quotePrefix="1" applyNumberFormat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1" fontId="2" fillId="0" borderId="0" xfId="0" quotePrefix="1" applyNumberFormat="1" applyFont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/>
    </xf>
    <xf numFmtId="1" fontId="10" fillId="2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3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0" fontId="11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 wrapText="1"/>
    </xf>
    <xf numFmtId="9" fontId="11" fillId="2" borderId="6" xfId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1" fontId="12" fillId="3" borderId="5" xfId="0" quotePrefix="1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166" fontId="12" fillId="3" borderId="1" xfId="2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65" fontId="5" fillId="2" borderId="1" xfId="0" quotePrefix="1" applyNumberFormat="1" applyFont="1" applyFill="1" applyBorder="1" applyAlignment="1">
      <alignment horizontal="center" vertical="center" wrapText="1"/>
    </xf>
    <xf numFmtId="0" fontId="15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0" fillId="0" borderId="0" xfId="0" applyNumberFormat="1"/>
    <xf numFmtId="165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/>
    </xf>
    <xf numFmtId="0" fontId="11" fillId="2" borderId="4" xfId="0" quotePrefix="1" applyFont="1" applyFill="1" applyBorder="1" applyAlignment="1">
      <alignment horizontal="center" vertical="center"/>
    </xf>
    <xf numFmtId="0" fontId="11" fillId="2" borderId="5" xfId="0" quotePrefix="1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5" fillId="2" borderId="3" xfId="0" quotePrefix="1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/>
    </xf>
    <xf numFmtId="0" fontId="11" fillId="2" borderId="4" xfId="0" quotePrefix="1" applyFont="1" applyFill="1" applyBorder="1" applyAlignment="1">
      <alignment horizontal="center"/>
    </xf>
    <xf numFmtId="0" fontId="11" fillId="2" borderId="5" xfId="0" quotePrefix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5" fontId="5" fillId="2" borderId="3" xfId="0" quotePrefix="1" applyNumberFormat="1" applyFont="1" applyFill="1" applyBorder="1" applyAlignment="1">
      <alignment horizontal="center" vertical="center" wrapText="1"/>
    </xf>
    <xf numFmtId="165" fontId="5" fillId="2" borderId="5" xfId="0" quotePrefix="1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24865"/>
          <a:ext cx="9753600" cy="17526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7147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01070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13</xdr:row>
      <xdr:rowOff>0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2819400"/>
          <a:ext cx="58408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169795</xdr:rowOff>
    </xdr:from>
    <xdr:to>
      <xdr:col>6</xdr:col>
      <xdr:colOff>133349</xdr:colOff>
      <xdr:row>18</xdr:row>
      <xdr:rowOff>33619</xdr:rowOff>
    </xdr:to>
    <xdr:sp macro="" textlink="">
      <xdr:nvSpPr>
        <xdr:cNvPr id="7" name="Rounded Rectangle 6"/>
        <xdr:cNvSpPr/>
      </xdr:nvSpPr>
      <xdr:spPr>
        <a:xfrm>
          <a:off x="41826" y="3351145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44825</xdr:rowOff>
    </xdr:to>
    <xdr:sp macro="" textlink="">
      <xdr:nvSpPr>
        <xdr:cNvPr id="8" name="Rounded Rectangle 7"/>
        <xdr:cNvSpPr/>
      </xdr:nvSpPr>
      <xdr:spPr>
        <a:xfrm>
          <a:off x="4438650" y="3352801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18</xdr:row>
      <xdr:rowOff>78441</xdr:rowOff>
    </xdr:from>
    <xdr:ext cx="10175421" cy="215314"/>
    <xdr:grpSp>
      <xdr:nvGrpSpPr>
        <xdr:cNvPr id="9" name="Group 8"/>
        <xdr:cNvGrpSpPr/>
      </xdr:nvGrpSpPr>
      <xdr:grpSpPr>
        <a:xfrm>
          <a:off x="38100" y="4228028"/>
          <a:ext cx="10175421" cy="215314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679174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336524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952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0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809875"/>
          <a:ext cx="61075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r>
            <a:rPr lang="fa-IR" sz="800">
              <a:solidFill>
                <a:schemeClr val="tx1"/>
              </a:solidFill>
              <a:cs typeface="B Nazanin" panose="00000400000000000000" pitchFamily="2" charset="-78"/>
            </a:rPr>
            <a:t>اخذ</a:t>
          </a:r>
          <a:r>
            <a:rPr lang="fa-IR" sz="800" baseline="0">
              <a:solidFill>
                <a:schemeClr val="tx1"/>
              </a:solidFill>
              <a:cs typeface="B Nazanin" panose="00000400000000000000" pitchFamily="2" charset="-78"/>
            </a:rPr>
            <a:t> گواهینامه و مدارک تولید از شرکت سازنده الزامی می باشد.</a:t>
          </a:r>
          <a:endParaRPr lang="en-US" sz="800">
            <a:solidFill>
              <a:schemeClr val="tx1"/>
            </a:solidFill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12</xdr:row>
      <xdr:rowOff>169795</xdr:rowOff>
    </xdr:from>
    <xdr:to>
      <xdr:col>6</xdr:col>
      <xdr:colOff>133349</xdr:colOff>
      <xdr:row>15</xdr:row>
      <xdr:rowOff>33619</xdr:rowOff>
    </xdr:to>
    <xdr:sp macro="" textlink="">
      <xdr:nvSpPr>
        <xdr:cNvPr id="7" name="Rounded Rectangle 6"/>
        <xdr:cNvSpPr/>
      </xdr:nvSpPr>
      <xdr:spPr>
        <a:xfrm>
          <a:off x="41826" y="33416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44825</xdr:rowOff>
    </xdr:to>
    <xdr:sp macro="" textlink="">
      <xdr:nvSpPr>
        <xdr:cNvPr id="8" name="Rounded Rectangle 7"/>
        <xdr:cNvSpPr/>
      </xdr:nvSpPr>
      <xdr:spPr>
        <a:xfrm>
          <a:off x="4514850" y="3343276"/>
          <a:ext cx="16287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78441</xdr:rowOff>
    </xdr:from>
    <xdr:to>
      <xdr:col>17</xdr:col>
      <xdr:colOff>419100</xdr:colOff>
      <xdr:row>17</xdr:row>
      <xdr:rowOff>89647</xdr:rowOff>
    </xdr:to>
    <xdr:sp macro="" textlink="">
      <xdr:nvSpPr>
        <xdr:cNvPr id="9" name="Rounded Rectangle 8"/>
        <xdr:cNvSpPr/>
      </xdr:nvSpPr>
      <xdr:spPr>
        <a:xfrm>
          <a:off x="0" y="3793191"/>
          <a:ext cx="10182225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160264</xdr:colOff>
      <xdr:row>15</xdr:row>
      <xdr:rowOff>144668</xdr:rowOff>
    </xdr:from>
    <xdr:to>
      <xdr:col>0</xdr:col>
      <xdr:colOff>259773</xdr:colOff>
      <xdr:row>17</xdr:row>
      <xdr:rowOff>21648</xdr:rowOff>
    </xdr:to>
    <xdr:sp macro="" textlink="">
      <xdr:nvSpPr>
        <xdr:cNvPr id="10" name="Flowchart: Connector 9"/>
        <xdr:cNvSpPr/>
      </xdr:nvSpPr>
      <xdr:spPr>
        <a:xfrm>
          <a:off x="160264" y="3859418"/>
          <a:ext cx="99509" cy="865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12054</xdr:colOff>
      <xdr:row>15</xdr:row>
      <xdr:rowOff>138090</xdr:rowOff>
    </xdr:from>
    <xdr:to>
      <xdr:col>3</xdr:col>
      <xdr:colOff>109718</xdr:colOff>
      <xdr:row>17</xdr:row>
      <xdr:rowOff>20959</xdr:rowOff>
    </xdr:to>
    <xdr:sp macro="" textlink="">
      <xdr:nvSpPr>
        <xdr:cNvPr id="11" name="Flowchart: Connector 10"/>
        <xdr:cNvSpPr/>
      </xdr:nvSpPr>
      <xdr:spPr>
        <a:xfrm>
          <a:off x="1669404" y="3852840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206773</xdr:colOff>
      <xdr:row>15</xdr:row>
      <xdr:rowOff>138853</xdr:rowOff>
    </xdr:from>
    <xdr:to>
      <xdr:col>4</xdr:col>
      <xdr:colOff>307357</xdr:colOff>
      <xdr:row>17</xdr:row>
      <xdr:rowOff>21722</xdr:rowOff>
    </xdr:to>
    <xdr:sp macro="" textlink="">
      <xdr:nvSpPr>
        <xdr:cNvPr id="12" name="Flowchart: Connector 11"/>
        <xdr:cNvSpPr/>
      </xdr:nvSpPr>
      <xdr:spPr>
        <a:xfrm>
          <a:off x="2778523" y="3853603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552457</xdr:colOff>
      <xdr:row>15</xdr:row>
      <xdr:rowOff>152209</xdr:rowOff>
    </xdr:from>
    <xdr:to>
      <xdr:col>13</xdr:col>
      <xdr:colOff>656751</xdr:colOff>
      <xdr:row>17</xdr:row>
      <xdr:rowOff>36339</xdr:rowOff>
    </xdr:to>
    <xdr:sp macro="" textlink="">
      <xdr:nvSpPr>
        <xdr:cNvPr id="13" name="Flowchart: Connector 12"/>
        <xdr:cNvSpPr/>
      </xdr:nvSpPr>
      <xdr:spPr>
        <a:xfrm>
          <a:off x="8601082" y="3866959"/>
          <a:ext cx="10429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609862</xdr:colOff>
      <xdr:row>15</xdr:row>
      <xdr:rowOff>147244</xdr:rowOff>
    </xdr:from>
    <xdr:to>
      <xdr:col>5</xdr:col>
      <xdr:colOff>710446</xdr:colOff>
      <xdr:row>17</xdr:row>
      <xdr:rowOff>31374</xdr:rowOff>
    </xdr:to>
    <xdr:sp macro="" textlink="">
      <xdr:nvSpPr>
        <xdr:cNvPr id="14" name="Flowchart: Connector 13"/>
        <xdr:cNvSpPr/>
      </xdr:nvSpPr>
      <xdr:spPr>
        <a:xfrm>
          <a:off x="4172212" y="3861994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220856</xdr:colOff>
      <xdr:row>15</xdr:row>
      <xdr:rowOff>153570</xdr:rowOff>
    </xdr:from>
    <xdr:to>
      <xdr:col>11</xdr:col>
      <xdr:colOff>325156</xdr:colOff>
      <xdr:row>17</xdr:row>
      <xdr:rowOff>37700</xdr:rowOff>
    </xdr:to>
    <xdr:sp macro="" textlink="">
      <xdr:nvSpPr>
        <xdr:cNvPr id="15" name="Flowchart: Connector 14"/>
        <xdr:cNvSpPr/>
      </xdr:nvSpPr>
      <xdr:spPr>
        <a:xfrm>
          <a:off x="7040756" y="3868320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113409</xdr:colOff>
      <xdr:row>15</xdr:row>
      <xdr:rowOff>137749</xdr:rowOff>
    </xdr:from>
    <xdr:to>
      <xdr:col>8</xdr:col>
      <xdr:colOff>217709</xdr:colOff>
      <xdr:row>17</xdr:row>
      <xdr:rowOff>21879</xdr:rowOff>
    </xdr:to>
    <xdr:sp macro="" textlink="">
      <xdr:nvSpPr>
        <xdr:cNvPr id="16" name="Flowchart: Connector 15"/>
        <xdr:cNvSpPr/>
      </xdr:nvSpPr>
      <xdr:spPr>
        <a:xfrm>
          <a:off x="5590284" y="3852499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155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712304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369654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5623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18</xdr:row>
      <xdr:rowOff>0</xdr:rowOff>
    </xdr:from>
    <xdr:to>
      <xdr:col>9</xdr:col>
      <xdr:colOff>219074</xdr:colOff>
      <xdr:row>20</xdr:row>
      <xdr:rowOff>133349</xdr:rowOff>
    </xdr:to>
    <xdr:sp macro="" textlink="">
      <xdr:nvSpPr>
        <xdr:cNvPr id="6" name="Rounded Rectangle 5"/>
        <xdr:cNvSpPr/>
      </xdr:nvSpPr>
      <xdr:spPr>
        <a:xfrm>
          <a:off x="36053" y="2809875"/>
          <a:ext cx="56313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r>
            <a:rPr lang="fa-IR" sz="1000">
              <a:solidFill>
                <a:schemeClr val="tx1"/>
              </a:solidFill>
              <a:cs typeface="B Nazanin" panose="00000400000000000000" pitchFamily="2" charset="-78"/>
            </a:rPr>
            <a:t>-دریافت</a:t>
          </a:r>
          <a:r>
            <a:rPr lang="fa-IR" sz="1000" baseline="0">
              <a:solidFill>
                <a:schemeClr val="tx1"/>
              </a:solidFill>
              <a:cs typeface="B Nazanin" panose="00000400000000000000" pitchFamily="2" charset="-78"/>
            </a:rPr>
            <a:t> گواهی های محصول از سازنده الزامی می باشد</a:t>
          </a:r>
          <a:endParaRPr lang="en-US" sz="1000">
            <a:solidFill>
              <a:schemeClr val="tx1"/>
            </a:solidFill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20</xdr:row>
      <xdr:rowOff>169795</xdr:rowOff>
    </xdr:from>
    <xdr:to>
      <xdr:col>6</xdr:col>
      <xdr:colOff>133349</xdr:colOff>
      <xdr:row>23</xdr:row>
      <xdr:rowOff>33619</xdr:rowOff>
    </xdr:to>
    <xdr:sp macro="" textlink="">
      <xdr:nvSpPr>
        <xdr:cNvPr id="7" name="Rounded Rectangle 6"/>
        <xdr:cNvSpPr/>
      </xdr:nvSpPr>
      <xdr:spPr>
        <a:xfrm>
          <a:off x="41826" y="3341620"/>
          <a:ext cx="40443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20</xdr:row>
      <xdr:rowOff>171451</xdr:rowOff>
    </xdr:from>
    <xdr:to>
      <xdr:col>9</xdr:col>
      <xdr:colOff>219075</xdr:colOff>
      <xdr:row>23</xdr:row>
      <xdr:rowOff>44825</xdr:rowOff>
    </xdr:to>
    <xdr:sp macro="" textlink="">
      <xdr:nvSpPr>
        <xdr:cNvPr id="8" name="Rounded Rectangle 7"/>
        <xdr:cNvSpPr/>
      </xdr:nvSpPr>
      <xdr:spPr>
        <a:xfrm>
          <a:off x="4124325" y="3343276"/>
          <a:ext cx="1543050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23</xdr:row>
      <xdr:rowOff>78441</xdr:rowOff>
    </xdr:from>
    <xdr:to>
      <xdr:col>17</xdr:col>
      <xdr:colOff>457200</xdr:colOff>
      <xdr:row>25</xdr:row>
      <xdr:rowOff>89647</xdr:rowOff>
    </xdr:to>
    <xdr:sp macro="" textlink="">
      <xdr:nvSpPr>
        <xdr:cNvPr id="9" name="Rounded Rectangle 8"/>
        <xdr:cNvSpPr/>
      </xdr:nvSpPr>
      <xdr:spPr>
        <a:xfrm>
          <a:off x="38100" y="3793191"/>
          <a:ext cx="10134600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171405</xdr:colOff>
      <xdr:row>23</xdr:row>
      <xdr:rowOff>146292</xdr:rowOff>
    </xdr:from>
    <xdr:to>
      <xdr:col>0</xdr:col>
      <xdr:colOff>268433</xdr:colOff>
      <xdr:row>25</xdr:row>
      <xdr:rowOff>30308</xdr:rowOff>
    </xdr:to>
    <xdr:sp macro="" textlink="">
      <xdr:nvSpPr>
        <xdr:cNvPr id="10" name="Flowchart: Connector 9"/>
        <xdr:cNvSpPr/>
      </xdr:nvSpPr>
      <xdr:spPr>
        <a:xfrm>
          <a:off x="171405" y="3861042"/>
          <a:ext cx="97028" cy="9356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17110</xdr:colOff>
      <xdr:row>23</xdr:row>
      <xdr:rowOff>150406</xdr:rowOff>
    </xdr:from>
    <xdr:to>
      <xdr:col>3</xdr:col>
      <xdr:colOff>114774</xdr:colOff>
      <xdr:row>25</xdr:row>
      <xdr:rowOff>33275</xdr:rowOff>
    </xdr:to>
    <xdr:sp macro="" textlink="">
      <xdr:nvSpPr>
        <xdr:cNvPr id="11" name="Flowchart: Connector 10"/>
        <xdr:cNvSpPr/>
      </xdr:nvSpPr>
      <xdr:spPr>
        <a:xfrm>
          <a:off x="1674460" y="386515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400071</xdr:colOff>
      <xdr:row>23</xdr:row>
      <xdr:rowOff>149135</xdr:rowOff>
    </xdr:from>
    <xdr:to>
      <xdr:col>4</xdr:col>
      <xdr:colOff>500655</xdr:colOff>
      <xdr:row>25</xdr:row>
      <xdr:rowOff>32004</xdr:rowOff>
    </xdr:to>
    <xdr:sp macro="" textlink="">
      <xdr:nvSpPr>
        <xdr:cNvPr id="12" name="Flowchart: Connector 11"/>
        <xdr:cNvSpPr/>
      </xdr:nvSpPr>
      <xdr:spPr>
        <a:xfrm>
          <a:off x="2809896" y="386388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326686</xdr:colOff>
      <xdr:row>23</xdr:row>
      <xdr:rowOff>148961</xdr:rowOff>
    </xdr:from>
    <xdr:to>
      <xdr:col>14</xdr:col>
      <xdr:colOff>430462</xdr:colOff>
      <xdr:row>25</xdr:row>
      <xdr:rowOff>33091</xdr:rowOff>
    </xdr:to>
    <xdr:sp macro="" textlink="">
      <xdr:nvSpPr>
        <xdr:cNvPr id="13" name="Flowchart: Connector 12"/>
        <xdr:cNvSpPr/>
      </xdr:nvSpPr>
      <xdr:spPr>
        <a:xfrm>
          <a:off x="8661061" y="3863711"/>
          <a:ext cx="10377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250693</xdr:colOff>
      <xdr:row>23</xdr:row>
      <xdr:rowOff>152208</xdr:rowOff>
    </xdr:from>
    <xdr:to>
      <xdr:col>6</xdr:col>
      <xdr:colOff>351277</xdr:colOff>
      <xdr:row>25</xdr:row>
      <xdr:rowOff>36338</xdr:rowOff>
    </xdr:to>
    <xdr:sp macro="" textlink="">
      <xdr:nvSpPr>
        <xdr:cNvPr id="14" name="Flowchart: Connector 13"/>
        <xdr:cNvSpPr/>
      </xdr:nvSpPr>
      <xdr:spPr>
        <a:xfrm>
          <a:off x="4203568" y="3866958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55791</xdr:colOff>
      <xdr:row>23</xdr:row>
      <xdr:rowOff>145993</xdr:rowOff>
    </xdr:from>
    <xdr:to>
      <xdr:col>12</xdr:col>
      <xdr:colOff>160091</xdr:colOff>
      <xdr:row>25</xdr:row>
      <xdr:rowOff>30123</xdr:rowOff>
    </xdr:to>
    <xdr:sp macro="" textlink="">
      <xdr:nvSpPr>
        <xdr:cNvPr id="15" name="Flowchart: Connector 14"/>
        <xdr:cNvSpPr/>
      </xdr:nvSpPr>
      <xdr:spPr>
        <a:xfrm>
          <a:off x="7094766" y="3860743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202164</xdr:colOff>
      <xdr:row>23</xdr:row>
      <xdr:rowOff>144785</xdr:rowOff>
    </xdr:from>
    <xdr:to>
      <xdr:col>9</xdr:col>
      <xdr:colOff>306464</xdr:colOff>
      <xdr:row>25</xdr:row>
      <xdr:rowOff>28915</xdr:rowOff>
    </xdr:to>
    <xdr:sp macro="" textlink="">
      <xdr:nvSpPr>
        <xdr:cNvPr id="16" name="Flowchart: Connector 15"/>
        <xdr:cNvSpPr/>
      </xdr:nvSpPr>
      <xdr:spPr>
        <a:xfrm>
          <a:off x="5650464" y="3859535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27</xdr:row>
      <xdr:rowOff>0</xdr:rowOff>
    </xdr:from>
    <xdr:to>
      <xdr:col>9</xdr:col>
      <xdr:colOff>219074</xdr:colOff>
      <xdr:row>29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29</xdr:row>
      <xdr:rowOff>169795</xdr:rowOff>
    </xdr:from>
    <xdr:to>
      <xdr:col>6</xdr:col>
      <xdr:colOff>133349</xdr:colOff>
      <xdr:row>32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29</xdr:row>
      <xdr:rowOff>171451</xdr:rowOff>
    </xdr:from>
    <xdr:to>
      <xdr:col>9</xdr:col>
      <xdr:colOff>219075</xdr:colOff>
      <xdr:row>32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32</xdr:row>
      <xdr:rowOff>78441</xdr:rowOff>
    </xdr:from>
    <xdr:to>
      <xdr:col>17</xdr:col>
      <xdr:colOff>457200</xdr:colOff>
      <xdr:row>34</xdr:row>
      <xdr:rowOff>89647</xdr:rowOff>
    </xdr:to>
    <xdr:grpSp>
      <xdr:nvGrpSpPr>
        <xdr:cNvPr id="32" name="Group 31"/>
        <xdr:cNvGrpSpPr/>
      </xdr:nvGrpSpPr>
      <xdr:grpSpPr>
        <a:xfrm>
          <a:off x="38100" y="6117291"/>
          <a:ext cx="10172700" cy="220756"/>
          <a:chOff x="38100" y="5869641"/>
          <a:chExt cx="10153650" cy="220756"/>
        </a:xfrm>
      </xdr:grpSpPr>
      <xdr:sp macro="" textlink="">
        <xdr:nvSpPr>
          <xdr:cNvPr id="9" name="Rounded Rectangle 8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39</xdr:row>
      <xdr:rowOff>5715</xdr:rowOff>
    </xdr:from>
    <xdr:to>
      <xdr:col>17</xdr:col>
      <xdr:colOff>0</xdr:colOff>
      <xdr:row>40</xdr:row>
      <xdr:rowOff>0</xdr:rowOff>
    </xdr:to>
    <xdr:sp macro="" textlink="">
      <xdr:nvSpPr>
        <xdr:cNvPr id="44" name="TextBox 43"/>
        <xdr:cNvSpPr txBox="1"/>
      </xdr:nvSpPr>
      <xdr:spPr>
        <a:xfrm>
          <a:off x="0" y="876572"/>
          <a:ext cx="9756321" cy="2256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35</xdr:row>
      <xdr:rowOff>9525</xdr:rowOff>
    </xdr:from>
    <xdr:to>
      <xdr:col>3</xdr:col>
      <xdr:colOff>533400</xdr:colOff>
      <xdr:row>39</xdr:row>
      <xdr:rowOff>9525</xdr:rowOff>
    </xdr:to>
    <xdr:sp macro="" textlink="">
      <xdr:nvSpPr>
        <xdr:cNvPr id="45" name="TextBox 44"/>
        <xdr:cNvSpPr txBox="1"/>
      </xdr:nvSpPr>
      <xdr:spPr>
        <a:xfrm>
          <a:off x="0" y="9525"/>
          <a:ext cx="2261507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35</xdr:row>
      <xdr:rowOff>9525</xdr:rowOff>
    </xdr:from>
    <xdr:to>
      <xdr:col>10</xdr:col>
      <xdr:colOff>0</xdr:colOff>
      <xdr:row>39</xdr:row>
      <xdr:rowOff>9525</xdr:rowOff>
    </xdr:to>
    <xdr:sp macro="" textlink="">
      <xdr:nvSpPr>
        <xdr:cNvPr id="46" name="TextBox 45"/>
        <xdr:cNvSpPr txBox="1"/>
      </xdr:nvSpPr>
      <xdr:spPr>
        <a:xfrm>
          <a:off x="2271032" y="9525"/>
          <a:ext cx="3716111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40</xdr:row>
      <xdr:rowOff>10584</xdr:rowOff>
    </xdr:from>
    <xdr:to>
      <xdr:col>17</xdr:col>
      <xdr:colOff>1</xdr:colOff>
      <xdr:row>40</xdr:row>
      <xdr:rowOff>285750</xdr:rowOff>
    </xdr:to>
    <xdr:sp macro="" textlink="">
      <xdr:nvSpPr>
        <xdr:cNvPr id="47" name="TextBox 46"/>
        <xdr:cNvSpPr txBox="1"/>
      </xdr:nvSpPr>
      <xdr:spPr>
        <a:xfrm>
          <a:off x="8977690" y="1112763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58</xdr:row>
      <xdr:rowOff>0</xdr:rowOff>
    </xdr:from>
    <xdr:to>
      <xdr:col>9</xdr:col>
      <xdr:colOff>219074</xdr:colOff>
      <xdr:row>60</xdr:row>
      <xdr:rowOff>133349</xdr:rowOff>
    </xdr:to>
    <xdr:sp macro="" textlink="">
      <xdr:nvSpPr>
        <xdr:cNvPr id="48" name="Rounded Rectangle 47"/>
        <xdr:cNvSpPr/>
      </xdr:nvSpPr>
      <xdr:spPr>
        <a:xfrm>
          <a:off x="36053" y="4640036"/>
          <a:ext cx="5843592" cy="48713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60</xdr:row>
      <xdr:rowOff>169795</xdr:rowOff>
    </xdr:from>
    <xdr:to>
      <xdr:col>6</xdr:col>
      <xdr:colOff>133349</xdr:colOff>
      <xdr:row>63</xdr:row>
      <xdr:rowOff>33619</xdr:rowOff>
    </xdr:to>
    <xdr:sp macro="" textlink="">
      <xdr:nvSpPr>
        <xdr:cNvPr id="49" name="Rounded Rectangle 48"/>
        <xdr:cNvSpPr/>
      </xdr:nvSpPr>
      <xdr:spPr>
        <a:xfrm>
          <a:off x="41826" y="5163616"/>
          <a:ext cx="4364166" cy="39450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60</xdr:row>
      <xdr:rowOff>171451</xdr:rowOff>
    </xdr:from>
    <xdr:to>
      <xdr:col>9</xdr:col>
      <xdr:colOff>219075</xdr:colOff>
      <xdr:row>63</xdr:row>
      <xdr:rowOff>44825</xdr:rowOff>
    </xdr:to>
    <xdr:sp macro="" textlink="">
      <xdr:nvSpPr>
        <xdr:cNvPr id="50" name="Rounded Rectangle 49"/>
        <xdr:cNvSpPr/>
      </xdr:nvSpPr>
      <xdr:spPr>
        <a:xfrm>
          <a:off x="4444093" y="5165272"/>
          <a:ext cx="1435553" cy="4040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63</xdr:row>
      <xdr:rowOff>78441</xdr:rowOff>
    </xdr:from>
    <xdr:ext cx="10175421" cy="215314"/>
    <xdr:grpSp>
      <xdr:nvGrpSpPr>
        <xdr:cNvPr id="51" name="Group 50"/>
        <xdr:cNvGrpSpPr/>
      </xdr:nvGrpSpPr>
      <xdr:grpSpPr>
        <a:xfrm>
          <a:off x="38100" y="12279966"/>
          <a:ext cx="10175421" cy="215314"/>
          <a:chOff x="38100" y="5869641"/>
          <a:chExt cx="10153650" cy="220756"/>
        </a:xfrm>
      </xdr:grpSpPr>
      <xdr:sp macro="" textlink="">
        <xdr:nvSpPr>
          <xdr:cNvPr id="52" name="Rounded Rectangle 51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53" name="Flowchart: Connector 52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Flowchart: Connector 53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Flowchart: Connector 54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Flowchart: Connector 55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Flowchart: Connector 56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Flowchart: Connector 57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Flowchart: Connector 58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15</xdr:col>
      <xdr:colOff>10583</xdr:colOff>
      <xdr:row>54</xdr:row>
      <xdr:rowOff>10584</xdr:rowOff>
    </xdr:from>
    <xdr:to>
      <xdr:col>17</xdr:col>
      <xdr:colOff>1</xdr:colOff>
      <xdr:row>54</xdr:row>
      <xdr:rowOff>285750</xdr:rowOff>
    </xdr:to>
    <xdr:sp macro="" textlink="">
      <xdr:nvSpPr>
        <xdr:cNvPr id="60" name="TextBox 59"/>
        <xdr:cNvSpPr txBox="1"/>
      </xdr:nvSpPr>
      <xdr:spPr>
        <a:xfrm>
          <a:off x="8964083" y="15068367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38200"/>
          <a:ext cx="7991475" cy="19050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669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49" y="9525"/>
          <a:ext cx="3409951" cy="82867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35508" y="10392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6" name="TextBox 5"/>
        <xdr:cNvSpPr txBox="1"/>
      </xdr:nvSpPr>
      <xdr:spPr>
        <a:xfrm>
          <a:off x="4336352" y="1035231"/>
          <a:ext cx="1338506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47624</xdr:rowOff>
    </xdr:from>
    <xdr:to>
      <xdr:col>9</xdr:col>
      <xdr:colOff>219074</xdr:colOff>
      <xdr:row>11</xdr:row>
      <xdr:rowOff>133349</xdr:rowOff>
    </xdr:to>
    <xdr:sp macro="" textlink="">
      <xdr:nvSpPr>
        <xdr:cNvPr id="7" name="Rounded Rectangle 6"/>
        <xdr:cNvSpPr/>
      </xdr:nvSpPr>
      <xdr:spPr>
        <a:xfrm>
          <a:off x="36053" y="4924424"/>
          <a:ext cx="5412246" cy="49530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169794</xdr:rowOff>
    </xdr:from>
    <xdr:to>
      <xdr:col>6</xdr:col>
      <xdr:colOff>133349</xdr:colOff>
      <xdr:row>16</xdr:row>
      <xdr:rowOff>9525</xdr:rowOff>
    </xdr:to>
    <xdr:sp macro="" textlink="">
      <xdr:nvSpPr>
        <xdr:cNvPr id="8" name="Rounded Rectangle 7"/>
        <xdr:cNvSpPr/>
      </xdr:nvSpPr>
      <xdr:spPr>
        <a:xfrm>
          <a:off x="41826" y="5456169"/>
          <a:ext cx="3815798" cy="6112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171450</xdr:rowOff>
    </xdr:from>
    <xdr:to>
      <xdr:col>9</xdr:col>
      <xdr:colOff>219075</xdr:colOff>
      <xdr:row>16</xdr:row>
      <xdr:rowOff>11181</xdr:rowOff>
    </xdr:to>
    <xdr:sp macro="" textlink="">
      <xdr:nvSpPr>
        <xdr:cNvPr id="9" name="Rounded Rectangle 8"/>
        <xdr:cNvSpPr/>
      </xdr:nvSpPr>
      <xdr:spPr>
        <a:xfrm>
          <a:off x="3895725" y="5457825"/>
          <a:ext cx="1552575" cy="6112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6105526"/>
          <a:ext cx="10144125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16</xdr:row>
      <xdr:rowOff>107936</xdr:rowOff>
    </xdr:from>
    <xdr:to>
      <xdr:col>0</xdr:col>
      <xdr:colOff>260685</xdr:colOff>
      <xdr:row>17</xdr:row>
      <xdr:rowOff>20052</xdr:rowOff>
    </xdr:to>
    <xdr:sp macro="" textlink="">
      <xdr:nvSpPr>
        <xdr:cNvPr id="11" name="Flowchart: Connector 10"/>
        <xdr:cNvSpPr/>
      </xdr:nvSpPr>
      <xdr:spPr>
        <a:xfrm>
          <a:off x="166593" y="6165836"/>
          <a:ext cx="94092" cy="930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224817</xdr:colOff>
      <xdr:row>16</xdr:row>
      <xdr:rowOff>111384</xdr:rowOff>
    </xdr:from>
    <xdr:to>
      <xdr:col>3</xdr:col>
      <xdr:colOff>322481</xdr:colOff>
      <xdr:row>17</xdr:row>
      <xdr:rowOff>21468</xdr:rowOff>
    </xdr:to>
    <xdr:sp macro="" textlink="">
      <xdr:nvSpPr>
        <xdr:cNvPr id="12" name="Flowchart: Connector 11"/>
        <xdr:cNvSpPr/>
      </xdr:nvSpPr>
      <xdr:spPr>
        <a:xfrm>
          <a:off x="1691667" y="6169284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580409</xdr:colOff>
      <xdr:row>16</xdr:row>
      <xdr:rowOff>110605</xdr:rowOff>
    </xdr:from>
    <xdr:to>
      <xdr:col>4</xdr:col>
      <xdr:colOff>680993</xdr:colOff>
      <xdr:row>17</xdr:row>
      <xdr:rowOff>20689</xdr:rowOff>
    </xdr:to>
    <xdr:sp macro="" textlink="">
      <xdr:nvSpPr>
        <xdr:cNvPr id="13" name="Flowchart: Connector 12"/>
        <xdr:cNvSpPr/>
      </xdr:nvSpPr>
      <xdr:spPr>
        <a:xfrm>
          <a:off x="2780684" y="6168505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16</xdr:row>
      <xdr:rowOff>120457</xdr:rowOff>
    </xdr:from>
    <xdr:to>
      <xdr:col>14</xdr:col>
      <xdr:colOff>757033</xdr:colOff>
      <xdr:row>17</xdr:row>
      <xdr:rowOff>31802</xdr:rowOff>
    </xdr:to>
    <xdr:sp macro="" textlink="">
      <xdr:nvSpPr>
        <xdr:cNvPr id="14" name="Flowchart: Connector 13"/>
        <xdr:cNvSpPr/>
      </xdr:nvSpPr>
      <xdr:spPr>
        <a:xfrm>
          <a:off x="8644732" y="6178357"/>
          <a:ext cx="103776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446311</xdr:colOff>
      <xdr:row>16</xdr:row>
      <xdr:rowOff>112819</xdr:rowOff>
    </xdr:from>
    <xdr:to>
      <xdr:col>6</xdr:col>
      <xdr:colOff>546895</xdr:colOff>
      <xdr:row>17</xdr:row>
      <xdr:rowOff>24164</xdr:rowOff>
    </xdr:to>
    <xdr:sp macro="" textlink="">
      <xdr:nvSpPr>
        <xdr:cNvPr id="15" name="Flowchart: Connector 14"/>
        <xdr:cNvSpPr/>
      </xdr:nvSpPr>
      <xdr:spPr>
        <a:xfrm>
          <a:off x="4170586" y="6170719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16</xdr:row>
      <xdr:rowOff>117489</xdr:rowOff>
    </xdr:from>
    <xdr:to>
      <xdr:col>12</xdr:col>
      <xdr:colOff>353646</xdr:colOff>
      <xdr:row>17</xdr:row>
      <xdr:rowOff>28834</xdr:rowOff>
    </xdr:to>
    <xdr:sp macro="" textlink="">
      <xdr:nvSpPr>
        <xdr:cNvPr id="16" name="Flowchart: Connector 15"/>
        <xdr:cNvSpPr/>
      </xdr:nvSpPr>
      <xdr:spPr>
        <a:xfrm>
          <a:off x="7021621" y="6175389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380775</xdr:colOff>
      <xdr:row>16</xdr:row>
      <xdr:rowOff>111268</xdr:rowOff>
    </xdr:from>
    <xdr:to>
      <xdr:col>10</xdr:col>
      <xdr:colOff>38904</xdr:colOff>
      <xdr:row>17</xdr:row>
      <xdr:rowOff>22613</xdr:rowOff>
    </xdr:to>
    <xdr:sp macro="" textlink="">
      <xdr:nvSpPr>
        <xdr:cNvPr id="17" name="Flowchart: Connector 16"/>
        <xdr:cNvSpPr/>
      </xdr:nvSpPr>
      <xdr:spPr>
        <a:xfrm>
          <a:off x="5610000" y="6169168"/>
          <a:ext cx="10580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49929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61730</xdr:colOff>
      <xdr:row>20</xdr:row>
      <xdr:rowOff>33130</xdr:rowOff>
    </xdr:from>
    <xdr:to>
      <xdr:col>9</xdr:col>
      <xdr:colOff>244751</xdr:colOff>
      <xdr:row>23</xdr:row>
      <xdr:rowOff>134179</xdr:rowOff>
    </xdr:to>
    <xdr:sp macro="" textlink="">
      <xdr:nvSpPr>
        <xdr:cNvPr id="20" name="Rounded Rectangle 19"/>
        <xdr:cNvSpPr/>
      </xdr:nvSpPr>
      <xdr:spPr>
        <a:xfrm>
          <a:off x="61730" y="5184913"/>
          <a:ext cx="5748934" cy="53174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33130</xdr:colOff>
      <xdr:row>23</xdr:row>
      <xdr:rowOff>172278</xdr:rowOff>
    </xdr:from>
    <xdr:to>
      <xdr:col>6</xdr:col>
      <xdr:colOff>124653</xdr:colOff>
      <xdr:row>26</xdr:row>
      <xdr:rowOff>82826</xdr:rowOff>
    </xdr:to>
    <xdr:sp macro="" textlink="">
      <xdr:nvSpPr>
        <xdr:cNvPr id="21" name="Rounded Rectangle 20"/>
        <xdr:cNvSpPr/>
      </xdr:nvSpPr>
      <xdr:spPr>
        <a:xfrm>
          <a:off x="33130" y="5431735"/>
          <a:ext cx="405889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23</xdr:row>
      <xdr:rowOff>172278</xdr:rowOff>
    </xdr:from>
    <xdr:to>
      <xdr:col>9</xdr:col>
      <xdr:colOff>191329</xdr:colOff>
      <xdr:row>26</xdr:row>
      <xdr:rowOff>82826</xdr:rowOff>
    </xdr:to>
    <xdr:sp macro="" textlink="">
      <xdr:nvSpPr>
        <xdr:cNvPr id="22" name="Rounded Rectangle 21"/>
        <xdr:cNvSpPr/>
      </xdr:nvSpPr>
      <xdr:spPr>
        <a:xfrm>
          <a:off x="4111074" y="5431735"/>
          <a:ext cx="162960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26</xdr:row>
      <xdr:rowOff>115957</xdr:rowOff>
    </xdr:from>
    <xdr:to>
      <xdr:col>17</xdr:col>
      <xdr:colOff>485360</xdr:colOff>
      <xdr:row>27</xdr:row>
      <xdr:rowOff>162338</xdr:rowOff>
    </xdr:to>
    <xdr:sp macro="" textlink="">
      <xdr:nvSpPr>
        <xdr:cNvPr id="23" name="Rounded Rectangle 22"/>
        <xdr:cNvSpPr/>
      </xdr:nvSpPr>
      <xdr:spPr>
        <a:xfrm>
          <a:off x="66260" y="5897218"/>
          <a:ext cx="10176013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27</xdr:row>
      <xdr:rowOff>3067</xdr:rowOff>
    </xdr:from>
    <xdr:to>
      <xdr:col>1</xdr:col>
      <xdr:colOff>32805</xdr:colOff>
      <xdr:row>27</xdr:row>
      <xdr:rowOff>85906</xdr:rowOff>
    </xdr:to>
    <xdr:sp macro="" textlink="">
      <xdr:nvSpPr>
        <xdr:cNvPr id="24" name="Flowchart: Connector 23"/>
        <xdr:cNvSpPr/>
      </xdr:nvSpPr>
      <xdr:spPr>
        <a:xfrm>
          <a:off x="251364" y="5958263"/>
          <a:ext cx="8789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216295</xdr:colOff>
      <xdr:row>27</xdr:row>
      <xdr:rowOff>8959</xdr:rowOff>
    </xdr:from>
    <xdr:to>
      <xdr:col>3</xdr:col>
      <xdr:colOff>306940</xdr:colOff>
      <xdr:row>27</xdr:row>
      <xdr:rowOff>95199</xdr:rowOff>
    </xdr:to>
    <xdr:sp macro="" textlink="">
      <xdr:nvSpPr>
        <xdr:cNvPr id="25" name="Flowchart: Connector 24"/>
        <xdr:cNvSpPr/>
      </xdr:nvSpPr>
      <xdr:spPr>
        <a:xfrm>
          <a:off x="1781708" y="5964155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27</xdr:row>
      <xdr:rowOff>9280</xdr:rowOff>
    </xdr:from>
    <xdr:to>
      <xdr:col>4</xdr:col>
      <xdr:colOff>711599</xdr:colOff>
      <xdr:row>27</xdr:row>
      <xdr:rowOff>101581</xdr:rowOff>
    </xdr:to>
    <xdr:sp macro="" textlink="">
      <xdr:nvSpPr>
        <xdr:cNvPr id="26" name="Flowchart: Connector 25"/>
        <xdr:cNvSpPr/>
      </xdr:nvSpPr>
      <xdr:spPr>
        <a:xfrm>
          <a:off x="2872167" y="5964476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227885</xdr:colOff>
      <xdr:row>27</xdr:row>
      <xdr:rowOff>13862</xdr:rowOff>
    </xdr:from>
    <xdr:to>
      <xdr:col>14</xdr:col>
      <xdr:colOff>322043</xdr:colOff>
      <xdr:row>27</xdr:row>
      <xdr:rowOff>93376</xdr:rowOff>
    </xdr:to>
    <xdr:sp macro="" textlink="">
      <xdr:nvSpPr>
        <xdr:cNvPr id="27" name="Flowchart: Connector 26"/>
        <xdr:cNvSpPr/>
      </xdr:nvSpPr>
      <xdr:spPr>
        <a:xfrm>
          <a:off x="8643015" y="5969058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282104</xdr:colOff>
      <xdr:row>27</xdr:row>
      <xdr:rowOff>7708</xdr:rowOff>
    </xdr:from>
    <xdr:to>
      <xdr:col>6</xdr:col>
      <xdr:colOff>382688</xdr:colOff>
      <xdr:row>27</xdr:row>
      <xdr:rowOff>101270</xdr:rowOff>
    </xdr:to>
    <xdr:sp macro="" textlink="">
      <xdr:nvSpPr>
        <xdr:cNvPr id="28" name="Flowchart: Connector 27"/>
        <xdr:cNvSpPr/>
      </xdr:nvSpPr>
      <xdr:spPr>
        <a:xfrm>
          <a:off x="4249474" y="5962904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473404</xdr:colOff>
      <xdr:row>27</xdr:row>
      <xdr:rowOff>7732</xdr:rowOff>
    </xdr:from>
    <xdr:to>
      <xdr:col>11</xdr:col>
      <xdr:colOff>577704</xdr:colOff>
      <xdr:row>27</xdr:row>
      <xdr:rowOff>101294</xdr:rowOff>
    </xdr:to>
    <xdr:sp macro="" textlink="">
      <xdr:nvSpPr>
        <xdr:cNvPr id="29" name="Flowchart: Connector 28"/>
        <xdr:cNvSpPr/>
      </xdr:nvSpPr>
      <xdr:spPr>
        <a:xfrm>
          <a:off x="7058078" y="5962928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97373</xdr:colOff>
      <xdr:row>26</xdr:row>
      <xdr:rowOff>173423</xdr:rowOff>
    </xdr:from>
    <xdr:to>
      <xdr:col>9</xdr:col>
      <xdr:colOff>201673</xdr:colOff>
      <xdr:row>27</xdr:row>
      <xdr:rowOff>93050</xdr:rowOff>
    </xdr:to>
    <xdr:sp macro="" textlink="">
      <xdr:nvSpPr>
        <xdr:cNvPr id="30" name="Flowchart: Connector 29"/>
        <xdr:cNvSpPr/>
      </xdr:nvSpPr>
      <xdr:spPr>
        <a:xfrm>
          <a:off x="5646721" y="5954684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18</xdr:row>
      <xdr:rowOff>10584</xdr:rowOff>
    </xdr:from>
    <xdr:to>
      <xdr:col>17</xdr:col>
      <xdr:colOff>1</xdr:colOff>
      <xdr:row>18</xdr:row>
      <xdr:rowOff>285750</xdr:rowOff>
    </xdr:to>
    <xdr:sp macro="" textlink="">
      <xdr:nvSpPr>
        <xdr:cNvPr id="52" name="TextBox 51"/>
        <xdr:cNvSpPr txBox="1"/>
      </xdr:nvSpPr>
      <xdr:spPr>
        <a:xfrm>
          <a:off x="8964083" y="7317620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18</xdr:row>
      <xdr:rowOff>10584</xdr:rowOff>
    </xdr:from>
    <xdr:to>
      <xdr:col>10</xdr:col>
      <xdr:colOff>0</xdr:colOff>
      <xdr:row>18</xdr:row>
      <xdr:rowOff>254000</xdr:rowOff>
    </xdr:to>
    <xdr:sp macro="" textlink="">
      <xdr:nvSpPr>
        <xdr:cNvPr id="53" name="TextBox 52"/>
        <xdr:cNvSpPr txBox="1"/>
      </xdr:nvSpPr>
      <xdr:spPr>
        <a:xfrm>
          <a:off x="4650620" y="7317620"/>
          <a:ext cx="1336523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13</xdr:row>
      <xdr:rowOff>10584</xdr:rowOff>
    </xdr:from>
    <xdr:to>
      <xdr:col>17</xdr:col>
      <xdr:colOff>1</xdr:colOff>
      <xdr:row>13</xdr:row>
      <xdr:rowOff>285750</xdr:rowOff>
    </xdr:to>
    <xdr:sp macro="" textlink="">
      <xdr:nvSpPr>
        <xdr:cNvPr id="31" name="TextBox 30"/>
        <xdr:cNvSpPr txBox="1"/>
      </xdr:nvSpPr>
      <xdr:spPr>
        <a:xfrm>
          <a:off x="8988931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</xdr:row>
      <xdr:rowOff>10584</xdr:rowOff>
    </xdr:from>
    <xdr:to>
      <xdr:col>10</xdr:col>
      <xdr:colOff>0</xdr:colOff>
      <xdr:row>13</xdr:row>
      <xdr:rowOff>254000</xdr:rowOff>
    </xdr:to>
    <xdr:sp macro="" textlink="">
      <xdr:nvSpPr>
        <xdr:cNvPr id="32" name="TextBox 31"/>
        <xdr:cNvSpPr txBox="1"/>
      </xdr:nvSpPr>
      <xdr:spPr>
        <a:xfrm>
          <a:off x="4681975" y="1103888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29</xdr:row>
      <xdr:rowOff>9525</xdr:rowOff>
    </xdr:from>
    <xdr:to>
      <xdr:col>3</xdr:col>
      <xdr:colOff>587829</xdr:colOff>
      <xdr:row>33</xdr:row>
      <xdr:rowOff>9525</xdr:rowOff>
    </xdr:to>
    <xdr:sp macro="" textlink="">
      <xdr:nvSpPr>
        <xdr:cNvPr id="33" name="TextBox 32"/>
        <xdr:cNvSpPr txBox="1"/>
      </xdr:nvSpPr>
      <xdr:spPr>
        <a:xfrm>
          <a:off x="0" y="9525"/>
          <a:ext cx="2161525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29</xdr:row>
      <xdr:rowOff>9525</xdr:rowOff>
    </xdr:from>
    <xdr:to>
      <xdr:col>10</xdr:col>
      <xdr:colOff>0</xdr:colOff>
      <xdr:row>33</xdr:row>
      <xdr:rowOff>9525</xdr:rowOff>
    </xdr:to>
    <xdr:sp macro="" textlink="">
      <xdr:nvSpPr>
        <xdr:cNvPr id="34" name="TextBox 33"/>
        <xdr:cNvSpPr txBox="1"/>
      </xdr:nvSpPr>
      <xdr:spPr>
        <a:xfrm>
          <a:off x="2088046" y="9525"/>
          <a:ext cx="3925128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8283</xdr:colOff>
      <xdr:row>33</xdr:row>
      <xdr:rowOff>24848</xdr:rowOff>
    </xdr:from>
    <xdr:to>
      <xdr:col>14</xdr:col>
      <xdr:colOff>8283</xdr:colOff>
      <xdr:row>34</xdr:row>
      <xdr:rowOff>65019</xdr:rowOff>
    </xdr:to>
    <xdr:sp macro="" textlink="">
      <xdr:nvSpPr>
        <xdr:cNvPr id="35" name="TextBox 34"/>
        <xdr:cNvSpPr txBox="1"/>
      </xdr:nvSpPr>
      <xdr:spPr>
        <a:xfrm>
          <a:off x="8283" y="7015370"/>
          <a:ext cx="8431696" cy="22238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15</xdr:col>
      <xdr:colOff>10583</xdr:colOff>
      <xdr:row>35</xdr:row>
      <xdr:rowOff>10584</xdr:rowOff>
    </xdr:from>
    <xdr:to>
      <xdr:col>17</xdr:col>
      <xdr:colOff>1</xdr:colOff>
      <xdr:row>35</xdr:row>
      <xdr:rowOff>285750</xdr:rowOff>
    </xdr:to>
    <xdr:sp macro="" textlink="">
      <xdr:nvSpPr>
        <xdr:cNvPr id="36" name="TextBox 35"/>
        <xdr:cNvSpPr txBox="1"/>
      </xdr:nvSpPr>
      <xdr:spPr>
        <a:xfrm>
          <a:off x="8988931" y="4102193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35</xdr:row>
      <xdr:rowOff>10584</xdr:rowOff>
    </xdr:from>
    <xdr:to>
      <xdr:col>10</xdr:col>
      <xdr:colOff>0</xdr:colOff>
      <xdr:row>35</xdr:row>
      <xdr:rowOff>254000</xdr:rowOff>
    </xdr:to>
    <xdr:sp macro="" textlink="">
      <xdr:nvSpPr>
        <xdr:cNvPr id="37" name="TextBox 36"/>
        <xdr:cNvSpPr txBox="1"/>
      </xdr:nvSpPr>
      <xdr:spPr>
        <a:xfrm>
          <a:off x="4681975" y="4102193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44</xdr:row>
      <xdr:rowOff>10584</xdr:rowOff>
    </xdr:from>
    <xdr:to>
      <xdr:col>17</xdr:col>
      <xdr:colOff>1</xdr:colOff>
      <xdr:row>44</xdr:row>
      <xdr:rowOff>285750</xdr:rowOff>
    </xdr:to>
    <xdr:sp macro="" textlink="">
      <xdr:nvSpPr>
        <xdr:cNvPr id="38" name="TextBox 37"/>
        <xdr:cNvSpPr txBox="1"/>
      </xdr:nvSpPr>
      <xdr:spPr>
        <a:xfrm>
          <a:off x="8975289" y="1131172"/>
          <a:ext cx="79624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44</xdr:row>
      <xdr:rowOff>10584</xdr:rowOff>
    </xdr:from>
    <xdr:to>
      <xdr:col>10</xdr:col>
      <xdr:colOff>0</xdr:colOff>
      <xdr:row>44</xdr:row>
      <xdr:rowOff>254000</xdr:rowOff>
    </xdr:to>
    <xdr:sp macro="" textlink="">
      <xdr:nvSpPr>
        <xdr:cNvPr id="39" name="TextBox 38"/>
        <xdr:cNvSpPr txBox="1"/>
      </xdr:nvSpPr>
      <xdr:spPr>
        <a:xfrm>
          <a:off x="4672231" y="1131172"/>
          <a:ext cx="1334122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61730</xdr:colOff>
      <xdr:row>51</xdr:row>
      <xdr:rowOff>33130</xdr:rowOff>
    </xdr:from>
    <xdr:to>
      <xdr:col>9</xdr:col>
      <xdr:colOff>244751</xdr:colOff>
      <xdr:row>54</xdr:row>
      <xdr:rowOff>134179</xdr:rowOff>
    </xdr:to>
    <xdr:sp macro="" textlink="">
      <xdr:nvSpPr>
        <xdr:cNvPr id="40" name="Rounded Rectangle 39"/>
        <xdr:cNvSpPr/>
      </xdr:nvSpPr>
      <xdr:spPr>
        <a:xfrm>
          <a:off x="61730" y="4820478"/>
          <a:ext cx="5748934" cy="53174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33130</xdr:colOff>
      <xdr:row>54</xdr:row>
      <xdr:rowOff>172278</xdr:rowOff>
    </xdr:from>
    <xdr:to>
      <xdr:col>6</xdr:col>
      <xdr:colOff>124653</xdr:colOff>
      <xdr:row>57</xdr:row>
      <xdr:rowOff>82826</xdr:rowOff>
    </xdr:to>
    <xdr:sp macro="" textlink="">
      <xdr:nvSpPr>
        <xdr:cNvPr id="41" name="Rounded Rectangle 40"/>
        <xdr:cNvSpPr/>
      </xdr:nvSpPr>
      <xdr:spPr>
        <a:xfrm>
          <a:off x="33130" y="5390321"/>
          <a:ext cx="4075458" cy="4323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54</xdr:row>
      <xdr:rowOff>172278</xdr:rowOff>
    </xdr:from>
    <xdr:to>
      <xdr:col>9</xdr:col>
      <xdr:colOff>191329</xdr:colOff>
      <xdr:row>57</xdr:row>
      <xdr:rowOff>82826</xdr:rowOff>
    </xdr:to>
    <xdr:sp macro="" textlink="">
      <xdr:nvSpPr>
        <xdr:cNvPr id="42" name="Rounded Rectangle 41"/>
        <xdr:cNvSpPr/>
      </xdr:nvSpPr>
      <xdr:spPr>
        <a:xfrm>
          <a:off x="4127639" y="5390321"/>
          <a:ext cx="1629603" cy="4323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57</xdr:row>
      <xdr:rowOff>115957</xdr:rowOff>
    </xdr:from>
    <xdr:to>
      <xdr:col>17</xdr:col>
      <xdr:colOff>485360</xdr:colOff>
      <xdr:row>58</xdr:row>
      <xdr:rowOff>162338</xdr:rowOff>
    </xdr:to>
    <xdr:sp macro="" textlink="">
      <xdr:nvSpPr>
        <xdr:cNvPr id="43" name="Rounded Rectangle 42"/>
        <xdr:cNvSpPr/>
      </xdr:nvSpPr>
      <xdr:spPr>
        <a:xfrm>
          <a:off x="66260" y="5855805"/>
          <a:ext cx="10192578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58</xdr:row>
      <xdr:rowOff>3067</xdr:rowOff>
    </xdr:from>
    <xdr:to>
      <xdr:col>1</xdr:col>
      <xdr:colOff>32805</xdr:colOff>
      <xdr:row>58</xdr:row>
      <xdr:rowOff>85906</xdr:rowOff>
    </xdr:to>
    <xdr:sp macro="" textlink="">
      <xdr:nvSpPr>
        <xdr:cNvPr id="44" name="Flowchart: Connector 43"/>
        <xdr:cNvSpPr/>
      </xdr:nvSpPr>
      <xdr:spPr>
        <a:xfrm>
          <a:off x="251364" y="5916850"/>
          <a:ext cx="8789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216295</xdr:colOff>
      <xdr:row>58</xdr:row>
      <xdr:rowOff>8959</xdr:rowOff>
    </xdr:from>
    <xdr:to>
      <xdr:col>3</xdr:col>
      <xdr:colOff>306940</xdr:colOff>
      <xdr:row>58</xdr:row>
      <xdr:rowOff>95199</xdr:rowOff>
    </xdr:to>
    <xdr:sp macro="" textlink="">
      <xdr:nvSpPr>
        <xdr:cNvPr id="45" name="Flowchart: Connector 44"/>
        <xdr:cNvSpPr/>
      </xdr:nvSpPr>
      <xdr:spPr>
        <a:xfrm>
          <a:off x="1789991" y="5922742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58</xdr:row>
      <xdr:rowOff>9280</xdr:rowOff>
    </xdr:from>
    <xdr:to>
      <xdr:col>4</xdr:col>
      <xdr:colOff>711599</xdr:colOff>
      <xdr:row>58</xdr:row>
      <xdr:rowOff>101581</xdr:rowOff>
    </xdr:to>
    <xdr:sp macro="" textlink="">
      <xdr:nvSpPr>
        <xdr:cNvPr id="46" name="Flowchart: Connector 45"/>
        <xdr:cNvSpPr/>
      </xdr:nvSpPr>
      <xdr:spPr>
        <a:xfrm>
          <a:off x="2880450" y="5923063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227885</xdr:colOff>
      <xdr:row>58</xdr:row>
      <xdr:rowOff>13862</xdr:rowOff>
    </xdr:from>
    <xdr:to>
      <xdr:col>14</xdr:col>
      <xdr:colOff>322043</xdr:colOff>
      <xdr:row>58</xdr:row>
      <xdr:rowOff>93376</xdr:rowOff>
    </xdr:to>
    <xdr:sp macro="" textlink="">
      <xdr:nvSpPr>
        <xdr:cNvPr id="47" name="Flowchart: Connector 46"/>
        <xdr:cNvSpPr/>
      </xdr:nvSpPr>
      <xdr:spPr>
        <a:xfrm>
          <a:off x="8659581" y="5927645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282104</xdr:colOff>
      <xdr:row>58</xdr:row>
      <xdr:rowOff>7708</xdr:rowOff>
    </xdr:from>
    <xdr:to>
      <xdr:col>6</xdr:col>
      <xdr:colOff>382688</xdr:colOff>
      <xdr:row>58</xdr:row>
      <xdr:rowOff>101270</xdr:rowOff>
    </xdr:to>
    <xdr:sp macro="" textlink="">
      <xdr:nvSpPr>
        <xdr:cNvPr id="48" name="Flowchart: Connector 47"/>
        <xdr:cNvSpPr/>
      </xdr:nvSpPr>
      <xdr:spPr>
        <a:xfrm>
          <a:off x="4266039" y="5921491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473404</xdr:colOff>
      <xdr:row>58</xdr:row>
      <xdr:rowOff>7732</xdr:rowOff>
    </xdr:from>
    <xdr:to>
      <xdr:col>11</xdr:col>
      <xdr:colOff>577704</xdr:colOff>
      <xdr:row>58</xdr:row>
      <xdr:rowOff>101294</xdr:rowOff>
    </xdr:to>
    <xdr:sp macro="" textlink="">
      <xdr:nvSpPr>
        <xdr:cNvPr id="49" name="Flowchart: Connector 48"/>
        <xdr:cNvSpPr/>
      </xdr:nvSpPr>
      <xdr:spPr>
        <a:xfrm>
          <a:off x="7074643" y="5921515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97373</xdr:colOff>
      <xdr:row>57</xdr:row>
      <xdr:rowOff>173423</xdr:rowOff>
    </xdr:from>
    <xdr:to>
      <xdr:col>9</xdr:col>
      <xdr:colOff>201673</xdr:colOff>
      <xdr:row>58</xdr:row>
      <xdr:rowOff>93050</xdr:rowOff>
    </xdr:to>
    <xdr:sp macro="" textlink="">
      <xdr:nvSpPr>
        <xdr:cNvPr id="50" name="Flowchart: Connector 49"/>
        <xdr:cNvSpPr/>
      </xdr:nvSpPr>
      <xdr:spPr>
        <a:xfrm>
          <a:off x="5663286" y="5913271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48</xdr:row>
      <xdr:rowOff>10584</xdr:rowOff>
    </xdr:from>
    <xdr:to>
      <xdr:col>17</xdr:col>
      <xdr:colOff>1</xdr:colOff>
      <xdr:row>48</xdr:row>
      <xdr:rowOff>285750</xdr:rowOff>
    </xdr:to>
    <xdr:sp macro="" textlink="">
      <xdr:nvSpPr>
        <xdr:cNvPr id="51" name="TextBox 50"/>
        <xdr:cNvSpPr txBox="1"/>
      </xdr:nvSpPr>
      <xdr:spPr>
        <a:xfrm>
          <a:off x="8983133" y="894503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48</xdr:row>
      <xdr:rowOff>10584</xdr:rowOff>
    </xdr:from>
    <xdr:to>
      <xdr:col>10</xdr:col>
      <xdr:colOff>0</xdr:colOff>
      <xdr:row>48</xdr:row>
      <xdr:rowOff>254000</xdr:rowOff>
    </xdr:to>
    <xdr:sp macro="" textlink="">
      <xdr:nvSpPr>
        <xdr:cNvPr id="54" name="TextBox 53"/>
        <xdr:cNvSpPr txBox="1"/>
      </xdr:nvSpPr>
      <xdr:spPr>
        <a:xfrm>
          <a:off x="4677834" y="8945034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536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19</xdr:row>
      <xdr:rowOff>0</xdr:rowOff>
    </xdr:from>
    <xdr:to>
      <xdr:col>9</xdr:col>
      <xdr:colOff>219074</xdr:colOff>
      <xdr:row>21</xdr:row>
      <xdr:rowOff>133349</xdr:rowOff>
    </xdr:to>
    <xdr:sp macro="" textlink="">
      <xdr:nvSpPr>
        <xdr:cNvPr id="6" name="Rounded Rectangle 5"/>
        <xdr:cNvSpPr/>
      </xdr:nvSpPr>
      <xdr:spPr>
        <a:xfrm>
          <a:off x="36053" y="1990725"/>
          <a:ext cx="58408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21</xdr:row>
      <xdr:rowOff>169795</xdr:rowOff>
    </xdr:from>
    <xdr:to>
      <xdr:col>6</xdr:col>
      <xdr:colOff>133349</xdr:colOff>
      <xdr:row>24</xdr:row>
      <xdr:rowOff>33619</xdr:rowOff>
    </xdr:to>
    <xdr:sp macro="" textlink="">
      <xdr:nvSpPr>
        <xdr:cNvPr id="7" name="Rounded Rectangle 6"/>
        <xdr:cNvSpPr/>
      </xdr:nvSpPr>
      <xdr:spPr>
        <a:xfrm>
          <a:off x="41826" y="2522470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21</xdr:row>
      <xdr:rowOff>171451</xdr:rowOff>
    </xdr:from>
    <xdr:to>
      <xdr:col>9</xdr:col>
      <xdr:colOff>219075</xdr:colOff>
      <xdr:row>24</xdr:row>
      <xdr:rowOff>44825</xdr:rowOff>
    </xdr:to>
    <xdr:sp macro="" textlink="">
      <xdr:nvSpPr>
        <xdr:cNvPr id="8" name="Rounded Rectangle 7"/>
        <xdr:cNvSpPr/>
      </xdr:nvSpPr>
      <xdr:spPr>
        <a:xfrm>
          <a:off x="4438650" y="25241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24</xdr:row>
      <xdr:rowOff>78441</xdr:rowOff>
    </xdr:from>
    <xdr:to>
      <xdr:col>17</xdr:col>
      <xdr:colOff>457200</xdr:colOff>
      <xdr:row>26</xdr:row>
      <xdr:rowOff>89645</xdr:rowOff>
    </xdr:to>
    <xdr:grpSp>
      <xdr:nvGrpSpPr>
        <xdr:cNvPr id="9" name="Group 8"/>
        <xdr:cNvGrpSpPr/>
      </xdr:nvGrpSpPr>
      <xdr:grpSpPr>
        <a:xfrm>
          <a:off x="38100" y="4898091"/>
          <a:ext cx="10172700" cy="220754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450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86325"/>
          <a:ext cx="58218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54180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419600" y="54197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14</xdr:row>
      <xdr:rowOff>78441</xdr:rowOff>
    </xdr:from>
    <xdr:to>
      <xdr:col>17</xdr:col>
      <xdr:colOff>457200</xdr:colOff>
      <xdr:row>16</xdr:row>
      <xdr:rowOff>89646</xdr:rowOff>
    </xdr:to>
    <xdr:grpSp>
      <xdr:nvGrpSpPr>
        <xdr:cNvPr id="9" name="Group 8"/>
        <xdr:cNvGrpSpPr/>
      </xdr:nvGrpSpPr>
      <xdr:grpSpPr>
        <a:xfrm>
          <a:off x="38100" y="2977354"/>
          <a:ext cx="10167730" cy="218270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16</xdr:row>
      <xdr:rowOff>47624</xdr:rowOff>
    </xdr:from>
    <xdr:to>
      <xdr:col>9</xdr:col>
      <xdr:colOff>219074</xdr:colOff>
      <xdr:row>19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00224"/>
          <a:ext cx="55836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19</xdr:row>
      <xdr:rowOff>169794</xdr:rowOff>
    </xdr:from>
    <xdr:to>
      <xdr:col>6</xdr:col>
      <xdr:colOff>133349</xdr:colOff>
      <xdr:row>22</xdr:row>
      <xdr:rowOff>57150</xdr:rowOff>
    </xdr:to>
    <xdr:sp macro="" textlink="">
      <xdr:nvSpPr>
        <xdr:cNvPr id="7" name="Rounded Rectangle 6"/>
        <xdr:cNvSpPr/>
      </xdr:nvSpPr>
      <xdr:spPr>
        <a:xfrm>
          <a:off x="41826" y="2493894"/>
          <a:ext cx="3939623" cy="4588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19</xdr:row>
      <xdr:rowOff>171451</xdr:rowOff>
    </xdr:from>
    <xdr:to>
      <xdr:col>9</xdr:col>
      <xdr:colOff>219075</xdr:colOff>
      <xdr:row>22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495551"/>
          <a:ext cx="1600200" cy="4381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24</xdr:row>
      <xdr:rowOff>47626</xdr:rowOff>
    </xdr:from>
    <xdr:to>
      <xdr:col>17</xdr:col>
      <xdr:colOff>457200</xdr:colOff>
      <xdr:row>25</xdr:row>
      <xdr:rowOff>85725</xdr:rowOff>
    </xdr:to>
    <xdr:sp macro="" textlink="">
      <xdr:nvSpPr>
        <xdr:cNvPr id="10" name="Rounded Rectangle 9"/>
        <xdr:cNvSpPr/>
      </xdr:nvSpPr>
      <xdr:spPr>
        <a:xfrm>
          <a:off x="38100" y="3324226"/>
          <a:ext cx="101536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24</xdr:row>
      <xdr:rowOff>117963</xdr:rowOff>
    </xdr:from>
    <xdr:to>
      <xdr:col>0</xdr:col>
      <xdr:colOff>272762</xdr:colOff>
      <xdr:row>25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24</xdr:row>
      <xdr:rowOff>108649</xdr:rowOff>
    </xdr:from>
    <xdr:to>
      <xdr:col>3</xdr:col>
      <xdr:colOff>198152</xdr:colOff>
      <xdr:row>25</xdr:row>
      <xdr:rowOff>18733</xdr:rowOff>
    </xdr:to>
    <xdr:sp macro="" textlink="">
      <xdr:nvSpPr>
        <xdr:cNvPr id="12" name="Flowchart: Connector 11"/>
        <xdr:cNvSpPr/>
      </xdr:nvSpPr>
      <xdr:spPr>
        <a:xfrm>
          <a:off x="1703476" y="3700271"/>
          <a:ext cx="97664" cy="91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279364</xdr:colOff>
      <xdr:row>24</xdr:row>
      <xdr:rowOff>110237</xdr:rowOff>
    </xdr:from>
    <xdr:to>
      <xdr:col>4</xdr:col>
      <xdr:colOff>379948</xdr:colOff>
      <xdr:row>25</xdr:row>
      <xdr:rowOff>20321</xdr:rowOff>
    </xdr:to>
    <xdr:sp macro="" textlink="">
      <xdr:nvSpPr>
        <xdr:cNvPr id="13" name="Flowchart: Connector 12"/>
        <xdr:cNvSpPr/>
      </xdr:nvSpPr>
      <xdr:spPr>
        <a:xfrm>
          <a:off x="2797681" y="3701859"/>
          <a:ext cx="100584" cy="91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24</xdr:row>
      <xdr:rowOff>105418</xdr:rowOff>
    </xdr:from>
    <xdr:to>
      <xdr:col>14</xdr:col>
      <xdr:colOff>343994</xdr:colOff>
      <xdr:row>25</xdr:row>
      <xdr:rowOff>30307</xdr:rowOff>
    </xdr:to>
    <xdr:sp macro="" textlink="">
      <xdr:nvSpPr>
        <xdr:cNvPr id="14" name="Flowchart: Connector 13"/>
        <xdr:cNvSpPr/>
      </xdr:nvSpPr>
      <xdr:spPr>
        <a:xfrm>
          <a:off x="8615795" y="4019327"/>
          <a:ext cx="131847" cy="1067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279053</xdr:colOff>
      <xdr:row>24</xdr:row>
      <xdr:rowOff>120377</xdr:rowOff>
    </xdr:from>
    <xdr:to>
      <xdr:col>6</xdr:col>
      <xdr:colOff>379637</xdr:colOff>
      <xdr:row>25</xdr:row>
      <xdr:rowOff>31722</xdr:rowOff>
    </xdr:to>
    <xdr:sp macro="" textlink="">
      <xdr:nvSpPr>
        <xdr:cNvPr id="15" name="Flowchart: Connector 14"/>
        <xdr:cNvSpPr/>
      </xdr:nvSpPr>
      <xdr:spPr>
        <a:xfrm>
          <a:off x="4214504" y="3711999"/>
          <a:ext cx="100584" cy="9255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380466</xdr:colOff>
      <xdr:row>24</xdr:row>
      <xdr:rowOff>116073</xdr:rowOff>
    </xdr:from>
    <xdr:to>
      <xdr:col>11</xdr:col>
      <xdr:colOff>484766</xdr:colOff>
      <xdr:row>25</xdr:row>
      <xdr:rowOff>27418</xdr:rowOff>
    </xdr:to>
    <xdr:sp macro="" textlink="">
      <xdr:nvSpPr>
        <xdr:cNvPr id="16" name="Flowchart: Connector 15"/>
        <xdr:cNvSpPr/>
      </xdr:nvSpPr>
      <xdr:spPr>
        <a:xfrm>
          <a:off x="7047966" y="3707695"/>
          <a:ext cx="104300" cy="9255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353787</xdr:colOff>
      <xdr:row>24</xdr:row>
      <xdr:rowOff>111014</xdr:rowOff>
    </xdr:from>
    <xdr:to>
      <xdr:col>9</xdr:col>
      <xdr:colOff>95672</xdr:colOff>
      <xdr:row>25</xdr:row>
      <xdr:rowOff>22359</xdr:rowOff>
    </xdr:to>
    <xdr:sp macro="" textlink="">
      <xdr:nvSpPr>
        <xdr:cNvPr id="17" name="Flowchart: Connector 16"/>
        <xdr:cNvSpPr/>
      </xdr:nvSpPr>
      <xdr:spPr>
        <a:xfrm>
          <a:off x="5622738" y="3702636"/>
          <a:ext cx="104300" cy="9255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69" name="TextBox 68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70" name="TextBox 69"/>
        <xdr:cNvSpPr txBox="1"/>
      </xdr:nvSpPr>
      <xdr:spPr>
        <a:xfrm>
          <a:off x="4592109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71" name="TextBox 70"/>
        <xdr:cNvSpPr txBox="1"/>
      </xdr:nvSpPr>
      <xdr:spPr>
        <a:xfrm>
          <a:off x="0" y="885825"/>
          <a:ext cx="840105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73" name="TextBox 72"/>
        <xdr:cNvSpPr txBox="1"/>
      </xdr:nvSpPr>
      <xdr:spPr>
        <a:xfrm>
          <a:off x="2181225" y="9525"/>
          <a:ext cx="38576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36053</xdr:colOff>
      <xdr:row>21</xdr:row>
      <xdr:rowOff>47624</xdr:rowOff>
    </xdr:from>
    <xdr:to>
      <xdr:col>9</xdr:col>
      <xdr:colOff>219074</xdr:colOff>
      <xdr:row>24</xdr:row>
      <xdr:rowOff>133349</xdr:rowOff>
    </xdr:to>
    <xdr:sp macro="" textlink="">
      <xdr:nvSpPr>
        <xdr:cNvPr id="77" name="Rounded Rectangle 76"/>
        <xdr:cNvSpPr/>
      </xdr:nvSpPr>
      <xdr:spPr>
        <a:xfrm>
          <a:off x="36053" y="3286124"/>
          <a:ext cx="5774196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24</xdr:row>
      <xdr:rowOff>169794</xdr:rowOff>
    </xdr:from>
    <xdr:to>
      <xdr:col>6</xdr:col>
      <xdr:colOff>133349</xdr:colOff>
      <xdr:row>27</xdr:row>
      <xdr:rowOff>57150</xdr:rowOff>
    </xdr:to>
    <xdr:sp macro="" textlink="">
      <xdr:nvSpPr>
        <xdr:cNvPr id="78" name="Rounded Rectangle 77"/>
        <xdr:cNvSpPr/>
      </xdr:nvSpPr>
      <xdr:spPr>
        <a:xfrm>
          <a:off x="41826" y="3951219"/>
          <a:ext cx="3987248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24</xdr:row>
      <xdr:rowOff>171451</xdr:rowOff>
    </xdr:from>
    <xdr:to>
      <xdr:col>9</xdr:col>
      <xdr:colOff>219075</xdr:colOff>
      <xdr:row>27</xdr:row>
      <xdr:rowOff>38101</xdr:rowOff>
    </xdr:to>
    <xdr:sp macro="" textlink="">
      <xdr:nvSpPr>
        <xdr:cNvPr id="79" name="Rounded Rectangle 78"/>
        <xdr:cNvSpPr/>
      </xdr:nvSpPr>
      <xdr:spPr>
        <a:xfrm>
          <a:off x="4067175" y="39528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29</xdr:row>
      <xdr:rowOff>47626</xdr:rowOff>
    </xdr:from>
    <xdr:to>
      <xdr:col>17</xdr:col>
      <xdr:colOff>457200</xdr:colOff>
      <xdr:row>30</xdr:row>
      <xdr:rowOff>85725</xdr:rowOff>
    </xdr:to>
    <xdr:sp macro="" textlink="">
      <xdr:nvSpPr>
        <xdr:cNvPr id="80" name="Rounded Rectangle 79"/>
        <xdr:cNvSpPr/>
      </xdr:nvSpPr>
      <xdr:spPr>
        <a:xfrm>
          <a:off x="38100" y="4733926"/>
          <a:ext cx="10163175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29</xdr:row>
      <xdr:rowOff>117963</xdr:rowOff>
    </xdr:from>
    <xdr:to>
      <xdr:col>0</xdr:col>
      <xdr:colOff>272762</xdr:colOff>
      <xdr:row>30</xdr:row>
      <xdr:rowOff>25977</xdr:rowOff>
    </xdr:to>
    <xdr:sp macro="" textlink="">
      <xdr:nvSpPr>
        <xdr:cNvPr id="81" name="Flowchart: Connector 80"/>
        <xdr:cNvSpPr/>
      </xdr:nvSpPr>
      <xdr:spPr>
        <a:xfrm>
          <a:off x="172518" y="48042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251574</xdr:colOff>
      <xdr:row>29</xdr:row>
      <xdr:rowOff>115218</xdr:rowOff>
    </xdr:from>
    <xdr:to>
      <xdr:col>3</xdr:col>
      <xdr:colOff>349238</xdr:colOff>
      <xdr:row>30</xdr:row>
      <xdr:rowOff>25302</xdr:rowOff>
    </xdr:to>
    <xdr:sp macro="" textlink="">
      <xdr:nvSpPr>
        <xdr:cNvPr id="82" name="Flowchart: Connector 81"/>
        <xdr:cNvSpPr/>
      </xdr:nvSpPr>
      <xdr:spPr>
        <a:xfrm>
          <a:off x="1716453" y="6447701"/>
          <a:ext cx="97664" cy="940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614381</xdr:colOff>
      <xdr:row>29</xdr:row>
      <xdr:rowOff>123375</xdr:rowOff>
    </xdr:from>
    <xdr:to>
      <xdr:col>4</xdr:col>
      <xdr:colOff>714965</xdr:colOff>
      <xdr:row>30</xdr:row>
      <xdr:rowOff>33459</xdr:rowOff>
    </xdr:to>
    <xdr:sp macro="" textlink="">
      <xdr:nvSpPr>
        <xdr:cNvPr id="83" name="Flowchart: Connector 82"/>
        <xdr:cNvSpPr/>
      </xdr:nvSpPr>
      <xdr:spPr>
        <a:xfrm>
          <a:off x="2814984" y="6455858"/>
          <a:ext cx="100584" cy="940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606285</xdr:colOff>
      <xdr:row>29</xdr:row>
      <xdr:rowOff>111987</xdr:rowOff>
    </xdr:from>
    <xdr:to>
      <xdr:col>14</xdr:col>
      <xdr:colOff>738132</xdr:colOff>
      <xdr:row>30</xdr:row>
      <xdr:rowOff>36876</xdr:rowOff>
    </xdr:to>
    <xdr:sp macro="" textlink="">
      <xdr:nvSpPr>
        <xdr:cNvPr id="84" name="Flowchart: Connector 83"/>
        <xdr:cNvSpPr/>
      </xdr:nvSpPr>
      <xdr:spPr>
        <a:xfrm>
          <a:off x="8594147" y="6444470"/>
          <a:ext cx="131847" cy="1088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469553</xdr:colOff>
      <xdr:row>29</xdr:row>
      <xdr:rowOff>120377</xdr:rowOff>
    </xdr:from>
    <xdr:to>
      <xdr:col>6</xdr:col>
      <xdr:colOff>570137</xdr:colOff>
      <xdr:row>30</xdr:row>
      <xdr:rowOff>31722</xdr:rowOff>
    </xdr:to>
    <xdr:sp macro="" textlink="">
      <xdr:nvSpPr>
        <xdr:cNvPr id="85" name="Flowchart: Connector 84"/>
        <xdr:cNvSpPr/>
      </xdr:nvSpPr>
      <xdr:spPr>
        <a:xfrm>
          <a:off x="4194156" y="6452860"/>
          <a:ext cx="100584" cy="952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262226</xdr:colOff>
      <xdr:row>29</xdr:row>
      <xdr:rowOff>116073</xdr:rowOff>
    </xdr:from>
    <xdr:to>
      <xdr:col>12</xdr:col>
      <xdr:colOff>366526</xdr:colOff>
      <xdr:row>30</xdr:row>
      <xdr:rowOff>27418</xdr:rowOff>
    </xdr:to>
    <xdr:sp macro="" textlink="">
      <xdr:nvSpPr>
        <xdr:cNvPr id="86" name="Flowchart: Connector 85"/>
        <xdr:cNvSpPr/>
      </xdr:nvSpPr>
      <xdr:spPr>
        <a:xfrm>
          <a:off x="7034829" y="6448556"/>
          <a:ext cx="104300" cy="952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367862</xdr:colOff>
      <xdr:row>29</xdr:row>
      <xdr:rowOff>111014</xdr:rowOff>
    </xdr:from>
    <xdr:to>
      <xdr:col>10</xdr:col>
      <xdr:colOff>36552</xdr:colOff>
      <xdr:row>30</xdr:row>
      <xdr:rowOff>32845</xdr:rowOff>
    </xdr:to>
    <xdr:sp macro="" textlink="">
      <xdr:nvSpPr>
        <xdr:cNvPr id="87" name="Flowchart: Connector 86"/>
        <xdr:cNvSpPr/>
      </xdr:nvSpPr>
      <xdr:spPr>
        <a:xfrm>
          <a:off x="5596759" y="6443497"/>
          <a:ext cx="115379" cy="1057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35</xdr:row>
      <xdr:rowOff>9525</xdr:rowOff>
    </xdr:from>
    <xdr:to>
      <xdr:col>14</xdr:col>
      <xdr:colOff>0</xdr:colOff>
      <xdr:row>36</xdr:row>
      <xdr:rowOff>0</xdr:rowOff>
    </xdr:to>
    <xdr:sp macro="" textlink="">
      <xdr:nvSpPr>
        <xdr:cNvPr id="88" name="TextBox 87"/>
        <xdr:cNvSpPr txBox="1"/>
      </xdr:nvSpPr>
      <xdr:spPr>
        <a:xfrm>
          <a:off x="0" y="804655"/>
          <a:ext cx="8001000" cy="230671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3</xdr:col>
      <xdr:colOff>504825</xdr:colOff>
      <xdr:row>35</xdr:row>
      <xdr:rowOff>9525</xdr:rowOff>
    </xdr:to>
    <xdr:sp macro="" textlink="">
      <xdr:nvSpPr>
        <xdr:cNvPr id="89" name="TextBox 88"/>
        <xdr:cNvSpPr txBox="1"/>
      </xdr:nvSpPr>
      <xdr:spPr>
        <a:xfrm>
          <a:off x="0" y="9525"/>
          <a:ext cx="1970847" cy="7951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31</xdr:row>
      <xdr:rowOff>9525</xdr:rowOff>
    </xdr:from>
    <xdr:to>
      <xdr:col>10</xdr:col>
      <xdr:colOff>0</xdr:colOff>
      <xdr:row>35</xdr:row>
      <xdr:rowOff>9525</xdr:rowOff>
    </xdr:to>
    <xdr:sp macro="" textlink="">
      <xdr:nvSpPr>
        <xdr:cNvPr id="90" name="TextBox 89"/>
        <xdr:cNvSpPr txBox="1"/>
      </xdr:nvSpPr>
      <xdr:spPr>
        <a:xfrm>
          <a:off x="1980372" y="9525"/>
          <a:ext cx="3701498" cy="7951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36</xdr:row>
      <xdr:rowOff>10584</xdr:rowOff>
    </xdr:from>
    <xdr:to>
      <xdr:col>17</xdr:col>
      <xdr:colOff>1</xdr:colOff>
      <xdr:row>36</xdr:row>
      <xdr:rowOff>285750</xdr:rowOff>
    </xdr:to>
    <xdr:sp macro="" textlink="">
      <xdr:nvSpPr>
        <xdr:cNvPr id="91" name="TextBox 90"/>
        <xdr:cNvSpPr txBox="1"/>
      </xdr:nvSpPr>
      <xdr:spPr>
        <a:xfrm>
          <a:off x="8947518" y="1045910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36</xdr:row>
      <xdr:rowOff>10584</xdr:rowOff>
    </xdr:from>
    <xdr:to>
      <xdr:col>10</xdr:col>
      <xdr:colOff>0</xdr:colOff>
      <xdr:row>36</xdr:row>
      <xdr:rowOff>254000</xdr:rowOff>
    </xdr:to>
    <xdr:sp macro="" textlink="">
      <xdr:nvSpPr>
        <xdr:cNvPr id="92" name="TextBox 91"/>
        <xdr:cNvSpPr txBox="1"/>
      </xdr:nvSpPr>
      <xdr:spPr>
        <a:xfrm>
          <a:off x="4350671" y="1045910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53</xdr:row>
      <xdr:rowOff>47624</xdr:rowOff>
    </xdr:from>
    <xdr:to>
      <xdr:col>9</xdr:col>
      <xdr:colOff>219074</xdr:colOff>
      <xdr:row>56</xdr:row>
      <xdr:rowOff>133349</xdr:rowOff>
    </xdr:to>
    <xdr:sp macro="" textlink="">
      <xdr:nvSpPr>
        <xdr:cNvPr id="104" name="Rounded Rectangle 103"/>
        <xdr:cNvSpPr/>
      </xdr:nvSpPr>
      <xdr:spPr>
        <a:xfrm>
          <a:off x="36053" y="4843254"/>
          <a:ext cx="5417630" cy="532986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56</xdr:row>
      <xdr:rowOff>169794</xdr:rowOff>
    </xdr:from>
    <xdr:to>
      <xdr:col>6</xdr:col>
      <xdr:colOff>133349</xdr:colOff>
      <xdr:row>60</xdr:row>
      <xdr:rowOff>82826</xdr:rowOff>
    </xdr:to>
    <xdr:sp macro="" textlink="">
      <xdr:nvSpPr>
        <xdr:cNvPr id="105" name="Rounded Rectangle 104"/>
        <xdr:cNvSpPr/>
      </xdr:nvSpPr>
      <xdr:spPr>
        <a:xfrm>
          <a:off x="41826" y="11798577"/>
          <a:ext cx="3818697" cy="51766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56</xdr:row>
      <xdr:rowOff>171451</xdr:rowOff>
    </xdr:from>
    <xdr:to>
      <xdr:col>9</xdr:col>
      <xdr:colOff>219075</xdr:colOff>
      <xdr:row>60</xdr:row>
      <xdr:rowOff>115957</xdr:rowOff>
    </xdr:to>
    <xdr:sp macro="" textlink="">
      <xdr:nvSpPr>
        <xdr:cNvPr id="106" name="Rounded Rectangle 105"/>
        <xdr:cNvSpPr/>
      </xdr:nvSpPr>
      <xdr:spPr>
        <a:xfrm>
          <a:off x="3898624" y="11800234"/>
          <a:ext cx="1555060" cy="54913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61</xdr:row>
      <xdr:rowOff>47626</xdr:rowOff>
    </xdr:from>
    <xdr:to>
      <xdr:col>17</xdr:col>
      <xdr:colOff>457200</xdr:colOff>
      <xdr:row>62</xdr:row>
      <xdr:rowOff>85725</xdr:rowOff>
    </xdr:to>
    <xdr:sp macro="" textlink="">
      <xdr:nvSpPr>
        <xdr:cNvPr id="107" name="Rounded Rectangle 106"/>
        <xdr:cNvSpPr/>
      </xdr:nvSpPr>
      <xdr:spPr>
        <a:xfrm>
          <a:off x="38100" y="6077365"/>
          <a:ext cx="10151165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61</xdr:row>
      <xdr:rowOff>117963</xdr:rowOff>
    </xdr:from>
    <xdr:to>
      <xdr:col>0</xdr:col>
      <xdr:colOff>272762</xdr:colOff>
      <xdr:row>62</xdr:row>
      <xdr:rowOff>25977</xdr:rowOff>
    </xdr:to>
    <xdr:sp macro="" textlink="">
      <xdr:nvSpPr>
        <xdr:cNvPr id="108" name="Flowchart: Connector 107"/>
        <xdr:cNvSpPr/>
      </xdr:nvSpPr>
      <xdr:spPr>
        <a:xfrm>
          <a:off x="172518" y="6147702"/>
          <a:ext cx="100244" cy="9023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251574</xdr:colOff>
      <xdr:row>61</xdr:row>
      <xdr:rowOff>115218</xdr:rowOff>
    </xdr:from>
    <xdr:to>
      <xdr:col>3</xdr:col>
      <xdr:colOff>349238</xdr:colOff>
      <xdr:row>62</xdr:row>
      <xdr:rowOff>25302</xdr:rowOff>
    </xdr:to>
    <xdr:sp macro="" textlink="">
      <xdr:nvSpPr>
        <xdr:cNvPr id="109" name="Flowchart: Connector 108"/>
        <xdr:cNvSpPr/>
      </xdr:nvSpPr>
      <xdr:spPr>
        <a:xfrm>
          <a:off x="1717596" y="6144957"/>
          <a:ext cx="97664" cy="9230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614381</xdr:colOff>
      <xdr:row>61</xdr:row>
      <xdr:rowOff>123375</xdr:rowOff>
    </xdr:from>
    <xdr:to>
      <xdr:col>4</xdr:col>
      <xdr:colOff>714965</xdr:colOff>
      <xdr:row>62</xdr:row>
      <xdr:rowOff>33459</xdr:rowOff>
    </xdr:to>
    <xdr:sp macro="" textlink="">
      <xdr:nvSpPr>
        <xdr:cNvPr id="110" name="Flowchart: Connector 109"/>
        <xdr:cNvSpPr/>
      </xdr:nvSpPr>
      <xdr:spPr>
        <a:xfrm>
          <a:off x="2817555" y="6153114"/>
          <a:ext cx="100584" cy="9230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606285</xdr:colOff>
      <xdr:row>61</xdr:row>
      <xdr:rowOff>111987</xdr:rowOff>
    </xdr:from>
    <xdr:to>
      <xdr:col>14</xdr:col>
      <xdr:colOff>738132</xdr:colOff>
      <xdr:row>62</xdr:row>
      <xdr:rowOff>36876</xdr:rowOff>
    </xdr:to>
    <xdr:sp macro="" textlink="">
      <xdr:nvSpPr>
        <xdr:cNvPr id="111" name="Flowchart: Connector 110"/>
        <xdr:cNvSpPr/>
      </xdr:nvSpPr>
      <xdr:spPr>
        <a:xfrm>
          <a:off x="8607285" y="6141726"/>
          <a:ext cx="131847" cy="10710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469553</xdr:colOff>
      <xdr:row>61</xdr:row>
      <xdr:rowOff>120377</xdr:rowOff>
    </xdr:from>
    <xdr:to>
      <xdr:col>6</xdr:col>
      <xdr:colOff>570137</xdr:colOff>
      <xdr:row>62</xdr:row>
      <xdr:rowOff>31722</xdr:rowOff>
    </xdr:to>
    <xdr:sp macro="" textlink="">
      <xdr:nvSpPr>
        <xdr:cNvPr id="112" name="Flowchart: Connector 111"/>
        <xdr:cNvSpPr/>
      </xdr:nvSpPr>
      <xdr:spPr>
        <a:xfrm>
          <a:off x="4196727" y="6150116"/>
          <a:ext cx="100584" cy="93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262226</xdr:colOff>
      <xdr:row>61</xdr:row>
      <xdr:rowOff>116073</xdr:rowOff>
    </xdr:from>
    <xdr:to>
      <xdr:col>12</xdr:col>
      <xdr:colOff>366526</xdr:colOff>
      <xdr:row>62</xdr:row>
      <xdr:rowOff>27418</xdr:rowOff>
    </xdr:to>
    <xdr:sp macro="" textlink="">
      <xdr:nvSpPr>
        <xdr:cNvPr id="113" name="Flowchart: Connector 112"/>
        <xdr:cNvSpPr/>
      </xdr:nvSpPr>
      <xdr:spPr>
        <a:xfrm>
          <a:off x="7045683" y="6145812"/>
          <a:ext cx="104300" cy="93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367862</xdr:colOff>
      <xdr:row>61</xdr:row>
      <xdr:rowOff>111014</xdr:rowOff>
    </xdr:from>
    <xdr:to>
      <xdr:col>10</xdr:col>
      <xdr:colOff>36552</xdr:colOff>
      <xdr:row>62</xdr:row>
      <xdr:rowOff>32845</xdr:rowOff>
    </xdr:to>
    <xdr:sp macro="" textlink="">
      <xdr:nvSpPr>
        <xdr:cNvPr id="114" name="Flowchart: Connector 113"/>
        <xdr:cNvSpPr/>
      </xdr:nvSpPr>
      <xdr:spPr>
        <a:xfrm>
          <a:off x="5602471" y="6140753"/>
          <a:ext cx="115951" cy="1040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67</xdr:row>
      <xdr:rowOff>9525</xdr:rowOff>
    </xdr:from>
    <xdr:to>
      <xdr:col>14</xdr:col>
      <xdr:colOff>0</xdr:colOff>
      <xdr:row>68</xdr:row>
      <xdr:rowOff>0</xdr:rowOff>
    </xdr:to>
    <xdr:sp macro="" textlink="">
      <xdr:nvSpPr>
        <xdr:cNvPr id="115" name="TextBox 114"/>
        <xdr:cNvSpPr txBox="1"/>
      </xdr:nvSpPr>
      <xdr:spPr>
        <a:xfrm>
          <a:off x="0" y="7223677"/>
          <a:ext cx="8001000" cy="19754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63</xdr:row>
      <xdr:rowOff>9525</xdr:rowOff>
    </xdr:from>
    <xdr:to>
      <xdr:col>3</xdr:col>
      <xdr:colOff>504825</xdr:colOff>
      <xdr:row>67</xdr:row>
      <xdr:rowOff>9525</xdr:rowOff>
    </xdr:to>
    <xdr:sp macro="" textlink="">
      <xdr:nvSpPr>
        <xdr:cNvPr id="116" name="TextBox 115"/>
        <xdr:cNvSpPr txBox="1"/>
      </xdr:nvSpPr>
      <xdr:spPr>
        <a:xfrm>
          <a:off x="0" y="6403699"/>
          <a:ext cx="1970847" cy="81997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63</xdr:row>
      <xdr:rowOff>9525</xdr:rowOff>
    </xdr:from>
    <xdr:to>
      <xdr:col>10</xdr:col>
      <xdr:colOff>0</xdr:colOff>
      <xdr:row>67</xdr:row>
      <xdr:rowOff>9525</xdr:rowOff>
    </xdr:to>
    <xdr:sp macro="" textlink="">
      <xdr:nvSpPr>
        <xdr:cNvPr id="117" name="TextBox 116"/>
        <xdr:cNvSpPr txBox="1"/>
      </xdr:nvSpPr>
      <xdr:spPr>
        <a:xfrm>
          <a:off x="1980372" y="6403699"/>
          <a:ext cx="3701498" cy="81997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68</xdr:row>
      <xdr:rowOff>10584</xdr:rowOff>
    </xdr:from>
    <xdr:to>
      <xdr:col>17</xdr:col>
      <xdr:colOff>1</xdr:colOff>
      <xdr:row>68</xdr:row>
      <xdr:rowOff>285750</xdr:rowOff>
    </xdr:to>
    <xdr:sp macro="" textlink="">
      <xdr:nvSpPr>
        <xdr:cNvPr id="118" name="TextBox 117"/>
        <xdr:cNvSpPr txBox="1"/>
      </xdr:nvSpPr>
      <xdr:spPr>
        <a:xfrm>
          <a:off x="8947518" y="7431801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68</xdr:row>
      <xdr:rowOff>10584</xdr:rowOff>
    </xdr:from>
    <xdr:to>
      <xdr:col>10</xdr:col>
      <xdr:colOff>0</xdr:colOff>
      <xdr:row>68</xdr:row>
      <xdr:rowOff>254000</xdr:rowOff>
    </xdr:to>
    <xdr:sp macro="" textlink="">
      <xdr:nvSpPr>
        <xdr:cNvPr id="119" name="TextBox 118"/>
        <xdr:cNvSpPr txBox="1"/>
      </xdr:nvSpPr>
      <xdr:spPr>
        <a:xfrm>
          <a:off x="4350671" y="7431801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85</xdr:row>
      <xdr:rowOff>47624</xdr:rowOff>
    </xdr:from>
    <xdr:to>
      <xdr:col>9</xdr:col>
      <xdr:colOff>219074</xdr:colOff>
      <xdr:row>88</xdr:row>
      <xdr:rowOff>133349</xdr:rowOff>
    </xdr:to>
    <xdr:sp macro="" textlink="">
      <xdr:nvSpPr>
        <xdr:cNvPr id="120" name="Rounded Rectangle 119"/>
        <xdr:cNvSpPr/>
      </xdr:nvSpPr>
      <xdr:spPr>
        <a:xfrm>
          <a:off x="36053" y="11196015"/>
          <a:ext cx="5417630" cy="56611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88</xdr:row>
      <xdr:rowOff>169794</xdr:rowOff>
    </xdr:from>
    <xdr:to>
      <xdr:col>6</xdr:col>
      <xdr:colOff>133349</xdr:colOff>
      <xdr:row>92</xdr:row>
      <xdr:rowOff>82826</xdr:rowOff>
    </xdr:to>
    <xdr:sp macro="" textlink="">
      <xdr:nvSpPr>
        <xdr:cNvPr id="121" name="Rounded Rectangle 120"/>
        <xdr:cNvSpPr/>
      </xdr:nvSpPr>
      <xdr:spPr>
        <a:xfrm>
          <a:off x="41826" y="11798577"/>
          <a:ext cx="3818697" cy="51766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88</xdr:row>
      <xdr:rowOff>171451</xdr:rowOff>
    </xdr:from>
    <xdr:to>
      <xdr:col>9</xdr:col>
      <xdr:colOff>219075</xdr:colOff>
      <xdr:row>92</xdr:row>
      <xdr:rowOff>115957</xdr:rowOff>
    </xdr:to>
    <xdr:sp macro="" textlink="">
      <xdr:nvSpPr>
        <xdr:cNvPr id="122" name="Rounded Rectangle 121"/>
        <xdr:cNvSpPr/>
      </xdr:nvSpPr>
      <xdr:spPr>
        <a:xfrm>
          <a:off x="3898624" y="11800234"/>
          <a:ext cx="1555060" cy="54913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93</xdr:row>
      <xdr:rowOff>47626</xdr:rowOff>
    </xdr:from>
    <xdr:to>
      <xdr:col>17</xdr:col>
      <xdr:colOff>457200</xdr:colOff>
      <xdr:row>94</xdr:row>
      <xdr:rowOff>85725</xdr:rowOff>
    </xdr:to>
    <xdr:sp macro="" textlink="">
      <xdr:nvSpPr>
        <xdr:cNvPr id="123" name="Rounded Rectangle 122"/>
        <xdr:cNvSpPr/>
      </xdr:nvSpPr>
      <xdr:spPr>
        <a:xfrm>
          <a:off x="38100" y="12463256"/>
          <a:ext cx="10151165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93</xdr:row>
      <xdr:rowOff>117963</xdr:rowOff>
    </xdr:from>
    <xdr:to>
      <xdr:col>0</xdr:col>
      <xdr:colOff>272762</xdr:colOff>
      <xdr:row>94</xdr:row>
      <xdr:rowOff>25977</xdr:rowOff>
    </xdr:to>
    <xdr:sp macro="" textlink="">
      <xdr:nvSpPr>
        <xdr:cNvPr id="124" name="Flowchart: Connector 123"/>
        <xdr:cNvSpPr/>
      </xdr:nvSpPr>
      <xdr:spPr>
        <a:xfrm>
          <a:off x="172518" y="12533593"/>
          <a:ext cx="100244" cy="9023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251574</xdr:colOff>
      <xdr:row>93</xdr:row>
      <xdr:rowOff>115218</xdr:rowOff>
    </xdr:from>
    <xdr:to>
      <xdr:col>3</xdr:col>
      <xdr:colOff>349238</xdr:colOff>
      <xdr:row>94</xdr:row>
      <xdr:rowOff>25302</xdr:rowOff>
    </xdr:to>
    <xdr:sp macro="" textlink="">
      <xdr:nvSpPr>
        <xdr:cNvPr id="125" name="Flowchart: Connector 124"/>
        <xdr:cNvSpPr/>
      </xdr:nvSpPr>
      <xdr:spPr>
        <a:xfrm>
          <a:off x="1717596" y="12530848"/>
          <a:ext cx="97664" cy="9230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614381</xdr:colOff>
      <xdr:row>93</xdr:row>
      <xdr:rowOff>123375</xdr:rowOff>
    </xdr:from>
    <xdr:to>
      <xdr:col>4</xdr:col>
      <xdr:colOff>714965</xdr:colOff>
      <xdr:row>94</xdr:row>
      <xdr:rowOff>33459</xdr:rowOff>
    </xdr:to>
    <xdr:sp macro="" textlink="">
      <xdr:nvSpPr>
        <xdr:cNvPr id="126" name="Flowchart: Connector 125"/>
        <xdr:cNvSpPr/>
      </xdr:nvSpPr>
      <xdr:spPr>
        <a:xfrm>
          <a:off x="2817555" y="12539005"/>
          <a:ext cx="100584" cy="9230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606285</xdr:colOff>
      <xdr:row>93</xdr:row>
      <xdr:rowOff>111987</xdr:rowOff>
    </xdr:from>
    <xdr:to>
      <xdr:col>14</xdr:col>
      <xdr:colOff>738132</xdr:colOff>
      <xdr:row>94</xdr:row>
      <xdr:rowOff>36876</xdr:rowOff>
    </xdr:to>
    <xdr:sp macro="" textlink="">
      <xdr:nvSpPr>
        <xdr:cNvPr id="127" name="Flowchart: Connector 126"/>
        <xdr:cNvSpPr/>
      </xdr:nvSpPr>
      <xdr:spPr>
        <a:xfrm>
          <a:off x="8607285" y="12527617"/>
          <a:ext cx="131847" cy="10710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469553</xdr:colOff>
      <xdr:row>93</xdr:row>
      <xdr:rowOff>120377</xdr:rowOff>
    </xdr:from>
    <xdr:to>
      <xdr:col>6</xdr:col>
      <xdr:colOff>570137</xdr:colOff>
      <xdr:row>94</xdr:row>
      <xdr:rowOff>31722</xdr:rowOff>
    </xdr:to>
    <xdr:sp macro="" textlink="">
      <xdr:nvSpPr>
        <xdr:cNvPr id="128" name="Flowchart: Connector 127"/>
        <xdr:cNvSpPr/>
      </xdr:nvSpPr>
      <xdr:spPr>
        <a:xfrm>
          <a:off x="4196727" y="12536007"/>
          <a:ext cx="100584" cy="93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262226</xdr:colOff>
      <xdr:row>93</xdr:row>
      <xdr:rowOff>116073</xdr:rowOff>
    </xdr:from>
    <xdr:to>
      <xdr:col>12</xdr:col>
      <xdr:colOff>366526</xdr:colOff>
      <xdr:row>94</xdr:row>
      <xdr:rowOff>27418</xdr:rowOff>
    </xdr:to>
    <xdr:sp macro="" textlink="">
      <xdr:nvSpPr>
        <xdr:cNvPr id="129" name="Flowchart: Connector 128"/>
        <xdr:cNvSpPr/>
      </xdr:nvSpPr>
      <xdr:spPr>
        <a:xfrm>
          <a:off x="7045683" y="12531703"/>
          <a:ext cx="104300" cy="93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367862</xdr:colOff>
      <xdr:row>93</xdr:row>
      <xdr:rowOff>111014</xdr:rowOff>
    </xdr:from>
    <xdr:to>
      <xdr:col>10</xdr:col>
      <xdr:colOff>36552</xdr:colOff>
      <xdr:row>94</xdr:row>
      <xdr:rowOff>32845</xdr:rowOff>
    </xdr:to>
    <xdr:sp macro="" textlink="">
      <xdr:nvSpPr>
        <xdr:cNvPr id="130" name="Flowchart: Connector 129"/>
        <xdr:cNvSpPr/>
      </xdr:nvSpPr>
      <xdr:spPr>
        <a:xfrm>
          <a:off x="5602471" y="12526644"/>
          <a:ext cx="115951" cy="1040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99</xdr:row>
      <xdr:rowOff>9525</xdr:rowOff>
    </xdr:from>
    <xdr:to>
      <xdr:col>14</xdr:col>
      <xdr:colOff>0</xdr:colOff>
      <xdr:row>100</xdr:row>
      <xdr:rowOff>0</xdr:rowOff>
    </xdr:to>
    <xdr:sp macro="" textlink="">
      <xdr:nvSpPr>
        <xdr:cNvPr id="136" name="TextBox 135"/>
        <xdr:cNvSpPr txBox="1"/>
      </xdr:nvSpPr>
      <xdr:spPr>
        <a:xfrm>
          <a:off x="0" y="13518460"/>
          <a:ext cx="8001000" cy="23067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95</xdr:row>
      <xdr:rowOff>9525</xdr:rowOff>
    </xdr:from>
    <xdr:to>
      <xdr:col>3</xdr:col>
      <xdr:colOff>504825</xdr:colOff>
      <xdr:row>99</xdr:row>
      <xdr:rowOff>9525</xdr:rowOff>
    </xdr:to>
    <xdr:sp macro="" textlink="">
      <xdr:nvSpPr>
        <xdr:cNvPr id="137" name="TextBox 136"/>
        <xdr:cNvSpPr txBox="1"/>
      </xdr:nvSpPr>
      <xdr:spPr>
        <a:xfrm>
          <a:off x="0" y="12789590"/>
          <a:ext cx="1970847" cy="7288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95</xdr:row>
      <xdr:rowOff>9525</xdr:rowOff>
    </xdr:from>
    <xdr:to>
      <xdr:col>10</xdr:col>
      <xdr:colOff>0</xdr:colOff>
      <xdr:row>99</xdr:row>
      <xdr:rowOff>9525</xdr:rowOff>
    </xdr:to>
    <xdr:sp macro="" textlink="">
      <xdr:nvSpPr>
        <xdr:cNvPr id="138" name="TextBox 137"/>
        <xdr:cNvSpPr txBox="1"/>
      </xdr:nvSpPr>
      <xdr:spPr>
        <a:xfrm>
          <a:off x="1980372" y="12789590"/>
          <a:ext cx="3701498" cy="72887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100</xdr:row>
      <xdr:rowOff>10584</xdr:rowOff>
    </xdr:from>
    <xdr:to>
      <xdr:col>17</xdr:col>
      <xdr:colOff>1</xdr:colOff>
      <xdr:row>100</xdr:row>
      <xdr:rowOff>285750</xdr:rowOff>
    </xdr:to>
    <xdr:sp macro="" textlink="">
      <xdr:nvSpPr>
        <xdr:cNvPr id="139" name="TextBox 138"/>
        <xdr:cNvSpPr txBox="1"/>
      </xdr:nvSpPr>
      <xdr:spPr>
        <a:xfrm>
          <a:off x="8947518" y="13759714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100</xdr:row>
      <xdr:rowOff>10584</xdr:rowOff>
    </xdr:from>
    <xdr:to>
      <xdr:col>10</xdr:col>
      <xdr:colOff>0</xdr:colOff>
      <xdr:row>100</xdr:row>
      <xdr:rowOff>254000</xdr:rowOff>
    </xdr:to>
    <xdr:sp macro="" textlink="">
      <xdr:nvSpPr>
        <xdr:cNvPr id="140" name="TextBox 139"/>
        <xdr:cNvSpPr txBox="1"/>
      </xdr:nvSpPr>
      <xdr:spPr>
        <a:xfrm>
          <a:off x="4350671" y="13759714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109</xdr:row>
      <xdr:rowOff>47624</xdr:rowOff>
    </xdr:from>
    <xdr:to>
      <xdr:col>9</xdr:col>
      <xdr:colOff>219074</xdr:colOff>
      <xdr:row>112</xdr:row>
      <xdr:rowOff>133349</xdr:rowOff>
    </xdr:to>
    <xdr:sp macro="" textlink="">
      <xdr:nvSpPr>
        <xdr:cNvPr id="141" name="Rounded Rectangle 140"/>
        <xdr:cNvSpPr/>
      </xdr:nvSpPr>
      <xdr:spPr>
        <a:xfrm>
          <a:off x="36053" y="17656450"/>
          <a:ext cx="5417630" cy="51642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112</xdr:row>
      <xdr:rowOff>169794</xdr:rowOff>
    </xdr:from>
    <xdr:to>
      <xdr:col>6</xdr:col>
      <xdr:colOff>133349</xdr:colOff>
      <xdr:row>116</xdr:row>
      <xdr:rowOff>82826</xdr:rowOff>
    </xdr:to>
    <xdr:sp macro="" textlink="">
      <xdr:nvSpPr>
        <xdr:cNvPr id="142" name="Rounded Rectangle 141"/>
        <xdr:cNvSpPr/>
      </xdr:nvSpPr>
      <xdr:spPr>
        <a:xfrm>
          <a:off x="41826" y="18209316"/>
          <a:ext cx="3818697" cy="51766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112</xdr:row>
      <xdr:rowOff>171451</xdr:rowOff>
    </xdr:from>
    <xdr:to>
      <xdr:col>9</xdr:col>
      <xdr:colOff>219075</xdr:colOff>
      <xdr:row>116</xdr:row>
      <xdr:rowOff>115957</xdr:rowOff>
    </xdr:to>
    <xdr:sp macro="" textlink="">
      <xdr:nvSpPr>
        <xdr:cNvPr id="143" name="Rounded Rectangle 142"/>
        <xdr:cNvSpPr/>
      </xdr:nvSpPr>
      <xdr:spPr>
        <a:xfrm>
          <a:off x="3898624" y="18210973"/>
          <a:ext cx="1555060" cy="54913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117</xdr:row>
      <xdr:rowOff>47626</xdr:rowOff>
    </xdr:from>
    <xdr:to>
      <xdr:col>17</xdr:col>
      <xdr:colOff>457200</xdr:colOff>
      <xdr:row>118</xdr:row>
      <xdr:rowOff>85725</xdr:rowOff>
    </xdr:to>
    <xdr:sp macro="" textlink="">
      <xdr:nvSpPr>
        <xdr:cNvPr id="144" name="Rounded Rectangle 143"/>
        <xdr:cNvSpPr/>
      </xdr:nvSpPr>
      <xdr:spPr>
        <a:xfrm>
          <a:off x="38100" y="18873996"/>
          <a:ext cx="10151165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117</xdr:row>
      <xdr:rowOff>117963</xdr:rowOff>
    </xdr:from>
    <xdr:to>
      <xdr:col>0</xdr:col>
      <xdr:colOff>272762</xdr:colOff>
      <xdr:row>118</xdr:row>
      <xdr:rowOff>25977</xdr:rowOff>
    </xdr:to>
    <xdr:sp macro="" textlink="">
      <xdr:nvSpPr>
        <xdr:cNvPr id="145" name="Flowchart: Connector 144"/>
        <xdr:cNvSpPr/>
      </xdr:nvSpPr>
      <xdr:spPr>
        <a:xfrm>
          <a:off x="172518" y="18944333"/>
          <a:ext cx="100244" cy="902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251574</xdr:colOff>
      <xdr:row>117</xdr:row>
      <xdr:rowOff>115218</xdr:rowOff>
    </xdr:from>
    <xdr:to>
      <xdr:col>3</xdr:col>
      <xdr:colOff>349238</xdr:colOff>
      <xdr:row>118</xdr:row>
      <xdr:rowOff>25302</xdr:rowOff>
    </xdr:to>
    <xdr:sp macro="" textlink="">
      <xdr:nvSpPr>
        <xdr:cNvPr id="146" name="Flowchart: Connector 145"/>
        <xdr:cNvSpPr/>
      </xdr:nvSpPr>
      <xdr:spPr>
        <a:xfrm>
          <a:off x="1717596" y="18941588"/>
          <a:ext cx="9766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614381</xdr:colOff>
      <xdr:row>117</xdr:row>
      <xdr:rowOff>123375</xdr:rowOff>
    </xdr:from>
    <xdr:to>
      <xdr:col>4</xdr:col>
      <xdr:colOff>714965</xdr:colOff>
      <xdr:row>118</xdr:row>
      <xdr:rowOff>33459</xdr:rowOff>
    </xdr:to>
    <xdr:sp macro="" textlink="">
      <xdr:nvSpPr>
        <xdr:cNvPr id="147" name="Flowchart: Connector 146"/>
        <xdr:cNvSpPr/>
      </xdr:nvSpPr>
      <xdr:spPr>
        <a:xfrm>
          <a:off x="2817555" y="18949745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606285</xdr:colOff>
      <xdr:row>117</xdr:row>
      <xdr:rowOff>111987</xdr:rowOff>
    </xdr:from>
    <xdr:to>
      <xdr:col>14</xdr:col>
      <xdr:colOff>738132</xdr:colOff>
      <xdr:row>118</xdr:row>
      <xdr:rowOff>36876</xdr:rowOff>
    </xdr:to>
    <xdr:sp macro="" textlink="">
      <xdr:nvSpPr>
        <xdr:cNvPr id="148" name="Flowchart: Connector 147"/>
        <xdr:cNvSpPr/>
      </xdr:nvSpPr>
      <xdr:spPr>
        <a:xfrm>
          <a:off x="8607285" y="18938357"/>
          <a:ext cx="131847" cy="10710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469553</xdr:colOff>
      <xdr:row>117</xdr:row>
      <xdr:rowOff>120377</xdr:rowOff>
    </xdr:from>
    <xdr:to>
      <xdr:col>6</xdr:col>
      <xdr:colOff>570137</xdr:colOff>
      <xdr:row>118</xdr:row>
      <xdr:rowOff>31722</xdr:rowOff>
    </xdr:to>
    <xdr:sp macro="" textlink="">
      <xdr:nvSpPr>
        <xdr:cNvPr id="149" name="Flowchart: Connector 148"/>
        <xdr:cNvSpPr/>
      </xdr:nvSpPr>
      <xdr:spPr>
        <a:xfrm>
          <a:off x="4196727" y="18946747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262226</xdr:colOff>
      <xdr:row>117</xdr:row>
      <xdr:rowOff>116073</xdr:rowOff>
    </xdr:from>
    <xdr:to>
      <xdr:col>12</xdr:col>
      <xdr:colOff>366526</xdr:colOff>
      <xdr:row>118</xdr:row>
      <xdr:rowOff>27418</xdr:rowOff>
    </xdr:to>
    <xdr:sp macro="" textlink="">
      <xdr:nvSpPr>
        <xdr:cNvPr id="150" name="Flowchart: Connector 149"/>
        <xdr:cNvSpPr/>
      </xdr:nvSpPr>
      <xdr:spPr>
        <a:xfrm>
          <a:off x="7045683" y="18942443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367862</xdr:colOff>
      <xdr:row>117</xdr:row>
      <xdr:rowOff>111014</xdr:rowOff>
    </xdr:from>
    <xdr:to>
      <xdr:col>10</xdr:col>
      <xdr:colOff>36552</xdr:colOff>
      <xdr:row>118</xdr:row>
      <xdr:rowOff>32845</xdr:rowOff>
    </xdr:to>
    <xdr:sp macro="" textlink="">
      <xdr:nvSpPr>
        <xdr:cNvPr id="151" name="Flowchart: Connector 150"/>
        <xdr:cNvSpPr/>
      </xdr:nvSpPr>
      <xdr:spPr>
        <a:xfrm>
          <a:off x="5602471" y="18937384"/>
          <a:ext cx="115951" cy="10404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10584</xdr:colOff>
      <xdr:row>36</xdr:row>
      <xdr:rowOff>10584</xdr:rowOff>
    </xdr:from>
    <xdr:to>
      <xdr:col>10</xdr:col>
      <xdr:colOff>0</xdr:colOff>
      <xdr:row>36</xdr:row>
      <xdr:rowOff>254000</xdr:rowOff>
    </xdr:to>
    <xdr:sp macro="" textlink="">
      <xdr:nvSpPr>
        <xdr:cNvPr id="152" name="TextBox 151"/>
        <xdr:cNvSpPr txBox="1"/>
      </xdr:nvSpPr>
      <xdr:spPr>
        <a:xfrm>
          <a:off x="4350671" y="1045910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68</xdr:row>
      <xdr:rowOff>10584</xdr:rowOff>
    </xdr:from>
    <xdr:to>
      <xdr:col>10</xdr:col>
      <xdr:colOff>0</xdr:colOff>
      <xdr:row>68</xdr:row>
      <xdr:rowOff>254000</xdr:rowOff>
    </xdr:to>
    <xdr:sp macro="" textlink="">
      <xdr:nvSpPr>
        <xdr:cNvPr id="153" name="TextBox 152"/>
        <xdr:cNvSpPr txBox="1"/>
      </xdr:nvSpPr>
      <xdr:spPr>
        <a:xfrm>
          <a:off x="4350671" y="1045910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100</xdr:row>
      <xdr:rowOff>10584</xdr:rowOff>
    </xdr:from>
    <xdr:to>
      <xdr:col>10</xdr:col>
      <xdr:colOff>0</xdr:colOff>
      <xdr:row>100</xdr:row>
      <xdr:rowOff>254000</xdr:rowOff>
    </xdr:to>
    <xdr:sp macro="" textlink="">
      <xdr:nvSpPr>
        <xdr:cNvPr id="154" name="TextBox 153"/>
        <xdr:cNvSpPr txBox="1"/>
      </xdr:nvSpPr>
      <xdr:spPr>
        <a:xfrm>
          <a:off x="4350671" y="1045910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504825</xdr:colOff>
      <xdr:row>4</xdr:row>
      <xdr:rowOff>24848</xdr:rowOff>
    </xdr:to>
    <xdr:sp macro="" textlink="">
      <xdr:nvSpPr>
        <xdr:cNvPr id="68" name="TextBox 67"/>
        <xdr:cNvSpPr txBox="1"/>
      </xdr:nvSpPr>
      <xdr:spPr>
        <a:xfrm>
          <a:off x="0" y="0"/>
          <a:ext cx="1970847" cy="81997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23</xdr:row>
      <xdr:rowOff>1</xdr:rowOff>
    </xdr:from>
    <xdr:to>
      <xdr:col>9</xdr:col>
      <xdr:colOff>219074</xdr:colOff>
      <xdr:row>24</xdr:row>
      <xdr:rowOff>165653</xdr:rowOff>
    </xdr:to>
    <xdr:sp macro="" textlink="">
      <xdr:nvSpPr>
        <xdr:cNvPr id="22" name="Rounded Rectangle 21"/>
        <xdr:cNvSpPr/>
      </xdr:nvSpPr>
      <xdr:spPr>
        <a:xfrm>
          <a:off x="36053" y="49720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25</xdr:row>
      <xdr:rowOff>169795</xdr:rowOff>
    </xdr:from>
    <xdr:to>
      <xdr:col>6</xdr:col>
      <xdr:colOff>133349</xdr:colOff>
      <xdr:row>28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25</xdr:row>
      <xdr:rowOff>171451</xdr:rowOff>
    </xdr:from>
    <xdr:to>
      <xdr:col>9</xdr:col>
      <xdr:colOff>219075</xdr:colOff>
      <xdr:row>28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28</xdr:row>
      <xdr:rowOff>78442</xdr:rowOff>
    </xdr:from>
    <xdr:to>
      <xdr:col>17</xdr:col>
      <xdr:colOff>457200</xdr:colOff>
      <xdr:row>29</xdr:row>
      <xdr:rowOff>165653</xdr:rowOff>
    </xdr:to>
    <xdr:sp macro="" textlink="">
      <xdr:nvSpPr>
        <xdr:cNvPr id="25" name="Rounded Rectangle 24"/>
        <xdr:cNvSpPr/>
      </xdr:nvSpPr>
      <xdr:spPr>
        <a:xfrm>
          <a:off x="38100" y="10307464"/>
          <a:ext cx="10118035" cy="26942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28</xdr:row>
      <xdr:rowOff>155268</xdr:rowOff>
    </xdr:from>
    <xdr:to>
      <xdr:col>0</xdr:col>
      <xdr:colOff>292719</xdr:colOff>
      <xdr:row>29</xdr:row>
      <xdr:rowOff>65048</xdr:rowOff>
    </xdr:to>
    <xdr:sp macro="" textlink="">
      <xdr:nvSpPr>
        <xdr:cNvPr id="26" name="Flowchart: Connector 25"/>
        <xdr:cNvSpPr/>
      </xdr:nvSpPr>
      <xdr:spPr>
        <a:xfrm>
          <a:off x="180590" y="12342622"/>
          <a:ext cx="112129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28</xdr:row>
      <xdr:rowOff>150406</xdr:rowOff>
    </xdr:from>
    <xdr:to>
      <xdr:col>3</xdr:col>
      <xdr:colOff>201531</xdr:colOff>
      <xdr:row>29</xdr:row>
      <xdr:rowOff>59722</xdr:rowOff>
    </xdr:to>
    <xdr:sp macro="" textlink="">
      <xdr:nvSpPr>
        <xdr:cNvPr id="27" name="Flowchart: Connector 26"/>
        <xdr:cNvSpPr/>
      </xdr:nvSpPr>
      <xdr:spPr>
        <a:xfrm>
          <a:off x="1723286" y="3905977"/>
          <a:ext cx="83888" cy="889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368195</xdr:colOff>
      <xdr:row>28</xdr:row>
      <xdr:rowOff>148338</xdr:rowOff>
    </xdr:from>
    <xdr:to>
      <xdr:col>4</xdr:col>
      <xdr:colOff>454590</xdr:colOff>
      <xdr:row>29</xdr:row>
      <xdr:rowOff>57654</xdr:rowOff>
    </xdr:to>
    <xdr:sp macro="" textlink="">
      <xdr:nvSpPr>
        <xdr:cNvPr id="28" name="Flowchart: Connector 27"/>
        <xdr:cNvSpPr/>
      </xdr:nvSpPr>
      <xdr:spPr>
        <a:xfrm>
          <a:off x="2784824" y="3903909"/>
          <a:ext cx="86395" cy="889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597436</xdr:colOff>
      <xdr:row>28</xdr:row>
      <xdr:rowOff>158255</xdr:rowOff>
    </xdr:from>
    <xdr:to>
      <xdr:col>14</xdr:col>
      <xdr:colOff>687484</xdr:colOff>
      <xdr:row>29</xdr:row>
      <xdr:rowOff>68035</xdr:rowOff>
    </xdr:to>
    <xdr:sp macro="" textlink="">
      <xdr:nvSpPr>
        <xdr:cNvPr id="29" name="Flowchart: Connector 28"/>
        <xdr:cNvSpPr/>
      </xdr:nvSpPr>
      <xdr:spPr>
        <a:xfrm>
          <a:off x="8625650" y="3913826"/>
          <a:ext cx="90048" cy="89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117941</xdr:colOff>
      <xdr:row>28</xdr:row>
      <xdr:rowOff>156855</xdr:rowOff>
    </xdr:from>
    <xdr:to>
      <xdr:col>6</xdr:col>
      <xdr:colOff>204336</xdr:colOff>
      <xdr:row>29</xdr:row>
      <xdr:rowOff>66635</xdr:rowOff>
    </xdr:to>
    <xdr:sp macro="" textlink="">
      <xdr:nvSpPr>
        <xdr:cNvPr id="30" name="Flowchart: Connector 29"/>
        <xdr:cNvSpPr/>
      </xdr:nvSpPr>
      <xdr:spPr>
        <a:xfrm>
          <a:off x="4216412" y="3912426"/>
          <a:ext cx="86395" cy="89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215083</xdr:colOff>
      <xdr:row>28</xdr:row>
      <xdr:rowOff>162323</xdr:rowOff>
    </xdr:from>
    <xdr:to>
      <xdr:col>12</xdr:col>
      <xdr:colOff>304670</xdr:colOff>
      <xdr:row>29</xdr:row>
      <xdr:rowOff>72103</xdr:rowOff>
    </xdr:to>
    <xdr:sp macro="" textlink="">
      <xdr:nvSpPr>
        <xdr:cNvPr id="31" name="Flowchart: Connector 30"/>
        <xdr:cNvSpPr/>
      </xdr:nvSpPr>
      <xdr:spPr>
        <a:xfrm>
          <a:off x="7024097" y="3917894"/>
          <a:ext cx="89587" cy="89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283029</xdr:colOff>
      <xdr:row>28</xdr:row>
      <xdr:rowOff>142397</xdr:rowOff>
    </xdr:from>
    <xdr:to>
      <xdr:col>10</xdr:col>
      <xdr:colOff>59501</xdr:colOff>
      <xdr:row>29</xdr:row>
      <xdr:rowOff>59872</xdr:rowOff>
    </xdr:to>
    <xdr:sp macro="" textlink="">
      <xdr:nvSpPr>
        <xdr:cNvPr id="32" name="Flowchart: Connector 31"/>
        <xdr:cNvSpPr/>
      </xdr:nvSpPr>
      <xdr:spPr>
        <a:xfrm>
          <a:off x="5573486" y="3897968"/>
          <a:ext cx="92158" cy="9709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35</xdr:row>
      <xdr:rowOff>5715</xdr:rowOff>
    </xdr:from>
    <xdr:to>
      <xdr:col>17</xdr:col>
      <xdr:colOff>0</xdr:colOff>
      <xdr:row>36</xdr:row>
      <xdr:rowOff>0</xdr:rowOff>
    </xdr:to>
    <xdr:sp macro="" textlink="">
      <xdr:nvSpPr>
        <xdr:cNvPr id="77" name="TextBox 76"/>
        <xdr:cNvSpPr txBox="1"/>
      </xdr:nvSpPr>
      <xdr:spPr>
        <a:xfrm>
          <a:off x="0" y="966498"/>
          <a:ext cx="9549848" cy="22619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3</xdr:col>
      <xdr:colOff>533400</xdr:colOff>
      <xdr:row>35</xdr:row>
      <xdr:rowOff>9525</xdr:rowOff>
    </xdr:to>
    <xdr:sp macro="" textlink="">
      <xdr:nvSpPr>
        <xdr:cNvPr id="78" name="TextBox 77"/>
        <xdr:cNvSpPr txBox="1"/>
      </xdr:nvSpPr>
      <xdr:spPr>
        <a:xfrm>
          <a:off x="0" y="9525"/>
          <a:ext cx="2148509" cy="96078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31</xdr:row>
      <xdr:rowOff>9525</xdr:rowOff>
    </xdr:from>
    <xdr:to>
      <xdr:col>10</xdr:col>
      <xdr:colOff>0</xdr:colOff>
      <xdr:row>35</xdr:row>
      <xdr:rowOff>9525</xdr:rowOff>
    </xdr:to>
    <xdr:sp macro="" textlink="">
      <xdr:nvSpPr>
        <xdr:cNvPr id="79" name="TextBox 78"/>
        <xdr:cNvSpPr txBox="1"/>
      </xdr:nvSpPr>
      <xdr:spPr>
        <a:xfrm>
          <a:off x="2158034" y="9525"/>
          <a:ext cx="3465857" cy="96078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36</xdr:row>
      <xdr:rowOff>10584</xdr:rowOff>
    </xdr:from>
    <xdr:to>
      <xdr:col>17</xdr:col>
      <xdr:colOff>1</xdr:colOff>
      <xdr:row>36</xdr:row>
      <xdr:rowOff>285750</xdr:rowOff>
    </xdr:to>
    <xdr:sp macro="" textlink="">
      <xdr:nvSpPr>
        <xdr:cNvPr id="80" name="TextBox 79"/>
        <xdr:cNvSpPr txBox="1"/>
      </xdr:nvSpPr>
      <xdr:spPr>
        <a:xfrm>
          <a:off x="8765300" y="1203280"/>
          <a:ext cx="784549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53</xdr:row>
      <xdr:rowOff>1</xdr:rowOff>
    </xdr:from>
    <xdr:to>
      <xdr:col>9</xdr:col>
      <xdr:colOff>219074</xdr:colOff>
      <xdr:row>54</xdr:row>
      <xdr:rowOff>165653</xdr:rowOff>
    </xdr:to>
    <xdr:sp macro="" textlink="">
      <xdr:nvSpPr>
        <xdr:cNvPr id="81" name="Rounded Rectangle 80"/>
        <xdr:cNvSpPr/>
      </xdr:nvSpPr>
      <xdr:spPr>
        <a:xfrm>
          <a:off x="36053" y="4878458"/>
          <a:ext cx="5492173" cy="34786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55</xdr:row>
      <xdr:rowOff>169795</xdr:rowOff>
    </xdr:from>
    <xdr:to>
      <xdr:col>6</xdr:col>
      <xdr:colOff>133349</xdr:colOff>
      <xdr:row>58</xdr:row>
      <xdr:rowOff>33619</xdr:rowOff>
    </xdr:to>
    <xdr:sp macro="" textlink="">
      <xdr:nvSpPr>
        <xdr:cNvPr id="82" name="Rounded Rectangle 81"/>
        <xdr:cNvSpPr/>
      </xdr:nvSpPr>
      <xdr:spPr>
        <a:xfrm>
          <a:off x="41826" y="5412686"/>
          <a:ext cx="4207980" cy="41047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55</xdr:row>
      <xdr:rowOff>171451</xdr:rowOff>
    </xdr:from>
    <xdr:to>
      <xdr:col>9</xdr:col>
      <xdr:colOff>219075</xdr:colOff>
      <xdr:row>58</xdr:row>
      <xdr:rowOff>44825</xdr:rowOff>
    </xdr:to>
    <xdr:sp macro="" textlink="">
      <xdr:nvSpPr>
        <xdr:cNvPr id="83" name="Rounded Rectangle 82"/>
        <xdr:cNvSpPr/>
      </xdr:nvSpPr>
      <xdr:spPr>
        <a:xfrm>
          <a:off x="4287907" y="5414342"/>
          <a:ext cx="1240320" cy="42002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58</xdr:row>
      <xdr:rowOff>78442</xdr:rowOff>
    </xdr:from>
    <xdr:to>
      <xdr:col>17</xdr:col>
      <xdr:colOff>457200</xdr:colOff>
      <xdr:row>59</xdr:row>
      <xdr:rowOff>165653</xdr:rowOff>
    </xdr:to>
    <xdr:sp macro="" textlink="">
      <xdr:nvSpPr>
        <xdr:cNvPr id="84" name="Rounded Rectangle 83"/>
        <xdr:cNvSpPr/>
      </xdr:nvSpPr>
      <xdr:spPr>
        <a:xfrm>
          <a:off x="38100" y="5867985"/>
          <a:ext cx="9968948" cy="26942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58</xdr:row>
      <xdr:rowOff>155268</xdr:rowOff>
    </xdr:from>
    <xdr:to>
      <xdr:col>0</xdr:col>
      <xdr:colOff>292719</xdr:colOff>
      <xdr:row>59</xdr:row>
      <xdr:rowOff>65048</xdr:rowOff>
    </xdr:to>
    <xdr:sp macro="" textlink="">
      <xdr:nvSpPr>
        <xdr:cNvPr id="85" name="Flowchart: Connector 84"/>
        <xdr:cNvSpPr/>
      </xdr:nvSpPr>
      <xdr:spPr>
        <a:xfrm>
          <a:off x="180590" y="5944811"/>
          <a:ext cx="112129" cy="91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58</xdr:row>
      <xdr:rowOff>150406</xdr:rowOff>
    </xdr:from>
    <xdr:to>
      <xdr:col>3</xdr:col>
      <xdr:colOff>201531</xdr:colOff>
      <xdr:row>59</xdr:row>
      <xdr:rowOff>59722</xdr:rowOff>
    </xdr:to>
    <xdr:sp macro="" textlink="">
      <xdr:nvSpPr>
        <xdr:cNvPr id="86" name="Flowchart: Connector 85"/>
        <xdr:cNvSpPr/>
      </xdr:nvSpPr>
      <xdr:spPr>
        <a:xfrm>
          <a:off x="1732752" y="5939949"/>
          <a:ext cx="83888" cy="915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368195</xdr:colOff>
      <xdr:row>58</xdr:row>
      <xdr:rowOff>148338</xdr:rowOff>
    </xdr:from>
    <xdr:to>
      <xdr:col>4</xdr:col>
      <xdr:colOff>454590</xdr:colOff>
      <xdr:row>59</xdr:row>
      <xdr:rowOff>57654</xdr:rowOff>
    </xdr:to>
    <xdr:sp macro="" textlink="">
      <xdr:nvSpPr>
        <xdr:cNvPr id="87" name="Flowchart: Connector 86"/>
        <xdr:cNvSpPr/>
      </xdr:nvSpPr>
      <xdr:spPr>
        <a:xfrm>
          <a:off x="2803282" y="5937881"/>
          <a:ext cx="86395" cy="915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597436</xdr:colOff>
      <xdr:row>58</xdr:row>
      <xdr:rowOff>158255</xdr:rowOff>
    </xdr:from>
    <xdr:to>
      <xdr:col>14</xdr:col>
      <xdr:colOff>687484</xdr:colOff>
      <xdr:row>59</xdr:row>
      <xdr:rowOff>68035</xdr:rowOff>
    </xdr:to>
    <xdr:sp macro="" textlink="">
      <xdr:nvSpPr>
        <xdr:cNvPr id="88" name="Flowchart: Connector 87"/>
        <xdr:cNvSpPr/>
      </xdr:nvSpPr>
      <xdr:spPr>
        <a:xfrm>
          <a:off x="8639849" y="5947798"/>
          <a:ext cx="90048" cy="91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117941</xdr:colOff>
      <xdr:row>58</xdr:row>
      <xdr:rowOff>156855</xdr:rowOff>
    </xdr:from>
    <xdr:to>
      <xdr:col>6</xdr:col>
      <xdr:colOff>204336</xdr:colOff>
      <xdr:row>59</xdr:row>
      <xdr:rowOff>66635</xdr:rowOff>
    </xdr:to>
    <xdr:sp macro="" textlink="">
      <xdr:nvSpPr>
        <xdr:cNvPr id="89" name="Flowchart: Connector 88"/>
        <xdr:cNvSpPr/>
      </xdr:nvSpPr>
      <xdr:spPr>
        <a:xfrm>
          <a:off x="4234398" y="5946398"/>
          <a:ext cx="86395" cy="91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215083</xdr:colOff>
      <xdr:row>58</xdr:row>
      <xdr:rowOff>162323</xdr:rowOff>
    </xdr:from>
    <xdr:to>
      <xdr:col>12</xdr:col>
      <xdr:colOff>304670</xdr:colOff>
      <xdr:row>59</xdr:row>
      <xdr:rowOff>72103</xdr:rowOff>
    </xdr:to>
    <xdr:sp macro="" textlink="">
      <xdr:nvSpPr>
        <xdr:cNvPr id="90" name="Flowchart: Connector 89"/>
        <xdr:cNvSpPr/>
      </xdr:nvSpPr>
      <xdr:spPr>
        <a:xfrm>
          <a:off x="7039953" y="5951866"/>
          <a:ext cx="89587" cy="91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283029</xdr:colOff>
      <xdr:row>58</xdr:row>
      <xdr:rowOff>142397</xdr:rowOff>
    </xdr:from>
    <xdr:to>
      <xdr:col>10</xdr:col>
      <xdr:colOff>59501</xdr:colOff>
      <xdr:row>59</xdr:row>
      <xdr:rowOff>59872</xdr:rowOff>
    </xdr:to>
    <xdr:sp macro="" textlink="">
      <xdr:nvSpPr>
        <xdr:cNvPr id="91" name="Flowchart: Connector 90"/>
        <xdr:cNvSpPr/>
      </xdr:nvSpPr>
      <xdr:spPr>
        <a:xfrm>
          <a:off x="5592181" y="5931940"/>
          <a:ext cx="91211" cy="9969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536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3371850"/>
          <a:ext cx="58408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3903595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438650" y="3905251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14</xdr:row>
      <xdr:rowOff>78441</xdr:rowOff>
    </xdr:from>
    <xdr:to>
      <xdr:col>17</xdr:col>
      <xdr:colOff>457200</xdr:colOff>
      <xdr:row>16</xdr:row>
      <xdr:rowOff>89645</xdr:rowOff>
    </xdr:to>
    <xdr:grpSp>
      <xdr:nvGrpSpPr>
        <xdr:cNvPr id="9" name="Group 8"/>
        <xdr:cNvGrpSpPr/>
      </xdr:nvGrpSpPr>
      <xdr:grpSpPr>
        <a:xfrm>
          <a:off x="38100" y="3085028"/>
          <a:ext cx="9405730" cy="226552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3724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621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700" y="9525"/>
          <a:ext cx="38385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15</xdr:row>
      <xdr:rowOff>47624</xdr:rowOff>
    </xdr:from>
    <xdr:to>
      <xdr:col>9</xdr:col>
      <xdr:colOff>219074</xdr:colOff>
      <xdr:row>18</xdr:row>
      <xdr:rowOff>133349</xdr:rowOff>
    </xdr:to>
    <xdr:sp macro="" textlink="">
      <xdr:nvSpPr>
        <xdr:cNvPr id="6" name="Rounded Rectangle 5"/>
        <xdr:cNvSpPr/>
      </xdr:nvSpPr>
      <xdr:spPr>
        <a:xfrm>
          <a:off x="36053" y="3133724"/>
          <a:ext cx="5745621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18</xdr:row>
      <xdr:rowOff>169794</xdr:rowOff>
    </xdr:from>
    <xdr:to>
      <xdr:col>6</xdr:col>
      <xdr:colOff>133349</xdr:colOff>
      <xdr:row>21</xdr:row>
      <xdr:rowOff>57150</xdr:rowOff>
    </xdr:to>
    <xdr:sp macro="" textlink="">
      <xdr:nvSpPr>
        <xdr:cNvPr id="7" name="Rounded Rectangle 6"/>
        <xdr:cNvSpPr/>
      </xdr:nvSpPr>
      <xdr:spPr>
        <a:xfrm>
          <a:off x="41826" y="3798819"/>
          <a:ext cx="3958673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18</xdr:row>
      <xdr:rowOff>171451</xdr:rowOff>
    </xdr:from>
    <xdr:to>
      <xdr:col>9</xdr:col>
      <xdr:colOff>219075</xdr:colOff>
      <xdr:row>21</xdr:row>
      <xdr:rowOff>38101</xdr:rowOff>
    </xdr:to>
    <xdr:sp macro="" textlink="">
      <xdr:nvSpPr>
        <xdr:cNvPr id="9" name="Rounded Rectangle 8"/>
        <xdr:cNvSpPr/>
      </xdr:nvSpPr>
      <xdr:spPr>
        <a:xfrm>
          <a:off x="4038600" y="38004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23</xdr:row>
      <xdr:rowOff>47626</xdr:rowOff>
    </xdr:from>
    <xdr:to>
      <xdr:col>17</xdr:col>
      <xdr:colOff>457200</xdr:colOff>
      <xdr:row>24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81526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23</xdr:row>
      <xdr:rowOff>117963</xdr:rowOff>
    </xdr:from>
    <xdr:to>
      <xdr:col>0</xdr:col>
      <xdr:colOff>272762</xdr:colOff>
      <xdr:row>24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6518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23</xdr:row>
      <xdr:rowOff>108649</xdr:rowOff>
    </xdr:from>
    <xdr:to>
      <xdr:col>3</xdr:col>
      <xdr:colOff>198152</xdr:colOff>
      <xdr:row>24</xdr:row>
      <xdr:rowOff>18733</xdr:rowOff>
    </xdr:to>
    <xdr:sp macro="" textlink="">
      <xdr:nvSpPr>
        <xdr:cNvPr id="12" name="Flowchart: Connector 11"/>
        <xdr:cNvSpPr/>
      </xdr:nvSpPr>
      <xdr:spPr>
        <a:xfrm>
          <a:off x="1757838" y="4642549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279364</xdr:colOff>
      <xdr:row>23</xdr:row>
      <xdr:rowOff>110237</xdr:rowOff>
    </xdr:from>
    <xdr:to>
      <xdr:col>4</xdr:col>
      <xdr:colOff>379948</xdr:colOff>
      <xdr:row>24</xdr:row>
      <xdr:rowOff>20321</xdr:rowOff>
    </xdr:to>
    <xdr:sp macro="" textlink="">
      <xdr:nvSpPr>
        <xdr:cNvPr id="13" name="Flowchart: Connector 12"/>
        <xdr:cNvSpPr/>
      </xdr:nvSpPr>
      <xdr:spPr>
        <a:xfrm>
          <a:off x="2727289" y="4644137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23</xdr:row>
      <xdr:rowOff>105418</xdr:rowOff>
    </xdr:from>
    <xdr:to>
      <xdr:col>14</xdr:col>
      <xdr:colOff>343994</xdr:colOff>
      <xdr:row>24</xdr:row>
      <xdr:rowOff>30307</xdr:rowOff>
    </xdr:to>
    <xdr:sp macro="" textlink="">
      <xdr:nvSpPr>
        <xdr:cNvPr id="14" name="Flowchart: Connector 13"/>
        <xdr:cNvSpPr/>
      </xdr:nvSpPr>
      <xdr:spPr>
        <a:xfrm>
          <a:off x="8584622" y="4639318"/>
          <a:ext cx="131847" cy="1058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279053</xdr:colOff>
      <xdr:row>23</xdr:row>
      <xdr:rowOff>120377</xdr:rowOff>
    </xdr:from>
    <xdr:to>
      <xdr:col>6</xdr:col>
      <xdr:colOff>379637</xdr:colOff>
      <xdr:row>24</xdr:row>
      <xdr:rowOff>31722</xdr:rowOff>
    </xdr:to>
    <xdr:sp macro="" textlink="">
      <xdr:nvSpPr>
        <xdr:cNvPr id="15" name="Flowchart: Connector 14"/>
        <xdr:cNvSpPr/>
      </xdr:nvSpPr>
      <xdr:spPr>
        <a:xfrm>
          <a:off x="4146203" y="4654277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380466</xdr:colOff>
      <xdr:row>23</xdr:row>
      <xdr:rowOff>116073</xdr:rowOff>
    </xdr:from>
    <xdr:to>
      <xdr:col>11</xdr:col>
      <xdr:colOff>484766</xdr:colOff>
      <xdr:row>24</xdr:row>
      <xdr:rowOff>27418</xdr:rowOff>
    </xdr:to>
    <xdr:sp macro="" textlink="">
      <xdr:nvSpPr>
        <xdr:cNvPr id="16" name="Flowchart: Connector 15"/>
        <xdr:cNvSpPr/>
      </xdr:nvSpPr>
      <xdr:spPr>
        <a:xfrm>
          <a:off x="6981291" y="464997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353787</xdr:colOff>
      <xdr:row>23</xdr:row>
      <xdr:rowOff>111014</xdr:rowOff>
    </xdr:from>
    <xdr:to>
      <xdr:col>9</xdr:col>
      <xdr:colOff>95672</xdr:colOff>
      <xdr:row>24</xdr:row>
      <xdr:rowOff>22359</xdr:rowOff>
    </xdr:to>
    <xdr:sp macro="" textlink="">
      <xdr:nvSpPr>
        <xdr:cNvPr id="17" name="Flowchart: Connector 16"/>
        <xdr:cNvSpPr/>
      </xdr:nvSpPr>
      <xdr:spPr>
        <a:xfrm>
          <a:off x="5554437" y="4644914"/>
          <a:ext cx="103835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450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11</xdr:row>
      <xdr:rowOff>74543</xdr:rowOff>
    </xdr:from>
    <xdr:to>
      <xdr:col>9</xdr:col>
      <xdr:colOff>219074</xdr:colOff>
      <xdr:row>14</xdr:row>
      <xdr:rowOff>108501</xdr:rowOff>
    </xdr:to>
    <xdr:sp macro="" textlink="">
      <xdr:nvSpPr>
        <xdr:cNvPr id="6" name="Rounded Rectangle 5"/>
        <xdr:cNvSpPr/>
      </xdr:nvSpPr>
      <xdr:spPr>
        <a:xfrm>
          <a:off x="36053" y="2898913"/>
          <a:ext cx="5840043" cy="49778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14</xdr:row>
      <xdr:rowOff>169795</xdr:rowOff>
    </xdr:from>
    <xdr:to>
      <xdr:col>6</xdr:col>
      <xdr:colOff>133349</xdr:colOff>
      <xdr:row>17</xdr:row>
      <xdr:rowOff>33619</xdr:rowOff>
    </xdr:to>
    <xdr:sp macro="" textlink="">
      <xdr:nvSpPr>
        <xdr:cNvPr id="7" name="Rounded Rectangle 6"/>
        <xdr:cNvSpPr/>
      </xdr:nvSpPr>
      <xdr:spPr>
        <a:xfrm>
          <a:off x="41826" y="54180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14</xdr:row>
      <xdr:rowOff>171451</xdr:rowOff>
    </xdr:from>
    <xdr:to>
      <xdr:col>9</xdr:col>
      <xdr:colOff>219075</xdr:colOff>
      <xdr:row>17</xdr:row>
      <xdr:rowOff>44825</xdr:rowOff>
    </xdr:to>
    <xdr:sp macro="" textlink="">
      <xdr:nvSpPr>
        <xdr:cNvPr id="8" name="Rounded Rectangle 7"/>
        <xdr:cNvSpPr/>
      </xdr:nvSpPr>
      <xdr:spPr>
        <a:xfrm>
          <a:off x="4419600" y="54197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78441</xdr:rowOff>
    </xdr:from>
    <xdr:to>
      <xdr:col>17</xdr:col>
      <xdr:colOff>457200</xdr:colOff>
      <xdr:row>19</xdr:row>
      <xdr:rowOff>89647</xdr:rowOff>
    </xdr:to>
    <xdr:sp macro="" textlink="">
      <xdr:nvSpPr>
        <xdr:cNvPr id="9" name="Rounded Rectangle 8"/>
        <xdr:cNvSpPr/>
      </xdr:nvSpPr>
      <xdr:spPr>
        <a:xfrm>
          <a:off x="38100" y="5869641"/>
          <a:ext cx="10153650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208469</xdr:colOff>
      <xdr:row>17</xdr:row>
      <xdr:rowOff>150622</xdr:rowOff>
    </xdr:from>
    <xdr:to>
      <xdr:col>1</xdr:col>
      <xdr:colOff>4646</xdr:colOff>
      <xdr:row>19</xdr:row>
      <xdr:rowOff>23233</xdr:rowOff>
    </xdr:to>
    <xdr:sp macro="" textlink="">
      <xdr:nvSpPr>
        <xdr:cNvPr id="10" name="Flowchart: Connector 9"/>
        <xdr:cNvSpPr/>
      </xdr:nvSpPr>
      <xdr:spPr>
        <a:xfrm>
          <a:off x="208469" y="5941822"/>
          <a:ext cx="100977" cy="8216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14892</xdr:colOff>
      <xdr:row>17</xdr:row>
      <xdr:rowOff>150407</xdr:rowOff>
    </xdr:from>
    <xdr:to>
      <xdr:col>3</xdr:col>
      <xdr:colOff>112556</xdr:colOff>
      <xdr:row>19</xdr:row>
      <xdr:rowOff>33276</xdr:rowOff>
    </xdr:to>
    <xdr:sp macro="" textlink="">
      <xdr:nvSpPr>
        <xdr:cNvPr id="11" name="Flowchart: Connector 10"/>
        <xdr:cNvSpPr/>
      </xdr:nvSpPr>
      <xdr:spPr>
        <a:xfrm>
          <a:off x="1738917" y="5941607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314430</xdr:colOff>
      <xdr:row>17</xdr:row>
      <xdr:rowOff>153782</xdr:rowOff>
    </xdr:from>
    <xdr:to>
      <xdr:col>4</xdr:col>
      <xdr:colOff>415014</xdr:colOff>
      <xdr:row>19</xdr:row>
      <xdr:rowOff>36651</xdr:rowOff>
    </xdr:to>
    <xdr:sp macro="" textlink="">
      <xdr:nvSpPr>
        <xdr:cNvPr id="12" name="Flowchart: Connector 11"/>
        <xdr:cNvSpPr/>
      </xdr:nvSpPr>
      <xdr:spPr>
        <a:xfrm>
          <a:off x="2790930" y="5944982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306659</xdr:colOff>
      <xdr:row>17</xdr:row>
      <xdr:rowOff>139668</xdr:rowOff>
    </xdr:from>
    <xdr:to>
      <xdr:col>14</xdr:col>
      <xdr:colOff>416557</xdr:colOff>
      <xdr:row>19</xdr:row>
      <xdr:rowOff>23232</xdr:rowOff>
    </xdr:to>
    <xdr:sp macro="" textlink="">
      <xdr:nvSpPr>
        <xdr:cNvPr id="13" name="Flowchart: Connector 12"/>
        <xdr:cNvSpPr/>
      </xdr:nvSpPr>
      <xdr:spPr>
        <a:xfrm>
          <a:off x="8631509" y="5930868"/>
          <a:ext cx="109898" cy="931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752498</xdr:colOff>
      <xdr:row>17</xdr:row>
      <xdr:rowOff>147562</xdr:rowOff>
    </xdr:from>
    <xdr:to>
      <xdr:col>6</xdr:col>
      <xdr:colOff>72496</xdr:colOff>
      <xdr:row>19</xdr:row>
      <xdr:rowOff>31692</xdr:rowOff>
    </xdr:to>
    <xdr:sp macro="" textlink="">
      <xdr:nvSpPr>
        <xdr:cNvPr id="14" name="Flowchart: Connector 13"/>
        <xdr:cNvSpPr/>
      </xdr:nvSpPr>
      <xdr:spPr>
        <a:xfrm>
          <a:off x="4219598" y="5938762"/>
          <a:ext cx="101048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550683</xdr:colOff>
      <xdr:row>17</xdr:row>
      <xdr:rowOff>142940</xdr:rowOff>
    </xdr:from>
    <xdr:to>
      <xdr:col>12</xdr:col>
      <xdr:colOff>102068</xdr:colOff>
      <xdr:row>19</xdr:row>
      <xdr:rowOff>27070</xdr:rowOff>
    </xdr:to>
    <xdr:sp macro="" textlink="">
      <xdr:nvSpPr>
        <xdr:cNvPr id="15" name="Flowchart: Connector 14"/>
        <xdr:cNvSpPr/>
      </xdr:nvSpPr>
      <xdr:spPr>
        <a:xfrm>
          <a:off x="7103883" y="5934140"/>
          <a:ext cx="103835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322969</xdr:colOff>
      <xdr:row>17</xdr:row>
      <xdr:rowOff>135492</xdr:rowOff>
    </xdr:from>
    <xdr:to>
      <xdr:col>9</xdr:col>
      <xdr:colOff>102025</xdr:colOff>
      <xdr:row>19</xdr:row>
      <xdr:rowOff>19622</xdr:rowOff>
    </xdr:to>
    <xdr:sp macro="" textlink="">
      <xdr:nvSpPr>
        <xdr:cNvPr id="16" name="Flowchart: Connector 15"/>
        <xdr:cNvSpPr/>
      </xdr:nvSpPr>
      <xdr:spPr>
        <a:xfrm>
          <a:off x="5637919" y="5926692"/>
          <a:ext cx="10290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9</xdr:row>
      <xdr:rowOff>10584</xdr:rowOff>
    </xdr:from>
    <xdr:to>
      <xdr:col>17</xdr:col>
      <xdr:colOff>1</xdr:colOff>
      <xdr:row>9</xdr:row>
      <xdr:rowOff>285750</xdr:rowOff>
    </xdr:to>
    <xdr:sp macro="" textlink="">
      <xdr:nvSpPr>
        <xdr:cNvPr id="17" name="TextBox 16"/>
        <xdr:cNvSpPr txBox="1"/>
      </xdr:nvSpPr>
      <xdr:spPr>
        <a:xfrm>
          <a:off x="8964083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450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11</xdr:row>
      <xdr:rowOff>0</xdr:rowOff>
    </xdr:from>
    <xdr:to>
      <xdr:col>9</xdr:col>
      <xdr:colOff>219074</xdr:colOff>
      <xdr:row>13</xdr:row>
      <xdr:rowOff>133349</xdr:rowOff>
    </xdr:to>
    <xdr:sp macro="" textlink="">
      <xdr:nvSpPr>
        <xdr:cNvPr id="6" name="Rounded Rectangle 5"/>
        <xdr:cNvSpPr/>
      </xdr:nvSpPr>
      <xdr:spPr>
        <a:xfrm>
          <a:off x="36053" y="2714625"/>
          <a:ext cx="58218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13</xdr:row>
      <xdr:rowOff>169795</xdr:rowOff>
    </xdr:from>
    <xdr:to>
      <xdr:col>6</xdr:col>
      <xdr:colOff>133349</xdr:colOff>
      <xdr:row>16</xdr:row>
      <xdr:rowOff>33619</xdr:rowOff>
    </xdr:to>
    <xdr:sp macro="" textlink="">
      <xdr:nvSpPr>
        <xdr:cNvPr id="7" name="Rounded Rectangle 6"/>
        <xdr:cNvSpPr/>
      </xdr:nvSpPr>
      <xdr:spPr>
        <a:xfrm>
          <a:off x="41826" y="32463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13</xdr:row>
      <xdr:rowOff>171451</xdr:rowOff>
    </xdr:from>
    <xdr:to>
      <xdr:col>9</xdr:col>
      <xdr:colOff>219075</xdr:colOff>
      <xdr:row>16</xdr:row>
      <xdr:rowOff>44825</xdr:rowOff>
    </xdr:to>
    <xdr:sp macro="" textlink="">
      <xdr:nvSpPr>
        <xdr:cNvPr id="8" name="Rounded Rectangle 7"/>
        <xdr:cNvSpPr/>
      </xdr:nvSpPr>
      <xdr:spPr>
        <a:xfrm>
          <a:off x="4419600" y="32480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16</xdr:row>
      <xdr:rowOff>78441</xdr:rowOff>
    </xdr:from>
    <xdr:to>
      <xdr:col>17</xdr:col>
      <xdr:colOff>457200</xdr:colOff>
      <xdr:row>18</xdr:row>
      <xdr:rowOff>89647</xdr:rowOff>
    </xdr:to>
    <xdr:grpSp>
      <xdr:nvGrpSpPr>
        <xdr:cNvPr id="9" name="Group 8"/>
        <xdr:cNvGrpSpPr/>
      </xdr:nvGrpSpPr>
      <xdr:grpSpPr>
        <a:xfrm>
          <a:off x="38100" y="3558729"/>
          <a:ext cx="9394581" cy="231014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20</xdr:row>
      <xdr:rowOff>47624</xdr:rowOff>
    </xdr:from>
    <xdr:to>
      <xdr:col>9</xdr:col>
      <xdr:colOff>219074</xdr:colOff>
      <xdr:row>23</xdr:row>
      <xdr:rowOff>133349</xdr:rowOff>
    </xdr:to>
    <xdr:sp macro="" textlink="">
      <xdr:nvSpPr>
        <xdr:cNvPr id="46" name="Rounded Rectangle 45"/>
        <xdr:cNvSpPr/>
      </xdr:nvSpPr>
      <xdr:spPr>
        <a:xfrm>
          <a:off x="36053" y="22212299"/>
          <a:ext cx="5802771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23</xdr:row>
      <xdr:rowOff>169794</xdr:rowOff>
    </xdr:from>
    <xdr:to>
      <xdr:col>6</xdr:col>
      <xdr:colOff>133349</xdr:colOff>
      <xdr:row>28</xdr:row>
      <xdr:rowOff>9525</xdr:rowOff>
    </xdr:to>
    <xdr:sp macro="" textlink="">
      <xdr:nvSpPr>
        <xdr:cNvPr id="47" name="Rounded Rectangle 46"/>
        <xdr:cNvSpPr/>
      </xdr:nvSpPr>
      <xdr:spPr>
        <a:xfrm>
          <a:off x="41826" y="22848819"/>
          <a:ext cx="4111073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171450</xdr:rowOff>
    </xdr:from>
    <xdr:to>
      <xdr:col>9</xdr:col>
      <xdr:colOff>219075</xdr:colOff>
      <xdr:row>28</xdr:row>
      <xdr:rowOff>11181</xdr:rowOff>
    </xdr:to>
    <xdr:sp macro="" textlink="">
      <xdr:nvSpPr>
        <xdr:cNvPr id="48" name="Rounded Rectangle 47"/>
        <xdr:cNvSpPr/>
      </xdr:nvSpPr>
      <xdr:spPr>
        <a:xfrm>
          <a:off x="4191000" y="22850475"/>
          <a:ext cx="1647825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28</xdr:row>
      <xdr:rowOff>47626</xdr:rowOff>
    </xdr:from>
    <xdr:to>
      <xdr:col>17</xdr:col>
      <xdr:colOff>457200</xdr:colOff>
      <xdr:row>29</xdr:row>
      <xdr:rowOff>85725</xdr:rowOff>
    </xdr:to>
    <xdr:sp macro="" textlink="">
      <xdr:nvSpPr>
        <xdr:cNvPr id="49" name="Rounded Rectangle 48"/>
        <xdr:cNvSpPr/>
      </xdr:nvSpPr>
      <xdr:spPr>
        <a:xfrm>
          <a:off x="38100" y="23631526"/>
          <a:ext cx="101727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28</xdr:row>
      <xdr:rowOff>117229</xdr:rowOff>
    </xdr:from>
    <xdr:to>
      <xdr:col>0</xdr:col>
      <xdr:colOff>289434</xdr:colOff>
      <xdr:row>29</xdr:row>
      <xdr:rowOff>15937</xdr:rowOff>
    </xdr:to>
    <xdr:sp macro="" textlink="">
      <xdr:nvSpPr>
        <xdr:cNvPr id="50" name="Flowchart: Connector 49"/>
        <xdr:cNvSpPr/>
      </xdr:nvSpPr>
      <xdr:spPr>
        <a:xfrm>
          <a:off x="203069" y="23701129"/>
          <a:ext cx="86365" cy="796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28</xdr:row>
      <xdr:rowOff>110354</xdr:rowOff>
    </xdr:from>
    <xdr:to>
      <xdr:col>3</xdr:col>
      <xdr:colOff>108857</xdr:colOff>
      <xdr:row>29</xdr:row>
      <xdr:rowOff>32657</xdr:rowOff>
    </xdr:to>
    <xdr:sp macro="" textlink="">
      <xdr:nvSpPr>
        <xdr:cNvPr id="51" name="Flowchart: Connector 50"/>
        <xdr:cNvSpPr/>
      </xdr:nvSpPr>
      <xdr:spPr>
        <a:xfrm>
          <a:off x="1571667" y="6151925"/>
          <a:ext cx="110176" cy="1019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166851</xdr:colOff>
      <xdr:row>28</xdr:row>
      <xdr:rowOff>104509</xdr:rowOff>
    </xdr:from>
    <xdr:to>
      <xdr:col>4</xdr:col>
      <xdr:colOff>289034</xdr:colOff>
      <xdr:row>29</xdr:row>
      <xdr:rowOff>32844</xdr:rowOff>
    </xdr:to>
    <xdr:sp macro="" textlink="">
      <xdr:nvSpPr>
        <xdr:cNvPr id="52" name="Flowchart: Connector 51"/>
        <xdr:cNvSpPr/>
      </xdr:nvSpPr>
      <xdr:spPr>
        <a:xfrm flipH="1">
          <a:off x="2787868" y="6193940"/>
          <a:ext cx="122183" cy="11226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439506</xdr:colOff>
      <xdr:row>28</xdr:row>
      <xdr:rowOff>106806</xdr:rowOff>
    </xdr:from>
    <xdr:to>
      <xdr:col>13</xdr:col>
      <xdr:colOff>536079</xdr:colOff>
      <xdr:row>29</xdr:row>
      <xdr:rowOff>19360</xdr:rowOff>
    </xdr:to>
    <xdr:sp macro="" textlink="">
      <xdr:nvSpPr>
        <xdr:cNvPr id="53" name="Flowchart: Connector 52"/>
        <xdr:cNvSpPr/>
      </xdr:nvSpPr>
      <xdr:spPr>
        <a:xfrm>
          <a:off x="8637575" y="6196237"/>
          <a:ext cx="96573" cy="9648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13117</xdr:colOff>
      <xdr:row>28</xdr:row>
      <xdr:rowOff>116733</xdr:rowOff>
    </xdr:from>
    <xdr:to>
      <xdr:col>6</xdr:col>
      <xdr:colOff>113701</xdr:colOff>
      <xdr:row>29</xdr:row>
      <xdr:rowOff>28078</xdr:rowOff>
    </xdr:to>
    <xdr:sp macro="" textlink="">
      <xdr:nvSpPr>
        <xdr:cNvPr id="54" name="Flowchart: Connector 53"/>
        <xdr:cNvSpPr/>
      </xdr:nvSpPr>
      <xdr:spPr>
        <a:xfrm>
          <a:off x="4230393" y="6206164"/>
          <a:ext cx="100584" cy="952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586281</xdr:colOff>
      <xdr:row>28</xdr:row>
      <xdr:rowOff>106451</xdr:rowOff>
    </xdr:from>
    <xdr:to>
      <xdr:col>11</xdr:col>
      <xdr:colOff>105141</xdr:colOff>
      <xdr:row>29</xdr:row>
      <xdr:rowOff>19407</xdr:rowOff>
    </xdr:to>
    <xdr:sp macro="" textlink="">
      <xdr:nvSpPr>
        <xdr:cNvPr id="55" name="Flowchart: Connector 54"/>
        <xdr:cNvSpPr/>
      </xdr:nvSpPr>
      <xdr:spPr>
        <a:xfrm>
          <a:off x="7069850" y="6195882"/>
          <a:ext cx="110067" cy="968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188238</xdr:colOff>
      <xdr:row>28</xdr:row>
      <xdr:rowOff>103711</xdr:rowOff>
    </xdr:from>
    <xdr:to>
      <xdr:col>8</xdr:col>
      <xdr:colOff>293433</xdr:colOff>
      <xdr:row>29</xdr:row>
      <xdr:rowOff>15056</xdr:rowOff>
    </xdr:to>
    <xdr:sp macro="" textlink="">
      <xdr:nvSpPr>
        <xdr:cNvPr id="56" name="Flowchart: Connector 55"/>
        <xdr:cNvSpPr/>
      </xdr:nvSpPr>
      <xdr:spPr>
        <a:xfrm>
          <a:off x="5601066" y="6193142"/>
          <a:ext cx="105195" cy="952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34</xdr:row>
      <xdr:rowOff>5715</xdr:rowOff>
    </xdr:from>
    <xdr:to>
      <xdr:col>17</xdr:col>
      <xdr:colOff>0</xdr:colOff>
      <xdr:row>35</xdr:row>
      <xdr:rowOff>0</xdr:rowOff>
    </xdr:to>
    <xdr:sp macro="" textlink="">
      <xdr:nvSpPr>
        <xdr:cNvPr id="60" name="TextBox 59"/>
        <xdr:cNvSpPr txBox="1"/>
      </xdr:nvSpPr>
      <xdr:spPr>
        <a:xfrm>
          <a:off x="0" y="809128"/>
          <a:ext cx="9765196" cy="19306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30</xdr:row>
      <xdr:rowOff>9525</xdr:rowOff>
    </xdr:from>
    <xdr:to>
      <xdr:col>3</xdr:col>
      <xdr:colOff>629478</xdr:colOff>
      <xdr:row>34</xdr:row>
      <xdr:rowOff>9525</xdr:rowOff>
    </xdr:to>
    <xdr:sp macro="" textlink="">
      <xdr:nvSpPr>
        <xdr:cNvPr id="61" name="TextBox 60"/>
        <xdr:cNvSpPr txBox="1"/>
      </xdr:nvSpPr>
      <xdr:spPr>
        <a:xfrm>
          <a:off x="0" y="9525"/>
          <a:ext cx="2410239" cy="80341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30</xdr:row>
      <xdr:rowOff>9525</xdr:rowOff>
    </xdr:from>
    <xdr:to>
      <xdr:col>10</xdr:col>
      <xdr:colOff>0</xdr:colOff>
      <xdr:row>34</xdr:row>
      <xdr:rowOff>9525</xdr:rowOff>
    </xdr:to>
    <xdr:sp macro="" textlink="">
      <xdr:nvSpPr>
        <xdr:cNvPr id="62" name="TextBox 61"/>
        <xdr:cNvSpPr txBox="1"/>
      </xdr:nvSpPr>
      <xdr:spPr>
        <a:xfrm>
          <a:off x="2228436" y="9525"/>
          <a:ext cx="4016651" cy="80341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35</xdr:row>
      <xdr:rowOff>10584</xdr:rowOff>
    </xdr:from>
    <xdr:to>
      <xdr:col>17</xdr:col>
      <xdr:colOff>1</xdr:colOff>
      <xdr:row>35</xdr:row>
      <xdr:rowOff>285750</xdr:rowOff>
    </xdr:to>
    <xdr:sp macro="" textlink="">
      <xdr:nvSpPr>
        <xdr:cNvPr id="63" name="TextBox 62"/>
        <xdr:cNvSpPr txBox="1"/>
      </xdr:nvSpPr>
      <xdr:spPr>
        <a:xfrm>
          <a:off x="8980648" y="1012780"/>
          <a:ext cx="784549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35</xdr:row>
      <xdr:rowOff>10584</xdr:rowOff>
    </xdr:from>
    <xdr:to>
      <xdr:col>10</xdr:col>
      <xdr:colOff>0</xdr:colOff>
      <xdr:row>35</xdr:row>
      <xdr:rowOff>254000</xdr:rowOff>
    </xdr:to>
    <xdr:sp macro="" textlink="">
      <xdr:nvSpPr>
        <xdr:cNvPr id="64" name="TextBox 63"/>
        <xdr:cNvSpPr txBox="1"/>
      </xdr:nvSpPr>
      <xdr:spPr>
        <a:xfrm>
          <a:off x="4731671" y="1012780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52</xdr:row>
      <xdr:rowOff>47624</xdr:rowOff>
    </xdr:from>
    <xdr:to>
      <xdr:col>9</xdr:col>
      <xdr:colOff>219074</xdr:colOff>
      <xdr:row>55</xdr:row>
      <xdr:rowOff>133349</xdr:rowOff>
    </xdr:to>
    <xdr:sp macro="" textlink="">
      <xdr:nvSpPr>
        <xdr:cNvPr id="65" name="Rounded Rectangle 64"/>
        <xdr:cNvSpPr/>
      </xdr:nvSpPr>
      <xdr:spPr>
        <a:xfrm>
          <a:off x="36053" y="4924838"/>
          <a:ext cx="5815195" cy="48453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55</xdr:row>
      <xdr:rowOff>169794</xdr:rowOff>
    </xdr:from>
    <xdr:to>
      <xdr:col>6</xdr:col>
      <xdr:colOff>133349</xdr:colOff>
      <xdr:row>60</xdr:row>
      <xdr:rowOff>9525</xdr:rowOff>
    </xdr:to>
    <xdr:sp macro="" textlink="">
      <xdr:nvSpPr>
        <xdr:cNvPr id="66" name="Rounded Rectangle 65"/>
        <xdr:cNvSpPr/>
      </xdr:nvSpPr>
      <xdr:spPr>
        <a:xfrm>
          <a:off x="41826" y="5445816"/>
          <a:ext cx="4125153" cy="62657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55</xdr:row>
      <xdr:rowOff>171450</xdr:rowOff>
    </xdr:from>
    <xdr:to>
      <xdr:col>9</xdr:col>
      <xdr:colOff>219075</xdr:colOff>
      <xdr:row>60</xdr:row>
      <xdr:rowOff>11181</xdr:rowOff>
    </xdr:to>
    <xdr:sp macro="" textlink="">
      <xdr:nvSpPr>
        <xdr:cNvPr id="67" name="Rounded Rectangle 66"/>
        <xdr:cNvSpPr/>
      </xdr:nvSpPr>
      <xdr:spPr>
        <a:xfrm>
          <a:off x="4205080" y="5447472"/>
          <a:ext cx="1646169" cy="62657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60</xdr:row>
      <xdr:rowOff>47626</xdr:rowOff>
    </xdr:from>
    <xdr:to>
      <xdr:col>17</xdr:col>
      <xdr:colOff>457200</xdr:colOff>
      <xdr:row>61</xdr:row>
      <xdr:rowOff>85725</xdr:rowOff>
    </xdr:to>
    <xdr:sp macro="" textlink="">
      <xdr:nvSpPr>
        <xdr:cNvPr id="68" name="Rounded Rectangle 67"/>
        <xdr:cNvSpPr/>
      </xdr:nvSpPr>
      <xdr:spPr>
        <a:xfrm>
          <a:off x="38100" y="6110496"/>
          <a:ext cx="10184296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60</xdr:row>
      <xdr:rowOff>117229</xdr:rowOff>
    </xdr:from>
    <xdr:to>
      <xdr:col>0</xdr:col>
      <xdr:colOff>289434</xdr:colOff>
      <xdr:row>61</xdr:row>
      <xdr:rowOff>15937</xdr:rowOff>
    </xdr:to>
    <xdr:sp macro="" textlink="">
      <xdr:nvSpPr>
        <xdr:cNvPr id="69" name="Flowchart: Connector 68"/>
        <xdr:cNvSpPr/>
      </xdr:nvSpPr>
      <xdr:spPr>
        <a:xfrm>
          <a:off x="203069" y="6180099"/>
          <a:ext cx="86365" cy="80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60</xdr:row>
      <xdr:rowOff>110354</xdr:rowOff>
    </xdr:from>
    <xdr:to>
      <xdr:col>3</xdr:col>
      <xdr:colOff>108857</xdr:colOff>
      <xdr:row>61</xdr:row>
      <xdr:rowOff>16328</xdr:rowOff>
    </xdr:to>
    <xdr:sp macro="" textlink="">
      <xdr:nvSpPr>
        <xdr:cNvPr id="70" name="Flowchart: Connector 69"/>
        <xdr:cNvSpPr/>
      </xdr:nvSpPr>
      <xdr:spPr>
        <a:xfrm>
          <a:off x="1571667" y="12476525"/>
          <a:ext cx="110176" cy="85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60</xdr:row>
      <xdr:rowOff>108451</xdr:rowOff>
    </xdr:from>
    <xdr:to>
      <xdr:col>4</xdr:col>
      <xdr:colOff>454110</xdr:colOff>
      <xdr:row>61</xdr:row>
      <xdr:rowOff>18535</xdr:rowOff>
    </xdr:to>
    <xdr:sp macro="" textlink="">
      <xdr:nvSpPr>
        <xdr:cNvPr id="82" name="Flowchart: Connector 81"/>
        <xdr:cNvSpPr/>
      </xdr:nvSpPr>
      <xdr:spPr>
        <a:xfrm>
          <a:off x="2798138" y="6171321"/>
          <a:ext cx="91059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60</xdr:row>
      <xdr:rowOff>106806</xdr:rowOff>
    </xdr:from>
    <xdr:to>
      <xdr:col>14</xdr:col>
      <xdr:colOff>247045</xdr:colOff>
      <xdr:row>61</xdr:row>
      <xdr:rowOff>19360</xdr:rowOff>
    </xdr:to>
    <xdr:sp macro="" textlink="">
      <xdr:nvSpPr>
        <xdr:cNvPr id="83" name="Flowchart: Connector 82"/>
        <xdr:cNvSpPr/>
      </xdr:nvSpPr>
      <xdr:spPr>
        <a:xfrm>
          <a:off x="8664994" y="6169676"/>
          <a:ext cx="96573" cy="9477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60</xdr:row>
      <xdr:rowOff>110164</xdr:rowOff>
    </xdr:from>
    <xdr:to>
      <xdr:col>6</xdr:col>
      <xdr:colOff>291063</xdr:colOff>
      <xdr:row>61</xdr:row>
      <xdr:rowOff>21509</xdr:rowOff>
    </xdr:to>
    <xdr:sp macro="" textlink="">
      <xdr:nvSpPr>
        <xdr:cNvPr id="84" name="Flowchart: Connector 83"/>
        <xdr:cNvSpPr/>
      </xdr:nvSpPr>
      <xdr:spPr>
        <a:xfrm>
          <a:off x="4224109" y="6173034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60</xdr:row>
      <xdr:rowOff>113020</xdr:rowOff>
    </xdr:from>
    <xdr:to>
      <xdr:col>11</xdr:col>
      <xdr:colOff>348192</xdr:colOff>
      <xdr:row>61</xdr:row>
      <xdr:rowOff>25976</xdr:rowOff>
    </xdr:to>
    <xdr:sp macro="" textlink="">
      <xdr:nvSpPr>
        <xdr:cNvPr id="85" name="Flowchart: Connector 84"/>
        <xdr:cNvSpPr/>
      </xdr:nvSpPr>
      <xdr:spPr>
        <a:xfrm>
          <a:off x="7071277" y="6175890"/>
          <a:ext cx="110067" cy="9517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60</xdr:row>
      <xdr:rowOff>110280</xdr:rowOff>
    </xdr:from>
    <xdr:to>
      <xdr:col>9</xdr:col>
      <xdr:colOff>102934</xdr:colOff>
      <xdr:row>61</xdr:row>
      <xdr:rowOff>21625</xdr:rowOff>
    </xdr:to>
    <xdr:sp macro="" textlink="">
      <xdr:nvSpPr>
        <xdr:cNvPr id="86" name="Flowchart: Connector 85"/>
        <xdr:cNvSpPr/>
      </xdr:nvSpPr>
      <xdr:spPr>
        <a:xfrm>
          <a:off x="5634196" y="6173150"/>
          <a:ext cx="100912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66</xdr:row>
      <xdr:rowOff>5715</xdr:rowOff>
    </xdr:from>
    <xdr:to>
      <xdr:col>17</xdr:col>
      <xdr:colOff>0</xdr:colOff>
      <xdr:row>67</xdr:row>
      <xdr:rowOff>0</xdr:rowOff>
    </xdr:to>
    <xdr:sp macro="" textlink="">
      <xdr:nvSpPr>
        <xdr:cNvPr id="87" name="TextBox 86"/>
        <xdr:cNvSpPr txBox="1"/>
      </xdr:nvSpPr>
      <xdr:spPr>
        <a:xfrm>
          <a:off x="0" y="7225665"/>
          <a:ext cx="9772650" cy="20383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62</xdr:row>
      <xdr:rowOff>9525</xdr:rowOff>
    </xdr:from>
    <xdr:to>
      <xdr:col>3</xdr:col>
      <xdr:colOff>629478</xdr:colOff>
      <xdr:row>66</xdr:row>
      <xdr:rowOff>9525</xdr:rowOff>
    </xdr:to>
    <xdr:sp macro="" textlink="">
      <xdr:nvSpPr>
        <xdr:cNvPr id="88" name="TextBox 87"/>
        <xdr:cNvSpPr txBox="1"/>
      </xdr:nvSpPr>
      <xdr:spPr>
        <a:xfrm>
          <a:off x="0" y="6419850"/>
          <a:ext cx="2410653" cy="8096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62</xdr:row>
      <xdr:rowOff>9525</xdr:rowOff>
    </xdr:from>
    <xdr:to>
      <xdr:col>10</xdr:col>
      <xdr:colOff>0</xdr:colOff>
      <xdr:row>66</xdr:row>
      <xdr:rowOff>9525</xdr:rowOff>
    </xdr:to>
    <xdr:sp macro="" textlink="">
      <xdr:nvSpPr>
        <xdr:cNvPr id="89" name="TextBox 88"/>
        <xdr:cNvSpPr txBox="1"/>
      </xdr:nvSpPr>
      <xdr:spPr>
        <a:xfrm>
          <a:off x="2228850" y="6419850"/>
          <a:ext cx="40195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67</xdr:row>
      <xdr:rowOff>10584</xdr:rowOff>
    </xdr:from>
    <xdr:to>
      <xdr:col>17</xdr:col>
      <xdr:colOff>1</xdr:colOff>
      <xdr:row>67</xdr:row>
      <xdr:rowOff>285750</xdr:rowOff>
    </xdr:to>
    <xdr:sp macro="" textlink="">
      <xdr:nvSpPr>
        <xdr:cNvPr id="90" name="TextBox 89"/>
        <xdr:cNvSpPr txBox="1"/>
      </xdr:nvSpPr>
      <xdr:spPr>
        <a:xfrm>
          <a:off x="8983133" y="74400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67</xdr:row>
      <xdr:rowOff>10584</xdr:rowOff>
    </xdr:from>
    <xdr:to>
      <xdr:col>10</xdr:col>
      <xdr:colOff>0</xdr:colOff>
      <xdr:row>67</xdr:row>
      <xdr:rowOff>254000</xdr:rowOff>
    </xdr:to>
    <xdr:sp macro="" textlink="">
      <xdr:nvSpPr>
        <xdr:cNvPr id="91" name="TextBox 90"/>
        <xdr:cNvSpPr txBox="1"/>
      </xdr:nvSpPr>
      <xdr:spPr>
        <a:xfrm>
          <a:off x="4734984" y="7440084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55760</xdr:colOff>
      <xdr:row>83</xdr:row>
      <xdr:rowOff>34486</xdr:rowOff>
    </xdr:from>
    <xdr:to>
      <xdr:col>9</xdr:col>
      <xdr:colOff>238781</xdr:colOff>
      <xdr:row>86</xdr:row>
      <xdr:rowOff>120211</xdr:rowOff>
    </xdr:to>
    <xdr:sp macro="" textlink="">
      <xdr:nvSpPr>
        <xdr:cNvPr id="92" name="Rounded Rectangle 91"/>
        <xdr:cNvSpPr/>
      </xdr:nvSpPr>
      <xdr:spPr>
        <a:xfrm>
          <a:off x="55760" y="17606469"/>
          <a:ext cx="5819193" cy="637518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86</xdr:row>
      <xdr:rowOff>169794</xdr:rowOff>
    </xdr:from>
    <xdr:to>
      <xdr:col>6</xdr:col>
      <xdr:colOff>133349</xdr:colOff>
      <xdr:row>91</xdr:row>
      <xdr:rowOff>9525</xdr:rowOff>
    </xdr:to>
    <xdr:sp macro="" textlink="">
      <xdr:nvSpPr>
        <xdr:cNvPr id="93" name="Rounded Rectangle 92"/>
        <xdr:cNvSpPr/>
      </xdr:nvSpPr>
      <xdr:spPr>
        <a:xfrm>
          <a:off x="41826" y="11552169"/>
          <a:ext cx="4130123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86</xdr:row>
      <xdr:rowOff>171450</xdr:rowOff>
    </xdr:from>
    <xdr:to>
      <xdr:col>9</xdr:col>
      <xdr:colOff>219075</xdr:colOff>
      <xdr:row>91</xdr:row>
      <xdr:rowOff>11181</xdr:rowOff>
    </xdr:to>
    <xdr:sp macro="" textlink="">
      <xdr:nvSpPr>
        <xdr:cNvPr id="94" name="Rounded Rectangle 93"/>
        <xdr:cNvSpPr/>
      </xdr:nvSpPr>
      <xdr:spPr>
        <a:xfrm>
          <a:off x="4210050" y="11553825"/>
          <a:ext cx="1647825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91</xdr:row>
      <xdr:rowOff>47626</xdr:rowOff>
    </xdr:from>
    <xdr:to>
      <xdr:col>17</xdr:col>
      <xdr:colOff>457200</xdr:colOff>
      <xdr:row>92</xdr:row>
      <xdr:rowOff>85725</xdr:rowOff>
    </xdr:to>
    <xdr:sp macro="" textlink="">
      <xdr:nvSpPr>
        <xdr:cNvPr id="95" name="Rounded Rectangle 94"/>
        <xdr:cNvSpPr/>
      </xdr:nvSpPr>
      <xdr:spPr>
        <a:xfrm>
          <a:off x="38100" y="12334876"/>
          <a:ext cx="1019175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91</xdr:row>
      <xdr:rowOff>117229</xdr:rowOff>
    </xdr:from>
    <xdr:to>
      <xdr:col>0</xdr:col>
      <xdr:colOff>289434</xdr:colOff>
      <xdr:row>92</xdr:row>
      <xdr:rowOff>15937</xdr:rowOff>
    </xdr:to>
    <xdr:sp macro="" textlink="">
      <xdr:nvSpPr>
        <xdr:cNvPr id="96" name="Flowchart: Connector 95"/>
        <xdr:cNvSpPr/>
      </xdr:nvSpPr>
      <xdr:spPr>
        <a:xfrm>
          <a:off x="203069" y="12404479"/>
          <a:ext cx="86365" cy="796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2404</xdr:colOff>
      <xdr:row>91</xdr:row>
      <xdr:rowOff>110354</xdr:rowOff>
    </xdr:from>
    <xdr:to>
      <xdr:col>3</xdr:col>
      <xdr:colOff>90235</xdr:colOff>
      <xdr:row>92</xdr:row>
      <xdr:rowOff>15040</xdr:rowOff>
    </xdr:to>
    <xdr:sp macro="" textlink="">
      <xdr:nvSpPr>
        <xdr:cNvPr id="97" name="Flowchart: Connector 96"/>
        <xdr:cNvSpPr/>
      </xdr:nvSpPr>
      <xdr:spPr>
        <a:xfrm>
          <a:off x="1576536" y="18709170"/>
          <a:ext cx="87831" cy="851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91</xdr:row>
      <xdr:rowOff>108451</xdr:rowOff>
    </xdr:from>
    <xdr:to>
      <xdr:col>4</xdr:col>
      <xdr:colOff>454110</xdr:colOff>
      <xdr:row>92</xdr:row>
      <xdr:rowOff>18535</xdr:rowOff>
    </xdr:to>
    <xdr:sp macro="" textlink="">
      <xdr:nvSpPr>
        <xdr:cNvPr id="98" name="Flowchart: Connector 97"/>
        <xdr:cNvSpPr/>
      </xdr:nvSpPr>
      <xdr:spPr>
        <a:xfrm>
          <a:off x="2801451" y="12395701"/>
          <a:ext cx="91059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91</xdr:row>
      <xdr:rowOff>106806</xdr:rowOff>
    </xdr:from>
    <xdr:to>
      <xdr:col>14</xdr:col>
      <xdr:colOff>247045</xdr:colOff>
      <xdr:row>92</xdr:row>
      <xdr:rowOff>19360</xdr:rowOff>
    </xdr:to>
    <xdr:sp macro="" textlink="">
      <xdr:nvSpPr>
        <xdr:cNvPr id="99" name="Flowchart: Connector 98"/>
        <xdr:cNvSpPr/>
      </xdr:nvSpPr>
      <xdr:spPr>
        <a:xfrm>
          <a:off x="8665822" y="12394056"/>
          <a:ext cx="96573" cy="9352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91</xdr:row>
      <xdr:rowOff>110164</xdr:rowOff>
    </xdr:from>
    <xdr:to>
      <xdr:col>6</xdr:col>
      <xdr:colOff>291063</xdr:colOff>
      <xdr:row>92</xdr:row>
      <xdr:rowOff>21509</xdr:rowOff>
    </xdr:to>
    <xdr:sp macro="" textlink="">
      <xdr:nvSpPr>
        <xdr:cNvPr id="100" name="Flowchart: Connector 99"/>
        <xdr:cNvSpPr/>
      </xdr:nvSpPr>
      <xdr:spPr>
        <a:xfrm>
          <a:off x="4229079" y="12397414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91</xdr:row>
      <xdr:rowOff>113020</xdr:rowOff>
    </xdr:from>
    <xdr:to>
      <xdr:col>11</xdr:col>
      <xdr:colOff>348192</xdr:colOff>
      <xdr:row>92</xdr:row>
      <xdr:rowOff>25976</xdr:rowOff>
    </xdr:to>
    <xdr:sp macro="" textlink="">
      <xdr:nvSpPr>
        <xdr:cNvPr id="101" name="Flowchart: Connector 100"/>
        <xdr:cNvSpPr/>
      </xdr:nvSpPr>
      <xdr:spPr>
        <a:xfrm>
          <a:off x="7077075" y="12400270"/>
          <a:ext cx="110067" cy="939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91</xdr:row>
      <xdr:rowOff>110280</xdr:rowOff>
    </xdr:from>
    <xdr:to>
      <xdr:col>9</xdr:col>
      <xdr:colOff>102934</xdr:colOff>
      <xdr:row>92</xdr:row>
      <xdr:rowOff>21625</xdr:rowOff>
    </xdr:to>
    <xdr:sp macro="" textlink="">
      <xdr:nvSpPr>
        <xdr:cNvPr id="102" name="Flowchart: Connector 101"/>
        <xdr:cNvSpPr/>
      </xdr:nvSpPr>
      <xdr:spPr>
        <a:xfrm>
          <a:off x="5639166" y="12397530"/>
          <a:ext cx="102568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98</xdr:row>
      <xdr:rowOff>5715</xdr:rowOff>
    </xdr:from>
    <xdr:to>
      <xdr:col>17</xdr:col>
      <xdr:colOff>0</xdr:colOff>
      <xdr:row>99</xdr:row>
      <xdr:rowOff>0</xdr:rowOff>
    </xdr:to>
    <xdr:sp macro="" textlink="">
      <xdr:nvSpPr>
        <xdr:cNvPr id="121" name="TextBox 120"/>
        <xdr:cNvSpPr txBox="1"/>
      </xdr:nvSpPr>
      <xdr:spPr>
        <a:xfrm>
          <a:off x="0" y="13395144"/>
          <a:ext cx="9783536" cy="239213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94</xdr:row>
      <xdr:rowOff>9525</xdr:rowOff>
    </xdr:from>
    <xdr:to>
      <xdr:col>3</xdr:col>
      <xdr:colOff>629478</xdr:colOff>
      <xdr:row>98</xdr:row>
      <xdr:rowOff>9525</xdr:rowOff>
    </xdr:to>
    <xdr:sp macro="" textlink="">
      <xdr:nvSpPr>
        <xdr:cNvPr id="122" name="TextBox 121"/>
        <xdr:cNvSpPr txBox="1"/>
      </xdr:nvSpPr>
      <xdr:spPr>
        <a:xfrm>
          <a:off x="0" y="12596132"/>
          <a:ext cx="2412014" cy="80282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10202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ترمه آبیک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94</xdr:row>
      <xdr:rowOff>9525</xdr:rowOff>
    </xdr:from>
    <xdr:to>
      <xdr:col>10</xdr:col>
      <xdr:colOff>0</xdr:colOff>
      <xdr:row>98</xdr:row>
      <xdr:rowOff>9525</xdr:rowOff>
    </xdr:to>
    <xdr:sp macro="" textlink="">
      <xdr:nvSpPr>
        <xdr:cNvPr id="123" name="TextBox 122"/>
        <xdr:cNvSpPr txBox="1"/>
      </xdr:nvSpPr>
      <xdr:spPr>
        <a:xfrm>
          <a:off x="2230211" y="12596132"/>
          <a:ext cx="4029075" cy="802822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99</xdr:row>
      <xdr:rowOff>10584</xdr:rowOff>
    </xdr:from>
    <xdr:to>
      <xdr:col>17</xdr:col>
      <xdr:colOff>1</xdr:colOff>
      <xdr:row>99</xdr:row>
      <xdr:rowOff>285750</xdr:rowOff>
    </xdr:to>
    <xdr:sp macro="" textlink="">
      <xdr:nvSpPr>
        <xdr:cNvPr id="124" name="TextBox 123"/>
        <xdr:cNvSpPr txBox="1"/>
      </xdr:nvSpPr>
      <xdr:spPr>
        <a:xfrm>
          <a:off x="9004904" y="13644941"/>
          <a:ext cx="778633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99</xdr:row>
      <xdr:rowOff>10584</xdr:rowOff>
    </xdr:from>
    <xdr:to>
      <xdr:col>10</xdr:col>
      <xdr:colOff>0</xdr:colOff>
      <xdr:row>99</xdr:row>
      <xdr:rowOff>254000</xdr:rowOff>
    </xdr:to>
    <xdr:sp macro="" textlink="">
      <xdr:nvSpPr>
        <xdr:cNvPr id="125" name="TextBox 124"/>
        <xdr:cNvSpPr txBox="1"/>
      </xdr:nvSpPr>
      <xdr:spPr>
        <a:xfrm>
          <a:off x="4732263" y="13644941"/>
          <a:ext cx="1527023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55760</xdr:colOff>
      <xdr:row>105</xdr:row>
      <xdr:rowOff>34486</xdr:rowOff>
    </xdr:from>
    <xdr:to>
      <xdr:col>9</xdr:col>
      <xdr:colOff>238781</xdr:colOff>
      <xdr:row>108</xdr:row>
      <xdr:rowOff>120211</xdr:rowOff>
    </xdr:to>
    <xdr:sp macro="" textlink="">
      <xdr:nvSpPr>
        <xdr:cNvPr id="126" name="Rounded Rectangle 125"/>
        <xdr:cNvSpPr/>
      </xdr:nvSpPr>
      <xdr:spPr>
        <a:xfrm>
          <a:off x="55760" y="17057022"/>
          <a:ext cx="5829985" cy="53476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108</xdr:row>
      <xdr:rowOff>169794</xdr:rowOff>
    </xdr:from>
    <xdr:to>
      <xdr:col>6</xdr:col>
      <xdr:colOff>133349</xdr:colOff>
      <xdr:row>113</xdr:row>
      <xdr:rowOff>9525</xdr:rowOff>
    </xdr:to>
    <xdr:sp macro="" textlink="">
      <xdr:nvSpPr>
        <xdr:cNvPr id="127" name="Rounded Rectangle 126"/>
        <xdr:cNvSpPr/>
      </xdr:nvSpPr>
      <xdr:spPr>
        <a:xfrm>
          <a:off x="41826" y="17641365"/>
          <a:ext cx="4132844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108</xdr:row>
      <xdr:rowOff>171450</xdr:rowOff>
    </xdr:from>
    <xdr:to>
      <xdr:col>9</xdr:col>
      <xdr:colOff>219075</xdr:colOff>
      <xdr:row>113</xdr:row>
      <xdr:rowOff>11181</xdr:rowOff>
    </xdr:to>
    <xdr:sp macro="" textlink="">
      <xdr:nvSpPr>
        <xdr:cNvPr id="128" name="Rounded Rectangle 127"/>
        <xdr:cNvSpPr/>
      </xdr:nvSpPr>
      <xdr:spPr>
        <a:xfrm>
          <a:off x="4212771" y="17643021"/>
          <a:ext cx="1653268" cy="724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113</xdr:row>
      <xdr:rowOff>47626</xdr:rowOff>
    </xdr:from>
    <xdr:to>
      <xdr:col>17</xdr:col>
      <xdr:colOff>457200</xdr:colOff>
      <xdr:row>114</xdr:row>
      <xdr:rowOff>85725</xdr:rowOff>
    </xdr:to>
    <xdr:sp macro="" textlink="">
      <xdr:nvSpPr>
        <xdr:cNvPr id="129" name="Rounded Rectangle 128"/>
        <xdr:cNvSpPr/>
      </xdr:nvSpPr>
      <xdr:spPr>
        <a:xfrm>
          <a:off x="38100" y="18403662"/>
          <a:ext cx="10202636" cy="21499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113</xdr:row>
      <xdr:rowOff>117229</xdr:rowOff>
    </xdr:from>
    <xdr:to>
      <xdr:col>0</xdr:col>
      <xdr:colOff>289434</xdr:colOff>
      <xdr:row>114</xdr:row>
      <xdr:rowOff>15937</xdr:rowOff>
    </xdr:to>
    <xdr:sp macro="" textlink="">
      <xdr:nvSpPr>
        <xdr:cNvPr id="130" name="Flowchart: Connector 129"/>
        <xdr:cNvSpPr/>
      </xdr:nvSpPr>
      <xdr:spPr>
        <a:xfrm>
          <a:off x="203069" y="18473265"/>
          <a:ext cx="86365" cy="756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2404</xdr:colOff>
      <xdr:row>113</xdr:row>
      <xdr:rowOff>110353</xdr:rowOff>
    </xdr:from>
    <xdr:to>
      <xdr:col>3</xdr:col>
      <xdr:colOff>90235</xdr:colOff>
      <xdr:row>114</xdr:row>
      <xdr:rowOff>30078</xdr:rowOff>
    </xdr:to>
    <xdr:sp macro="" textlink="">
      <xdr:nvSpPr>
        <xdr:cNvPr id="131" name="Flowchart: Connector 130"/>
        <xdr:cNvSpPr/>
      </xdr:nvSpPr>
      <xdr:spPr>
        <a:xfrm>
          <a:off x="1576536" y="23165866"/>
          <a:ext cx="87831" cy="10019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113</xdr:row>
      <xdr:rowOff>108451</xdr:rowOff>
    </xdr:from>
    <xdr:to>
      <xdr:col>4</xdr:col>
      <xdr:colOff>454110</xdr:colOff>
      <xdr:row>114</xdr:row>
      <xdr:rowOff>18535</xdr:rowOff>
    </xdr:to>
    <xdr:sp macro="" textlink="">
      <xdr:nvSpPr>
        <xdr:cNvPr id="132" name="Flowchart: Connector 131"/>
        <xdr:cNvSpPr/>
      </xdr:nvSpPr>
      <xdr:spPr>
        <a:xfrm>
          <a:off x="2798730" y="18464487"/>
          <a:ext cx="91059" cy="869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113</xdr:row>
      <xdr:rowOff>106806</xdr:rowOff>
    </xdr:from>
    <xdr:to>
      <xdr:col>14</xdr:col>
      <xdr:colOff>247045</xdr:colOff>
      <xdr:row>114</xdr:row>
      <xdr:rowOff>19360</xdr:rowOff>
    </xdr:to>
    <xdr:sp macro="" textlink="">
      <xdr:nvSpPr>
        <xdr:cNvPr id="133" name="Flowchart: Connector 132"/>
        <xdr:cNvSpPr/>
      </xdr:nvSpPr>
      <xdr:spPr>
        <a:xfrm>
          <a:off x="8682151" y="18462842"/>
          <a:ext cx="96573" cy="8944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113</xdr:row>
      <xdr:rowOff>110164</xdr:rowOff>
    </xdr:from>
    <xdr:to>
      <xdr:col>6</xdr:col>
      <xdr:colOff>291063</xdr:colOff>
      <xdr:row>114</xdr:row>
      <xdr:rowOff>21509</xdr:rowOff>
    </xdr:to>
    <xdr:sp macro="" textlink="">
      <xdr:nvSpPr>
        <xdr:cNvPr id="134" name="Flowchart: Connector 133"/>
        <xdr:cNvSpPr/>
      </xdr:nvSpPr>
      <xdr:spPr>
        <a:xfrm>
          <a:off x="4231800" y="18466200"/>
          <a:ext cx="100584" cy="882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113</xdr:row>
      <xdr:rowOff>113020</xdr:rowOff>
    </xdr:from>
    <xdr:to>
      <xdr:col>11</xdr:col>
      <xdr:colOff>348192</xdr:colOff>
      <xdr:row>114</xdr:row>
      <xdr:rowOff>25976</xdr:rowOff>
    </xdr:to>
    <xdr:sp macro="" textlink="">
      <xdr:nvSpPr>
        <xdr:cNvPr id="135" name="Flowchart: Connector 134"/>
        <xdr:cNvSpPr/>
      </xdr:nvSpPr>
      <xdr:spPr>
        <a:xfrm>
          <a:off x="7082518" y="18469056"/>
          <a:ext cx="110067" cy="898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113</xdr:row>
      <xdr:rowOff>110280</xdr:rowOff>
    </xdr:from>
    <xdr:to>
      <xdr:col>9</xdr:col>
      <xdr:colOff>102934</xdr:colOff>
      <xdr:row>114</xdr:row>
      <xdr:rowOff>21625</xdr:rowOff>
    </xdr:to>
    <xdr:sp macro="" textlink="">
      <xdr:nvSpPr>
        <xdr:cNvPr id="136" name="Flowchart: Connector 135"/>
        <xdr:cNvSpPr/>
      </xdr:nvSpPr>
      <xdr:spPr>
        <a:xfrm>
          <a:off x="5641887" y="18466316"/>
          <a:ext cx="108011" cy="882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18" name="TextBox 17"/>
        <xdr:cNvSpPr txBox="1"/>
      </xdr:nvSpPr>
      <xdr:spPr>
        <a:xfrm>
          <a:off x="0" y="7187565"/>
          <a:ext cx="9753600" cy="17526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19" name="TextBox 18"/>
        <xdr:cNvSpPr txBox="1"/>
      </xdr:nvSpPr>
      <xdr:spPr>
        <a:xfrm>
          <a:off x="0" y="6372225"/>
          <a:ext cx="22574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20" name="TextBox 19"/>
        <xdr:cNvSpPr txBox="1"/>
      </xdr:nvSpPr>
      <xdr:spPr>
        <a:xfrm>
          <a:off x="2266950" y="6372225"/>
          <a:ext cx="37147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21" name="TextBox 20"/>
        <xdr:cNvSpPr txBox="1"/>
      </xdr:nvSpPr>
      <xdr:spPr>
        <a:xfrm>
          <a:off x="8964083" y="737340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13</xdr:row>
      <xdr:rowOff>0</xdr:rowOff>
    </xdr:from>
    <xdr:to>
      <xdr:col>9</xdr:col>
      <xdr:colOff>219074</xdr:colOff>
      <xdr:row>15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9363075"/>
          <a:ext cx="58408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169795</xdr:rowOff>
    </xdr:from>
    <xdr:to>
      <xdr:col>6</xdr:col>
      <xdr:colOff>133349</xdr:colOff>
      <xdr:row>18</xdr:row>
      <xdr:rowOff>33619</xdr:rowOff>
    </xdr:to>
    <xdr:sp macro="" textlink="">
      <xdr:nvSpPr>
        <xdr:cNvPr id="23" name="Rounded Rectangle 22"/>
        <xdr:cNvSpPr/>
      </xdr:nvSpPr>
      <xdr:spPr>
        <a:xfrm>
          <a:off x="41826" y="9894820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44825</xdr:rowOff>
    </xdr:to>
    <xdr:sp macro="" textlink="">
      <xdr:nvSpPr>
        <xdr:cNvPr id="24" name="Rounded Rectangle 23"/>
        <xdr:cNvSpPr/>
      </xdr:nvSpPr>
      <xdr:spPr>
        <a:xfrm>
          <a:off x="4438650" y="989647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18</xdr:row>
      <xdr:rowOff>78441</xdr:rowOff>
    </xdr:from>
    <xdr:ext cx="10175421" cy="215314"/>
    <xdr:grpSp>
      <xdr:nvGrpSpPr>
        <xdr:cNvPr id="25" name="Group 24"/>
        <xdr:cNvGrpSpPr/>
      </xdr:nvGrpSpPr>
      <xdr:grpSpPr>
        <a:xfrm>
          <a:off x="38100" y="4345641"/>
          <a:ext cx="10175421" cy="215314"/>
          <a:chOff x="38100" y="5869641"/>
          <a:chExt cx="10153650" cy="220756"/>
        </a:xfrm>
      </xdr:grpSpPr>
      <xdr:sp macro="" textlink="">
        <xdr:nvSpPr>
          <xdr:cNvPr id="26" name="Rounded Rectangle 25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Flowchart: Connector 31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440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90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10193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سرجین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7528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36053</xdr:colOff>
      <xdr:row>16</xdr:row>
      <xdr:rowOff>0</xdr:rowOff>
    </xdr:from>
    <xdr:to>
      <xdr:col>9</xdr:col>
      <xdr:colOff>219074</xdr:colOff>
      <xdr:row>18</xdr:row>
      <xdr:rowOff>133349</xdr:rowOff>
    </xdr:to>
    <xdr:sp macro="" textlink="">
      <xdr:nvSpPr>
        <xdr:cNvPr id="5" name="Rounded Rectangle 4"/>
        <xdr:cNvSpPr/>
      </xdr:nvSpPr>
      <xdr:spPr>
        <a:xfrm>
          <a:off x="36053" y="3952875"/>
          <a:ext cx="58980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41826</xdr:colOff>
      <xdr:row>18</xdr:row>
      <xdr:rowOff>169795</xdr:rowOff>
    </xdr:from>
    <xdr:to>
      <xdr:col>6</xdr:col>
      <xdr:colOff>133349</xdr:colOff>
      <xdr:row>21</xdr:row>
      <xdr:rowOff>33619</xdr:rowOff>
    </xdr:to>
    <xdr:sp macro="" textlink="">
      <xdr:nvSpPr>
        <xdr:cNvPr id="6" name="Rounded Rectangle 5"/>
        <xdr:cNvSpPr/>
      </xdr:nvSpPr>
      <xdr:spPr>
        <a:xfrm>
          <a:off x="41826" y="44846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18</xdr:row>
      <xdr:rowOff>171451</xdr:rowOff>
    </xdr:from>
    <xdr:to>
      <xdr:col>9</xdr:col>
      <xdr:colOff>219075</xdr:colOff>
      <xdr:row>21</xdr:row>
      <xdr:rowOff>44825</xdr:rowOff>
    </xdr:to>
    <xdr:sp macro="" textlink="">
      <xdr:nvSpPr>
        <xdr:cNvPr id="7" name="Rounded Rectangle 6"/>
        <xdr:cNvSpPr/>
      </xdr:nvSpPr>
      <xdr:spPr>
        <a:xfrm>
          <a:off x="4514850" y="4486276"/>
          <a:ext cx="14192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21</xdr:row>
      <xdr:rowOff>78441</xdr:rowOff>
    </xdr:from>
    <xdr:to>
      <xdr:col>17</xdr:col>
      <xdr:colOff>457200</xdr:colOff>
      <xdr:row>23</xdr:row>
      <xdr:rowOff>89647</xdr:rowOff>
    </xdr:to>
    <xdr:sp macro="" textlink="">
      <xdr:nvSpPr>
        <xdr:cNvPr id="8" name="Rounded Rectangle 7"/>
        <xdr:cNvSpPr/>
      </xdr:nvSpPr>
      <xdr:spPr>
        <a:xfrm>
          <a:off x="38100" y="4936191"/>
          <a:ext cx="10163175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213487</xdr:colOff>
      <xdr:row>21</xdr:row>
      <xdr:rowOff>150621</xdr:rowOff>
    </xdr:from>
    <xdr:to>
      <xdr:col>1</xdr:col>
      <xdr:colOff>7620</xdr:colOff>
      <xdr:row>23</xdr:row>
      <xdr:rowOff>22860</xdr:rowOff>
    </xdr:to>
    <xdr:sp macro="" textlink="">
      <xdr:nvSpPr>
        <xdr:cNvPr id="9" name="Flowchart: Connector 8"/>
        <xdr:cNvSpPr/>
      </xdr:nvSpPr>
      <xdr:spPr>
        <a:xfrm>
          <a:off x="213487" y="5008371"/>
          <a:ext cx="98933" cy="81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81707</xdr:colOff>
      <xdr:row>21</xdr:row>
      <xdr:rowOff>146596</xdr:rowOff>
    </xdr:from>
    <xdr:to>
      <xdr:col>3</xdr:col>
      <xdr:colOff>179371</xdr:colOff>
      <xdr:row>23</xdr:row>
      <xdr:rowOff>29465</xdr:rowOff>
    </xdr:to>
    <xdr:sp macro="" textlink="">
      <xdr:nvSpPr>
        <xdr:cNvPr id="10" name="Flowchart: Connector 9"/>
        <xdr:cNvSpPr/>
      </xdr:nvSpPr>
      <xdr:spPr>
        <a:xfrm>
          <a:off x="1739057" y="500434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266201</xdr:colOff>
      <xdr:row>21</xdr:row>
      <xdr:rowOff>141515</xdr:rowOff>
    </xdr:from>
    <xdr:to>
      <xdr:col>4</xdr:col>
      <xdr:colOff>366785</xdr:colOff>
      <xdr:row>23</xdr:row>
      <xdr:rowOff>24384</xdr:rowOff>
    </xdr:to>
    <xdr:sp macro="" textlink="">
      <xdr:nvSpPr>
        <xdr:cNvPr id="11" name="Flowchart: Connector 10"/>
        <xdr:cNvSpPr/>
      </xdr:nvSpPr>
      <xdr:spPr>
        <a:xfrm>
          <a:off x="2837951" y="499926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258106</xdr:colOff>
      <xdr:row>21</xdr:row>
      <xdr:rowOff>137531</xdr:rowOff>
    </xdr:from>
    <xdr:to>
      <xdr:col>14</xdr:col>
      <xdr:colOff>361882</xdr:colOff>
      <xdr:row>23</xdr:row>
      <xdr:rowOff>21661</xdr:rowOff>
    </xdr:to>
    <xdr:sp macro="" textlink="">
      <xdr:nvSpPr>
        <xdr:cNvPr id="12" name="Flowchart: Connector 11"/>
        <xdr:cNvSpPr/>
      </xdr:nvSpPr>
      <xdr:spPr>
        <a:xfrm>
          <a:off x="8621056" y="4995281"/>
          <a:ext cx="10377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646933</xdr:colOff>
      <xdr:row>21</xdr:row>
      <xdr:rowOff>140778</xdr:rowOff>
    </xdr:from>
    <xdr:to>
      <xdr:col>5</xdr:col>
      <xdr:colOff>747517</xdr:colOff>
      <xdr:row>23</xdr:row>
      <xdr:rowOff>24908</xdr:rowOff>
    </xdr:to>
    <xdr:sp macro="" textlink="">
      <xdr:nvSpPr>
        <xdr:cNvPr id="13" name="Flowchart: Connector 12"/>
        <xdr:cNvSpPr/>
      </xdr:nvSpPr>
      <xdr:spPr>
        <a:xfrm>
          <a:off x="4209283" y="4998528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459998</xdr:colOff>
      <xdr:row>21</xdr:row>
      <xdr:rowOff>142183</xdr:rowOff>
    </xdr:from>
    <xdr:to>
      <xdr:col>11</xdr:col>
      <xdr:colOff>564298</xdr:colOff>
      <xdr:row>23</xdr:row>
      <xdr:rowOff>26313</xdr:rowOff>
    </xdr:to>
    <xdr:sp macro="" textlink="">
      <xdr:nvSpPr>
        <xdr:cNvPr id="14" name="Flowchart: Connector 13"/>
        <xdr:cNvSpPr/>
      </xdr:nvSpPr>
      <xdr:spPr>
        <a:xfrm>
          <a:off x="7079873" y="4999933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289794</xdr:colOff>
      <xdr:row>21</xdr:row>
      <xdr:rowOff>148595</xdr:rowOff>
    </xdr:from>
    <xdr:to>
      <xdr:col>9</xdr:col>
      <xdr:colOff>19050</xdr:colOff>
      <xdr:row>23</xdr:row>
      <xdr:rowOff>22860</xdr:rowOff>
    </xdr:to>
    <xdr:sp macro="" textlink="">
      <xdr:nvSpPr>
        <xdr:cNvPr id="15" name="Flowchart: Connector 14"/>
        <xdr:cNvSpPr/>
      </xdr:nvSpPr>
      <xdr:spPr>
        <a:xfrm>
          <a:off x="5633319" y="5006345"/>
          <a:ext cx="100731" cy="838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6</xdr:row>
      <xdr:rowOff>10584</xdr:rowOff>
    </xdr:from>
    <xdr:to>
      <xdr:col>17</xdr:col>
      <xdr:colOff>1</xdr:colOff>
      <xdr:row>6</xdr:row>
      <xdr:rowOff>285750</xdr:rowOff>
    </xdr:to>
    <xdr:sp macro="" textlink="">
      <xdr:nvSpPr>
        <xdr:cNvPr id="16" name="TextBox 15"/>
        <xdr:cNvSpPr txBox="1"/>
      </xdr:nvSpPr>
      <xdr:spPr>
        <a:xfrm>
          <a:off x="8954558" y="117263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7"/>
  <sheetViews>
    <sheetView view="pageLayout" topLeftCell="A3" zoomScale="115" zoomScaleNormal="100" zoomScalePageLayoutView="115" workbookViewId="0">
      <selection activeCell="E8" sqref="E8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K1" s="167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10202</v>
      </c>
      <c r="M2" s="14">
        <v>2060</v>
      </c>
      <c r="N2" s="14">
        <v>1</v>
      </c>
      <c r="O2" s="10"/>
      <c r="P2" s="10"/>
      <c r="R2" s="1"/>
    </row>
    <row r="3" spans="1:18" x14ac:dyDescent="0.25">
      <c r="K3" s="14" t="s">
        <v>0</v>
      </c>
      <c r="L3" s="14" t="s">
        <v>273</v>
      </c>
      <c r="M3" s="14"/>
      <c r="N3" s="14"/>
      <c r="O3" s="10"/>
      <c r="P3" s="10"/>
      <c r="R3" s="1"/>
    </row>
    <row r="4" spans="1:18" ht="21.7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92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51.75" customHeight="1" x14ac:dyDescent="0.25">
      <c r="A7" s="115">
        <v>1</v>
      </c>
      <c r="B7" s="37" t="s">
        <v>18</v>
      </c>
      <c r="C7" s="33" t="s">
        <v>433</v>
      </c>
      <c r="D7" s="33" t="s">
        <v>218</v>
      </c>
      <c r="E7" s="33" t="s">
        <v>288</v>
      </c>
      <c r="F7" s="33" t="s">
        <v>340</v>
      </c>
      <c r="G7" s="115" t="s">
        <v>18</v>
      </c>
      <c r="H7" s="180" t="s">
        <v>471</v>
      </c>
      <c r="I7" s="181"/>
      <c r="J7" s="182"/>
      <c r="K7" s="37">
        <v>2</v>
      </c>
      <c r="L7" s="37"/>
      <c r="M7" s="37"/>
      <c r="N7" s="37"/>
      <c r="O7" s="37"/>
      <c r="P7" s="38"/>
      <c r="Q7" s="38"/>
      <c r="R7" s="39"/>
    </row>
    <row r="8" spans="1:18" ht="48.75" customHeight="1" x14ac:dyDescent="0.25">
      <c r="A8" s="115">
        <v>2</v>
      </c>
      <c r="B8" s="37" t="s">
        <v>18</v>
      </c>
      <c r="C8" s="33" t="s">
        <v>433</v>
      </c>
      <c r="D8" s="33" t="s">
        <v>434</v>
      </c>
      <c r="E8" s="33" t="s">
        <v>288</v>
      </c>
      <c r="F8" s="33" t="s">
        <v>340</v>
      </c>
      <c r="G8" s="115" t="s">
        <v>18</v>
      </c>
      <c r="H8" s="180" t="s">
        <v>472</v>
      </c>
      <c r="I8" s="181"/>
      <c r="J8" s="182"/>
      <c r="K8" s="37"/>
      <c r="L8" s="37"/>
      <c r="M8" s="37"/>
      <c r="N8" s="37"/>
      <c r="O8" s="37"/>
      <c r="P8" s="38"/>
      <c r="Q8" s="38"/>
      <c r="R8" s="39"/>
    </row>
    <row r="9" spans="1:18" x14ac:dyDescent="0.25">
      <c r="A9" s="115">
        <v>3</v>
      </c>
      <c r="B9" s="37" t="s">
        <v>18</v>
      </c>
      <c r="C9" s="33"/>
      <c r="D9" s="33"/>
      <c r="E9" s="33"/>
      <c r="F9" s="37"/>
      <c r="G9" s="115"/>
      <c r="H9" s="183"/>
      <c r="I9" s="184"/>
      <c r="J9" s="185"/>
      <c r="K9" s="37"/>
      <c r="L9" s="37"/>
      <c r="M9" s="37"/>
      <c r="N9" s="37"/>
      <c r="O9" s="37"/>
      <c r="P9" s="38"/>
      <c r="Q9" s="38"/>
      <c r="R9" s="39"/>
    </row>
    <row r="10" spans="1:18" x14ac:dyDescent="0.25">
      <c r="A10" s="115">
        <v>4</v>
      </c>
      <c r="B10" s="37" t="s">
        <v>18</v>
      </c>
      <c r="C10" s="115"/>
      <c r="D10" s="33"/>
      <c r="E10" s="33"/>
      <c r="F10" s="37"/>
      <c r="G10" s="115"/>
      <c r="H10" s="183"/>
      <c r="I10" s="181"/>
      <c r="J10" s="182"/>
      <c r="K10" s="37"/>
      <c r="L10" s="37"/>
      <c r="M10" s="37"/>
      <c r="N10" s="37"/>
      <c r="O10" s="37"/>
      <c r="P10" s="38"/>
      <c r="Q10" s="38"/>
      <c r="R10" s="39"/>
    </row>
    <row r="11" spans="1:18" ht="1.5" customHeight="1" x14ac:dyDescent="0.25">
      <c r="A11" s="71"/>
      <c r="B11" s="72"/>
      <c r="C11" s="102"/>
      <c r="D11" s="19"/>
      <c r="E11" s="19"/>
      <c r="F11" s="19"/>
      <c r="G11" s="71"/>
      <c r="H11" s="186"/>
      <c r="I11" s="187"/>
      <c r="J11" s="187"/>
      <c r="K11" s="72"/>
      <c r="L11" s="72"/>
      <c r="M11" s="72"/>
      <c r="N11" s="72"/>
      <c r="O11" s="72"/>
      <c r="P11" s="108"/>
      <c r="Q11" s="108"/>
      <c r="R11" s="109"/>
    </row>
    <row r="12" spans="1:18" ht="1.5" customHeight="1" x14ac:dyDescent="0.25">
      <c r="A12" s="71"/>
      <c r="B12" s="72"/>
      <c r="C12" s="102"/>
      <c r="D12" s="19"/>
      <c r="E12" s="19"/>
      <c r="F12" s="19"/>
      <c r="G12" s="71"/>
      <c r="H12" s="169"/>
      <c r="I12" s="170"/>
      <c r="J12" s="170"/>
      <c r="K12" s="72"/>
      <c r="L12" s="72"/>
      <c r="M12" s="72"/>
      <c r="N12" s="72"/>
      <c r="O12" s="72"/>
      <c r="P12" s="108"/>
      <c r="Q12" s="108"/>
      <c r="R12" s="109"/>
    </row>
    <row r="13" spans="1:18" ht="3.75" customHeight="1" x14ac:dyDescent="0.35">
      <c r="A13" s="18"/>
      <c r="B13" s="18"/>
      <c r="C13" s="19"/>
      <c r="D13" s="19"/>
      <c r="E13" s="25"/>
      <c r="F13" s="19"/>
      <c r="G13" s="10"/>
      <c r="H13" s="13"/>
      <c r="I13" s="20"/>
      <c r="J13" s="20"/>
      <c r="K13" s="20"/>
      <c r="L13" s="26"/>
      <c r="M13" s="26"/>
      <c r="N13" s="27"/>
      <c r="O13" s="28"/>
      <c r="P13" s="21"/>
      <c r="Q13" s="21"/>
      <c r="R13" s="22"/>
    </row>
    <row r="14" spans="1:18" x14ac:dyDescent="0.25">
      <c r="K14" s="188" t="s">
        <v>11</v>
      </c>
      <c r="L14" s="188"/>
      <c r="M14" s="188"/>
      <c r="N14" s="188"/>
      <c r="O14" s="188"/>
      <c r="P14" s="188"/>
      <c r="Q14" s="167" t="s">
        <v>7</v>
      </c>
      <c r="R14" s="167" t="s">
        <v>5</v>
      </c>
    </row>
    <row r="15" spans="1:18" x14ac:dyDescent="0.25">
      <c r="K15" s="189"/>
      <c r="L15" s="189"/>
      <c r="M15" s="189"/>
      <c r="N15" s="189"/>
      <c r="O15" s="189"/>
      <c r="P15" s="189"/>
      <c r="Q15" s="8"/>
      <c r="R15" s="168"/>
    </row>
    <row r="16" spans="1:18" x14ac:dyDescent="0.25">
      <c r="K16" s="176"/>
      <c r="L16" s="176"/>
      <c r="M16" s="176"/>
      <c r="N16" s="176"/>
      <c r="O16" s="176"/>
      <c r="P16" s="176"/>
      <c r="Q16" s="166"/>
      <c r="R16" s="166"/>
    </row>
    <row r="17" spans="1:18" x14ac:dyDescent="0.25">
      <c r="K17" s="188" t="s">
        <v>14</v>
      </c>
      <c r="L17" s="188"/>
      <c r="M17" s="188"/>
      <c r="N17" s="188"/>
      <c r="O17" s="188"/>
      <c r="P17" s="188"/>
      <c r="Q17" s="167" t="s">
        <v>7</v>
      </c>
      <c r="R17" s="167" t="s">
        <v>5</v>
      </c>
    </row>
    <row r="18" spans="1:18" x14ac:dyDescent="0.25">
      <c r="A18" s="1"/>
      <c r="B18" s="1"/>
      <c r="C18" s="1"/>
      <c r="D18" s="1"/>
      <c r="E18" s="1"/>
      <c r="F18" s="1"/>
      <c r="G18" s="1"/>
      <c r="K18" s="189"/>
      <c r="L18" s="189"/>
      <c r="M18" s="189"/>
      <c r="N18" s="189"/>
      <c r="O18" s="189"/>
      <c r="P18" s="189"/>
      <c r="Q18" s="168"/>
      <c r="R18" s="168"/>
    </row>
    <row r="19" spans="1:18" x14ac:dyDescent="0.25">
      <c r="A19" s="1"/>
      <c r="B19" s="1"/>
      <c r="C19" s="1"/>
      <c r="D19" s="1"/>
      <c r="E19" s="1"/>
      <c r="F19" s="1"/>
      <c r="G19" s="1"/>
    </row>
    <row r="20" spans="1:18" x14ac:dyDescent="0.25">
      <c r="A20" s="1"/>
      <c r="B20" s="1"/>
      <c r="C20" s="1"/>
      <c r="D20" s="1"/>
      <c r="E20" s="1"/>
      <c r="F20" s="1"/>
      <c r="G20" s="1"/>
      <c r="K20" s="176"/>
      <c r="L20" s="176"/>
      <c r="M20" s="176"/>
      <c r="N20" s="176"/>
      <c r="O20" s="176"/>
      <c r="P20" s="176"/>
      <c r="Q20" s="166"/>
      <c r="R20" s="166"/>
    </row>
    <row r="21" spans="1:18" x14ac:dyDescent="0.25">
      <c r="A21" s="1"/>
      <c r="B21" s="1"/>
      <c r="C21" s="1"/>
      <c r="D21" s="1"/>
      <c r="E21" s="1"/>
      <c r="F21" s="1"/>
      <c r="G21" s="1"/>
      <c r="K21" s="6"/>
      <c r="L21" s="6"/>
      <c r="M21" s="6"/>
      <c r="N21" s="6"/>
      <c r="O21" s="6"/>
      <c r="P21" s="6"/>
      <c r="Q21" s="166"/>
      <c r="R21" s="166"/>
    </row>
    <row r="22" spans="1:18" x14ac:dyDescent="0.25">
      <c r="A22" s="1"/>
      <c r="B22" s="1"/>
      <c r="C22" s="1"/>
      <c r="D22" s="1"/>
      <c r="E22" s="1"/>
      <c r="F22" s="1"/>
      <c r="G22" s="1"/>
      <c r="K22" s="6"/>
      <c r="L22" s="6"/>
      <c r="M22" s="6"/>
      <c r="N22" s="6"/>
      <c r="O22" s="6"/>
      <c r="P22" s="6"/>
      <c r="Q22" s="166"/>
      <c r="R22" s="166"/>
    </row>
    <row r="23" spans="1:18" x14ac:dyDescent="0.25">
      <c r="A23" s="1"/>
      <c r="B23" s="1"/>
      <c r="C23" s="1"/>
      <c r="D23" s="1"/>
      <c r="E23" s="1"/>
      <c r="F23" s="1"/>
      <c r="G23" s="1"/>
      <c r="K23" s="6"/>
      <c r="L23" s="6"/>
      <c r="M23" s="6"/>
      <c r="N23" s="6"/>
      <c r="O23" s="6"/>
      <c r="P23" s="6"/>
      <c r="Q23" s="166"/>
      <c r="R23" s="166"/>
    </row>
    <row r="24" spans="1:18" x14ac:dyDescent="0.25">
      <c r="A24" s="1"/>
      <c r="B24" s="1"/>
      <c r="C24" s="1"/>
      <c r="D24" s="1"/>
      <c r="E24" s="1"/>
      <c r="F24" s="1"/>
      <c r="G24" s="1"/>
      <c r="K24" s="6"/>
      <c r="L24" s="6"/>
      <c r="M24" s="6"/>
      <c r="N24" s="6"/>
      <c r="O24" s="6"/>
      <c r="P24" s="6"/>
      <c r="Q24" s="166"/>
      <c r="R24" s="166"/>
    </row>
    <row r="25" spans="1:18" x14ac:dyDescent="0.25">
      <c r="A25" s="1"/>
      <c r="B25" s="1"/>
      <c r="C25" s="1"/>
      <c r="D25" s="1"/>
      <c r="E25" s="1"/>
      <c r="F25" s="1"/>
      <c r="G25" s="1"/>
      <c r="K25" s="6"/>
      <c r="L25" s="6"/>
      <c r="M25" s="6"/>
      <c r="N25" s="6"/>
      <c r="O25" s="6"/>
      <c r="P25" s="6"/>
      <c r="Q25" s="166"/>
      <c r="R25" s="166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166"/>
      <c r="R26" s="166"/>
    </row>
    <row r="27" spans="1:18" x14ac:dyDescent="0.25">
      <c r="A27" s="1"/>
      <c r="B27" s="1"/>
      <c r="C27" s="1"/>
      <c r="D27" s="1"/>
      <c r="E27" s="1"/>
      <c r="F27" s="1"/>
      <c r="G27" s="1"/>
      <c r="K27" s="6"/>
      <c r="L27" s="6"/>
      <c r="M27" s="6"/>
      <c r="N27" s="6"/>
      <c r="O27" s="6"/>
      <c r="P27" s="6"/>
      <c r="Q27" s="166"/>
      <c r="R27" s="166"/>
    </row>
  </sheetData>
  <mergeCells count="12">
    <mergeCell ref="K20:P20"/>
    <mergeCell ref="H6:J6"/>
    <mergeCell ref="H7:J7"/>
    <mergeCell ref="H8:J8"/>
    <mergeCell ref="H9:J9"/>
    <mergeCell ref="H10:J10"/>
    <mergeCell ref="H11:J11"/>
    <mergeCell ref="K14:P14"/>
    <mergeCell ref="K15:P15"/>
    <mergeCell ref="K16:P16"/>
    <mergeCell ref="K17:P17"/>
    <mergeCell ref="K18:P18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"/>
  <sheetViews>
    <sheetView view="pageLayout" zoomScaleNormal="100" workbookViewId="0">
      <selection activeCell="R1" sqref="A1:R20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9" width="5.7109375" customWidth="1"/>
    <col min="10" max="10" width="3" customWidth="1"/>
    <col min="11" max="11" width="8.5703125" customWidth="1"/>
    <col min="12" max="12" width="7.85546875" bestFit="1" customWidth="1"/>
    <col min="13" max="13" width="8" bestFit="1" customWidth="1"/>
    <col min="14" max="14" width="8.7109375" customWidth="1"/>
    <col min="15" max="15" width="3.140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2030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15" t="s">
        <v>55</v>
      </c>
      <c r="H6" s="212" t="s">
        <v>88</v>
      </c>
      <c r="I6" s="178"/>
      <c r="J6" s="179"/>
      <c r="K6" s="15" t="s">
        <v>172</v>
      </c>
      <c r="L6" s="15" t="s">
        <v>92</v>
      </c>
      <c r="M6" s="15" t="s">
        <v>93</v>
      </c>
      <c r="N6" s="212" t="s">
        <v>173</v>
      </c>
      <c r="O6" s="216"/>
      <c r="P6" s="2" t="s">
        <v>8</v>
      </c>
      <c r="Q6" s="2" t="s">
        <v>9</v>
      </c>
      <c r="R6" s="9" t="s">
        <v>13</v>
      </c>
    </row>
    <row r="7" spans="1:18" ht="17.25" customHeight="1" x14ac:dyDescent="0.35">
      <c r="A7" s="34">
        <v>1</v>
      </c>
      <c r="B7" s="87" t="s">
        <v>18</v>
      </c>
      <c r="C7" s="33" t="s">
        <v>30</v>
      </c>
      <c r="D7" s="33" t="s">
        <v>174</v>
      </c>
      <c r="E7" s="33" t="s">
        <v>175</v>
      </c>
      <c r="F7" s="33" t="s">
        <v>176</v>
      </c>
      <c r="G7" s="34" t="s">
        <v>454</v>
      </c>
      <c r="H7" s="213">
        <v>1450</v>
      </c>
      <c r="I7" s="214"/>
      <c r="J7" s="215"/>
      <c r="K7" s="34" t="s">
        <v>18</v>
      </c>
      <c r="L7" s="171"/>
      <c r="M7" s="34">
        <v>1</v>
      </c>
      <c r="N7" s="217" t="s">
        <v>177</v>
      </c>
      <c r="O7" s="218"/>
      <c r="P7" s="82"/>
      <c r="Q7" s="82"/>
      <c r="R7" s="83"/>
    </row>
    <row r="8" spans="1:18" ht="17.25" customHeight="1" x14ac:dyDescent="0.35">
      <c r="A8" s="34">
        <v>2</v>
      </c>
      <c r="B8" s="87" t="s">
        <v>18</v>
      </c>
      <c r="C8" s="33" t="s">
        <v>30</v>
      </c>
      <c r="D8" s="33" t="s">
        <v>174</v>
      </c>
      <c r="E8" s="33" t="s">
        <v>175</v>
      </c>
      <c r="F8" s="33" t="s">
        <v>176</v>
      </c>
      <c r="G8" s="34" t="s">
        <v>343</v>
      </c>
      <c r="H8" s="213">
        <v>1450</v>
      </c>
      <c r="I8" s="214"/>
      <c r="J8" s="215"/>
      <c r="K8" s="34" t="s">
        <v>18</v>
      </c>
      <c r="L8" s="171"/>
      <c r="M8" s="34">
        <v>1</v>
      </c>
      <c r="N8" s="217" t="s">
        <v>177</v>
      </c>
      <c r="O8" s="218"/>
      <c r="P8" s="82"/>
      <c r="Q8" s="82"/>
      <c r="R8" s="83"/>
    </row>
    <row r="9" spans="1:18" ht="17.25" customHeight="1" x14ac:dyDescent="0.35">
      <c r="A9" s="34">
        <v>3</v>
      </c>
      <c r="B9" s="87" t="s">
        <v>18</v>
      </c>
      <c r="C9" s="33" t="s">
        <v>30</v>
      </c>
      <c r="D9" s="33" t="s">
        <v>174</v>
      </c>
      <c r="E9" s="33" t="s">
        <v>175</v>
      </c>
      <c r="F9" s="33" t="s">
        <v>176</v>
      </c>
      <c r="G9" s="34" t="s">
        <v>455</v>
      </c>
      <c r="H9" s="213">
        <v>1450</v>
      </c>
      <c r="I9" s="214"/>
      <c r="J9" s="215"/>
      <c r="K9" s="34" t="s">
        <v>18</v>
      </c>
      <c r="L9" s="171"/>
      <c r="M9" s="34">
        <v>3</v>
      </c>
      <c r="N9" s="217" t="s">
        <v>177</v>
      </c>
      <c r="O9" s="218"/>
      <c r="P9" s="82"/>
      <c r="Q9" s="82"/>
      <c r="R9" s="83"/>
    </row>
    <row r="10" spans="1:18" ht="7.5" customHeight="1" x14ac:dyDescent="0.35">
      <c r="A10" s="18"/>
      <c r="B10" s="18"/>
      <c r="C10" s="19"/>
      <c r="D10" s="19"/>
      <c r="E10" s="25"/>
      <c r="F10" s="19"/>
      <c r="G10" s="10"/>
      <c r="H10" s="13"/>
      <c r="I10" s="20"/>
      <c r="J10" s="20"/>
      <c r="K10" s="20"/>
      <c r="L10" s="26"/>
      <c r="M10" s="26"/>
      <c r="N10" s="27"/>
      <c r="O10" s="28"/>
      <c r="P10" s="21"/>
      <c r="Q10" s="21"/>
      <c r="R10" s="22"/>
    </row>
    <row r="11" spans="1:18" x14ac:dyDescent="0.25">
      <c r="K11" s="188" t="s">
        <v>11</v>
      </c>
      <c r="L11" s="188"/>
      <c r="M11" s="188"/>
      <c r="N11" s="188"/>
      <c r="O11" s="188"/>
      <c r="P11" s="188"/>
      <c r="Q11" s="75" t="s">
        <v>7</v>
      </c>
      <c r="R11" s="75" t="s">
        <v>5</v>
      </c>
    </row>
    <row r="12" spans="1:18" x14ac:dyDescent="0.25">
      <c r="K12" s="189"/>
      <c r="L12" s="189"/>
      <c r="M12" s="189"/>
      <c r="N12" s="189"/>
      <c r="O12" s="189"/>
      <c r="P12" s="189"/>
      <c r="Q12" s="8"/>
      <c r="R12" s="76"/>
    </row>
    <row r="13" spans="1:18" x14ac:dyDescent="0.25">
      <c r="K13" s="176"/>
      <c r="L13" s="176"/>
      <c r="M13" s="176"/>
      <c r="N13" s="176"/>
      <c r="O13" s="176"/>
      <c r="P13" s="176"/>
      <c r="Q13" s="77"/>
      <c r="R13" s="77"/>
    </row>
    <row r="14" spans="1:18" x14ac:dyDescent="0.25">
      <c r="K14" s="188" t="s">
        <v>14</v>
      </c>
      <c r="L14" s="188"/>
      <c r="M14" s="188"/>
      <c r="N14" s="188"/>
      <c r="O14" s="188"/>
      <c r="P14" s="188"/>
      <c r="Q14" s="75" t="s">
        <v>7</v>
      </c>
      <c r="R14" s="75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189"/>
      <c r="L15" s="189"/>
      <c r="M15" s="189"/>
      <c r="N15" s="189"/>
      <c r="O15" s="189"/>
      <c r="P15" s="189"/>
      <c r="Q15" s="76"/>
      <c r="R15" s="76"/>
    </row>
    <row r="16" spans="1:18" x14ac:dyDescent="0.25">
      <c r="A16" s="1"/>
      <c r="B16" s="1"/>
      <c r="C16" s="1"/>
      <c r="D16" s="1"/>
      <c r="E16" s="1"/>
      <c r="F16" s="1"/>
      <c r="G16" s="1"/>
    </row>
    <row r="17" spans="1:18" ht="2.25" customHeight="1" x14ac:dyDescent="0.25">
      <c r="A17" s="1"/>
      <c r="B17" s="1"/>
      <c r="C17" s="1"/>
      <c r="D17" s="1"/>
      <c r="E17" s="1"/>
      <c r="F17" s="1"/>
      <c r="G17" s="1"/>
      <c r="K17" s="176"/>
      <c r="L17" s="176"/>
      <c r="M17" s="176"/>
      <c r="N17" s="176"/>
      <c r="O17" s="176"/>
      <c r="P17" s="176"/>
      <c r="Q17" s="77"/>
      <c r="R17" s="77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77"/>
      <c r="R18" s="77"/>
    </row>
    <row r="19" spans="1:18" x14ac:dyDescent="0.25">
      <c r="B19" s="1"/>
      <c r="C19" s="1"/>
      <c r="D19" s="1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14">
    <mergeCell ref="K17:P17"/>
    <mergeCell ref="H6:J6"/>
    <mergeCell ref="N6:O6"/>
    <mergeCell ref="H7:J7"/>
    <mergeCell ref="N7:O7"/>
    <mergeCell ref="K11:P11"/>
    <mergeCell ref="K12:P12"/>
    <mergeCell ref="K13:P13"/>
    <mergeCell ref="K14:P14"/>
    <mergeCell ref="K15:P15"/>
    <mergeCell ref="H8:J8"/>
    <mergeCell ref="N8:O8"/>
    <mergeCell ref="H9:J9"/>
    <mergeCell ref="N9:O9"/>
  </mergeCells>
  <pageMargins left="0.13541666666666666" right="0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8"/>
  <sheetViews>
    <sheetView view="pageLayout" topLeftCell="A5" zoomScale="85" zoomScaleNormal="100" zoomScalePageLayoutView="85" workbookViewId="0">
      <selection activeCell="H13" sqref="H13:J1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.7109375" customWidth="1"/>
    <col min="5" max="5" width="9.85546875" customWidth="1"/>
    <col min="6" max="6" width="10.140625" customWidth="1"/>
    <col min="7" max="7" width="8.85546875" customWidth="1"/>
    <col min="8" max="8" width="5.7109375" customWidth="1"/>
    <col min="9" max="9" width="4.5703125" customWidth="1"/>
    <col min="10" max="10" width="4" customWidth="1"/>
    <col min="11" max="11" width="8.5703125" customWidth="1"/>
    <col min="12" max="12" width="7.85546875" bestFit="1" customWidth="1"/>
    <col min="13" max="13" width="8" bestFit="1" customWidth="1"/>
    <col min="14" max="14" width="8.7109375" customWidth="1"/>
    <col min="15" max="15" width="7.425781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67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2010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487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15" t="s">
        <v>87</v>
      </c>
      <c r="H6" s="212" t="s">
        <v>88</v>
      </c>
      <c r="I6" s="178"/>
      <c r="J6" s="179"/>
      <c r="K6" s="15" t="s">
        <v>89</v>
      </c>
      <c r="L6" s="15" t="s">
        <v>90</v>
      </c>
      <c r="M6" s="15" t="s">
        <v>91</v>
      </c>
      <c r="N6" s="15" t="s">
        <v>92</v>
      </c>
      <c r="O6" s="15" t="s">
        <v>93</v>
      </c>
      <c r="P6" s="2" t="s">
        <v>8</v>
      </c>
      <c r="Q6" s="2" t="s">
        <v>9</v>
      </c>
      <c r="R6" s="9" t="s">
        <v>13</v>
      </c>
    </row>
    <row r="7" spans="1:18" ht="17.25" customHeight="1" x14ac:dyDescent="0.35">
      <c r="A7" s="34">
        <v>1</v>
      </c>
      <c r="B7" s="87" t="s">
        <v>18</v>
      </c>
      <c r="C7" s="33" t="s">
        <v>30</v>
      </c>
      <c r="D7" s="33" t="s">
        <v>61</v>
      </c>
      <c r="E7" s="33" t="s">
        <v>94</v>
      </c>
      <c r="F7" s="33" t="s">
        <v>94</v>
      </c>
      <c r="G7" s="34" t="s">
        <v>187</v>
      </c>
      <c r="H7" s="194" t="s">
        <v>483</v>
      </c>
      <c r="I7" s="191"/>
      <c r="J7" s="192"/>
      <c r="K7" s="47" t="s">
        <v>169</v>
      </c>
      <c r="L7" s="33" t="s">
        <v>170</v>
      </c>
      <c r="M7" s="47" t="s">
        <v>171</v>
      </c>
      <c r="N7" s="175" t="s">
        <v>18</v>
      </c>
      <c r="O7" s="88">
        <v>1</v>
      </c>
      <c r="P7" s="82"/>
      <c r="Q7" s="82"/>
      <c r="R7" s="83"/>
    </row>
    <row r="8" spans="1:18" ht="17.25" customHeight="1" x14ac:dyDescent="0.35">
      <c r="A8" s="34">
        <v>2</v>
      </c>
      <c r="B8" s="87" t="s">
        <v>18</v>
      </c>
      <c r="C8" s="33" t="s">
        <v>30</v>
      </c>
      <c r="D8" s="33" t="s">
        <v>61</v>
      </c>
      <c r="E8" s="33" t="s">
        <v>94</v>
      </c>
      <c r="F8" s="33" t="s">
        <v>94</v>
      </c>
      <c r="G8" s="34" t="s">
        <v>470</v>
      </c>
      <c r="H8" s="194" t="s">
        <v>483</v>
      </c>
      <c r="I8" s="191"/>
      <c r="J8" s="192"/>
      <c r="K8" s="47" t="s">
        <v>169</v>
      </c>
      <c r="L8" s="33" t="s">
        <v>170</v>
      </c>
      <c r="M8" s="47" t="s">
        <v>171</v>
      </c>
      <c r="N8" s="175" t="s">
        <v>18</v>
      </c>
      <c r="O8" s="88">
        <v>3</v>
      </c>
      <c r="P8" s="82"/>
      <c r="Q8" s="82"/>
      <c r="R8" s="83"/>
    </row>
    <row r="9" spans="1:18" ht="17.25" customHeight="1" x14ac:dyDescent="0.35">
      <c r="A9" s="34">
        <v>3</v>
      </c>
      <c r="B9" s="87" t="s">
        <v>18</v>
      </c>
      <c r="C9" s="33" t="s">
        <v>30</v>
      </c>
      <c r="D9" s="33" t="s">
        <v>61</v>
      </c>
      <c r="E9" s="33" t="s">
        <v>94</v>
      </c>
      <c r="F9" s="33" t="s">
        <v>94</v>
      </c>
      <c r="G9" s="34" t="s">
        <v>332</v>
      </c>
      <c r="H9" s="194" t="s">
        <v>483</v>
      </c>
      <c r="I9" s="191"/>
      <c r="J9" s="192"/>
      <c r="K9" s="47" t="s">
        <v>169</v>
      </c>
      <c r="L9" s="33" t="s">
        <v>170</v>
      </c>
      <c r="M9" s="47" t="s">
        <v>171</v>
      </c>
      <c r="N9" s="175" t="s">
        <v>18</v>
      </c>
      <c r="O9" s="88">
        <v>1</v>
      </c>
      <c r="P9" s="82"/>
      <c r="Q9" s="82"/>
      <c r="R9" s="83"/>
    </row>
    <row r="10" spans="1:18" ht="17.25" customHeight="1" x14ac:dyDescent="0.35">
      <c r="A10" s="34">
        <v>4</v>
      </c>
      <c r="B10" s="87" t="s">
        <v>18</v>
      </c>
      <c r="C10" s="33" t="s">
        <v>212</v>
      </c>
      <c r="D10" s="33" t="s">
        <v>336</v>
      </c>
      <c r="E10" s="33" t="s">
        <v>335</v>
      </c>
      <c r="F10" s="33" t="s">
        <v>335</v>
      </c>
      <c r="G10" s="34" t="s">
        <v>333</v>
      </c>
      <c r="H10" s="194" t="s">
        <v>334</v>
      </c>
      <c r="I10" s="191"/>
      <c r="J10" s="192"/>
      <c r="K10" s="47" t="s">
        <v>169</v>
      </c>
      <c r="L10" s="33" t="s">
        <v>170</v>
      </c>
      <c r="M10" s="47" t="s">
        <v>171</v>
      </c>
      <c r="N10" s="175" t="s">
        <v>18</v>
      </c>
      <c r="O10" s="88">
        <v>2</v>
      </c>
      <c r="P10" s="82"/>
      <c r="Q10" s="82"/>
      <c r="R10" s="83">
        <f ca="1">+R10:BA12</f>
        <v>0</v>
      </c>
    </row>
    <row r="11" spans="1:18" ht="17.25" customHeight="1" x14ac:dyDescent="0.35">
      <c r="A11" s="34">
        <v>5</v>
      </c>
      <c r="B11" s="87" t="s">
        <v>18</v>
      </c>
      <c r="C11" s="33" t="s">
        <v>218</v>
      </c>
      <c r="D11" s="33" t="s">
        <v>340</v>
      </c>
      <c r="E11" s="33" t="s">
        <v>94</v>
      </c>
      <c r="F11" s="33" t="s">
        <v>94</v>
      </c>
      <c r="G11" s="34" t="s">
        <v>337</v>
      </c>
      <c r="H11" s="194" t="s">
        <v>338</v>
      </c>
      <c r="I11" s="191"/>
      <c r="J11" s="192"/>
      <c r="K11" s="47" t="s">
        <v>169</v>
      </c>
      <c r="L11" s="33" t="s">
        <v>339</v>
      </c>
      <c r="M11" s="47" t="s">
        <v>171</v>
      </c>
      <c r="N11" s="175" t="s">
        <v>18</v>
      </c>
      <c r="O11" s="88">
        <v>4</v>
      </c>
      <c r="P11" s="82"/>
      <c r="Q11" s="82"/>
      <c r="R11" s="83"/>
    </row>
    <row r="12" spans="1:18" ht="17.25" customHeight="1" x14ac:dyDescent="0.35">
      <c r="A12" s="34">
        <v>6</v>
      </c>
      <c r="B12" s="87" t="s">
        <v>18</v>
      </c>
      <c r="C12" s="33" t="s">
        <v>69</v>
      </c>
      <c r="D12" s="33" t="s">
        <v>342</v>
      </c>
      <c r="E12" s="33" t="s">
        <v>335</v>
      </c>
      <c r="F12" s="33" t="s">
        <v>335</v>
      </c>
      <c r="G12" s="34" t="s">
        <v>341</v>
      </c>
      <c r="H12" s="194" t="s">
        <v>483</v>
      </c>
      <c r="I12" s="191"/>
      <c r="J12" s="192"/>
      <c r="K12" s="47" t="s">
        <v>169</v>
      </c>
      <c r="L12" s="33" t="s">
        <v>170</v>
      </c>
      <c r="M12" s="47" t="s">
        <v>171</v>
      </c>
      <c r="N12" s="175" t="s">
        <v>18</v>
      </c>
      <c r="O12" s="88">
        <v>2</v>
      </c>
      <c r="P12" s="82"/>
      <c r="Q12" s="82"/>
      <c r="R12" s="83"/>
    </row>
    <row r="13" spans="1:18" ht="17.25" customHeight="1" x14ac:dyDescent="0.35">
      <c r="A13" s="34">
        <v>7</v>
      </c>
      <c r="B13" s="87" t="s">
        <v>18</v>
      </c>
      <c r="C13" s="33" t="s">
        <v>185</v>
      </c>
      <c r="D13" s="33" t="s">
        <v>288</v>
      </c>
      <c r="E13" s="33" t="s">
        <v>94</v>
      </c>
      <c r="F13" s="33" t="s">
        <v>94</v>
      </c>
      <c r="G13" s="34" t="s">
        <v>484</v>
      </c>
      <c r="H13" s="194" t="s">
        <v>483</v>
      </c>
      <c r="I13" s="191"/>
      <c r="J13" s="192"/>
      <c r="K13" s="47" t="s">
        <v>169</v>
      </c>
      <c r="L13" s="33" t="s">
        <v>170</v>
      </c>
      <c r="M13" s="47" t="s">
        <v>171</v>
      </c>
      <c r="N13" s="175" t="s">
        <v>18</v>
      </c>
      <c r="O13" s="88">
        <v>2</v>
      </c>
      <c r="P13" s="82"/>
      <c r="Q13" s="82"/>
      <c r="R13" s="83"/>
    </row>
    <row r="14" spans="1:18" ht="17.25" customHeight="1" x14ac:dyDescent="0.35">
      <c r="A14" s="34">
        <v>8</v>
      </c>
      <c r="B14" s="87" t="s">
        <v>18</v>
      </c>
      <c r="C14" s="33" t="s">
        <v>185</v>
      </c>
      <c r="D14" s="33" t="s">
        <v>288</v>
      </c>
      <c r="E14" s="33" t="s">
        <v>94</v>
      </c>
      <c r="F14" s="33" t="s">
        <v>94</v>
      </c>
      <c r="G14" s="34" t="s">
        <v>187</v>
      </c>
      <c r="H14" s="194" t="s">
        <v>486</v>
      </c>
      <c r="I14" s="191"/>
      <c r="J14" s="192"/>
      <c r="K14" s="47" t="s">
        <v>169</v>
      </c>
      <c r="L14" s="33" t="s">
        <v>170</v>
      </c>
      <c r="M14" s="47" t="s">
        <v>171</v>
      </c>
      <c r="N14" s="175" t="s">
        <v>18</v>
      </c>
      <c r="O14" s="88">
        <v>5</v>
      </c>
      <c r="P14" s="82"/>
      <c r="Q14" s="82"/>
      <c r="R14" s="83"/>
    </row>
    <row r="15" spans="1:18" ht="17.25" customHeight="1" x14ac:dyDescent="0.35">
      <c r="A15" s="34">
        <v>9</v>
      </c>
      <c r="B15" s="87" t="s">
        <v>18</v>
      </c>
      <c r="C15" s="33" t="s">
        <v>185</v>
      </c>
      <c r="D15" s="33" t="s">
        <v>288</v>
      </c>
      <c r="E15" s="33" t="s">
        <v>94</v>
      </c>
      <c r="F15" s="33" t="s">
        <v>94</v>
      </c>
      <c r="G15" s="34" t="s">
        <v>485</v>
      </c>
      <c r="H15" s="194" t="s">
        <v>486</v>
      </c>
      <c r="I15" s="191"/>
      <c r="J15" s="192"/>
      <c r="K15" s="47" t="s">
        <v>169</v>
      </c>
      <c r="L15" s="33" t="s">
        <v>170</v>
      </c>
      <c r="M15" s="47" t="s">
        <v>171</v>
      </c>
      <c r="N15" s="175" t="s">
        <v>18</v>
      </c>
      <c r="O15" s="88">
        <v>5</v>
      </c>
      <c r="P15" s="82"/>
      <c r="Q15" s="82"/>
      <c r="R15" s="83"/>
    </row>
    <row r="16" spans="1:18" ht="17.25" customHeight="1" x14ac:dyDescent="0.35">
      <c r="A16" s="34">
        <v>10</v>
      </c>
      <c r="B16" s="87" t="s">
        <v>18</v>
      </c>
      <c r="C16" s="33" t="s">
        <v>185</v>
      </c>
      <c r="D16" s="33" t="s">
        <v>288</v>
      </c>
      <c r="E16" s="33" t="s">
        <v>94</v>
      </c>
      <c r="F16" s="33" t="s">
        <v>94</v>
      </c>
      <c r="G16" s="34" t="s">
        <v>470</v>
      </c>
      <c r="H16" s="194" t="s">
        <v>486</v>
      </c>
      <c r="I16" s="191"/>
      <c r="J16" s="192"/>
      <c r="K16" s="47" t="s">
        <v>169</v>
      </c>
      <c r="L16" s="33" t="s">
        <v>170</v>
      </c>
      <c r="M16" s="47" t="s">
        <v>171</v>
      </c>
      <c r="N16" s="175" t="s">
        <v>18</v>
      </c>
      <c r="O16" s="88">
        <v>1</v>
      </c>
      <c r="P16" s="82"/>
      <c r="Q16" s="82"/>
      <c r="R16" s="83"/>
    </row>
    <row r="17" spans="1:18" ht="17.25" customHeight="1" x14ac:dyDescent="0.35">
      <c r="A17" s="34">
        <v>11</v>
      </c>
      <c r="B17" s="87" t="s">
        <v>18</v>
      </c>
      <c r="C17" s="33" t="s">
        <v>185</v>
      </c>
      <c r="D17" s="33" t="s">
        <v>288</v>
      </c>
      <c r="E17" s="33" t="s">
        <v>94</v>
      </c>
      <c r="F17" s="33" t="s">
        <v>94</v>
      </c>
      <c r="G17" s="34" t="s">
        <v>332</v>
      </c>
      <c r="H17" s="194" t="s">
        <v>486</v>
      </c>
      <c r="I17" s="191"/>
      <c r="J17" s="192"/>
      <c r="K17" s="47" t="s">
        <v>169</v>
      </c>
      <c r="L17" s="33" t="s">
        <v>170</v>
      </c>
      <c r="M17" s="47" t="s">
        <v>171</v>
      </c>
      <c r="N17" s="175" t="s">
        <v>18</v>
      </c>
      <c r="O17" s="88">
        <v>1</v>
      </c>
      <c r="P17" s="82"/>
      <c r="Q17" s="82"/>
      <c r="R17" s="83"/>
    </row>
    <row r="18" spans="1:18" ht="7.5" customHeight="1" x14ac:dyDescent="0.35">
      <c r="A18" s="18"/>
      <c r="B18" s="18"/>
      <c r="C18" s="19"/>
      <c r="D18" s="19"/>
      <c r="E18" s="25"/>
      <c r="F18" s="19"/>
      <c r="G18" s="10"/>
      <c r="H18" s="13"/>
      <c r="I18" s="20"/>
      <c r="J18" s="20"/>
      <c r="K18" s="20"/>
      <c r="L18" s="26"/>
      <c r="M18" s="26"/>
      <c r="N18" s="27"/>
      <c r="O18" s="28"/>
      <c r="P18" s="21"/>
      <c r="Q18" s="21"/>
      <c r="R18" s="22"/>
    </row>
    <row r="19" spans="1:18" x14ac:dyDescent="0.25">
      <c r="K19" s="188" t="s">
        <v>11</v>
      </c>
      <c r="L19" s="188"/>
      <c r="M19" s="188"/>
      <c r="N19" s="188"/>
      <c r="O19" s="188"/>
      <c r="P19" s="188"/>
      <c r="Q19" s="67" t="s">
        <v>7</v>
      </c>
      <c r="R19" s="67" t="s">
        <v>5</v>
      </c>
    </row>
    <row r="20" spans="1:18" x14ac:dyDescent="0.25">
      <c r="K20" s="189"/>
      <c r="L20" s="189"/>
      <c r="M20" s="189"/>
      <c r="N20" s="189"/>
      <c r="O20" s="189"/>
      <c r="P20" s="189"/>
      <c r="Q20" s="8"/>
      <c r="R20" s="68"/>
    </row>
    <row r="21" spans="1:18" x14ac:dyDescent="0.25">
      <c r="K21" s="176"/>
      <c r="L21" s="176"/>
      <c r="M21" s="176"/>
      <c r="N21" s="176"/>
      <c r="O21" s="176"/>
      <c r="P21" s="176"/>
      <c r="Q21" s="69"/>
      <c r="R21" s="69"/>
    </row>
    <row r="22" spans="1:18" x14ac:dyDescent="0.25">
      <c r="K22" s="188" t="s">
        <v>14</v>
      </c>
      <c r="L22" s="188"/>
      <c r="M22" s="188"/>
      <c r="N22" s="188"/>
      <c r="O22" s="188"/>
      <c r="P22" s="188"/>
      <c r="Q22" s="67" t="s">
        <v>7</v>
      </c>
      <c r="R22" s="67" t="s">
        <v>5</v>
      </c>
    </row>
    <row r="23" spans="1:18" x14ac:dyDescent="0.25">
      <c r="A23" s="1"/>
      <c r="B23" s="1"/>
      <c r="C23" s="1"/>
      <c r="D23" s="1"/>
      <c r="E23" s="1"/>
      <c r="F23" s="1"/>
      <c r="G23" s="1"/>
      <c r="K23" s="189"/>
      <c r="L23" s="189"/>
      <c r="M23" s="189"/>
      <c r="N23" s="189"/>
      <c r="O23" s="189"/>
      <c r="P23" s="189"/>
      <c r="Q23" s="68"/>
      <c r="R23" s="68"/>
    </row>
    <row r="24" spans="1:18" x14ac:dyDescent="0.25">
      <c r="A24" s="1"/>
      <c r="B24" s="1"/>
      <c r="C24" s="1"/>
      <c r="D24" s="1"/>
      <c r="E24" s="1"/>
      <c r="F24" s="1"/>
      <c r="G24" s="1"/>
    </row>
    <row r="25" spans="1:18" ht="2.25" customHeight="1" x14ac:dyDescent="0.25">
      <c r="A25" s="1"/>
      <c r="B25" s="1"/>
      <c r="C25" s="1"/>
      <c r="D25" s="1"/>
      <c r="E25" s="1"/>
      <c r="F25" s="1"/>
      <c r="G25" s="1"/>
      <c r="K25" s="176"/>
      <c r="L25" s="176"/>
      <c r="M25" s="176"/>
      <c r="N25" s="176"/>
      <c r="O25" s="176"/>
      <c r="P25" s="176"/>
      <c r="Q25" s="69"/>
      <c r="R25" s="69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69"/>
      <c r="R26" s="69"/>
    </row>
    <row r="27" spans="1:18" x14ac:dyDescent="0.25">
      <c r="B27" s="1"/>
      <c r="C27" s="1"/>
      <c r="D27" s="1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1"/>
    </row>
    <row r="28" spans="1:18" x14ac:dyDescent="0.25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H9:J9"/>
    <mergeCell ref="H6:J6"/>
    <mergeCell ref="H7:J7"/>
    <mergeCell ref="H8:J8"/>
    <mergeCell ref="K20:P20"/>
    <mergeCell ref="K21:P21"/>
    <mergeCell ref="K22:P22"/>
    <mergeCell ref="K23:P23"/>
    <mergeCell ref="K25:P25"/>
    <mergeCell ref="H10:J10"/>
    <mergeCell ref="H11:J11"/>
    <mergeCell ref="H12:J12"/>
    <mergeCell ref="K19:P19"/>
    <mergeCell ref="H16:J16"/>
    <mergeCell ref="H17:J17"/>
    <mergeCell ref="H13:J13"/>
    <mergeCell ref="H14:J14"/>
    <mergeCell ref="H15:J15"/>
  </mergeCells>
  <pageMargins left="0.13541666666666666" right="0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72"/>
  <sheetViews>
    <sheetView view="pageLayout" topLeftCell="A15" zoomScaleNormal="100" workbookViewId="0">
      <selection activeCell="G22" sqref="G22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3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1070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274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3.7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115">
        <v>1</v>
      </c>
      <c r="B7" s="37" t="s">
        <v>18</v>
      </c>
      <c r="C7" s="33" t="s">
        <v>30</v>
      </c>
      <c r="D7" s="33" t="s">
        <v>96</v>
      </c>
      <c r="E7" s="33" t="s">
        <v>118</v>
      </c>
      <c r="F7" s="33" t="s">
        <v>45</v>
      </c>
      <c r="G7" s="33" t="s">
        <v>121</v>
      </c>
      <c r="H7" s="194" t="s">
        <v>18</v>
      </c>
      <c r="I7" s="191"/>
      <c r="J7" s="192"/>
      <c r="K7" s="37">
        <v>1080</v>
      </c>
      <c r="L7" s="37"/>
      <c r="M7" s="37"/>
      <c r="N7" s="37"/>
      <c r="O7" s="37"/>
      <c r="P7" s="38"/>
      <c r="Q7" s="38"/>
      <c r="R7" s="39"/>
    </row>
    <row r="8" spans="1:18" x14ac:dyDescent="0.25">
      <c r="A8" s="115">
        <v>2</v>
      </c>
      <c r="B8" s="37" t="s">
        <v>18</v>
      </c>
      <c r="C8" s="33" t="s">
        <v>30</v>
      </c>
      <c r="D8" s="33" t="s">
        <v>96</v>
      </c>
      <c r="E8" s="33" t="s">
        <v>119</v>
      </c>
      <c r="F8" s="33" t="s">
        <v>45</v>
      </c>
      <c r="G8" s="37" t="s">
        <v>122</v>
      </c>
      <c r="H8" s="194" t="s">
        <v>18</v>
      </c>
      <c r="I8" s="191"/>
      <c r="J8" s="192"/>
      <c r="K8" s="37">
        <v>1080</v>
      </c>
      <c r="L8" s="37"/>
      <c r="M8" s="37"/>
      <c r="N8" s="37"/>
      <c r="O8" s="37"/>
      <c r="P8" s="38"/>
      <c r="Q8" s="38"/>
      <c r="R8" s="39"/>
    </row>
    <row r="9" spans="1:18" x14ac:dyDescent="0.25">
      <c r="A9" s="115">
        <v>3</v>
      </c>
      <c r="B9" s="37" t="s">
        <v>18</v>
      </c>
      <c r="C9" s="33" t="s">
        <v>212</v>
      </c>
      <c r="D9" s="33" t="s">
        <v>213</v>
      </c>
      <c r="E9" s="33" t="s">
        <v>276</v>
      </c>
      <c r="F9" s="33" t="s">
        <v>45</v>
      </c>
      <c r="G9" s="37" t="s">
        <v>68</v>
      </c>
      <c r="H9" s="194" t="s">
        <v>277</v>
      </c>
      <c r="I9" s="191"/>
      <c r="J9" s="192"/>
      <c r="K9" s="37">
        <v>30</v>
      </c>
      <c r="L9" s="37"/>
      <c r="M9" s="37"/>
      <c r="N9" s="37"/>
      <c r="O9" s="37"/>
      <c r="P9" s="38"/>
      <c r="Q9" s="38"/>
      <c r="R9" s="39"/>
    </row>
    <row r="10" spans="1:18" x14ac:dyDescent="0.25">
      <c r="A10" s="115">
        <v>4</v>
      </c>
      <c r="B10" s="37" t="s">
        <v>18</v>
      </c>
      <c r="C10" s="115" t="s">
        <v>209</v>
      </c>
      <c r="D10" s="33" t="s">
        <v>218</v>
      </c>
      <c r="E10" s="33" t="s">
        <v>278</v>
      </c>
      <c r="F10" s="33" t="s">
        <v>45</v>
      </c>
      <c r="G10" s="115" t="s">
        <v>58</v>
      </c>
      <c r="H10" s="194" t="s">
        <v>18</v>
      </c>
      <c r="I10" s="191"/>
      <c r="J10" s="192"/>
      <c r="K10" s="37">
        <v>4</v>
      </c>
      <c r="L10" s="37"/>
      <c r="M10" s="37"/>
      <c r="N10" s="37"/>
      <c r="O10" s="37"/>
      <c r="P10" s="38"/>
      <c r="Q10" s="38"/>
      <c r="R10" s="39"/>
    </row>
    <row r="11" spans="1:18" x14ac:dyDescent="0.25">
      <c r="A11" s="173">
        <v>5</v>
      </c>
      <c r="B11" s="37" t="s">
        <v>18</v>
      </c>
      <c r="C11" s="115" t="s">
        <v>209</v>
      </c>
      <c r="D11" s="33" t="s">
        <v>218</v>
      </c>
      <c r="E11" s="33" t="s">
        <v>279</v>
      </c>
      <c r="F11" s="33" t="s">
        <v>45</v>
      </c>
      <c r="G11" s="115" t="s">
        <v>58</v>
      </c>
      <c r="H11" s="194" t="s">
        <v>18</v>
      </c>
      <c r="I11" s="191"/>
      <c r="J11" s="192"/>
      <c r="K11" s="37">
        <v>2</v>
      </c>
      <c r="L11" s="37"/>
      <c r="M11" s="37"/>
      <c r="N11" s="37"/>
      <c r="O11" s="37"/>
      <c r="P11" s="38"/>
      <c r="Q11" s="38"/>
      <c r="R11" s="39"/>
    </row>
    <row r="12" spans="1:18" x14ac:dyDescent="0.25">
      <c r="A12" s="173">
        <v>6</v>
      </c>
      <c r="B12" s="37" t="s">
        <v>18</v>
      </c>
      <c r="C12" s="115" t="s">
        <v>209</v>
      </c>
      <c r="D12" s="33" t="s">
        <v>218</v>
      </c>
      <c r="E12" s="33" t="s">
        <v>280</v>
      </c>
      <c r="F12" s="33" t="s">
        <v>45</v>
      </c>
      <c r="G12" s="115" t="s">
        <v>58</v>
      </c>
      <c r="H12" s="194" t="s">
        <v>18</v>
      </c>
      <c r="I12" s="191"/>
      <c r="J12" s="192"/>
      <c r="K12" s="37">
        <v>2</v>
      </c>
      <c r="L12" s="37"/>
      <c r="M12" s="37"/>
      <c r="N12" s="37"/>
      <c r="O12" s="37"/>
      <c r="P12" s="38"/>
      <c r="Q12" s="38"/>
      <c r="R12" s="39"/>
    </row>
    <row r="13" spans="1:18" x14ac:dyDescent="0.25">
      <c r="A13" s="173">
        <v>7</v>
      </c>
      <c r="B13" s="37" t="s">
        <v>18</v>
      </c>
      <c r="C13" s="115" t="s">
        <v>209</v>
      </c>
      <c r="D13" s="33" t="s">
        <v>69</v>
      </c>
      <c r="E13" s="33" t="s">
        <v>49</v>
      </c>
      <c r="F13" s="33" t="s">
        <v>45</v>
      </c>
      <c r="G13" s="115" t="s">
        <v>242</v>
      </c>
      <c r="H13" s="194" t="s">
        <v>18</v>
      </c>
      <c r="I13" s="191"/>
      <c r="J13" s="192"/>
      <c r="K13" s="37">
        <v>6</v>
      </c>
      <c r="L13" s="37"/>
      <c r="M13" s="37"/>
      <c r="N13" s="37"/>
      <c r="O13" s="37"/>
      <c r="P13" s="38"/>
      <c r="Q13" s="38"/>
      <c r="R13" s="39"/>
    </row>
    <row r="14" spans="1:18" x14ac:dyDescent="0.25">
      <c r="A14" s="173">
        <v>8</v>
      </c>
      <c r="B14" s="37" t="s">
        <v>18</v>
      </c>
      <c r="C14" s="115" t="s">
        <v>209</v>
      </c>
      <c r="D14" s="33" t="s">
        <v>69</v>
      </c>
      <c r="E14" s="33" t="s">
        <v>281</v>
      </c>
      <c r="F14" s="33" t="s">
        <v>45</v>
      </c>
      <c r="G14" s="115" t="s">
        <v>242</v>
      </c>
      <c r="H14" s="194" t="s">
        <v>477</v>
      </c>
      <c r="I14" s="191"/>
      <c r="J14" s="192"/>
      <c r="K14" s="37">
        <v>4</v>
      </c>
      <c r="L14" s="37"/>
      <c r="M14" s="37"/>
      <c r="N14" s="37"/>
      <c r="O14" s="37"/>
      <c r="P14" s="38"/>
      <c r="Q14" s="38"/>
      <c r="R14" s="39"/>
    </row>
    <row r="15" spans="1:18" x14ac:dyDescent="0.25">
      <c r="A15" s="173">
        <v>9</v>
      </c>
      <c r="B15" s="37" t="s">
        <v>18</v>
      </c>
      <c r="C15" s="115" t="s">
        <v>209</v>
      </c>
      <c r="D15" s="33" t="s">
        <v>69</v>
      </c>
      <c r="E15" s="33" t="s">
        <v>282</v>
      </c>
      <c r="F15" s="33" t="s">
        <v>45</v>
      </c>
      <c r="G15" s="115" t="s">
        <v>242</v>
      </c>
      <c r="H15" s="194" t="s">
        <v>283</v>
      </c>
      <c r="I15" s="191"/>
      <c r="J15" s="192"/>
      <c r="K15" s="37">
        <v>2</v>
      </c>
      <c r="L15" s="37"/>
      <c r="M15" s="37"/>
      <c r="N15" s="37"/>
      <c r="O15" s="37"/>
      <c r="P15" s="38"/>
      <c r="Q15" s="38"/>
      <c r="R15" s="39"/>
    </row>
    <row r="16" spans="1:18" x14ac:dyDescent="0.25">
      <c r="A16" s="173">
        <v>10</v>
      </c>
      <c r="B16" s="37" t="s">
        <v>18</v>
      </c>
      <c r="C16" s="115" t="s">
        <v>209</v>
      </c>
      <c r="D16" s="33" t="s">
        <v>218</v>
      </c>
      <c r="E16" s="33" t="s">
        <v>284</v>
      </c>
      <c r="F16" s="33" t="s">
        <v>45</v>
      </c>
      <c r="G16" s="37" t="s">
        <v>68</v>
      </c>
      <c r="H16" s="194" t="s">
        <v>18</v>
      </c>
      <c r="I16" s="191"/>
      <c r="J16" s="192"/>
      <c r="K16" s="37">
        <v>12</v>
      </c>
      <c r="L16" s="37"/>
      <c r="M16" s="37"/>
      <c r="N16" s="37"/>
      <c r="O16" s="37"/>
      <c r="P16" s="38"/>
      <c r="Q16" s="38"/>
      <c r="R16" s="39"/>
    </row>
    <row r="17" spans="1:18" x14ac:dyDescent="0.25">
      <c r="A17" s="173">
        <v>11</v>
      </c>
      <c r="B17" s="37" t="s">
        <v>18</v>
      </c>
      <c r="C17" s="115" t="s">
        <v>209</v>
      </c>
      <c r="D17" s="33" t="s">
        <v>69</v>
      </c>
      <c r="E17" s="33" t="s">
        <v>285</v>
      </c>
      <c r="F17" s="33" t="s">
        <v>45</v>
      </c>
      <c r="G17" s="37" t="s">
        <v>68</v>
      </c>
      <c r="H17" s="194" t="s">
        <v>286</v>
      </c>
      <c r="I17" s="191"/>
      <c r="J17" s="192"/>
      <c r="K17" s="37">
        <v>10</v>
      </c>
      <c r="L17" s="37"/>
      <c r="M17" s="37"/>
      <c r="N17" s="37"/>
      <c r="O17" s="37"/>
      <c r="P17" s="38"/>
      <c r="Q17" s="38"/>
      <c r="R17" s="39"/>
    </row>
    <row r="18" spans="1:18" x14ac:dyDescent="0.25">
      <c r="A18" s="173">
        <v>12</v>
      </c>
      <c r="B18" s="37" t="s">
        <v>18</v>
      </c>
      <c r="C18" s="33" t="s">
        <v>185</v>
      </c>
      <c r="D18" s="33" t="s">
        <v>288</v>
      </c>
      <c r="E18" s="33" t="s">
        <v>287</v>
      </c>
      <c r="F18" s="33" t="s">
        <v>45</v>
      </c>
      <c r="G18" s="115" t="s">
        <v>58</v>
      </c>
      <c r="H18" s="183">
        <v>1400</v>
      </c>
      <c r="I18" s="184"/>
      <c r="J18" s="185"/>
      <c r="K18" s="37">
        <v>2</v>
      </c>
      <c r="L18" s="37"/>
      <c r="M18" s="37"/>
      <c r="N18" s="37"/>
      <c r="O18" s="37"/>
      <c r="P18" s="38"/>
      <c r="Q18" s="38"/>
      <c r="R18" s="39"/>
    </row>
    <row r="19" spans="1:18" x14ac:dyDescent="0.25">
      <c r="A19" s="173">
        <v>13</v>
      </c>
      <c r="B19" s="37" t="s">
        <v>18</v>
      </c>
      <c r="C19" s="33" t="s">
        <v>185</v>
      </c>
      <c r="D19" s="33" t="s">
        <v>288</v>
      </c>
      <c r="E19" s="33" t="s">
        <v>287</v>
      </c>
      <c r="F19" s="33" t="s">
        <v>45</v>
      </c>
      <c r="G19" s="115" t="s">
        <v>58</v>
      </c>
      <c r="H19" s="194">
        <v>1600</v>
      </c>
      <c r="I19" s="191"/>
      <c r="J19" s="192"/>
      <c r="K19" s="37">
        <v>22</v>
      </c>
      <c r="L19" s="37"/>
      <c r="M19" s="37"/>
      <c r="N19" s="37"/>
      <c r="O19" s="37"/>
      <c r="P19" s="38"/>
      <c r="Q19" s="38"/>
      <c r="R19" s="39"/>
    </row>
    <row r="20" spans="1:18" x14ac:dyDescent="0.25">
      <c r="A20" s="173">
        <v>14</v>
      </c>
      <c r="B20" s="37" t="s">
        <v>18</v>
      </c>
      <c r="C20" s="33" t="s">
        <v>185</v>
      </c>
      <c r="D20" s="33" t="s">
        <v>288</v>
      </c>
      <c r="E20" s="33" t="s">
        <v>287</v>
      </c>
      <c r="F20" s="33" t="s">
        <v>45</v>
      </c>
      <c r="G20" s="173" t="s">
        <v>58</v>
      </c>
      <c r="H20" s="194">
        <v>1120</v>
      </c>
      <c r="I20" s="195"/>
      <c r="J20" s="196"/>
      <c r="K20" s="37">
        <v>4</v>
      </c>
      <c r="L20" s="37"/>
      <c r="M20" s="37"/>
      <c r="N20" s="37"/>
      <c r="O20" s="37"/>
      <c r="P20" s="38"/>
      <c r="Q20" s="38"/>
      <c r="R20" s="39"/>
    </row>
    <row r="21" spans="1:18" x14ac:dyDescent="0.25">
      <c r="A21" s="173">
        <v>15</v>
      </c>
      <c r="B21" s="37" t="s">
        <v>18</v>
      </c>
      <c r="C21" s="33" t="s">
        <v>185</v>
      </c>
      <c r="D21" s="33" t="s">
        <v>288</v>
      </c>
      <c r="E21" s="33" t="s">
        <v>289</v>
      </c>
      <c r="F21" s="33" t="s">
        <v>45</v>
      </c>
      <c r="G21" s="115" t="s">
        <v>58</v>
      </c>
      <c r="H21" s="194">
        <v>1400</v>
      </c>
      <c r="I21" s="191"/>
      <c r="J21" s="192"/>
      <c r="K21" s="37">
        <v>2</v>
      </c>
      <c r="L21" s="37"/>
      <c r="M21" s="37"/>
      <c r="N21" s="37"/>
      <c r="O21" s="37"/>
      <c r="P21" s="38"/>
      <c r="Q21" s="38"/>
      <c r="R21" s="39"/>
    </row>
    <row r="22" spans="1:18" x14ac:dyDescent="0.25">
      <c r="A22" s="173">
        <v>16</v>
      </c>
      <c r="B22" s="37" t="s">
        <v>18</v>
      </c>
      <c r="C22" s="33" t="s">
        <v>185</v>
      </c>
      <c r="D22" s="33" t="s">
        <v>288</v>
      </c>
      <c r="E22" s="33" t="s">
        <v>289</v>
      </c>
      <c r="F22" s="33" t="s">
        <v>45</v>
      </c>
      <c r="G22" s="115" t="s">
        <v>58</v>
      </c>
      <c r="H22" s="194" t="s">
        <v>476</v>
      </c>
      <c r="I22" s="191"/>
      <c r="J22" s="192"/>
      <c r="K22" s="37">
        <v>10</v>
      </c>
      <c r="L22" s="37"/>
      <c r="M22" s="37"/>
      <c r="N22" s="37"/>
      <c r="O22" s="37"/>
      <c r="P22" s="38"/>
      <c r="Q22" s="38"/>
      <c r="R22" s="39"/>
    </row>
    <row r="23" spans="1:18" x14ac:dyDescent="0.25">
      <c r="A23" s="173">
        <v>17</v>
      </c>
      <c r="B23" s="37" t="s">
        <v>18</v>
      </c>
      <c r="C23" s="33" t="s">
        <v>185</v>
      </c>
      <c r="D23" s="33" t="s">
        <v>288</v>
      </c>
      <c r="E23" s="33" t="s">
        <v>289</v>
      </c>
      <c r="F23" s="33" t="s">
        <v>45</v>
      </c>
      <c r="G23" s="173" t="s">
        <v>58</v>
      </c>
      <c r="H23" s="194" t="s">
        <v>482</v>
      </c>
      <c r="I23" s="191"/>
      <c r="J23" s="192"/>
      <c r="K23" s="37">
        <v>12</v>
      </c>
      <c r="L23" s="37"/>
      <c r="M23" s="37"/>
      <c r="N23" s="37"/>
      <c r="O23" s="37"/>
      <c r="P23" s="38"/>
      <c r="Q23" s="38"/>
      <c r="R23" s="39"/>
    </row>
    <row r="24" spans="1:18" x14ac:dyDescent="0.25">
      <c r="A24" s="173">
        <v>18</v>
      </c>
      <c r="B24" s="37" t="s">
        <v>18</v>
      </c>
      <c r="C24" s="33" t="s">
        <v>185</v>
      </c>
      <c r="D24" s="33" t="s">
        <v>288</v>
      </c>
      <c r="E24" s="33" t="s">
        <v>289</v>
      </c>
      <c r="F24" s="33" t="s">
        <v>45</v>
      </c>
      <c r="G24" s="173" t="s">
        <v>58</v>
      </c>
      <c r="H24" s="194">
        <v>1120</v>
      </c>
      <c r="I24" s="195"/>
      <c r="J24" s="196"/>
      <c r="K24" s="37">
        <v>4</v>
      </c>
      <c r="L24" s="37"/>
      <c r="M24" s="37"/>
      <c r="N24" s="37"/>
      <c r="O24" s="37"/>
      <c r="P24" s="38"/>
      <c r="Q24" s="38"/>
      <c r="R24" s="39"/>
    </row>
    <row r="25" spans="1:18" ht="16.5" x14ac:dyDescent="0.35">
      <c r="A25" s="173">
        <v>19</v>
      </c>
      <c r="B25" s="37" t="s">
        <v>18</v>
      </c>
      <c r="C25" s="33" t="s">
        <v>99</v>
      </c>
      <c r="D25" s="33" t="s">
        <v>362</v>
      </c>
      <c r="E25" s="33" t="s">
        <v>117</v>
      </c>
      <c r="F25" s="33" t="s">
        <v>45</v>
      </c>
      <c r="G25" s="115" t="s">
        <v>58</v>
      </c>
      <c r="H25" s="220" t="s">
        <v>363</v>
      </c>
      <c r="I25" s="181"/>
      <c r="J25" s="182"/>
      <c r="K25" s="115">
        <v>61</v>
      </c>
      <c r="L25" s="81"/>
      <c r="M25" s="81"/>
      <c r="N25" s="81"/>
      <c r="O25" s="81"/>
      <c r="P25" s="82"/>
      <c r="Q25" s="82"/>
      <c r="R25" s="83"/>
    </row>
    <row r="26" spans="1:18" ht="16.5" x14ac:dyDescent="0.35">
      <c r="A26" s="173">
        <v>20</v>
      </c>
      <c r="B26" s="37" t="s">
        <v>18</v>
      </c>
      <c r="C26" s="33" t="s">
        <v>99</v>
      </c>
      <c r="D26" s="33" t="s">
        <v>362</v>
      </c>
      <c r="E26" s="33" t="s">
        <v>117</v>
      </c>
      <c r="F26" s="33" t="s">
        <v>45</v>
      </c>
      <c r="G26" s="115" t="s">
        <v>58</v>
      </c>
      <c r="H26" s="220" t="s">
        <v>443</v>
      </c>
      <c r="I26" s="181"/>
      <c r="J26" s="182"/>
      <c r="K26" s="115">
        <v>180</v>
      </c>
      <c r="L26" s="81"/>
      <c r="M26" s="81"/>
      <c r="N26" s="81"/>
      <c r="O26" s="81"/>
      <c r="P26" s="82"/>
      <c r="Q26" s="82"/>
      <c r="R26" s="83"/>
    </row>
    <row r="27" spans="1:18" ht="2.25" customHeight="1" x14ac:dyDescent="0.35">
      <c r="A27" s="18"/>
      <c r="B27" s="18"/>
      <c r="C27" s="19"/>
      <c r="D27" s="19"/>
      <c r="E27" s="25"/>
      <c r="F27" s="19"/>
      <c r="G27" s="10"/>
      <c r="H27" s="13"/>
      <c r="I27" s="20"/>
      <c r="J27" s="20"/>
      <c r="K27" s="20"/>
      <c r="L27" s="26"/>
      <c r="M27" s="26"/>
      <c r="N27" s="27"/>
      <c r="O27" s="28"/>
      <c r="P27" s="21"/>
      <c r="Q27" s="21"/>
      <c r="R27" s="22"/>
    </row>
    <row r="28" spans="1:18" x14ac:dyDescent="0.25">
      <c r="K28" s="188" t="s">
        <v>11</v>
      </c>
      <c r="L28" s="188"/>
      <c r="M28" s="188"/>
      <c r="N28" s="188"/>
      <c r="O28" s="188"/>
      <c r="P28" s="188"/>
      <c r="Q28" s="23" t="s">
        <v>7</v>
      </c>
      <c r="R28" s="23" t="s">
        <v>5</v>
      </c>
    </row>
    <row r="29" spans="1:18" x14ac:dyDescent="0.25">
      <c r="K29" s="189"/>
      <c r="L29" s="189"/>
      <c r="M29" s="189"/>
      <c r="N29" s="189"/>
      <c r="O29" s="189"/>
      <c r="P29" s="189"/>
      <c r="Q29" s="8"/>
      <c r="R29" s="24"/>
    </row>
    <row r="30" spans="1:18" ht="6" customHeight="1" x14ac:dyDescent="0.25">
      <c r="K30" s="176"/>
      <c r="L30" s="176"/>
      <c r="M30" s="176"/>
      <c r="N30" s="176"/>
      <c r="O30" s="176"/>
      <c r="P30" s="176"/>
      <c r="Q30" s="12"/>
      <c r="R30" s="12"/>
    </row>
    <row r="31" spans="1:18" x14ac:dyDescent="0.25">
      <c r="K31" s="188" t="s">
        <v>14</v>
      </c>
      <c r="L31" s="188"/>
      <c r="M31" s="188"/>
      <c r="N31" s="188"/>
      <c r="O31" s="188"/>
      <c r="P31" s="188"/>
      <c r="Q31" s="23" t="s">
        <v>7</v>
      </c>
      <c r="R31" s="23" t="s">
        <v>5</v>
      </c>
    </row>
    <row r="32" spans="1:18" x14ac:dyDescent="0.25">
      <c r="A32" s="1"/>
      <c r="B32" s="1"/>
      <c r="C32" s="1"/>
      <c r="D32" s="1"/>
      <c r="E32" s="1"/>
      <c r="F32" s="1"/>
      <c r="G32" s="1"/>
      <c r="K32" s="189"/>
      <c r="L32" s="189"/>
      <c r="M32" s="189"/>
      <c r="N32" s="189"/>
      <c r="O32" s="189"/>
      <c r="P32" s="189"/>
      <c r="Q32" s="24"/>
      <c r="R32" s="24"/>
    </row>
    <row r="33" spans="1:18" x14ac:dyDescent="0.25">
      <c r="A33" s="1"/>
      <c r="B33" s="1"/>
      <c r="C33" s="1"/>
      <c r="D33" s="1"/>
      <c r="E33" s="1"/>
      <c r="F33" s="1"/>
      <c r="G33" s="1"/>
    </row>
    <row r="34" spans="1:18" ht="2.25" customHeight="1" x14ac:dyDescent="0.25">
      <c r="A34" s="1"/>
      <c r="B34" s="1"/>
      <c r="C34" s="1"/>
      <c r="D34" s="1"/>
      <c r="E34" s="1"/>
      <c r="F34" s="1"/>
      <c r="G34" s="1"/>
      <c r="K34" s="176"/>
      <c r="L34" s="176"/>
      <c r="M34" s="176"/>
      <c r="N34" s="176"/>
      <c r="O34" s="176"/>
      <c r="P34" s="176"/>
      <c r="Q34" s="12"/>
      <c r="R34" s="12"/>
    </row>
    <row r="35" spans="1:18" x14ac:dyDescent="0.25">
      <c r="A35" s="1"/>
      <c r="B35" s="1"/>
      <c r="C35" s="1"/>
      <c r="D35" s="1"/>
      <c r="E35" s="1"/>
      <c r="F35" s="1"/>
      <c r="G35" s="1"/>
      <c r="K35" s="6"/>
      <c r="L35" s="6"/>
      <c r="M35" s="6"/>
      <c r="N35" s="6"/>
      <c r="O35" s="6"/>
      <c r="P35" s="6"/>
      <c r="Q35" s="12"/>
      <c r="R35" s="12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K36" s="106"/>
      <c r="L36" s="4" t="s">
        <v>22</v>
      </c>
      <c r="M36" s="4" t="s">
        <v>23</v>
      </c>
      <c r="N36" s="4" t="s">
        <v>2</v>
      </c>
      <c r="O36" s="13"/>
      <c r="P36" s="13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K37" s="14" t="s">
        <v>28</v>
      </c>
      <c r="L37" s="29">
        <v>10193</v>
      </c>
      <c r="M37" s="14">
        <v>1070</v>
      </c>
      <c r="N37" s="14">
        <v>1</v>
      </c>
      <c r="O37" s="10"/>
      <c r="P37" s="10"/>
      <c r="R37" s="1"/>
    </row>
    <row r="38" spans="1:18" x14ac:dyDescent="0.25">
      <c r="K38" s="14" t="s">
        <v>0</v>
      </c>
      <c r="L38" s="14" t="s">
        <v>440</v>
      </c>
      <c r="M38" s="14"/>
      <c r="N38" s="14"/>
      <c r="O38" s="10"/>
      <c r="P38" s="10"/>
      <c r="R38" s="1"/>
    </row>
    <row r="39" spans="1:18" ht="21.75" customHeight="1" x14ac:dyDescent="0.25">
      <c r="K39" s="14" t="s">
        <v>1</v>
      </c>
      <c r="L39" s="14">
        <v>0</v>
      </c>
      <c r="M39" s="14" t="s">
        <v>44</v>
      </c>
      <c r="N39" s="14" t="s">
        <v>82</v>
      </c>
      <c r="O39" s="10"/>
      <c r="P39" s="10"/>
      <c r="R39" s="1"/>
    </row>
    <row r="40" spans="1:18" x14ac:dyDescent="0.25">
      <c r="N40" s="11"/>
      <c r="O40" s="1"/>
      <c r="Q40" s="1"/>
      <c r="R40" s="1"/>
    </row>
    <row r="41" spans="1:18" ht="40.5" x14ac:dyDescent="0.35">
      <c r="A41" s="4" t="s">
        <v>3</v>
      </c>
      <c r="B41" s="15" t="s">
        <v>34</v>
      </c>
      <c r="C41" s="4" t="s">
        <v>15</v>
      </c>
      <c r="D41" s="4" t="s">
        <v>21</v>
      </c>
      <c r="E41" s="4" t="s">
        <v>12</v>
      </c>
      <c r="F41" s="4" t="s">
        <v>4</v>
      </c>
      <c r="G41" s="4" t="s">
        <v>10</v>
      </c>
      <c r="H41" s="177" t="s">
        <v>37</v>
      </c>
      <c r="I41" s="178"/>
      <c r="J41" s="179"/>
      <c r="K41" s="15" t="s">
        <v>41</v>
      </c>
      <c r="L41" s="15" t="s">
        <v>26</v>
      </c>
      <c r="M41" s="15" t="s">
        <v>27</v>
      </c>
      <c r="N41" s="15" t="s">
        <v>25</v>
      </c>
      <c r="O41" s="15" t="s">
        <v>20</v>
      </c>
      <c r="P41" s="2" t="s">
        <v>8</v>
      </c>
      <c r="Q41" s="2" t="s">
        <v>9</v>
      </c>
      <c r="R41" s="9" t="s">
        <v>13</v>
      </c>
    </row>
    <row r="42" spans="1:18" ht="16.5" x14ac:dyDescent="0.35">
      <c r="A42" s="115">
        <v>21</v>
      </c>
      <c r="B42" s="37" t="s">
        <v>18</v>
      </c>
      <c r="C42" s="33" t="s">
        <v>99</v>
      </c>
      <c r="D42" s="33" t="s">
        <v>362</v>
      </c>
      <c r="E42" s="33" t="s">
        <v>117</v>
      </c>
      <c r="F42" s="33" t="s">
        <v>45</v>
      </c>
      <c r="G42" s="115" t="s">
        <v>58</v>
      </c>
      <c r="H42" s="220" t="s">
        <v>444</v>
      </c>
      <c r="I42" s="181"/>
      <c r="J42" s="182"/>
      <c r="K42" s="115">
        <v>43</v>
      </c>
      <c r="L42" s="81"/>
      <c r="M42" s="81"/>
      <c r="N42" s="81"/>
      <c r="O42" s="81"/>
      <c r="P42" s="82"/>
      <c r="Q42" s="82"/>
      <c r="R42" s="83"/>
    </row>
    <row r="43" spans="1:18" ht="16.5" x14ac:dyDescent="0.35">
      <c r="A43" s="115">
        <v>22</v>
      </c>
      <c r="B43" s="37" t="s">
        <v>18</v>
      </c>
      <c r="C43" s="33" t="s">
        <v>99</v>
      </c>
      <c r="D43" s="33" t="s">
        <v>362</v>
      </c>
      <c r="E43" s="33" t="s">
        <v>117</v>
      </c>
      <c r="F43" s="33" t="s">
        <v>45</v>
      </c>
      <c r="G43" s="115" t="s">
        <v>58</v>
      </c>
      <c r="H43" s="220" t="s">
        <v>445</v>
      </c>
      <c r="I43" s="181"/>
      <c r="J43" s="182"/>
      <c r="K43" s="115">
        <v>69</v>
      </c>
      <c r="L43" s="81"/>
      <c r="M43" s="81"/>
      <c r="N43" s="81"/>
      <c r="O43" s="81"/>
      <c r="P43" s="82"/>
      <c r="Q43" s="82"/>
      <c r="R43" s="83"/>
    </row>
    <row r="44" spans="1:18" ht="16.5" x14ac:dyDescent="0.35">
      <c r="A44" s="115">
        <v>23</v>
      </c>
      <c r="B44" s="37" t="s">
        <v>18</v>
      </c>
      <c r="C44" s="33" t="s">
        <v>99</v>
      </c>
      <c r="D44" s="33" t="s">
        <v>362</v>
      </c>
      <c r="E44" s="33" t="s">
        <v>117</v>
      </c>
      <c r="F44" s="33" t="s">
        <v>45</v>
      </c>
      <c r="G44" s="115" t="s">
        <v>58</v>
      </c>
      <c r="H44" s="220" t="s">
        <v>446</v>
      </c>
      <c r="I44" s="181"/>
      <c r="J44" s="182"/>
      <c r="K44" s="115">
        <v>101</v>
      </c>
      <c r="L44" s="81"/>
      <c r="M44" s="81"/>
      <c r="N44" s="81"/>
      <c r="O44" s="81"/>
      <c r="P44" s="82"/>
      <c r="Q44" s="82"/>
      <c r="R44" s="83"/>
    </row>
    <row r="45" spans="1:18" ht="16.5" x14ac:dyDescent="0.35">
      <c r="A45" s="173">
        <v>24</v>
      </c>
      <c r="B45" s="37" t="s">
        <v>18</v>
      </c>
      <c r="C45" s="33" t="s">
        <v>99</v>
      </c>
      <c r="D45" s="33" t="s">
        <v>362</v>
      </c>
      <c r="E45" s="33" t="s">
        <v>117</v>
      </c>
      <c r="F45" s="33" t="s">
        <v>45</v>
      </c>
      <c r="G45" s="115" t="s">
        <v>58</v>
      </c>
      <c r="H45" s="220" t="s">
        <v>447</v>
      </c>
      <c r="I45" s="181"/>
      <c r="J45" s="182"/>
      <c r="K45" s="115">
        <v>29</v>
      </c>
      <c r="L45" s="81"/>
      <c r="M45" s="81"/>
      <c r="N45" s="81"/>
      <c r="O45" s="81"/>
      <c r="P45" s="82"/>
      <c r="Q45" s="82"/>
      <c r="R45" s="83"/>
    </row>
    <row r="46" spans="1:18" ht="16.5" x14ac:dyDescent="0.35">
      <c r="A46" s="173">
        <v>25</v>
      </c>
      <c r="B46" s="37" t="s">
        <v>18</v>
      </c>
      <c r="C46" s="33" t="s">
        <v>99</v>
      </c>
      <c r="D46" s="33" t="s">
        <v>362</v>
      </c>
      <c r="E46" s="33" t="s">
        <v>117</v>
      </c>
      <c r="F46" s="33" t="s">
        <v>45</v>
      </c>
      <c r="G46" s="115" t="s">
        <v>58</v>
      </c>
      <c r="H46" s="220" t="s">
        <v>448</v>
      </c>
      <c r="I46" s="181"/>
      <c r="J46" s="182"/>
      <c r="K46" s="115">
        <v>122</v>
      </c>
      <c r="L46" s="81"/>
      <c r="M46" s="81"/>
      <c r="N46" s="81"/>
      <c r="O46" s="81"/>
      <c r="P46" s="82"/>
      <c r="Q46" s="82"/>
      <c r="R46" s="83"/>
    </row>
    <row r="47" spans="1:18" ht="16.5" x14ac:dyDescent="0.35">
      <c r="A47" s="173">
        <v>26</v>
      </c>
      <c r="B47" s="37" t="s">
        <v>18</v>
      </c>
      <c r="C47" s="33" t="s">
        <v>99</v>
      </c>
      <c r="D47" s="33" t="s">
        <v>362</v>
      </c>
      <c r="E47" s="33" t="s">
        <v>117</v>
      </c>
      <c r="F47" s="33" t="s">
        <v>45</v>
      </c>
      <c r="G47" s="115" t="s">
        <v>58</v>
      </c>
      <c r="H47" s="220" t="s">
        <v>449</v>
      </c>
      <c r="I47" s="181"/>
      <c r="J47" s="182"/>
      <c r="K47" s="115">
        <v>10</v>
      </c>
      <c r="L47" s="81"/>
      <c r="M47" s="81"/>
      <c r="N47" s="81"/>
      <c r="O47" s="81"/>
      <c r="P47" s="82"/>
      <c r="Q47" s="82"/>
      <c r="R47" s="83"/>
    </row>
    <row r="48" spans="1:18" ht="16.5" x14ac:dyDescent="0.35">
      <c r="A48" s="173">
        <v>27</v>
      </c>
      <c r="B48" s="37" t="s">
        <v>18</v>
      </c>
      <c r="C48" s="33" t="s">
        <v>99</v>
      </c>
      <c r="D48" s="33" t="s">
        <v>362</v>
      </c>
      <c r="E48" s="33" t="s">
        <v>117</v>
      </c>
      <c r="F48" s="33" t="s">
        <v>45</v>
      </c>
      <c r="G48" s="115" t="s">
        <v>58</v>
      </c>
      <c r="H48" s="220" t="s">
        <v>450</v>
      </c>
      <c r="I48" s="181"/>
      <c r="J48" s="182"/>
      <c r="K48" s="115">
        <v>14</v>
      </c>
      <c r="L48" s="81"/>
      <c r="M48" s="81"/>
      <c r="N48" s="81"/>
      <c r="O48" s="81"/>
      <c r="P48" s="82"/>
      <c r="Q48" s="82"/>
      <c r="R48" s="83"/>
    </row>
    <row r="49" spans="1:18" x14ac:dyDescent="0.25">
      <c r="A49" s="173">
        <v>28</v>
      </c>
      <c r="B49" s="37" t="s">
        <v>18</v>
      </c>
      <c r="C49" s="33" t="s">
        <v>30</v>
      </c>
      <c r="D49" s="33" t="s">
        <v>110</v>
      </c>
      <c r="E49" s="33" t="s">
        <v>120</v>
      </c>
      <c r="F49" s="33" t="s">
        <v>45</v>
      </c>
      <c r="G49" s="33" t="s">
        <v>107</v>
      </c>
      <c r="H49" s="194" t="s">
        <v>18</v>
      </c>
      <c r="I49" s="195"/>
      <c r="J49" s="196"/>
      <c r="K49" s="37">
        <v>3996</v>
      </c>
      <c r="L49" s="37"/>
      <c r="M49" s="37"/>
      <c r="N49" s="37"/>
      <c r="O49" s="37"/>
      <c r="P49" s="38"/>
      <c r="Q49" s="38"/>
      <c r="R49" s="39"/>
    </row>
    <row r="50" spans="1:18" x14ac:dyDescent="0.25">
      <c r="A50" s="173">
        <v>29</v>
      </c>
      <c r="B50" s="37" t="s">
        <v>18</v>
      </c>
      <c r="C50" s="33" t="s">
        <v>30</v>
      </c>
      <c r="D50" s="33" t="s">
        <v>149</v>
      </c>
      <c r="E50" s="33" t="s">
        <v>150</v>
      </c>
      <c r="F50" s="33" t="s">
        <v>45</v>
      </c>
      <c r="G50" s="115" t="s">
        <v>58</v>
      </c>
      <c r="H50" s="194" t="s">
        <v>18</v>
      </c>
      <c r="I50" s="191"/>
      <c r="J50" s="192"/>
      <c r="K50" s="37">
        <v>7</v>
      </c>
      <c r="L50" s="37"/>
      <c r="M50" s="37"/>
      <c r="N50" s="37"/>
      <c r="O50" s="37"/>
      <c r="P50" s="38"/>
      <c r="Q50" s="38"/>
      <c r="R50" s="39"/>
    </row>
    <row r="51" spans="1:18" x14ac:dyDescent="0.25">
      <c r="A51" s="173">
        <v>30</v>
      </c>
      <c r="B51" s="37" t="s">
        <v>18</v>
      </c>
      <c r="C51" s="33" t="s">
        <v>206</v>
      </c>
      <c r="D51" s="33" t="s">
        <v>207</v>
      </c>
      <c r="E51" s="33" t="s">
        <v>49</v>
      </c>
      <c r="F51" s="33" t="s">
        <v>45</v>
      </c>
      <c r="G51" s="115" t="s">
        <v>58</v>
      </c>
      <c r="H51" s="194" t="s">
        <v>18</v>
      </c>
      <c r="I51" s="191"/>
      <c r="J51" s="192"/>
      <c r="K51" s="37">
        <v>23</v>
      </c>
      <c r="L51" s="37"/>
      <c r="M51" s="37"/>
      <c r="N51" s="37"/>
      <c r="O51" s="37"/>
      <c r="P51" s="38"/>
      <c r="Q51" s="38"/>
      <c r="R51" s="39"/>
    </row>
    <row r="52" spans="1:18" x14ac:dyDescent="0.25">
      <c r="A52" s="173">
        <v>31</v>
      </c>
      <c r="B52" s="37" t="s">
        <v>18</v>
      </c>
      <c r="C52" s="33" t="s">
        <v>99</v>
      </c>
      <c r="D52" s="33" t="s">
        <v>100</v>
      </c>
      <c r="E52" s="33" t="s">
        <v>116</v>
      </c>
      <c r="F52" s="33" t="s">
        <v>45</v>
      </c>
      <c r="G52" s="37" t="s">
        <v>68</v>
      </c>
      <c r="H52" s="198" t="s">
        <v>18</v>
      </c>
      <c r="I52" s="199"/>
      <c r="J52" s="199"/>
      <c r="K52" s="37">
        <v>296</v>
      </c>
      <c r="L52" s="37"/>
      <c r="M52" s="37"/>
      <c r="N52" s="37"/>
      <c r="O52" s="37"/>
      <c r="P52" s="38"/>
      <c r="Q52" s="38"/>
      <c r="R52" s="39"/>
    </row>
    <row r="53" spans="1:18" ht="28.5" x14ac:dyDescent="0.25">
      <c r="A53" s="173">
        <v>32</v>
      </c>
      <c r="B53" s="37" t="s">
        <v>18</v>
      </c>
      <c r="C53" s="100" t="s">
        <v>427</v>
      </c>
      <c r="D53" s="100" t="s">
        <v>428</v>
      </c>
      <c r="E53" s="33" t="s">
        <v>423</v>
      </c>
      <c r="F53" s="33" t="s">
        <v>45</v>
      </c>
      <c r="G53" s="37" t="s">
        <v>424</v>
      </c>
      <c r="H53" s="219" t="s">
        <v>426</v>
      </c>
      <c r="I53" s="197"/>
      <c r="J53" s="197"/>
      <c r="K53" s="37">
        <v>8</v>
      </c>
      <c r="L53" s="37"/>
      <c r="M53" s="37"/>
      <c r="N53" s="37"/>
      <c r="O53" s="100" t="s">
        <v>425</v>
      </c>
      <c r="P53" s="38"/>
      <c r="Q53" s="38"/>
      <c r="R53" s="39"/>
    </row>
    <row r="54" spans="1:18" ht="1.5" customHeight="1" x14ac:dyDescent="0.25">
      <c r="A54" s="71"/>
      <c r="B54" s="72"/>
      <c r="C54" s="102"/>
      <c r="D54" s="19"/>
      <c r="E54" s="19"/>
      <c r="F54" s="19"/>
      <c r="G54" s="71"/>
      <c r="H54" s="186"/>
      <c r="I54" s="187"/>
      <c r="J54" s="187"/>
      <c r="K54" s="72"/>
      <c r="L54" s="72"/>
      <c r="M54" s="72"/>
      <c r="N54" s="72"/>
      <c r="O54" s="72"/>
      <c r="P54" s="108"/>
      <c r="Q54" s="108"/>
      <c r="R54" s="109"/>
    </row>
    <row r="55" spans="1:18" ht="40.5" x14ac:dyDescent="0.35">
      <c r="A55" s="4" t="s">
        <v>3</v>
      </c>
      <c r="B55" s="15" t="s">
        <v>34</v>
      </c>
      <c r="C55" s="4" t="s">
        <v>15</v>
      </c>
      <c r="D55" s="4" t="s">
        <v>21</v>
      </c>
      <c r="E55" s="4" t="s">
        <v>12</v>
      </c>
      <c r="F55" s="4" t="s">
        <v>4</v>
      </c>
      <c r="G55" s="15" t="s">
        <v>178</v>
      </c>
      <c r="H55" s="212" t="s">
        <v>179</v>
      </c>
      <c r="I55" s="178"/>
      <c r="J55" s="179"/>
      <c r="K55" s="15" t="s">
        <v>180</v>
      </c>
      <c r="L55" s="15" t="s">
        <v>181</v>
      </c>
      <c r="M55" s="15" t="s">
        <v>182</v>
      </c>
      <c r="N55" s="15" t="s">
        <v>183</v>
      </c>
      <c r="O55" s="15" t="s">
        <v>93</v>
      </c>
      <c r="P55" s="2" t="s">
        <v>8</v>
      </c>
      <c r="Q55" s="2" t="s">
        <v>9</v>
      </c>
      <c r="R55" s="9" t="s">
        <v>13</v>
      </c>
    </row>
    <row r="56" spans="1:18" x14ac:dyDescent="0.25">
      <c r="A56" s="115">
        <v>33</v>
      </c>
      <c r="B56" s="37" t="s">
        <v>18</v>
      </c>
      <c r="C56" s="33" t="s">
        <v>30</v>
      </c>
      <c r="D56" s="33" t="s">
        <v>61</v>
      </c>
      <c r="E56" s="33" t="s">
        <v>184</v>
      </c>
      <c r="F56" s="33" t="s">
        <v>45</v>
      </c>
      <c r="G56" s="115">
        <v>125</v>
      </c>
      <c r="H56" s="194" t="s">
        <v>18</v>
      </c>
      <c r="I56" s="191"/>
      <c r="J56" s="192"/>
      <c r="K56" s="37" t="s">
        <v>18</v>
      </c>
      <c r="L56" s="37" t="s">
        <v>18</v>
      </c>
      <c r="M56" s="37" t="s">
        <v>18</v>
      </c>
      <c r="N56" s="37" t="s">
        <v>18</v>
      </c>
      <c r="O56" s="37">
        <v>2</v>
      </c>
      <c r="P56" s="38"/>
      <c r="Q56" s="38"/>
      <c r="R56" s="39"/>
    </row>
    <row r="57" spans="1:18" x14ac:dyDescent="0.25">
      <c r="A57" s="115">
        <v>34</v>
      </c>
      <c r="B57" s="37" t="s">
        <v>18</v>
      </c>
      <c r="C57" s="33" t="s">
        <v>30</v>
      </c>
      <c r="D57" s="33" t="s">
        <v>61</v>
      </c>
      <c r="E57" s="33" t="s">
        <v>184</v>
      </c>
      <c r="F57" s="33" t="s">
        <v>45</v>
      </c>
      <c r="G57" s="115">
        <v>145</v>
      </c>
      <c r="H57" s="194" t="s">
        <v>18</v>
      </c>
      <c r="I57" s="191"/>
      <c r="J57" s="192"/>
      <c r="K57" s="37" t="s">
        <v>18</v>
      </c>
      <c r="L57" s="37" t="s">
        <v>18</v>
      </c>
      <c r="M57" s="37" t="s">
        <v>18</v>
      </c>
      <c r="N57" s="37" t="s">
        <v>18</v>
      </c>
      <c r="O57" s="37">
        <v>3</v>
      </c>
      <c r="P57" s="38"/>
      <c r="Q57" s="38"/>
      <c r="R57" s="39"/>
    </row>
    <row r="58" spans="1:18" ht="3.75" customHeight="1" x14ac:dyDescent="0.35">
      <c r="A58" s="18"/>
      <c r="B58" s="18"/>
      <c r="C58" s="19"/>
      <c r="D58" s="19"/>
      <c r="E58" s="25"/>
      <c r="F58" s="19"/>
      <c r="G58" s="10"/>
      <c r="H58" s="13"/>
      <c r="I58" s="20"/>
      <c r="J58" s="20"/>
      <c r="K58" s="20"/>
      <c r="L58" s="26"/>
      <c r="M58" s="26"/>
      <c r="N58" s="27"/>
      <c r="O58" s="28"/>
      <c r="P58" s="21"/>
      <c r="Q58" s="21"/>
      <c r="R58" s="22"/>
    </row>
    <row r="59" spans="1:18" x14ac:dyDescent="0.25">
      <c r="K59" s="188" t="s">
        <v>11</v>
      </c>
      <c r="L59" s="188"/>
      <c r="M59" s="188"/>
      <c r="N59" s="188"/>
      <c r="O59" s="188"/>
      <c r="P59" s="188"/>
      <c r="Q59" s="106" t="s">
        <v>7</v>
      </c>
      <c r="R59" s="106" t="s">
        <v>5</v>
      </c>
    </row>
    <row r="60" spans="1:18" x14ac:dyDescent="0.25">
      <c r="K60" s="189"/>
      <c r="L60" s="189"/>
      <c r="M60" s="189"/>
      <c r="N60" s="189"/>
      <c r="O60" s="189"/>
      <c r="P60" s="189"/>
      <c r="Q60" s="8"/>
      <c r="R60" s="105"/>
    </row>
    <row r="61" spans="1:18" ht="3" customHeight="1" x14ac:dyDescent="0.25">
      <c r="K61" s="176"/>
      <c r="L61" s="176"/>
      <c r="M61" s="176"/>
      <c r="N61" s="176"/>
      <c r="O61" s="176"/>
      <c r="P61" s="176"/>
      <c r="Q61" s="104"/>
      <c r="R61" s="104"/>
    </row>
    <row r="62" spans="1:18" x14ac:dyDescent="0.25">
      <c r="K62" s="188" t="s">
        <v>14</v>
      </c>
      <c r="L62" s="188"/>
      <c r="M62" s="188"/>
      <c r="N62" s="188"/>
      <c r="O62" s="188"/>
      <c r="P62" s="188"/>
      <c r="Q62" s="106" t="s">
        <v>7</v>
      </c>
      <c r="R62" s="106" t="s">
        <v>5</v>
      </c>
    </row>
    <row r="63" spans="1:18" x14ac:dyDescent="0.25">
      <c r="A63" s="1"/>
      <c r="B63" s="1"/>
      <c r="C63" s="1"/>
      <c r="D63" s="1"/>
      <c r="E63" s="1"/>
      <c r="F63" s="1"/>
      <c r="G63" s="1"/>
      <c r="K63" s="189"/>
      <c r="L63" s="189"/>
      <c r="M63" s="189"/>
      <c r="N63" s="189"/>
      <c r="O63" s="189"/>
      <c r="P63" s="189"/>
      <c r="Q63" s="105"/>
      <c r="R63" s="105"/>
    </row>
    <row r="64" spans="1:18" x14ac:dyDescent="0.25">
      <c r="A64" s="1"/>
      <c r="B64" s="1"/>
      <c r="C64" s="1"/>
      <c r="D64" s="1"/>
      <c r="E64" s="1"/>
      <c r="F64" s="1"/>
      <c r="G64" s="1"/>
    </row>
    <row r="65" spans="1:18" x14ac:dyDescent="0.25">
      <c r="A65" s="1"/>
      <c r="B65" s="1"/>
      <c r="C65" s="1"/>
      <c r="D65" s="1"/>
      <c r="E65" s="1"/>
      <c r="F65" s="1"/>
      <c r="G65" s="1"/>
      <c r="K65" s="176"/>
      <c r="L65" s="176"/>
      <c r="M65" s="176"/>
      <c r="N65" s="176"/>
      <c r="O65" s="176"/>
      <c r="P65" s="176"/>
      <c r="Q65" s="104"/>
      <c r="R65" s="104"/>
    </row>
    <row r="66" spans="1:18" x14ac:dyDescent="0.25">
      <c r="A66" s="1"/>
      <c r="B66" s="1"/>
      <c r="C66" s="1"/>
      <c r="D66" s="1"/>
      <c r="E66" s="1"/>
      <c r="F66" s="1"/>
      <c r="G66" s="1"/>
      <c r="K66" s="6"/>
      <c r="L66" s="6"/>
      <c r="M66" s="6"/>
      <c r="N66" s="6"/>
      <c r="O66" s="6"/>
      <c r="P66" s="6"/>
      <c r="Q66" s="104"/>
      <c r="R66" s="104"/>
    </row>
    <row r="67" spans="1:18" x14ac:dyDescent="0.25">
      <c r="A67" s="1"/>
      <c r="B67" s="1"/>
      <c r="C67" s="1"/>
      <c r="D67" s="1"/>
      <c r="E67" s="1"/>
      <c r="F67" s="1"/>
      <c r="G67" s="1"/>
      <c r="K67" s="6"/>
      <c r="L67" s="6"/>
      <c r="M67" s="6"/>
      <c r="N67" s="6"/>
      <c r="O67" s="6"/>
      <c r="P67" s="6"/>
      <c r="Q67" s="104"/>
      <c r="R67" s="104"/>
    </row>
    <row r="68" spans="1:18" x14ac:dyDescent="0.25">
      <c r="A68" s="1"/>
      <c r="B68" s="1"/>
      <c r="C68" s="1"/>
      <c r="D68" s="1"/>
      <c r="E68" s="1"/>
      <c r="F68" s="1"/>
      <c r="G68" s="1"/>
      <c r="K68" s="6"/>
      <c r="L68" s="6"/>
      <c r="M68" s="6"/>
      <c r="N68" s="6"/>
      <c r="O68" s="6"/>
      <c r="P68" s="6"/>
      <c r="Q68" s="104"/>
      <c r="R68" s="104"/>
    </row>
    <row r="69" spans="1:18" x14ac:dyDescent="0.25">
      <c r="A69" s="1"/>
      <c r="B69" s="1"/>
      <c r="C69" s="1"/>
      <c r="D69" s="1"/>
      <c r="E69" s="1"/>
      <c r="F69" s="1"/>
      <c r="G69" s="1"/>
      <c r="K69" s="6"/>
      <c r="L69" s="6"/>
      <c r="M69" s="6"/>
      <c r="N69" s="6"/>
      <c r="O69" s="6"/>
      <c r="P69" s="6"/>
      <c r="Q69" s="104"/>
      <c r="R69" s="104"/>
    </row>
    <row r="70" spans="1:18" x14ac:dyDescent="0.25">
      <c r="A70" s="1"/>
      <c r="B70" s="1"/>
      <c r="C70" s="1"/>
      <c r="D70" s="1"/>
      <c r="E70" s="1"/>
      <c r="F70" s="1"/>
      <c r="G70" s="1"/>
      <c r="K70" s="6"/>
      <c r="L70" s="6"/>
      <c r="M70" s="6"/>
      <c r="N70" s="6"/>
      <c r="O70" s="6"/>
      <c r="P70" s="6"/>
      <c r="Q70" s="104"/>
      <c r="R70" s="104"/>
    </row>
    <row r="71" spans="1:18" x14ac:dyDescent="0.25">
      <c r="A71" s="1"/>
      <c r="B71" s="1"/>
      <c r="C71" s="1"/>
      <c r="D71" s="1"/>
      <c r="E71" s="1"/>
      <c r="F71" s="1"/>
      <c r="G71" s="1"/>
      <c r="K71" s="6"/>
      <c r="L71" s="6"/>
      <c r="M71" s="6"/>
      <c r="N71" s="6"/>
      <c r="O71" s="6"/>
      <c r="P71" s="6"/>
      <c r="Q71" s="104"/>
      <c r="R71" s="104"/>
    </row>
    <row r="72" spans="1:18" x14ac:dyDescent="0.25">
      <c r="A72" s="1"/>
      <c r="B72" s="1"/>
      <c r="C72" s="1"/>
      <c r="D72" s="1"/>
      <c r="E72" s="1"/>
      <c r="F72" s="1"/>
      <c r="G72" s="1"/>
      <c r="K72" s="6"/>
      <c r="L72" s="6"/>
      <c r="M72" s="6"/>
      <c r="N72" s="6"/>
      <c r="O72" s="6"/>
      <c r="P72" s="6"/>
      <c r="Q72" s="104"/>
      <c r="R72" s="104"/>
    </row>
  </sheetData>
  <mergeCells count="50">
    <mergeCell ref="H6:J6"/>
    <mergeCell ref="H17:J17"/>
    <mergeCell ref="H19:J19"/>
    <mergeCell ref="H18:J18"/>
    <mergeCell ref="H20:J20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K34:P34"/>
    <mergeCell ref="K28:P28"/>
    <mergeCell ref="K29:P29"/>
    <mergeCell ref="H21:J21"/>
    <mergeCell ref="H22:J22"/>
    <mergeCell ref="K30:P30"/>
    <mergeCell ref="K31:P31"/>
    <mergeCell ref="K32:P32"/>
    <mergeCell ref="H24:J24"/>
    <mergeCell ref="H23:J23"/>
    <mergeCell ref="H41:J41"/>
    <mergeCell ref="H49:J49"/>
    <mergeCell ref="H50:J50"/>
    <mergeCell ref="H25:J25"/>
    <mergeCell ref="H26:J26"/>
    <mergeCell ref="H42:J42"/>
    <mergeCell ref="H43:J43"/>
    <mergeCell ref="H44:J44"/>
    <mergeCell ref="H45:J45"/>
    <mergeCell ref="H46:J46"/>
    <mergeCell ref="H47:J47"/>
    <mergeCell ref="H48:J48"/>
    <mergeCell ref="K62:P62"/>
    <mergeCell ref="K63:P63"/>
    <mergeCell ref="K65:P65"/>
    <mergeCell ref="H56:J56"/>
    <mergeCell ref="K59:P59"/>
    <mergeCell ref="K60:P60"/>
    <mergeCell ref="K61:P61"/>
    <mergeCell ref="H57:J57"/>
    <mergeCell ref="H51:J51"/>
    <mergeCell ref="H52:J52"/>
    <mergeCell ref="H54:J54"/>
    <mergeCell ref="H55:J55"/>
    <mergeCell ref="H53:J53"/>
  </mergeCells>
  <pageMargins left="0.13541666666666666" right="0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18"/>
  <sheetViews>
    <sheetView view="pageLayout" zoomScale="85" zoomScaleNormal="100" zoomScalePageLayoutView="85" workbookViewId="0">
      <selection activeCell="J23" sqref="J23"/>
    </sheetView>
  </sheetViews>
  <sheetFormatPr defaultColWidth="9.140625" defaultRowHeight="15" x14ac:dyDescent="0.25"/>
  <cols>
    <col min="1" max="1" width="3.85546875" bestFit="1" customWidth="1"/>
    <col min="2" max="2" width="6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2" customWidth="1"/>
    <col min="16" max="17" width="5.140625" customWidth="1"/>
    <col min="18" max="18" width="7.28515625" customWidth="1"/>
  </cols>
  <sheetData>
    <row r="1" spans="1:18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06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10202</v>
      </c>
      <c r="M2" s="14">
        <v>1050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204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4" t="s">
        <v>29</v>
      </c>
      <c r="N4" s="4" t="s">
        <v>46</v>
      </c>
      <c r="O4" s="10"/>
      <c r="P4" s="10"/>
      <c r="R4" s="1"/>
    </row>
    <row r="5" spans="1:18" ht="15.75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11" t="s">
        <v>414</v>
      </c>
      <c r="I6" s="111" t="s">
        <v>415</v>
      </c>
      <c r="J6" s="111" t="s">
        <v>416</v>
      </c>
      <c r="K6" s="15" t="s">
        <v>24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16.5" x14ac:dyDescent="0.35">
      <c r="A7" s="35">
        <v>1</v>
      </c>
      <c r="B7" s="37" t="s">
        <v>18</v>
      </c>
      <c r="C7" s="33" t="s">
        <v>30</v>
      </c>
      <c r="D7" s="33" t="s">
        <v>162</v>
      </c>
      <c r="E7" s="33" t="s">
        <v>413</v>
      </c>
      <c r="F7" s="33" t="s">
        <v>412</v>
      </c>
      <c r="G7" s="37" t="s">
        <v>205</v>
      </c>
      <c r="H7" s="112" t="s">
        <v>417</v>
      </c>
      <c r="I7" s="93" t="s">
        <v>418</v>
      </c>
      <c r="J7" s="93" t="s">
        <v>419</v>
      </c>
      <c r="K7" s="46">
        <v>1</v>
      </c>
      <c r="L7" s="79" t="s">
        <v>18</v>
      </c>
      <c r="M7" s="37" t="s">
        <v>18</v>
      </c>
      <c r="N7" s="80" t="s">
        <v>18</v>
      </c>
      <c r="O7" s="81"/>
      <c r="P7" s="82"/>
      <c r="Q7" s="82"/>
      <c r="R7" s="83"/>
    </row>
    <row r="8" spans="1:18" ht="16.5" x14ac:dyDescent="0.35">
      <c r="A8" s="35">
        <v>2</v>
      </c>
      <c r="B8" s="37" t="s">
        <v>18</v>
      </c>
      <c r="C8" s="33" t="s">
        <v>99</v>
      </c>
      <c r="D8" s="33" t="s">
        <v>100</v>
      </c>
      <c r="E8" s="33" t="s">
        <v>410</v>
      </c>
      <c r="F8" s="33" t="s">
        <v>411</v>
      </c>
      <c r="G8" s="37" t="s">
        <v>68</v>
      </c>
      <c r="H8" s="112" t="s">
        <v>420</v>
      </c>
      <c r="I8" s="66" t="s">
        <v>421</v>
      </c>
      <c r="J8" s="113" t="s">
        <v>422</v>
      </c>
      <c r="K8" s="39">
        <v>1</v>
      </c>
      <c r="L8" s="79" t="s">
        <v>18</v>
      </c>
      <c r="M8" s="37" t="s">
        <v>18</v>
      </c>
      <c r="N8" s="80" t="s">
        <v>18</v>
      </c>
      <c r="O8" s="81"/>
      <c r="P8" s="82"/>
      <c r="Q8" s="82"/>
      <c r="R8" s="83"/>
    </row>
    <row r="9" spans="1:18" ht="2.25" customHeight="1" x14ac:dyDescent="0.25">
      <c r="R9" s="1"/>
    </row>
    <row r="10" spans="1:18" x14ac:dyDescent="0.25">
      <c r="K10" s="188" t="s">
        <v>11</v>
      </c>
      <c r="L10" s="188"/>
      <c r="M10" s="188"/>
      <c r="N10" s="188"/>
      <c r="O10" s="188"/>
      <c r="P10" s="188"/>
      <c r="Q10" s="106" t="s">
        <v>7</v>
      </c>
      <c r="R10" s="106" t="s">
        <v>5</v>
      </c>
    </row>
    <row r="11" spans="1:18" x14ac:dyDescent="0.25">
      <c r="K11" s="189"/>
      <c r="L11" s="189"/>
      <c r="M11" s="189"/>
      <c r="N11" s="189"/>
      <c r="O11" s="189"/>
      <c r="P11" s="189"/>
      <c r="Q11" s="8"/>
      <c r="R11" s="105"/>
    </row>
    <row r="12" spans="1:18" x14ac:dyDescent="0.25">
      <c r="K12" s="188"/>
      <c r="L12" s="188"/>
      <c r="M12" s="188"/>
      <c r="N12" s="188"/>
      <c r="O12" s="188"/>
      <c r="P12" s="188"/>
      <c r="Q12" s="106"/>
      <c r="R12" s="106"/>
    </row>
    <row r="13" spans="1:18" ht="3.75" customHeight="1" x14ac:dyDescent="0.25"/>
    <row r="14" spans="1:18" x14ac:dyDescent="0.25">
      <c r="A14" s="1"/>
      <c r="B14" s="1"/>
      <c r="C14" s="1"/>
      <c r="D14" s="1"/>
      <c r="E14" s="1"/>
      <c r="F14" s="1"/>
      <c r="G14" s="1"/>
      <c r="K14" s="188" t="s">
        <v>14</v>
      </c>
      <c r="L14" s="188"/>
      <c r="M14" s="188"/>
      <c r="N14" s="188"/>
      <c r="O14" s="188"/>
      <c r="P14" s="188"/>
      <c r="Q14" s="106" t="s">
        <v>7</v>
      </c>
      <c r="R14" s="106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189"/>
      <c r="L15" s="189"/>
      <c r="M15" s="189"/>
      <c r="N15" s="189"/>
      <c r="O15" s="189"/>
      <c r="P15" s="189"/>
      <c r="Q15" s="105"/>
      <c r="R15" s="105"/>
    </row>
    <row r="16" spans="1:18" x14ac:dyDescent="0.25">
      <c r="A16" s="1"/>
      <c r="B16" s="1"/>
      <c r="C16" s="1"/>
      <c r="D16" s="1"/>
      <c r="E16" s="1"/>
      <c r="F16" s="1"/>
      <c r="G16" s="1"/>
      <c r="K16" s="188"/>
      <c r="L16" s="188"/>
      <c r="M16" s="188"/>
      <c r="N16" s="188"/>
      <c r="O16" s="188"/>
      <c r="P16" s="188"/>
      <c r="Q16" s="106"/>
      <c r="R16" s="106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104"/>
      <c r="R17" s="104"/>
    </row>
    <row r="18" spans="1:18" x14ac:dyDescent="0.25">
      <c r="B18" s="1"/>
      <c r="C18" s="1"/>
      <c r="D18" s="1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"/>
    </row>
  </sheetData>
  <mergeCells count="6">
    <mergeCell ref="K16:P16"/>
    <mergeCell ref="K10:P10"/>
    <mergeCell ref="K11:P11"/>
    <mergeCell ref="K12:P12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60"/>
  <sheetViews>
    <sheetView view="pageLayout" topLeftCell="A4" zoomScaleNormal="100" workbookViewId="0">
      <selection activeCell="G10" sqref="G10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" customWidth="1"/>
    <col min="4" max="4" width="9" customWidth="1"/>
    <col min="5" max="5" width="11.855468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0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10202</v>
      </c>
      <c r="M2" s="14">
        <v>1040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273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274</v>
      </c>
      <c r="O4" s="10"/>
      <c r="P4" s="10"/>
      <c r="Q4" t="s">
        <v>63</v>
      </c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55</v>
      </c>
      <c r="J6" s="16" t="s">
        <v>6</v>
      </c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24" x14ac:dyDescent="0.35">
      <c r="A7" s="148">
        <v>1</v>
      </c>
      <c r="B7" s="153" t="s">
        <v>18</v>
      </c>
      <c r="C7" s="148" t="s">
        <v>209</v>
      </c>
      <c r="D7" s="138" t="s">
        <v>69</v>
      </c>
      <c r="E7" s="138" t="s">
        <v>240</v>
      </c>
      <c r="F7" s="138" t="s">
        <v>241</v>
      </c>
      <c r="G7" s="148" t="s">
        <v>242</v>
      </c>
      <c r="H7" s="148">
        <v>4</v>
      </c>
      <c r="I7" s="137" t="s">
        <v>243</v>
      </c>
      <c r="J7" s="137">
        <v>1500</v>
      </c>
      <c r="K7" s="137">
        <v>2</v>
      </c>
      <c r="L7" s="137">
        <v>24</v>
      </c>
      <c r="M7" s="137">
        <v>24</v>
      </c>
      <c r="N7" s="149">
        <f t="shared" ref="N7:N12" si="0">(L7-M7)/M7</f>
        <v>0</v>
      </c>
      <c r="O7" s="139"/>
      <c r="P7" s="140"/>
      <c r="Q7" s="140"/>
      <c r="R7" s="141"/>
    </row>
    <row r="8" spans="1:18" ht="24" x14ac:dyDescent="0.35">
      <c r="A8" s="148">
        <v>2</v>
      </c>
      <c r="B8" s="153" t="s">
        <v>18</v>
      </c>
      <c r="C8" s="138" t="s">
        <v>212</v>
      </c>
      <c r="D8" s="138" t="s">
        <v>246</v>
      </c>
      <c r="E8" s="138" t="s">
        <v>247</v>
      </c>
      <c r="F8" s="138" t="s">
        <v>241</v>
      </c>
      <c r="G8" s="148" t="s">
        <v>242</v>
      </c>
      <c r="H8" s="148">
        <v>4</v>
      </c>
      <c r="I8" s="137" t="s">
        <v>243</v>
      </c>
      <c r="J8" s="137">
        <v>6000</v>
      </c>
      <c r="K8" s="137">
        <v>2</v>
      </c>
      <c r="L8" s="137">
        <v>60</v>
      </c>
      <c r="M8" s="137">
        <v>54</v>
      </c>
      <c r="N8" s="149">
        <f t="shared" si="0"/>
        <v>0.1111111111111111</v>
      </c>
      <c r="O8" s="139"/>
      <c r="P8" s="140"/>
      <c r="Q8" s="140"/>
      <c r="R8" s="141"/>
    </row>
    <row r="9" spans="1:18" ht="24" x14ac:dyDescent="0.35">
      <c r="A9" s="43">
        <v>3</v>
      </c>
      <c r="B9" s="57" t="s">
        <v>18</v>
      </c>
      <c r="C9" s="7" t="s">
        <v>206</v>
      </c>
      <c r="D9" s="7" t="s">
        <v>100</v>
      </c>
      <c r="E9" s="5" t="s">
        <v>251</v>
      </c>
      <c r="F9" s="7" t="s">
        <v>241</v>
      </c>
      <c r="G9" s="35" t="s">
        <v>242</v>
      </c>
      <c r="H9" s="44">
        <v>2.9</v>
      </c>
      <c r="I9" s="44" t="s">
        <v>250</v>
      </c>
      <c r="J9" s="44">
        <v>6000</v>
      </c>
      <c r="K9" s="44">
        <v>27</v>
      </c>
      <c r="L9" s="44">
        <v>485</v>
      </c>
      <c r="M9" s="44">
        <v>413</v>
      </c>
      <c r="N9" s="62">
        <f t="shared" si="0"/>
        <v>0.17433414043583534</v>
      </c>
      <c r="O9" s="15"/>
      <c r="P9" s="2"/>
      <c r="Q9" s="2"/>
      <c r="R9" s="9"/>
    </row>
    <row r="10" spans="1:18" ht="24" x14ac:dyDescent="0.35">
      <c r="A10" s="148">
        <v>4</v>
      </c>
      <c r="B10" s="153" t="s">
        <v>18</v>
      </c>
      <c r="C10" s="148" t="s">
        <v>209</v>
      </c>
      <c r="D10" s="138" t="s">
        <v>69</v>
      </c>
      <c r="E10" s="138" t="s">
        <v>245</v>
      </c>
      <c r="F10" s="138" t="s">
        <v>85</v>
      </c>
      <c r="G10" s="148" t="s">
        <v>242</v>
      </c>
      <c r="H10" s="148">
        <v>3</v>
      </c>
      <c r="I10" s="137" t="s">
        <v>244</v>
      </c>
      <c r="J10" s="137">
        <v>6000</v>
      </c>
      <c r="K10" s="137">
        <v>2</v>
      </c>
      <c r="L10" s="137">
        <v>17</v>
      </c>
      <c r="M10" s="137">
        <v>12</v>
      </c>
      <c r="N10" s="149">
        <f t="shared" si="0"/>
        <v>0.41666666666666669</v>
      </c>
      <c r="O10" s="139"/>
      <c r="P10" s="140"/>
      <c r="Q10" s="140"/>
      <c r="R10" s="141"/>
    </row>
    <row r="11" spans="1:18" ht="24" x14ac:dyDescent="0.35">
      <c r="A11" s="148">
        <v>5</v>
      </c>
      <c r="B11" s="153" t="s">
        <v>18</v>
      </c>
      <c r="C11" s="138" t="s">
        <v>212</v>
      </c>
      <c r="D11" s="154" t="s">
        <v>213</v>
      </c>
      <c r="E11" s="138" t="s">
        <v>249</v>
      </c>
      <c r="F11" s="138" t="s">
        <v>85</v>
      </c>
      <c r="G11" s="148" t="s">
        <v>242</v>
      </c>
      <c r="H11" s="148">
        <v>4</v>
      </c>
      <c r="I11" s="137" t="s">
        <v>248</v>
      </c>
      <c r="J11" s="137">
        <v>6000</v>
      </c>
      <c r="K11" s="137">
        <v>4</v>
      </c>
      <c r="L11" s="137">
        <v>60</v>
      </c>
      <c r="M11" s="137">
        <v>44</v>
      </c>
      <c r="N11" s="149">
        <f t="shared" si="0"/>
        <v>0.36363636363636365</v>
      </c>
      <c r="O11" s="139"/>
      <c r="P11" s="140"/>
      <c r="Q11" s="140"/>
      <c r="R11" s="141"/>
    </row>
    <row r="12" spans="1:18" ht="24" x14ac:dyDescent="0.35">
      <c r="A12" s="148">
        <v>6</v>
      </c>
      <c r="B12" s="153" t="s">
        <v>18</v>
      </c>
      <c r="C12" s="138" t="s">
        <v>188</v>
      </c>
      <c r="D12" s="138" t="s">
        <v>252</v>
      </c>
      <c r="E12" s="142" t="s">
        <v>253</v>
      </c>
      <c r="F12" s="138" t="s">
        <v>85</v>
      </c>
      <c r="G12" s="148" t="s">
        <v>242</v>
      </c>
      <c r="H12" s="137">
        <v>5</v>
      </c>
      <c r="I12" s="137" t="s">
        <v>160</v>
      </c>
      <c r="J12" s="137">
        <v>1500</v>
      </c>
      <c r="K12" s="137">
        <v>1</v>
      </c>
      <c r="L12" s="137">
        <v>5.6</v>
      </c>
      <c r="M12" s="137">
        <v>5.6</v>
      </c>
      <c r="N12" s="149">
        <f t="shared" si="0"/>
        <v>0</v>
      </c>
      <c r="O12" s="139"/>
      <c r="P12" s="140"/>
      <c r="Q12" s="140"/>
      <c r="R12" s="141"/>
    </row>
    <row r="13" spans="1:18" ht="3" customHeight="1" x14ac:dyDescent="0.35">
      <c r="A13" s="71"/>
      <c r="B13" s="58"/>
      <c r="C13" s="19"/>
      <c r="D13" s="19"/>
      <c r="E13" s="64"/>
      <c r="F13" s="13"/>
      <c r="G13" s="19"/>
      <c r="H13" s="72"/>
      <c r="I13" s="72"/>
      <c r="J13" s="72"/>
      <c r="K13" s="72"/>
      <c r="L13" s="72"/>
      <c r="M13" s="72"/>
      <c r="N13" s="74"/>
      <c r="O13" s="20"/>
      <c r="P13" s="21"/>
      <c r="Q13" s="21"/>
      <c r="R13" s="22"/>
    </row>
    <row r="14" spans="1:18" ht="40.5" x14ac:dyDescent="0.35">
      <c r="A14" s="4" t="s">
        <v>3</v>
      </c>
      <c r="B14" s="15" t="s">
        <v>34</v>
      </c>
      <c r="C14" s="4" t="s">
        <v>15</v>
      </c>
      <c r="D14" s="4" t="s">
        <v>21</v>
      </c>
      <c r="E14" s="4" t="s">
        <v>12</v>
      </c>
      <c r="F14" s="4" t="s">
        <v>4</v>
      </c>
      <c r="G14" s="4" t="s">
        <v>10</v>
      </c>
      <c r="H14" s="223" t="s">
        <v>55</v>
      </c>
      <c r="I14" s="224"/>
      <c r="J14" s="91" t="s">
        <v>6</v>
      </c>
      <c r="K14" s="15" t="s">
        <v>41</v>
      </c>
      <c r="L14" s="15" t="s">
        <v>26</v>
      </c>
      <c r="M14" s="15" t="s">
        <v>27</v>
      </c>
      <c r="N14" s="15" t="s">
        <v>25</v>
      </c>
      <c r="O14" s="15" t="s">
        <v>20</v>
      </c>
      <c r="P14" s="2" t="s">
        <v>8</v>
      </c>
      <c r="Q14" s="2" t="s">
        <v>9</v>
      </c>
      <c r="R14" s="9" t="s">
        <v>13</v>
      </c>
    </row>
    <row r="15" spans="1:18" ht="16.5" x14ac:dyDescent="0.35">
      <c r="A15" s="148">
        <v>7</v>
      </c>
      <c r="B15" s="153" t="s">
        <v>18</v>
      </c>
      <c r="C15" s="148" t="s">
        <v>209</v>
      </c>
      <c r="D15" s="138" t="s">
        <v>218</v>
      </c>
      <c r="E15" s="142" t="s">
        <v>254</v>
      </c>
      <c r="F15" s="138" t="s">
        <v>84</v>
      </c>
      <c r="G15" s="148" t="s">
        <v>242</v>
      </c>
      <c r="H15" s="228">
        <v>60</v>
      </c>
      <c r="I15" s="229"/>
      <c r="J15" s="137">
        <v>2000</v>
      </c>
      <c r="K15" s="137">
        <v>1</v>
      </c>
      <c r="L15" s="137">
        <v>10</v>
      </c>
      <c r="M15" s="137">
        <v>8.6</v>
      </c>
      <c r="N15" s="149">
        <f>(L15-M15)/M15</f>
        <v>0.16279069767441864</v>
      </c>
      <c r="O15" s="139"/>
      <c r="P15" s="140"/>
      <c r="Q15" s="140"/>
      <c r="R15" s="141"/>
    </row>
    <row r="16" spans="1:18" ht="16.5" x14ac:dyDescent="0.35">
      <c r="A16" s="148">
        <v>8</v>
      </c>
      <c r="B16" s="153" t="s">
        <v>18</v>
      </c>
      <c r="C16" s="138" t="s">
        <v>212</v>
      </c>
      <c r="D16" s="138" t="s">
        <v>213</v>
      </c>
      <c r="E16" s="142" t="s">
        <v>255</v>
      </c>
      <c r="F16" s="138" t="s">
        <v>84</v>
      </c>
      <c r="G16" s="148" t="s">
        <v>242</v>
      </c>
      <c r="H16" s="228">
        <v>40</v>
      </c>
      <c r="I16" s="229"/>
      <c r="J16" s="137">
        <v>6000</v>
      </c>
      <c r="K16" s="137">
        <v>2</v>
      </c>
      <c r="L16" s="137">
        <v>58</v>
      </c>
      <c r="M16" s="137">
        <v>50</v>
      </c>
      <c r="N16" s="149">
        <f>(L16-M16)/M16</f>
        <v>0.16</v>
      </c>
      <c r="O16" s="139"/>
      <c r="P16" s="140"/>
      <c r="Q16" s="140"/>
      <c r="R16" s="141"/>
    </row>
    <row r="17" spans="1:18" ht="16.5" x14ac:dyDescent="0.35">
      <c r="A17" s="148">
        <v>9</v>
      </c>
      <c r="B17" s="153" t="s">
        <v>18</v>
      </c>
      <c r="C17" s="138" t="s">
        <v>30</v>
      </c>
      <c r="D17" s="138" t="s">
        <v>61</v>
      </c>
      <c r="E17" s="142" t="s">
        <v>161</v>
      </c>
      <c r="F17" s="138" t="s">
        <v>84</v>
      </c>
      <c r="G17" s="148" t="s">
        <v>242</v>
      </c>
      <c r="H17" s="228">
        <v>140</v>
      </c>
      <c r="I17" s="229"/>
      <c r="J17" s="137">
        <v>6000</v>
      </c>
      <c r="K17" s="137">
        <v>3</v>
      </c>
      <c r="L17" s="137">
        <v>288</v>
      </c>
      <c r="M17" s="137">
        <v>288</v>
      </c>
      <c r="N17" s="149">
        <f>(L17-M17)/M17</f>
        <v>0</v>
      </c>
      <c r="O17" s="139"/>
      <c r="P17" s="140"/>
      <c r="Q17" s="140"/>
      <c r="R17" s="141"/>
    </row>
    <row r="18" spans="1:18" ht="5.25" customHeight="1" x14ac:dyDescent="0.35">
      <c r="A18" s="71"/>
      <c r="B18" s="58"/>
      <c r="C18" s="19"/>
      <c r="D18" s="19"/>
      <c r="E18" s="64"/>
      <c r="F18" s="13"/>
      <c r="G18" s="19"/>
      <c r="H18" s="72"/>
      <c r="I18" s="72"/>
      <c r="J18" s="72"/>
      <c r="K18" s="72"/>
      <c r="L18" s="72"/>
      <c r="M18" s="72"/>
      <c r="N18" s="74"/>
      <c r="O18" s="20"/>
      <c r="P18" s="21"/>
      <c r="Q18" s="21"/>
      <c r="R18" s="22"/>
    </row>
    <row r="19" spans="1:18" ht="40.5" x14ac:dyDescent="0.35">
      <c r="A19" s="4" t="s">
        <v>3</v>
      </c>
      <c r="B19" s="15" t="s">
        <v>34</v>
      </c>
      <c r="C19" s="4" t="s">
        <v>15</v>
      </c>
      <c r="D19" s="4" t="s">
        <v>21</v>
      </c>
      <c r="E19" s="4" t="s">
        <v>12</v>
      </c>
      <c r="F19" s="4" t="s">
        <v>4</v>
      </c>
      <c r="G19" s="4" t="s">
        <v>10</v>
      </c>
      <c r="H19" s="227" t="s">
        <v>43</v>
      </c>
      <c r="I19" s="227"/>
      <c r="J19" s="78" t="s">
        <v>6</v>
      </c>
      <c r="K19" s="15" t="s">
        <v>41</v>
      </c>
      <c r="L19" s="15" t="s">
        <v>26</v>
      </c>
      <c r="M19" s="15" t="s">
        <v>27</v>
      </c>
      <c r="N19" s="15" t="s">
        <v>25</v>
      </c>
      <c r="O19" s="15" t="s">
        <v>20</v>
      </c>
      <c r="P19" s="2" t="s">
        <v>8</v>
      </c>
      <c r="Q19" s="2" t="s">
        <v>9</v>
      </c>
      <c r="R19" s="9" t="s">
        <v>13</v>
      </c>
    </row>
    <row r="20" spans="1:18" x14ac:dyDescent="0.25">
      <c r="A20" s="153">
        <v>10</v>
      </c>
      <c r="B20" s="153" t="s">
        <v>18</v>
      </c>
      <c r="C20" s="148" t="s">
        <v>209</v>
      </c>
      <c r="D20" s="155" t="s">
        <v>69</v>
      </c>
      <c r="E20" s="156" t="s">
        <v>258</v>
      </c>
      <c r="F20" s="156" t="s">
        <v>56</v>
      </c>
      <c r="G20" s="148" t="s">
        <v>242</v>
      </c>
      <c r="H20" s="221" t="s">
        <v>256</v>
      </c>
      <c r="I20" s="222"/>
      <c r="J20" s="157">
        <v>4000</v>
      </c>
      <c r="K20" s="158">
        <v>4</v>
      </c>
      <c r="L20" s="159">
        <v>14</v>
      </c>
      <c r="M20" s="159">
        <v>12</v>
      </c>
      <c r="N20" s="149">
        <f t="shared" ref="N20" si="1">(L20-M20)/M20</f>
        <v>0.16666666666666666</v>
      </c>
      <c r="O20" s="160"/>
      <c r="P20" s="161"/>
      <c r="Q20" s="161"/>
      <c r="R20" s="162"/>
    </row>
    <row r="21" spans="1:18" ht="6.75" customHeight="1" x14ac:dyDescent="0.25">
      <c r="A21" s="58"/>
      <c r="B21" s="58"/>
      <c r="C21" s="19"/>
      <c r="D21" s="19"/>
      <c r="E21" s="19"/>
      <c r="F21" s="19"/>
      <c r="G21" s="71"/>
      <c r="H21" s="71"/>
      <c r="I21" s="72"/>
      <c r="J21" s="72"/>
      <c r="K21" s="72"/>
      <c r="L21" s="72"/>
      <c r="M21" s="72"/>
      <c r="N21" s="74"/>
      <c r="O21" s="19"/>
      <c r="P21" s="59"/>
      <c r="Q21" s="59"/>
      <c r="R21" s="60"/>
    </row>
    <row r="22" spans="1:18" ht="13.5" customHeight="1" x14ac:dyDescent="0.25">
      <c r="A22" s="58"/>
      <c r="B22" s="58"/>
      <c r="C22" s="19"/>
      <c r="D22" s="19"/>
      <c r="E22" s="19"/>
      <c r="F22" s="19"/>
      <c r="G22" s="71"/>
      <c r="H22" s="71"/>
      <c r="I22" s="72"/>
      <c r="J22" s="72"/>
      <c r="K22" s="188" t="s">
        <v>11</v>
      </c>
      <c r="L22" s="188"/>
      <c r="M22" s="188"/>
      <c r="N22" s="188"/>
      <c r="O22" s="188"/>
      <c r="P22" s="188"/>
      <c r="Q22" s="30" t="s">
        <v>7</v>
      </c>
      <c r="R22" s="30" t="s">
        <v>5</v>
      </c>
    </row>
    <row r="23" spans="1:18" ht="13.5" customHeight="1" x14ac:dyDescent="0.25">
      <c r="A23" s="58"/>
      <c r="B23" s="58"/>
      <c r="C23" s="19"/>
      <c r="D23" s="19"/>
      <c r="E23" s="19"/>
      <c r="F23" s="19"/>
      <c r="G23" s="71"/>
      <c r="H23" s="71"/>
      <c r="I23" s="72"/>
      <c r="J23" s="72"/>
      <c r="K23" s="189"/>
      <c r="L23" s="189"/>
      <c r="M23" s="189"/>
      <c r="N23" s="189"/>
      <c r="O23" s="189"/>
      <c r="P23" s="189"/>
      <c r="Q23" s="8"/>
      <c r="R23" s="31"/>
    </row>
    <row r="24" spans="1:18" ht="13.5" customHeight="1" x14ac:dyDescent="0.25">
      <c r="A24" s="58"/>
      <c r="B24" s="58"/>
      <c r="C24" s="19"/>
      <c r="D24" s="19"/>
      <c r="E24" s="19"/>
      <c r="F24" s="19"/>
      <c r="G24" s="71"/>
      <c r="H24" s="71"/>
      <c r="I24" s="72"/>
      <c r="J24" s="72"/>
    </row>
    <row r="25" spans="1:18" ht="13.5" customHeight="1" x14ac:dyDescent="0.25">
      <c r="A25" s="58"/>
      <c r="B25" s="58"/>
      <c r="C25" s="19"/>
      <c r="D25" s="19"/>
      <c r="E25" s="19"/>
      <c r="F25" s="19"/>
      <c r="G25" s="71"/>
      <c r="H25" s="71"/>
      <c r="I25" s="72"/>
      <c r="J25" s="72"/>
      <c r="K25" s="188" t="s">
        <v>14</v>
      </c>
      <c r="L25" s="188"/>
      <c r="M25" s="188"/>
      <c r="N25" s="188"/>
      <c r="O25" s="188"/>
      <c r="P25" s="188"/>
      <c r="Q25" s="30" t="s">
        <v>7</v>
      </c>
      <c r="R25" s="30" t="s">
        <v>5</v>
      </c>
    </row>
    <row r="26" spans="1:18" ht="13.5" customHeight="1" x14ac:dyDescent="0.25">
      <c r="A26" s="58"/>
      <c r="B26" s="58"/>
      <c r="C26" s="19"/>
      <c r="D26" s="19"/>
      <c r="E26" s="19"/>
      <c r="F26" s="19"/>
      <c r="G26" s="71"/>
      <c r="H26" s="71"/>
      <c r="I26" s="72"/>
      <c r="J26" s="72"/>
      <c r="K26" s="188"/>
      <c r="L26" s="188"/>
      <c r="M26" s="188"/>
      <c r="N26" s="188"/>
      <c r="O26" s="188"/>
      <c r="P26" s="188"/>
      <c r="Q26" s="30"/>
      <c r="R26" s="30"/>
    </row>
    <row r="27" spans="1:18" ht="13.5" customHeight="1" x14ac:dyDescent="0.25">
      <c r="A27" s="58"/>
      <c r="B27" s="58"/>
      <c r="C27" s="19"/>
      <c r="D27" s="19"/>
      <c r="E27" s="19"/>
      <c r="F27" s="19"/>
      <c r="G27" s="71"/>
      <c r="H27" s="71"/>
      <c r="I27" s="72"/>
      <c r="J27" s="72"/>
      <c r="K27" s="72"/>
      <c r="L27" s="72"/>
      <c r="M27" s="72"/>
      <c r="N27" s="74"/>
      <c r="O27" s="19"/>
      <c r="P27" s="59"/>
      <c r="Q27" s="59"/>
      <c r="R27" s="60"/>
    </row>
    <row r="28" spans="1:18" ht="13.5" customHeight="1" x14ac:dyDescent="0.25">
      <c r="A28" s="58"/>
      <c r="B28" s="58"/>
      <c r="C28" s="19"/>
      <c r="D28" s="19"/>
      <c r="E28" s="19"/>
      <c r="F28" s="19"/>
      <c r="G28" s="71"/>
      <c r="H28" s="71"/>
      <c r="I28" s="72"/>
      <c r="J28" s="72"/>
      <c r="K28" s="72"/>
      <c r="L28" s="72"/>
      <c r="M28" s="72"/>
      <c r="N28" s="74"/>
      <c r="O28" s="19"/>
      <c r="P28" s="59"/>
      <c r="Q28" s="59"/>
      <c r="R28" s="60"/>
    </row>
    <row r="29" spans="1:18" ht="13.5" customHeight="1" x14ac:dyDescent="0.25">
      <c r="A29" s="58"/>
      <c r="B29" s="58"/>
      <c r="C29" s="19"/>
      <c r="D29" s="19"/>
      <c r="E29" s="19"/>
      <c r="F29" s="19"/>
      <c r="G29" s="71"/>
      <c r="H29" s="71"/>
      <c r="I29" s="72"/>
      <c r="J29" s="72"/>
      <c r="K29" s="72"/>
      <c r="L29" s="72"/>
      <c r="M29" s="72"/>
      <c r="N29" s="74"/>
      <c r="O29" s="19"/>
      <c r="P29" s="59"/>
      <c r="Q29" s="59"/>
      <c r="R29" s="60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K30" s="90"/>
      <c r="L30" s="4" t="s">
        <v>22</v>
      </c>
      <c r="M30" s="4" t="s">
        <v>23</v>
      </c>
      <c r="N30" s="4" t="s">
        <v>2</v>
      </c>
      <c r="O30" s="13"/>
      <c r="P30" s="13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K31" s="14" t="s">
        <v>28</v>
      </c>
      <c r="L31" s="29">
        <v>10202</v>
      </c>
      <c r="M31" s="14">
        <v>1040</v>
      </c>
      <c r="N31" s="14">
        <v>1</v>
      </c>
      <c r="O31" s="10"/>
      <c r="P31" s="10"/>
      <c r="R31" s="1"/>
    </row>
    <row r="32" spans="1:18" ht="16.5" customHeight="1" x14ac:dyDescent="0.25">
      <c r="K32" s="14" t="s">
        <v>0</v>
      </c>
      <c r="L32" s="14" t="s">
        <v>273</v>
      </c>
      <c r="M32" s="14"/>
      <c r="N32" s="14"/>
      <c r="O32" s="10"/>
      <c r="P32" s="10"/>
      <c r="R32" s="1"/>
    </row>
    <row r="33" spans="1:18" ht="17.25" customHeight="1" x14ac:dyDescent="0.25">
      <c r="K33" s="14" t="s">
        <v>1</v>
      </c>
      <c r="L33" s="14">
        <v>0</v>
      </c>
      <c r="M33" s="14" t="s">
        <v>44</v>
      </c>
      <c r="N33" s="14" t="s">
        <v>82</v>
      </c>
      <c r="O33" s="10"/>
      <c r="P33" s="10"/>
      <c r="Q33" t="s">
        <v>63</v>
      </c>
      <c r="R33" s="1"/>
    </row>
    <row r="35" spans="1:18" ht="7.5" customHeight="1" x14ac:dyDescent="0.25"/>
    <row r="36" spans="1:18" ht="40.5" x14ac:dyDescent="0.35">
      <c r="A36" s="4" t="s">
        <v>3</v>
      </c>
      <c r="B36" s="15" t="s">
        <v>34</v>
      </c>
      <c r="C36" s="4" t="s">
        <v>15</v>
      </c>
      <c r="D36" s="4" t="s">
        <v>21</v>
      </c>
      <c r="E36" s="4" t="s">
        <v>12</v>
      </c>
      <c r="F36" s="4" t="s">
        <v>4</v>
      </c>
      <c r="G36" s="4" t="s">
        <v>10</v>
      </c>
      <c r="H36" s="227" t="s">
        <v>43</v>
      </c>
      <c r="I36" s="227"/>
      <c r="J36" s="91" t="s">
        <v>6</v>
      </c>
      <c r="K36" s="15" t="s">
        <v>41</v>
      </c>
      <c r="L36" s="15" t="s">
        <v>26</v>
      </c>
      <c r="M36" s="15" t="s">
        <v>27</v>
      </c>
      <c r="N36" s="15" t="s">
        <v>25</v>
      </c>
      <c r="O36" s="15" t="s">
        <v>20</v>
      </c>
      <c r="P36" s="2" t="s">
        <v>8</v>
      </c>
      <c r="Q36" s="2" t="s">
        <v>9</v>
      </c>
      <c r="R36" s="9" t="s">
        <v>13</v>
      </c>
    </row>
    <row r="37" spans="1:18" x14ac:dyDescent="0.25">
      <c r="A37" s="153">
        <v>11</v>
      </c>
      <c r="B37" s="153" t="s">
        <v>18</v>
      </c>
      <c r="C37" s="148" t="s">
        <v>209</v>
      </c>
      <c r="D37" s="155" t="s">
        <v>69</v>
      </c>
      <c r="E37" s="156" t="s">
        <v>259</v>
      </c>
      <c r="F37" s="156" t="s">
        <v>56</v>
      </c>
      <c r="G37" s="148" t="s">
        <v>242</v>
      </c>
      <c r="H37" s="221" t="s">
        <v>257</v>
      </c>
      <c r="I37" s="222"/>
      <c r="J37" s="157">
        <v>550</v>
      </c>
      <c r="K37" s="158">
        <v>1</v>
      </c>
      <c r="L37" s="163">
        <v>4.4000000000000004</v>
      </c>
      <c r="M37" s="163">
        <v>3.6</v>
      </c>
      <c r="N37" s="149">
        <f t="shared" ref="N37:N43" si="2">(L37-M37)/M37</f>
        <v>0.22222222222222229</v>
      </c>
      <c r="O37" s="160"/>
      <c r="P37" s="161"/>
      <c r="Q37" s="161"/>
      <c r="R37" s="162"/>
    </row>
    <row r="38" spans="1:18" x14ac:dyDescent="0.25">
      <c r="A38" s="153">
        <v>12</v>
      </c>
      <c r="B38" s="153" t="s">
        <v>18</v>
      </c>
      <c r="C38" s="138" t="s">
        <v>212</v>
      </c>
      <c r="D38" s="138" t="s">
        <v>213</v>
      </c>
      <c r="E38" s="156" t="s">
        <v>261</v>
      </c>
      <c r="F38" s="156" t="s">
        <v>56</v>
      </c>
      <c r="G38" s="148" t="s">
        <v>242</v>
      </c>
      <c r="H38" s="221" t="s">
        <v>260</v>
      </c>
      <c r="I38" s="222"/>
      <c r="J38" s="157">
        <v>2400</v>
      </c>
      <c r="K38" s="158">
        <v>1</v>
      </c>
      <c r="L38" s="159">
        <v>64</v>
      </c>
      <c r="M38" s="159">
        <v>60</v>
      </c>
      <c r="N38" s="149">
        <f t="shared" si="2"/>
        <v>6.6666666666666666E-2</v>
      </c>
      <c r="O38" s="160"/>
      <c r="P38" s="161"/>
      <c r="Q38" s="161"/>
      <c r="R38" s="162"/>
    </row>
    <row r="39" spans="1:18" x14ac:dyDescent="0.25">
      <c r="A39" s="153">
        <v>13</v>
      </c>
      <c r="B39" s="153" t="s">
        <v>18</v>
      </c>
      <c r="C39" s="138" t="s">
        <v>206</v>
      </c>
      <c r="D39" s="155" t="s">
        <v>100</v>
      </c>
      <c r="E39" s="156" t="s">
        <v>264</v>
      </c>
      <c r="F39" s="156" t="s">
        <v>56</v>
      </c>
      <c r="G39" s="148" t="s">
        <v>242</v>
      </c>
      <c r="H39" s="221" t="s">
        <v>262</v>
      </c>
      <c r="I39" s="222"/>
      <c r="J39" s="152">
        <v>6000</v>
      </c>
      <c r="K39" s="158">
        <v>1</v>
      </c>
      <c r="L39" s="163">
        <v>12</v>
      </c>
      <c r="M39" s="163">
        <v>9</v>
      </c>
      <c r="N39" s="149">
        <f t="shared" si="2"/>
        <v>0.33333333333333331</v>
      </c>
      <c r="O39" s="160"/>
      <c r="P39" s="161"/>
      <c r="Q39" s="161"/>
      <c r="R39" s="162"/>
    </row>
    <row r="40" spans="1:18" x14ac:dyDescent="0.25">
      <c r="A40" s="153">
        <v>14</v>
      </c>
      <c r="B40" s="153" t="s">
        <v>18</v>
      </c>
      <c r="C40" s="138" t="s">
        <v>206</v>
      </c>
      <c r="D40" s="155" t="s">
        <v>100</v>
      </c>
      <c r="E40" s="156" t="s">
        <v>264</v>
      </c>
      <c r="F40" s="156" t="s">
        <v>56</v>
      </c>
      <c r="G40" s="148" t="s">
        <v>242</v>
      </c>
      <c r="H40" s="221" t="s">
        <v>263</v>
      </c>
      <c r="I40" s="222"/>
      <c r="J40" s="152">
        <v>6000</v>
      </c>
      <c r="K40" s="158">
        <v>1</v>
      </c>
      <c r="L40" s="163">
        <v>14.4</v>
      </c>
      <c r="M40" s="163">
        <v>10.6</v>
      </c>
      <c r="N40" s="149">
        <f t="shared" si="2"/>
        <v>0.35849056603773594</v>
      </c>
      <c r="O40" s="160"/>
      <c r="P40" s="161"/>
      <c r="Q40" s="161"/>
      <c r="R40" s="162"/>
    </row>
    <row r="41" spans="1:18" x14ac:dyDescent="0.25">
      <c r="A41" s="153">
        <v>16</v>
      </c>
      <c r="B41" s="153" t="s">
        <v>18</v>
      </c>
      <c r="C41" s="148" t="s">
        <v>209</v>
      </c>
      <c r="D41" s="155" t="s">
        <v>218</v>
      </c>
      <c r="E41" s="156" t="s">
        <v>269</v>
      </c>
      <c r="F41" s="156" t="s">
        <v>56</v>
      </c>
      <c r="G41" s="148" t="s">
        <v>58</v>
      </c>
      <c r="H41" s="221" t="s">
        <v>268</v>
      </c>
      <c r="I41" s="222"/>
      <c r="J41" s="157">
        <v>220</v>
      </c>
      <c r="K41" s="158">
        <v>1</v>
      </c>
      <c r="L41" s="159">
        <v>2</v>
      </c>
      <c r="M41" s="164">
        <v>1.5</v>
      </c>
      <c r="N41" s="149">
        <f t="shared" si="2"/>
        <v>0.33333333333333331</v>
      </c>
      <c r="O41" s="160"/>
      <c r="P41" s="161"/>
      <c r="Q41" s="161"/>
      <c r="R41" s="162"/>
    </row>
    <row r="42" spans="1:18" x14ac:dyDescent="0.25">
      <c r="A42" s="153">
        <v>16</v>
      </c>
      <c r="B42" s="153" t="s">
        <v>18</v>
      </c>
      <c r="C42" s="148" t="s">
        <v>433</v>
      </c>
      <c r="D42" s="155" t="s">
        <v>434</v>
      </c>
      <c r="E42" s="156" t="s">
        <v>461</v>
      </c>
      <c r="F42" s="156" t="s">
        <v>56</v>
      </c>
      <c r="G42" s="148" t="s">
        <v>460</v>
      </c>
      <c r="H42" s="221" t="s">
        <v>458</v>
      </c>
      <c r="I42" s="222"/>
      <c r="J42" s="157">
        <v>600</v>
      </c>
      <c r="K42" s="158">
        <v>1</v>
      </c>
      <c r="L42" s="165">
        <v>9.5</v>
      </c>
      <c r="M42" s="164">
        <v>7.5</v>
      </c>
      <c r="N42" s="149">
        <f t="shared" si="2"/>
        <v>0.26666666666666666</v>
      </c>
      <c r="O42" s="160"/>
      <c r="P42" s="161"/>
      <c r="Q42" s="161"/>
      <c r="R42" s="162"/>
    </row>
    <row r="43" spans="1:18" x14ac:dyDescent="0.25">
      <c r="A43" s="153">
        <v>16</v>
      </c>
      <c r="B43" s="153" t="s">
        <v>18</v>
      </c>
      <c r="C43" s="148" t="s">
        <v>433</v>
      </c>
      <c r="D43" s="155" t="s">
        <v>434</v>
      </c>
      <c r="E43" s="156" t="s">
        <v>462</v>
      </c>
      <c r="F43" s="156" t="s">
        <v>56</v>
      </c>
      <c r="G43" s="148" t="s">
        <v>242</v>
      </c>
      <c r="H43" s="221" t="s">
        <v>459</v>
      </c>
      <c r="I43" s="222"/>
      <c r="J43" s="157">
        <v>450</v>
      </c>
      <c r="K43" s="158">
        <v>1</v>
      </c>
      <c r="L43" s="159">
        <v>26</v>
      </c>
      <c r="M43" s="159">
        <v>10</v>
      </c>
      <c r="N43" s="149">
        <f t="shared" si="2"/>
        <v>1.6</v>
      </c>
      <c r="O43" s="160"/>
      <c r="P43" s="161"/>
      <c r="Q43" s="161"/>
      <c r="R43" s="162"/>
    </row>
    <row r="44" spans="1:18" ht="4.5" customHeight="1" x14ac:dyDescent="0.25"/>
    <row r="45" spans="1:18" ht="40.5" x14ac:dyDescent="0.35">
      <c r="A45" s="4" t="s">
        <v>3</v>
      </c>
      <c r="B45" s="15" t="s">
        <v>34</v>
      </c>
      <c r="C45" s="4" t="s">
        <v>15</v>
      </c>
      <c r="D45" s="4" t="s">
        <v>21</v>
      </c>
      <c r="E45" s="4" t="s">
        <v>12</v>
      </c>
      <c r="F45" s="4" t="s">
        <v>4</v>
      </c>
      <c r="G45" s="4" t="s">
        <v>10</v>
      </c>
      <c r="H45" s="3" t="s">
        <v>17</v>
      </c>
      <c r="I45" s="91" t="s">
        <v>16</v>
      </c>
      <c r="J45" s="91" t="s">
        <v>6</v>
      </c>
      <c r="K45" s="15" t="s">
        <v>41</v>
      </c>
      <c r="L45" s="15" t="s">
        <v>26</v>
      </c>
      <c r="M45" s="15" t="s">
        <v>27</v>
      </c>
      <c r="N45" s="15" t="s">
        <v>25</v>
      </c>
      <c r="O45" s="15" t="s">
        <v>20</v>
      </c>
      <c r="P45" s="2" t="s">
        <v>8</v>
      </c>
      <c r="Q45" s="2" t="s">
        <v>9</v>
      </c>
      <c r="R45" s="9" t="s">
        <v>13</v>
      </c>
    </row>
    <row r="46" spans="1:18" ht="16.5" x14ac:dyDescent="0.35">
      <c r="A46" s="148">
        <v>17</v>
      </c>
      <c r="B46" s="153" t="s">
        <v>18</v>
      </c>
      <c r="C46" s="138" t="s">
        <v>212</v>
      </c>
      <c r="D46" s="138" t="s">
        <v>213</v>
      </c>
      <c r="E46" s="150" t="s">
        <v>266</v>
      </c>
      <c r="F46" s="138" t="s">
        <v>265</v>
      </c>
      <c r="G46" s="148" t="s">
        <v>68</v>
      </c>
      <c r="H46" s="151">
        <v>1</v>
      </c>
      <c r="I46" s="151">
        <v>32</v>
      </c>
      <c r="J46" s="151">
        <v>100000</v>
      </c>
      <c r="K46" s="137">
        <v>1</v>
      </c>
      <c r="L46" s="137">
        <v>25</v>
      </c>
      <c r="M46" s="137">
        <v>25</v>
      </c>
      <c r="N46" s="149">
        <f>(L46-M46)/M46</f>
        <v>0</v>
      </c>
      <c r="O46" s="139"/>
      <c r="P46" s="140"/>
      <c r="Q46" s="140"/>
      <c r="R46" s="141"/>
    </row>
    <row r="47" spans="1:18" ht="16.5" x14ac:dyDescent="0.35">
      <c r="A47" s="148">
        <v>18</v>
      </c>
      <c r="B47" s="153" t="s">
        <v>18</v>
      </c>
      <c r="C47" s="138" t="s">
        <v>212</v>
      </c>
      <c r="D47" s="138" t="s">
        <v>213</v>
      </c>
      <c r="E47" s="150" t="s">
        <v>267</v>
      </c>
      <c r="F47" s="138" t="s">
        <v>265</v>
      </c>
      <c r="G47" s="148" t="s">
        <v>68</v>
      </c>
      <c r="H47" s="151">
        <v>2</v>
      </c>
      <c r="I47" s="151">
        <v>30</v>
      </c>
      <c r="J47" s="151">
        <v>1700</v>
      </c>
      <c r="K47" s="137">
        <v>30</v>
      </c>
      <c r="L47" s="137">
        <v>24</v>
      </c>
      <c r="M47" s="137">
        <v>24</v>
      </c>
      <c r="N47" s="149">
        <f>(L47-M47)/M47</f>
        <v>0</v>
      </c>
      <c r="O47" s="139"/>
      <c r="P47" s="140"/>
      <c r="Q47" s="140"/>
      <c r="R47" s="141"/>
    </row>
    <row r="48" spans="1:18" ht="3.75" customHeight="1" x14ac:dyDescent="0.35">
      <c r="A48" s="71"/>
      <c r="B48" s="58"/>
      <c r="C48" s="61"/>
      <c r="D48" s="19"/>
      <c r="E48" s="101"/>
      <c r="F48" s="19"/>
      <c r="G48" s="102"/>
      <c r="H48" s="103"/>
      <c r="I48" s="103"/>
      <c r="J48" s="103"/>
      <c r="K48" s="72"/>
      <c r="L48" s="72"/>
      <c r="M48" s="72"/>
      <c r="N48" s="74"/>
      <c r="O48" s="20"/>
      <c r="P48" s="21"/>
      <c r="Q48" s="21"/>
      <c r="R48" s="22"/>
    </row>
    <row r="49" spans="1:18" ht="40.5" x14ac:dyDescent="0.35">
      <c r="A49" s="4" t="s">
        <v>3</v>
      </c>
      <c r="B49" s="15" t="s">
        <v>34</v>
      </c>
      <c r="C49" s="4" t="s">
        <v>15</v>
      </c>
      <c r="D49" s="4" t="s">
        <v>21</v>
      </c>
      <c r="E49" s="4" t="s">
        <v>12</v>
      </c>
      <c r="F49" s="4" t="s">
        <v>4</v>
      </c>
      <c r="G49" s="4" t="s">
        <v>10</v>
      </c>
      <c r="H49" s="223" t="s">
        <v>55</v>
      </c>
      <c r="I49" s="224"/>
      <c r="J49" s="91" t="s">
        <v>6</v>
      </c>
      <c r="K49" s="15" t="s">
        <v>41</v>
      </c>
      <c r="L49" s="15" t="s">
        <v>26</v>
      </c>
      <c r="M49" s="15" t="s">
        <v>27</v>
      </c>
      <c r="N49" s="15" t="s">
        <v>25</v>
      </c>
      <c r="O49" s="15" t="s">
        <v>20</v>
      </c>
      <c r="P49" s="2" t="s">
        <v>8</v>
      </c>
      <c r="Q49" s="2" t="s">
        <v>9</v>
      </c>
      <c r="R49" s="9" t="s">
        <v>13</v>
      </c>
    </row>
    <row r="50" spans="1:18" ht="16.5" x14ac:dyDescent="0.35">
      <c r="A50" s="43">
        <v>19</v>
      </c>
      <c r="B50" s="57" t="s">
        <v>18</v>
      </c>
      <c r="C50" s="33" t="s">
        <v>99</v>
      </c>
      <c r="D50" s="7" t="s">
        <v>111</v>
      </c>
      <c r="E50" s="97" t="s">
        <v>270</v>
      </c>
      <c r="F50" s="7" t="s">
        <v>271</v>
      </c>
      <c r="G50" s="35" t="s">
        <v>242</v>
      </c>
      <c r="H50" s="225">
        <v>17</v>
      </c>
      <c r="I50" s="226"/>
      <c r="J50" s="98">
        <v>850</v>
      </c>
      <c r="K50" s="44">
        <v>1</v>
      </c>
      <c r="L50" s="44">
        <v>1.7</v>
      </c>
      <c r="M50" s="44">
        <v>1.6</v>
      </c>
      <c r="N50" s="62">
        <f>(L50-M50)/M50</f>
        <v>6.2499999999999917E-2</v>
      </c>
      <c r="O50" s="15"/>
      <c r="P50" s="2"/>
      <c r="Q50" s="2"/>
      <c r="R50" s="9"/>
    </row>
    <row r="51" spans="1:18" ht="16.5" x14ac:dyDescent="0.35">
      <c r="A51" s="43">
        <v>20</v>
      </c>
      <c r="B51" s="57" t="s">
        <v>18</v>
      </c>
      <c r="C51" s="33" t="s">
        <v>99</v>
      </c>
      <c r="D51" s="7" t="s">
        <v>111</v>
      </c>
      <c r="E51" s="97" t="s">
        <v>270</v>
      </c>
      <c r="F51" s="7" t="s">
        <v>275</v>
      </c>
      <c r="G51" s="35" t="s">
        <v>242</v>
      </c>
      <c r="H51" s="225" t="s">
        <v>272</v>
      </c>
      <c r="I51" s="226"/>
      <c r="J51" s="98">
        <v>250</v>
      </c>
      <c r="K51" s="44">
        <v>1</v>
      </c>
      <c r="L51" s="44">
        <v>0.5</v>
      </c>
      <c r="M51" s="44">
        <v>0.45</v>
      </c>
      <c r="N51" s="62">
        <f>(L51-M51)/M51</f>
        <v>0.11111111111111108</v>
      </c>
      <c r="O51" s="15"/>
      <c r="P51" s="2"/>
      <c r="Q51" s="2"/>
      <c r="R51" s="9"/>
    </row>
    <row r="53" spans="1:18" x14ac:dyDescent="0.25">
      <c r="A53" s="58"/>
      <c r="B53" s="58"/>
      <c r="C53" s="19"/>
      <c r="D53" s="19"/>
      <c r="E53" s="19"/>
      <c r="F53" s="19"/>
      <c r="G53" s="71"/>
      <c r="H53" s="71"/>
      <c r="I53" s="72"/>
      <c r="J53" s="72"/>
      <c r="K53" s="188" t="s">
        <v>11</v>
      </c>
      <c r="L53" s="188"/>
      <c r="M53" s="188"/>
      <c r="N53" s="188"/>
      <c r="O53" s="188"/>
      <c r="P53" s="188"/>
      <c r="Q53" s="90" t="s">
        <v>7</v>
      </c>
      <c r="R53" s="90" t="s">
        <v>5</v>
      </c>
    </row>
    <row r="54" spans="1:18" x14ac:dyDescent="0.25">
      <c r="A54" s="58"/>
      <c r="B54" s="58"/>
      <c r="C54" s="19"/>
      <c r="D54" s="19"/>
      <c r="E54" s="19"/>
      <c r="F54" s="19"/>
      <c r="G54" s="71"/>
      <c r="H54" s="71"/>
      <c r="I54" s="72"/>
      <c r="J54" s="72"/>
      <c r="K54" s="189"/>
      <c r="L54" s="189"/>
      <c r="M54" s="189"/>
      <c r="N54" s="189"/>
      <c r="O54" s="189"/>
      <c r="P54" s="189"/>
      <c r="Q54" s="8"/>
      <c r="R54" s="89"/>
    </row>
    <row r="55" spans="1:18" x14ac:dyDescent="0.25">
      <c r="A55" s="58"/>
      <c r="B55" s="58"/>
      <c r="C55" s="19"/>
      <c r="D55" s="19"/>
      <c r="E55" s="19"/>
      <c r="F55" s="19"/>
      <c r="G55" s="71"/>
      <c r="H55" s="71"/>
      <c r="I55" s="72"/>
      <c r="J55" s="72"/>
    </row>
    <row r="56" spans="1:18" x14ac:dyDescent="0.25">
      <c r="A56" s="58"/>
      <c r="B56" s="58"/>
      <c r="C56" s="19"/>
      <c r="D56" s="19"/>
      <c r="E56" s="19"/>
      <c r="F56" s="19"/>
      <c r="G56" s="71"/>
      <c r="H56" s="71"/>
      <c r="I56" s="72"/>
      <c r="J56" s="72"/>
      <c r="K56" s="188" t="s">
        <v>14</v>
      </c>
      <c r="L56" s="188"/>
      <c r="M56" s="188"/>
      <c r="N56" s="188"/>
      <c r="O56" s="188"/>
      <c r="P56" s="188"/>
      <c r="Q56" s="90" t="s">
        <v>7</v>
      </c>
      <c r="R56" s="90" t="s">
        <v>5</v>
      </c>
    </row>
    <row r="57" spans="1:18" x14ac:dyDescent="0.25">
      <c r="A57" s="58"/>
      <c r="B57" s="58"/>
      <c r="C57" s="19"/>
      <c r="D57" s="19"/>
      <c r="E57" s="19"/>
      <c r="F57" s="19"/>
      <c r="G57" s="71"/>
      <c r="H57" s="71"/>
      <c r="I57" s="72"/>
      <c r="J57" s="72"/>
      <c r="K57" s="188"/>
      <c r="L57" s="188"/>
      <c r="M57" s="188"/>
      <c r="N57" s="188"/>
      <c r="O57" s="188"/>
      <c r="P57" s="188"/>
      <c r="Q57" s="90"/>
      <c r="R57" s="90"/>
    </row>
    <row r="58" spans="1:18" x14ac:dyDescent="0.25">
      <c r="A58" s="58"/>
      <c r="B58" s="58"/>
      <c r="C58" s="19"/>
      <c r="D58" s="19"/>
      <c r="E58" s="19"/>
      <c r="F58" s="19"/>
      <c r="G58" s="71"/>
      <c r="H58" s="71"/>
      <c r="I58" s="72"/>
      <c r="J58" s="72"/>
      <c r="K58" s="72"/>
      <c r="L58" s="72"/>
      <c r="M58" s="72"/>
      <c r="N58" s="74"/>
      <c r="O58" s="19"/>
      <c r="P58" s="59"/>
      <c r="Q58" s="59"/>
      <c r="R58" s="60"/>
    </row>
    <row r="59" spans="1:18" x14ac:dyDescent="0.25">
      <c r="A59" s="58"/>
      <c r="B59" s="58"/>
      <c r="C59" s="19"/>
      <c r="D59" s="19"/>
      <c r="E59" s="19"/>
      <c r="F59" s="19"/>
      <c r="G59" s="71"/>
      <c r="H59" s="71"/>
      <c r="I59" s="72"/>
      <c r="J59" s="72"/>
      <c r="K59" s="72"/>
      <c r="L59" s="72"/>
      <c r="M59" s="72"/>
      <c r="N59" s="74"/>
      <c r="O59" s="19"/>
      <c r="P59" s="59"/>
      <c r="Q59" s="59"/>
      <c r="R59" s="60"/>
    </row>
    <row r="60" spans="1:18" x14ac:dyDescent="0.25">
      <c r="A60" s="58"/>
      <c r="B60" s="58"/>
      <c r="C60" s="19"/>
      <c r="D60" s="19"/>
      <c r="E60" s="19"/>
      <c r="F60" s="19"/>
      <c r="G60" s="71"/>
      <c r="H60" s="71"/>
      <c r="I60" s="72"/>
      <c r="J60" s="72"/>
      <c r="K60" s="72"/>
      <c r="L60" s="72"/>
      <c r="M60" s="72"/>
      <c r="N60" s="74"/>
      <c r="O60" s="19"/>
      <c r="P60" s="59"/>
      <c r="Q60" s="59"/>
      <c r="R60" s="60"/>
    </row>
  </sheetData>
  <mergeCells count="25">
    <mergeCell ref="H38:I38"/>
    <mergeCell ref="H39:I39"/>
    <mergeCell ref="H40:I40"/>
    <mergeCell ref="H36:I36"/>
    <mergeCell ref="H14:I14"/>
    <mergeCell ref="H15:I15"/>
    <mergeCell ref="H16:I16"/>
    <mergeCell ref="H17:I17"/>
    <mergeCell ref="H37:I37"/>
    <mergeCell ref="K26:P26"/>
    <mergeCell ref="H19:I19"/>
    <mergeCell ref="H20:I20"/>
    <mergeCell ref="K22:P22"/>
    <mergeCell ref="K23:P23"/>
    <mergeCell ref="K25:P25"/>
    <mergeCell ref="K53:P53"/>
    <mergeCell ref="K54:P54"/>
    <mergeCell ref="K56:P56"/>
    <mergeCell ref="K57:P57"/>
    <mergeCell ref="H41:I41"/>
    <mergeCell ref="H49:I49"/>
    <mergeCell ref="H50:I50"/>
    <mergeCell ref="H51:I51"/>
    <mergeCell ref="H42:I42"/>
    <mergeCell ref="H43:I43"/>
  </mergeCells>
  <pageMargins left="0.13541666666666666" right="0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8"/>
  <sheetViews>
    <sheetView view="pageLayout" topLeftCell="A3" zoomScaleNormal="100" workbookViewId="0">
      <selection activeCell="R1" sqref="A1:R28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06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1060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3.7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115">
        <v>1</v>
      </c>
      <c r="B7" s="37" t="s">
        <v>18</v>
      </c>
      <c r="C7" s="33" t="s">
        <v>212</v>
      </c>
      <c r="D7" s="33" t="s">
        <v>246</v>
      </c>
      <c r="E7" s="33" t="s">
        <v>354</v>
      </c>
      <c r="F7" s="33" t="s">
        <v>355</v>
      </c>
      <c r="G7" s="33" t="s">
        <v>290</v>
      </c>
      <c r="H7" s="194" t="s">
        <v>18</v>
      </c>
      <c r="I7" s="195"/>
      <c r="J7" s="196"/>
      <c r="K7" s="37">
        <v>2</v>
      </c>
      <c r="L7" s="37"/>
      <c r="M7" s="37"/>
      <c r="N7" s="37"/>
      <c r="O7" s="37"/>
      <c r="P7" s="38"/>
      <c r="Q7" s="38"/>
      <c r="R7" s="39"/>
    </row>
    <row r="8" spans="1:18" x14ac:dyDescent="0.25">
      <c r="A8" s="115">
        <v>2</v>
      </c>
      <c r="B8" s="37" t="s">
        <v>18</v>
      </c>
      <c r="C8" s="33" t="s">
        <v>185</v>
      </c>
      <c r="D8" s="33" t="s">
        <v>288</v>
      </c>
      <c r="E8" s="33" t="s">
        <v>356</v>
      </c>
      <c r="F8" s="33" t="s">
        <v>355</v>
      </c>
      <c r="G8" s="115" t="s">
        <v>58</v>
      </c>
      <c r="H8" s="194">
        <v>1400</v>
      </c>
      <c r="I8" s="195"/>
      <c r="J8" s="196"/>
      <c r="K8" s="37">
        <v>1</v>
      </c>
      <c r="L8" s="37"/>
      <c r="M8" s="37"/>
      <c r="N8" s="37"/>
      <c r="O8" s="37"/>
      <c r="P8" s="38"/>
      <c r="Q8" s="38"/>
      <c r="R8" s="39"/>
    </row>
    <row r="9" spans="1:18" x14ac:dyDescent="0.25">
      <c r="A9" s="115">
        <v>3</v>
      </c>
      <c r="B9" s="37" t="s">
        <v>18</v>
      </c>
      <c r="C9" s="33" t="s">
        <v>185</v>
      </c>
      <c r="D9" s="33" t="s">
        <v>288</v>
      </c>
      <c r="E9" s="33" t="s">
        <v>356</v>
      </c>
      <c r="F9" s="33" t="s">
        <v>355</v>
      </c>
      <c r="G9" s="115" t="s">
        <v>58</v>
      </c>
      <c r="H9" s="194" t="s">
        <v>476</v>
      </c>
      <c r="I9" s="195"/>
      <c r="J9" s="196"/>
      <c r="K9" s="37">
        <v>5</v>
      </c>
      <c r="L9" s="37"/>
      <c r="M9" s="37"/>
      <c r="N9" s="37"/>
      <c r="O9" s="37"/>
      <c r="P9" s="38"/>
      <c r="Q9" s="38"/>
      <c r="R9" s="39"/>
    </row>
    <row r="10" spans="1:18" x14ac:dyDescent="0.25">
      <c r="A10" s="173">
        <v>4</v>
      </c>
      <c r="B10" s="37" t="s">
        <v>18</v>
      </c>
      <c r="C10" s="33" t="s">
        <v>185</v>
      </c>
      <c r="D10" s="33" t="s">
        <v>288</v>
      </c>
      <c r="E10" s="33" t="s">
        <v>356</v>
      </c>
      <c r="F10" s="33" t="s">
        <v>355</v>
      </c>
      <c r="G10" s="173" t="s">
        <v>58</v>
      </c>
      <c r="H10" s="194" t="s">
        <v>482</v>
      </c>
      <c r="I10" s="195"/>
      <c r="J10" s="196"/>
      <c r="K10" s="37">
        <v>6</v>
      </c>
      <c r="L10" s="37"/>
      <c r="M10" s="37"/>
      <c r="N10" s="37"/>
      <c r="O10" s="37"/>
      <c r="P10" s="38"/>
      <c r="Q10" s="38"/>
      <c r="R10" s="39"/>
    </row>
    <row r="11" spans="1:18" x14ac:dyDescent="0.25">
      <c r="A11" s="173">
        <v>5</v>
      </c>
      <c r="B11" s="37" t="s">
        <v>18</v>
      </c>
      <c r="C11" s="33" t="s">
        <v>185</v>
      </c>
      <c r="D11" s="33" t="s">
        <v>288</v>
      </c>
      <c r="E11" s="33" t="s">
        <v>356</v>
      </c>
      <c r="F11" s="33" t="s">
        <v>355</v>
      </c>
      <c r="G11" s="173" t="s">
        <v>58</v>
      </c>
      <c r="H11" s="194">
        <v>1120</v>
      </c>
      <c r="I11" s="195"/>
      <c r="J11" s="196"/>
      <c r="K11" s="37">
        <v>2</v>
      </c>
      <c r="L11" s="37"/>
      <c r="M11" s="37"/>
      <c r="N11" s="37"/>
      <c r="O11" s="37"/>
      <c r="P11" s="38"/>
      <c r="Q11" s="38"/>
      <c r="R11" s="39"/>
    </row>
    <row r="12" spans="1:18" x14ac:dyDescent="0.25">
      <c r="A12" s="173">
        <v>6</v>
      </c>
      <c r="B12" s="37" t="s">
        <v>18</v>
      </c>
      <c r="C12" s="33" t="s">
        <v>185</v>
      </c>
      <c r="D12" s="33" t="s">
        <v>288</v>
      </c>
      <c r="E12" s="33" t="s">
        <v>357</v>
      </c>
      <c r="F12" s="33" t="s">
        <v>355</v>
      </c>
      <c r="G12" s="115" t="s">
        <v>58</v>
      </c>
      <c r="H12" s="194">
        <v>1400</v>
      </c>
      <c r="I12" s="195"/>
      <c r="J12" s="196"/>
      <c r="K12" s="37">
        <v>10</v>
      </c>
      <c r="L12" s="37"/>
      <c r="M12" s="37"/>
      <c r="N12" s="37"/>
      <c r="O12" s="37"/>
      <c r="P12" s="38"/>
      <c r="Q12" s="38"/>
      <c r="R12" s="39"/>
    </row>
    <row r="13" spans="1:18" x14ac:dyDescent="0.25">
      <c r="A13" s="173">
        <v>7</v>
      </c>
      <c r="B13" s="37" t="s">
        <v>18</v>
      </c>
      <c r="C13" s="33" t="s">
        <v>185</v>
      </c>
      <c r="D13" s="33" t="s">
        <v>288</v>
      </c>
      <c r="E13" s="33" t="s">
        <v>357</v>
      </c>
      <c r="F13" s="33" t="s">
        <v>355</v>
      </c>
      <c r="G13" s="173" t="s">
        <v>58</v>
      </c>
      <c r="H13" s="194">
        <v>1120</v>
      </c>
      <c r="I13" s="195"/>
      <c r="J13" s="196"/>
      <c r="K13" s="37">
        <v>20</v>
      </c>
      <c r="L13" s="37"/>
      <c r="M13" s="37"/>
      <c r="N13" s="37"/>
      <c r="O13" s="37"/>
      <c r="P13" s="38"/>
      <c r="Q13" s="38"/>
      <c r="R13" s="39"/>
    </row>
    <row r="14" spans="1:18" x14ac:dyDescent="0.25">
      <c r="A14" s="173">
        <v>8</v>
      </c>
      <c r="B14" s="37" t="s">
        <v>18</v>
      </c>
      <c r="C14" s="33" t="s">
        <v>185</v>
      </c>
      <c r="D14" s="33" t="s">
        <v>288</v>
      </c>
      <c r="E14" s="33" t="s">
        <v>357</v>
      </c>
      <c r="F14" s="33" t="s">
        <v>355</v>
      </c>
      <c r="G14" s="115" t="s">
        <v>58</v>
      </c>
      <c r="H14" s="194">
        <v>1600</v>
      </c>
      <c r="I14" s="195"/>
      <c r="J14" s="196"/>
      <c r="K14" s="37">
        <v>110</v>
      </c>
      <c r="L14" s="37"/>
      <c r="M14" s="37"/>
      <c r="N14" s="37"/>
      <c r="O14" s="37"/>
      <c r="P14" s="38"/>
      <c r="Q14" s="38"/>
      <c r="R14" s="39"/>
    </row>
    <row r="15" spans="1:18" ht="16.5" x14ac:dyDescent="0.35">
      <c r="A15" s="173">
        <v>9</v>
      </c>
      <c r="B15" s="37" t="s">
        <v>18</v>
      </c>
      <c r="C15" s="33" t="s">
        <v>185</v>
      </c>
      <c r="D15" s="33" t="s">
        <v>288</v>
      </c>
      <c r="E15" s="33" t="s">
        <v>358</v>
      </c>
      <c r="F15" s="33" t="s">
        <v>355</v>
      </c>
      <c r="G15" s="115" t="s">
        <v>58</v>
      </c>
      <c r="H15" s="230" t="s">
        <v>360</v>
      </c>
      <c r="I15" s="231"/>
      <c r="J15" s="232"/>
      <c r="K15" s="37">
        <v>180</v>
      </c>
      <c r="L15" s="37"/>
      <c r="M15" s="37"/>
      <c r="N15" s="37"/>
      <c r="O15" s="37"/>
      <c r="P15" s="38"/>
      <c r="Q15" s="38"/>
      <c r="R15" s="39"/>
    </row>
    <row r="16" spans="1:18" ht="16.5" x14ac:dyDescent="0.35">
      <c r="A16" s="173">
        <v>10</v>
      </c>
      <c r="B16" s="37" t="s">
        <v>18</v>
      </c>
      <c r="C16" s="33" t="s">
        <v>185</v>
      </c>
      <c r="D16" s="33" t="s">
        <v>288</v>
      </c>
      <c r="E16" s="33" t="s">
        <v>358</v>
      </c>
      <c r="F16" s="33" t="s">
        <v>355</v>
      </c>
      <c r="G16" s="115" t="s">
        <v>58</v>
      </c>
      <c r="H16" s="230" t="s">
        <v>361</v>
      </c>
      <c r="I16" s="231"/>
      <c r="J16" s="232"/>
      <c r="K16" s="37">
        <v>100</v>
      </c>
      <c r="L16" s="37"/>
      <c r="M16" s="37"/>
      <c r="N16" s="37"/>
      <c r="O16" s="37"/>
      <c r="P16" s="38"/>
      <c r="Q16" s="38"/>
      <c r="R16" s="39"/>
    </row>
    <row r="17" spans="1:18" ht="16.5" x14ac:dyDescent="0.35">
      <c r="A17" s="173">
        <v>11</v>
      </c>
      <c r="B17" s="37" t="s">
        <v>18</v>
      </c>
      <c r="C17" s="33" t="s">
        <v>185</v>
      </c>
      <c r="D17" s="33" t="s">
        <v>288</v>
      </c>
      <c r="E17" s="33" t="s">
        <v>359</v>
      </c>
      <c r="F17" s="33" t="s">
        <v>355</v>
      </c>
      <c r="G17" s="115" t="s">
        <v>58</v>
      </c>
      <c r="H17" s="230" t="s">
        <v>360</v>
      </c>
      <c r="I17" s="231"/>
      <c r="J17" s="232"/>
      <c r="K17" s="37">
        <v>9</v>
      </c>
      <c r="L17" s="37"/>
      <c r="M17" s="37"/>
      <c r="N17" s="37"/>
      <c r="O17" s="37"/>
      <c r="P17" s="38"/>
      <c r="Q17" s="38"/>
      <c r="R17" s="39"/>
    </row>
    <row r="18" spans="1:18" ht="16.5" x14ac:dyDescent="0.35">
      <c r="A18" s="173">
        <v>12</v>
      </c>
      <c r="B18" s="37" t="s">
        <v>18</v>
      </c>
      <c r="C18" s="33" t="s">
        <v>185</v>
      </c>
      <c r="D18" s="33" t="s">
        <v>288</v>
      </c>
      <c r="E18" s="33" t="s">
        <v>359</v>
      </c>
      <c r="F18" s="33" t="s">
        <v>355</v>
      </c>
      <c r="G18" s="115" t="s">
        <v>58</v>
      </c>
      <c r="H18" s="230" t="s">
        <v>361</v>
      </c>
      <c r="I18" s="231"/>
      <c r="J18" s="232"/>
      <c r="K18" s="37">
        <v>5</v>
      </c>
      <c r="L18" s="37"/>
      <c r="M18" s="37"/>
      <c r="N18" s="37"/>
      <c r="O18" s="37"/>
      <c r="P18" s="38"/>
      <c r="Q18" s="38"/>
      <c r="R18" s="39"/>
    </row>
    <row r="19" spans="1:18" ht="7.5" customHeight="1" x14ac:dyDescent="0.35">
      <c r="A19" s="18"/>
      <c r="B19" s="18"/>
      <c r="C19" s="19"/>
      <c r="D19" s="19"/>
      <c r="E19" s="25"/>
      <c r="F19" s="19"/>
      <c r="G19" s="10"/>
      <c r="H19" s="13"/>
      <c r="I19" s="20"/>
      <c r="J19" s="20"/>
      <c r="K19" s="20"/>
      <c r="L19" s="26"/>
      <c r="M19" s="26"/>
      <c r="N19" s="27"/>
      <c r="O19" s="28"/>
      <c r="P19" s="21"/>
      <c r="Q19" s="21"/>
      <c r="R19" s="22"/>
    </row>
    <row r="20" spans="1:18" x14ac:dyDescent="0.25">
      <c r="K20" s="188" t="s">
        <v>11</v>
      </c>
      <c r="L20" s="188"/>
      <c r="M20" s="188"/>
      <c r="N20" s="188"/>
      <c r="O20" s="188"/>
      <c r="P20" s="188"/>
      <c r="Q20" s="106" t="s">
        <v>7</v>
      </c>
      <c r="R20" s="106" t="s">
        <v>5</v>
      </c>
    </row>
    <row r="21" spans="1:18" x14ac:dyDescent="0.25">
      <c r="K21" s="189"/>
      <c r="L21" s="189"/>
      <c r="M21" s="189"/>
      <c r="N21" s="189"/>
      <c r="O21" s="189"/>
      <c r="P21" s="189"/>
      <c r="Q21" s="8"/>
      <c r="R21" s="105"/>
    </row>
    <row r="22" spans="1:18" x14ac:dyDescent="0.25">
      <c r="K22" s="176"/>
      <c r="L22" s="176"/>
      <c r="M22" s="176"/>
      <c r="N22" s="176"/>
      <c r="O22" s="176"/>
      <c r="P22" s="176"/>
      <c r="Q22" s="104"/>
      <c r="R22" s="104"/>
    </row>
    <row r="23" spans="1:18" x14ac:dyDescent="0.25">
      <c r="K23" s="188" t="s">
        <v>14</v>
      </c>
      <c r="L23" s="188"/>
      <c r="M23" s="188"/>
      <c r="N23" s="188"/>
      <c r="O23" s="188"/>
      <c r="P23" s="188"/>
      <c r="Q23" s="106" t="s">
        <v>7</v>
      </c>
      <c r="R23" s="106" t="s">
        <v>5</v>
      </c>
    </row>
    <row r="24" spans="1:18" x14ac:dyDescent="0.25">
      <c r="A24" s="1"/>
      <c r="B24" s="1"/>
      <c r="C24" s="1"/>
      <c r="D24" s="1"/>
      <c r="E24" s="1"/>
      <c r="F24" s="1"/>
      <c r="G24" s="1"/>
      <c r="K24" s="189"/>
      <c r="L24" s="189"/>
      <c r="M24" s="189"/>
      <c r="N24" s="189"/>
      <c r="O24" s="189"/>
      <c r="P24" s="189"/>
      <c r="Q24" s="105"/>
      <c r="R24" s="105"/>
    </row>
    <row r="25" spans="1:18" x14ac:dyDescent="0.25">
      <c r="A25" s="1"/>
      <c r="B25" s="1"/>
      <c r="C25" s="1"/>
      <c r="D25" s="1"/>
      <c r="E25" s="1"/>
      <c r="F25" s="1"/>
      <c r="G25" s="1"/>
    </row>
    <row r="26" spans="1:18" ht="2.25" customHeight="1" x14ac:dyDescent="0.25">
      <c r="A26" s="1"/>
      <c r="B26" s="1"/>
      <c r="C26" s="1"/>
      <c r="D26" s="1"/>
      <c r="E26" s="1"/>
      <c r="F26" s="1"/>
      <c r="G26" s="1"/>
      <c r="K26" s="176"/>
      <c r="L26" s="176"/>
      <c r="M26" s="176"/>
      <c r="N26" s="176"/>
      <c r="O26" s="176"/>
      <c r="P26" s="176"/>
      <c r="Q26" s="104"/>
      <c r="R26" s="104"/>
    </row>
    <row r="27" spans="1:18" x14ac:dyDescent="0.25">
      <c r="A27" s="1"/>
      <c r="B27" s="1"/>
      <c r="C27" s="1"/>
      <c r="D27" s="1"/>
      <c r="E27" s="1"/>
      <c r="F27" s="1"/>
      <c r="G27" s="1"/>
      <c r="K27" s="6"/>
      <c r="L27" s="6"/>
      <c r="M27" s="6"/>
      <c r="N27" s="6"/>
      <c r="O27" s="6"/>
      <c r="P27" s="6"/>
      <c r="Q27" s="104"/>
      <c r="R27" s="104"/>
    </row>
    <row r="28" spans="1:18" x14ac:dyDescent="0.25">
      <c r="B28" s="1"/>
      <c r="C28" s="1"/>
      <c r="D28" s="1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"/>
    </row>
  </sheetData>
  <mergeCells count="19">
    <mergeCell ref="H6:J6"/>
    <mergeCell ref="H7:J7"/>
    <mergeCell ref="H16:J16"/>
    <mergeCell ref="K20:P20"/>
    <mergeCell ref="K21:P21"/>
    <mergeCell ref="H12:J12"/>
    <mergeCell ref="H14:J14"/>
    <mergeCell ref="H17:J17"/>
    <mergeCell ref="H18:J18"/>
    <mergeCell ref="H15:J15"/>
    <mergeCell ref="H8:J8"/>
    <mergeCell ref="H10:J10"/>
    <mergeCell ref="H11:J11"/>
    <mergeCell ref="H13:J13"/>
    <mergeCell ref="K23:P23"/>
    <mergeCell ref="K24:P24"/>
    <mergeCell ref="K26:P26"/>
    <mergeCell ref="H9:J9"/>
    <mergeCell ref="K22:P22"/>
  </mergeCells>
  <pageMargins left="0.13541666666666666" right="0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8"/>
  <sheetViews>
    <sheetView view="pageLayout" zoomScale="115" zoomScaleNormal="100" zoomScalePageLayoutView="115" workbookViewId="0">
      <selection activeCell="C18" sqref="C18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1030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3.7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115">
        <v>1</v>
      </c>
      <c r="B7" s="37" t="s">
        <v>18</v>
      </c>
      <c r="C7" s="33" t="s">
        <v>188</v>
      </c>
      <c r="D7" s="33" t="s">
        <v>189</v>
      </c>
      <c r="E7" s="33" t="s">
        <v>86</v>
      </c>
      <c r="F7" s="33" t="s">
        <v>190</v>
      </c>
      <c r="G7" s="37" t="s">
        <v>18</v>
      </c>
      <c r="H7" s="194" t="s">
        <v>318</v>
      </c>
      <c r="I7" s="195"/>
      <c r="J7" s="196"/>
      <c r="K7" s="37">
        <v>18</v>
      </c>
      <c r="L7" s="37"/>
      <c r="M7" s="37"/>
      <c r="N7" s="37"/>
      <c r="O7" s="37"/>
      <c r="P7" s="38"/>
      <c r="Q7" s="38"/>
      <c r="R7" s="39"/>
    </row>
    <row r="8" spans="1:18" x14ac:dyDescent="0.25">
      <c r="A8" s="115">
        <v>2</v>
      </c>
      <c r="B8" s="37" t="s">
        <v>18</v>
      </c>
      <c r="C8" s="33" t="s">
        <v>188</v>
      </c>
      <c r="D8" s="33" t="s">
        <v>189</v>
      </c>
      <c r="E8" s="33" t="s">
        <v>191</v>
      </c>
      <c r="F8" s="33" t="s">
        <v>192</v>
      </c>
      <c r="G8" s="37" t="s">
        <v>18</v>
      </c>
      <c r="H8" s="194" t="s">
        <v>318</v>
      </c>
      <c r="I8" s="191"/>
      <c r="J8" s="192"/>
      <c r="K8" s="37">
        <v>18</v>
      </c>
      <c r="L8" s="37"/>
      <c r="M8" s="37"/>
      <c r="N8" s="37"/>
      <c r="O8" s="37"/>
      <c r="P8" s="38"/>
      <c r="Q8" s="38"/>
      <c r="R8" s="39"/>
    </row>
    <row r="9" spans="1:18" ht="7.5" customHeight="1" x14ac:dyDescent="0.35">
      <c r="A9" s="18"/>
      <c r="B9" s="18"/>
      <c r="C9" s="19"/>
      <c r="D9" s="19"/>
      <c r="E9" s="25"/>
      <c r="F9" s="19"/>
      <c r="G9" s="10"/>
      <c r="H9" s="13"/>
      <c r="I9" s="20"/>
      <c r="J9" s="20"/>
      <c r="K9" s="20"/>
      <c r="L9" s="26"/>
      <c r="M9" s="26"/>
      <c r="N9" s="27"/>
      <c r="O9" s="28"/>
      <c r="P9" s="21"/>
      <c r="Q9" s="21"/>
      <c r="R9" s="22"/>
    </row>
    <row r="10" spans="1:18" x14ac:dyDescent="0.25">
      <c r="K10" s="188" t="s">
        <v>11</v>
      </c>
      <c r="L10" s="188"/>
      <c r="M10" s="188"/>
      <c r="N10" s="188"/>
      <c r="O10" s="188"/>
      <c r="P10" s="188"/>
      <c r="Q10" s="75" t="s">
        <v>7</v>
      </c>
      <c r="R10" s="75" t="s">
        <v>5</v>
      </c>
    </row>
    <row r="11" spans="1:18" x14ac:dyDescent="0.25">
      <c r="K11" s="189"/>
      <c r="L11" s="189"/>
      <c r="M11" s="189"/>
      <c r="N11" s="189"/>
      <c r="O11" s="189"/>
      <c r="P11" s="189"/>
      <c r="Q11" s="8"/>
      <c r="R11" s="76"/>
    </row>
    <row r="12" spans="1:18" x14ac:dyDescent="0.25">
      <c r="K12" s="176"/>
      <c r="L12" s="176"/>
      <c r="M12" s="176"/>
      <c r="N12" s="176"/>
      <c r="O12" s="176"/>
      <c r="P12" s="176"/>
      <c r="Q12" s="77"/>
      <c r="R12" s="77"/>
    </row>
    <row r="13" spans="1:18" x14ac:dyDescent="0.25">
      <c r="K13" s="188" t="s">
        <v>14</v>
      </c>
      <c r="L13" s="188"/>
      <c r="M13" s="188"/>
      <c r="N13" s="188"/>
      <c r="O13" s="188"/>
      <c r="P13" s="188"/>
      <c r="Q13" s="75" t="s">
        <v>7</v>
      </c>
      <c r="R13" s="75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189"/>
      <c r="L14" s="189"/>
      <c r="M14" s="189"/>
      <c r="N14" s="189"/>
      <c r="O14" s="189"/>
      <c r="P14" s="189"/>
      <c r="Q14" s="76"/>
      <c r="R14" s="76"/>
    </row>
    <row r="15" spans="1:18" x14ac:dyDescent="0.25">
      <c r="A15" s="1"/>
      <c r="B15" s="1"/>
      <c r="C15" s="1"/>
      <c r="D15" s="1"/>
      <c r="E15" s="1"/>
      <c r="F15" s="1"/>
      <c r="G15" s="1"/>
    </row>
    <row r="16" spans="1:18" ht="2.25" customHeight="1" x14ac:dyDescent="0.25">
      <c r="A16" s="1"/>
      <c r="B16" s="1"/>
      <c r="C16" s="1"/>
      <c r="D16" s="1"/>
      <c r="E16" s="1"/>
      <c r="F16" s="1"/>
      <c r="G16" s="1"/>
      <c r="K16" s="176"/>
      <c r="L16" s="176"/>
      <c r="M16" s="176"/>
      <c r="N16" s="176"/>
      <c r="O16" s="176"/>
      <c r="P16" s="176"/>
      <c r="Q16" s="77"/>
      <c r="R16" s="77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77"/>
      <c r="R17" s="77"/>
    </row>
    <row r="18" spans="1:18" x14ac:dyDescent="0.25">
      <c r="B18" s="1"/>
      <c r="C18" s="1"/>
      <c r="D18" s="1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1"/>
    </row>
  </sheetData>
  <mergeCells count="9">
    <mergeCell ref="H6:J6"/>
    <mergeCell ref="H8:J8"/>
    <mergeCell ref="H7:J7"/>
    <mergeCell ref="K16:P16"/>
    <mergeCell ref="K10:P10"/>
    <mergeCell ref="K11:P11"/>
    <mergeCell ref="K12:P12"/>
    <mergeCell ref="K13:P13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7"/>
  <sheetViews>
    <sheetView showWhiteSpace="0" view="pageLayout" zoomScale="55" zoomScaleNormal="100" zoomScalePageLayoutView="55" workbookViewId="0">
      <selection activeCell="R1" sqref="A1:R29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1.28515625" customWidth="1"/>
    <col min="4" max="4" width="10.2851562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0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1020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6" t="s">
        <v>47</v>
      </c>
      <c r="I6" s="16" t="s">
        <v>48</v>
      </c>
      <c r="J6" s="16" t="s">
        <v>6</v>
      </c>
      <c r="K6" s="15" t="s">
        <v>40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16.5" hidden="1" x14ac:dyDescent="0.35">
      <c r="A7" s="34">
        <v>1</v>
      </c>
      <c r="B7" s="34" t="s">
        <v>57</v>
      </c>
      <c r="C7" s="33" t="s">
        <v>51</v>
      </c>
      <c r="D7" s="33" t="s">
        <v>38</v>
      </c>
      <c r="E7" s="48" t="s">
        <v>52</v>
      </c>
      <c r="F7" s="48" t="s">
        <v>42</v>
      </c>
      <c r="G7" s="36" t="s">
        <v>53</v>
      </c>
      <c r="H7" s="36" t="s">
        <v>54</v>
      </c>
      <c r="I7" s="37">
        <v>10</v>
      </c>
      <c r="J7" s="37">
        <v>6000</v>
      </c>
      <c r="K7" s="37">
        <v>125</v>
      </c>
      <c r="L7" s="49">
        <v>750</v>
      </c>
      <c r="M7" s="49">
        <v>702</v>
      </c>
      <c r="N7" s="50">
        <f t="shared" ref="N7:N12" si="0">(L7-M7)/M7</f>
        <v>6.8376068376068383E-2</v>
      </c>
      <c r="O7" s="49" t="s">
        <v>18</v>
      </c>
      <c r="P7" s="38"/>
      <c r="Q7" s="38"/>
      <c r="R7" s="39"/>
    </row>
    <row r="8" spans="1:18" ht="16.5" hidden="1" x14ac:dyDescent="0.35">
      <c r="A8" s="34">
        <v>2</v>
      </c>
      <c r="B8" s="34" t="s">
        <v>57</v>
      </c>
      <c r="C8" s="33" t="s">
        <v>51</v>
      </c>
      <c r="D8" s="33" t="s">
        <v>38</v>
      </c>
      <c r="E8" s="48" t="s">
        <v>52</v>
      </c>
      <c r="F8" s="48" t="s">
        <v>42</v>
      </c>
      <c r="G8" s="36" t="s">
        <v>53</v>
      </c>
      <c r="H8" s="36" t="s">
        <v>60</v>
      </c>
      <c r="I8" s="37">
        <v>10</v>
      </c>
      <c r="J8" s="37">
        <v>1000</v>
      </c>
      <c r="K8" s="37">
        <v>1</v>
      </c>
      <c r="L8" s="49">
        <v>2</v>
      </c>
      <c r="M8" s="49">
        <v>2</v>
      </c>
      <c r="N8" s="50">
        <f t="shared" si="0"/>
        <v>0</v>
      </c>
      <c r="O8" s="49" t="s">
        <v>18</v>
      </c>
      <c r="P8" s="38"/>
      <c r="Q8" s="38"/>
      <c r="R8" s="39"/>
    </row>
    <row r="9" spans="1:18" ht="42.75" x14ac:dyDescent="0.25">
      <c r="A9" s="34">
        <v>1</v>
      </c>
      <c r="B9" s="34" t="s">
        <v>18</v>
      </c>
      <c r="C9" s="100" t="s">
        <v>456</v>
      </c>
      <c r="D9" s="100" t="s">
        <v>319</v>
      </c>
      <c r="E9" s="100" t="s">
        <v>320</v>
      </c>
      <c r="F9" s="33" t="s">
        <v>42</v>
      </c>
      <c r="G9" s="115" t="s">
        <v>242</v>
      </c>
      <c r="H9" s="115" t="s">
        <v>54</v>
      </c>
      <c r="I9" s="34" t="s">
        <v>155</v>
      </c>
      <c r="J9" s="37">
        <v>6000</v>
      </c>
      <c r="K9" s="37">
        <v>406</v>
      </c>
      <c r="L9" s="49">
        <v>2923</v>
      </c>
      <c r="M9" s="49">
        <v>2780</v>
      </c>
      <c r="N9" s="50">
        <f t="shared" si="0"/>
        <v>5.1438848920863312E-2</v>
      </c>
      <c r="O9" s="33" t="s">
        <v>156</v>
      </c>
      <c r="P9" s="38"/>
      <c r="Q9" s="38"/>
      <c r="R9" s="39"/>
    </row>
    <row r="10" spans="1:18" ht="16.5" x14ac:dyDescent="0.35">
      <c r="A10" s="34">
        <v>2</v>
      </c>
      <c r="B10" s="34" t="s">
        <v>18</v>
      </c>
      <c r="C10" s="33" t="s">
        <v>51</v>
      </c>
      <c r="D10" s="33" t="s">
        <v>38</v>
      </c>
      <c r="E10" s="33" t="s">
        <v>317</v>
      </c>
      <c r="F10" s="33" t="s">
        <v>42</v>
      </c>
      <c r="G10" s="36" t="s">
        <v>242</v>
      </c>
      <c r="H10" s="36" t="s">
        <v>318</v>
      </c>
      <c r="I10" s="34" t="s">
        <v>157</v>
      </c>
      <c r="J10" s="37">
        <v>1800</v>
      </c>
      <c r="K10" s="37">
        <v>1</v>
      </c>
      <c r="L10" s="49">
        <v>4.2</v>
      </c>
      <c r="M10" s="49">
        <v>4.2</v>
      </c>
      <c r="N10" s="50">
        <f>(L10-M10)/M10</f>
        <v>0</v>
      </c>
      <c r="O10" s="48" t="s">
        <v>156</v>
      </c>
      <c r="P10" s="38"/>
      <c r="Q10" s="38"/>
      <c r="R10" s="39"/>
    </row>
    <row r="11" spans="1:18" ht="16.5" x14ac:dyDescent="0.35">
      <c r="A11" s="34">
        <v>3</v>
      </c>
      <c r="B11" s="34" t="s">
        <v>18</v>
      </c>
      <c r="C11" s="115" t="s">
        <v>209</v>
      </c>
      <c r="D11" s="33" t="s">
        <v>69</v>
      </c>
      <c r="E11" s="97" t="s">
        <v>321</v>
      </c>
      <c r="F11" s="33" t="s">
        <v>42</v>
      </c>
      <c r="G11" s="36" t="s">
        <v>242</v>
      </c>
      <c r="H11" s="34" t="s">
        <v>60</v>
      </c>
      <c r="I11" s="34" t="s">
        <v>157</v>
      </c>
      <c r="J11" s="34">
        <v>3000</v>
      </c>
      <c r="K11" s="34">
        <v>2</v>
      </c>
      <c r="L11" s="49">
        <v>14</v>
      </c>
      <c r="M11" s="49">
        <v>8</v>
      </c>
      <c r="N11" s="50">
        <f>(L11-M11)/M11</f>
        <v>0.75</v>
      </c>
      <c r="O11" s="48" t="s">
        <v>156</v>
      </c>
      <c r="P11" s="38"/>
      <c r="Q11" s="38"/>
      <c r="R11" s="39"/>
    </row>
    <row r="12" spans="1:18" hidden="1" x14ac:dyDescent="0.25">
      <c r="A12" s="34">
        <v>4</v>
      </c>
      <c r="B12" s="34" t="s">
        <v>57</v>
      </c>
      <c r="C12" s="115" t="s">
        <v>209</v>
      </c>
      <c r="D12" s="33" t="s">
        <v>69</v>
      </c>
      <c r="E12" s="97" t="s">
        <v>322</v>
      </c>
      <c r="F12" s="33" t="s">
        <v>42</v>
      </c>
      <c r="G12" s="36" t="s">
        <v>242</v>
      </c>
      <c r="H12" s="98" t="s">
        <v>323</v>
      </c>
      <c r="I12" s="98" t="s">
        <v>18</v>
      </c>
      <c r="J12" s="98">
        <v>1500</v>
      </c>
      <c r="K12" s="98">
        <v>1</v>
      </c>
      <c r="L12" s="49">
        <v>120</v>
      </c>
      <c r="M12" s="49">
        <v>120</v>
      </c>
      <c r="N12" s="50">
        <f t="shared" si="0"/>
        <v>0</v>
      </c>
      <c r="O12" s="49" t="s">
        <v>18</v>
      </c>
      <c r="P12" s="38"/>
      <c r="Q12" s="38"/>
      <c r="R12" s="39"/>
    </row>
    <row r="13" spans="1:18" ht="16.5" x14ac:dyDescent="0.35">
      <c r="A13" s="34">
        <v>5</v>
      </c>
      <c r="B13" s="34" t="s">
        <v>18</v>
      </c>
      <c r="C13" s="115" t="s">
        <v>209</v>
      </c>
      <c r="D13" s="33" t="s">
        <v>69</v>
      </c>
      <c r="E13" s="97" t="s">
        <v>322</v>
      </c>
      <c r="F13" s="33" t="s">
        <v>42</v>
      </c>
      <c r="G13" s="36" t="s">
        <v>242</v>
      </c>
      <c r="H13" s="98" t="s">
        <v>324</v>
      </c>
      <c r="I13" s="98" t="s">
        <v>18</v>
      </c>
      <c r="J13" s="98">
        <v>1500</v>
      </c>
      <c r="K13" s="98">
        <v>2</v>
      </c>
      <c r="L13" s="49" t="s">
        <v>18</v>
      </c>
      <c r="M13" s="49" t="s">
        <v>18</v>
      </c>
      <c r="N13" s="50" t="s">
        <v>18</v>
      </c>
      <c r="O13" s="48" t="s">
        <v>325</v>
      </c>
      <c r="P13" s="38"/>
      <c r="Q13" s="38"/>
      <c r="R13" s="39"/>
    </row>
    <row r="14" spans="1:18" ht="16.5" x14ac:dyDescent="0.35">
      <c r="A14" s="34">
        <v>6</v>
      </c>
      <c r="B14" s="34" t="s">
        <v>18</v>
      </c>
      <c r="C14" s="33" t="s">
        <v>185</v>
      </c>
      <c r="D14" s="33" t="s">
        <v>288</v>
      </c>
      <c r="E14" s="97" t="s">
        <v>330</v>
      </c>
      <c r="F14" s="33" t="s">
        <v>42</v>
      </c>
      <c r="G14" s="36" t="s">
        <v>242</v>
      </c>
      <c r="H14" s="66" t="s">
        <v>326</v>
      </c>
      <c r="I14" s="66" t="s">
        <v>327</v>
      </c>
      <c r="J14" s="66" t="s">
        <v>481</v>
      </c>
      <c r="K14" s="98">
        <v>1</v>
      </c>
      <c r="L14" s="34">
        <v>76.5</v>
      </c>
      <c r="M14" s="49">
        <v>54</v>
      </c>
      <c r="N14" s="50">
        <f t="shared" ref="N14:N16" si="1">(L14-M14)/M14</f>
        <v>0.41666666666666669</v>
      </c>
      <c r="O14" s="48" t="s">
        <v>475</v>
      </c>
      <c r="P14" s="38"/>
      <c r="Q14" s="38"/>
      <c r="R14" s="39"/>
    </row>
    <row r="15" spans="1:18" ht="16.5" x14ac:dyDescent="0.35">
      <c r="A15" s="34">
        <v>7</v>
      </c>
      <c r="B15" s="34" t="s">
        <v>18</v>
      </c>
      <c r="C15" s="33" t="s">
        <v>185</v>
      </c>
      <c r="D15" s="33" t="s">
        <v>288</v>
      </c>
      <c r="E15" s="97" t="s">
        <v>330</v>
      </c>
      <c r="F15" s="33" t="s">
        <v>42</v>
      </c>
      <c r="G15" s="36" t="s">
        <v>242</v>
      </c>
      <c r="H15" s="66" t="s">
        <v>328</v>
      </c>
      <c r="I15" s="66" t="s">
        <v>329</v>
      </c>
      <c r="J15" s="66" t="s">
        <v>480</v>
      </c>
      <c r="K15" s="37">
        <v>1</v>
      </c>
      <c r="L15" s="34">
        <v>91</v>
      </c>
      <c r="M15" s="49">
        <v>60</v>
      </c>
      <c r="N15" s="50">
        <f t="shared" si="1"/>
        <v>0.51666666666666672</v>
      </c>
      <c r="O15" s="48" t="s">
        <v>475</v>
      </c>
      <c r="P15" s="38"/>
      <c r="Q15" s="38"/>
      <c r="R15" s="39"/>
    </row>
    <row r="16" spans="1:18" ht="28.5" x14ac:dyDescent="0.25">
      <c r="A16" s="34">
        <v>8</v>
      </c>
      <c r="B16" s="34" t="s">
        <v>18</v>
      </c>
      <c r="C16" s="100" t="s">
        <v>463</v>
      </c>
      <c r="D16" s="100" t="s">
        <v>464</v>
      </c>
      <c r="E16" s="97" t="s">
        <v>141</v>
      </c>
      <c r="F16" s="33" t="s">
        <v>42</v>
      </c>
      <c r="G16" s="115" t="s">
        <v>242</v>
      </c>
      <c r="H16" s="34" t="s">
        <v>50</v>
      </c>
      <c r="I16" s="34" t="s">
        <v>331</v>
      </c>
      <c r="J16" s="34">
        <v>6000</v>
      </c>
      <c r="K16" s="34">
        <v>3</v>
      </c>
      <c r="L16" s="34">
        <v>40.5</v>
      </c>
      <c r="M16" s="47">
        <v>35</v>
      </c>
      <c r="N16" s="50">
        <f t="shared" si="1"/>
        <v>0.15714285714285714</v>
      </c>
      <c r="O16" s="33" t="s">
        <v>156</v>
      </c>
      <c r="P16" s="38"/>
      <c r="Q16" s="38"/>
      <c r="R16" s="39"/>
    </row>
    <row r="17" spans="1:18" x14ac:dyDescent="0.25">
      <c r="R17" s="1"/>
    </row>
    <row r="18" spans="1:18" x14ac:dyDescent="0.25">
      <c r="K18" s="188" t="s">
        <v>11</v>
      </c>
      <c r="L18" s="188"/>
      <c r="M18" s="188"/>
      <c r="N18" s="188"/>
      <c r="O18" s="188"/>
      <c r="P18" s="188"/>
      <c r="Q18" s="30" t="s">
        <v>7</v>
      </c>
      <c r="R18" s="30" t="s">
        <v>5</v>
      </c>
    </row>
    <row r="19" spans="1:18" x14ac:dyDescent="0.25">
      <c r="K19" s="189"/>
      <c r="L19" s="189"/>
      <c r="M19" s="189"/>
      <c r="N19" s="189"/>
      <c r="O19" s="189"/>
      <c r="P19" s="189"/>
      <c r="Q19" s="8"/>
      <c r="R19" s="31"/>
    </row>
    <row r="20" spans="1:18" x14ac:dyDescent="0.25">
      <c r="K20" s="188"/>
      <c r="L20" s="188"/>
      <c r="M20" s="188"/>
      <c r="N20" s="188"/>
      <c r="O20" s="188"/>
      <c r="P20" s="188"/>
      <c r="Q20" s="30"/>
      <c r="R20" s="30"/>
    </row>
    <row r="22" spans="1:18" x14ac:dyDescent="0.25">
      <c r="A22" s="1"/>
      <c r="B22" s="1"/>
      <c r="C22" s="1"/>
      <c r="D22" s="1"/>
      <c r="E22" s="1"/>
      <c r="F22" s="1"/>
      <c r="G22" s="1"/>
      <c r="K22" s="188" t="s">
        <v>14</v>
      </c>
      <c r="L22" s="188"/>
      <c r="M22" s="188"/>
      <c r="N22" s="188"/>
      <c r="O22" s="188"/>
      <c r="P22" s="188"/>
      <c r="Q22" s="30" t="s">
        <v>7</v>
      </c>
      <c r="R22" s="30" t="s">
        <v>5</v>
      </c>
    </row>
    <row r="23" spans="1:18" x14ac:dyDescent="0.25">
      <c r="A23" s="1"/>
      <c r="B23" s="1"/>
      <c r="C23" s="1"/>
      <c r="D23" s="1"/>
      <c r="E23" s="1"/>
      <c r="F23" s="1"/>
      <c r="G23" s="1"/>
      <c r="K23" s="189"/>
      <c r="L23" s="189"/>
      <c r="M23" s="189"/>
      <c r="N23" s="189"/>
      <c r="O23" s="189"/>
      <c r="P23" s="189"/>
      <c r="Q23" s="31"/>
      <c r="R23" s="31"/>
    </row>
    <row r="24" spans="1:18" x14ac:dyDescent="0.25">
      <c r="A24" s="1"/>
      <c r="B24" s="1"/>
      <c r="C24" s="1"/>
      <c r="D24" s="1"/>
      <c r="E24" s="1"/>
      <c r="F24" s="1"/>
      <c r="G24" s="1"/>
      <c r="K24" s="188"/>
      <c r="L24" s="188"/>
      <c r="M24" s="188"/>
      <c r="N24" s="188"/>
      <c r="O24" s="188"/>
      <c r="P24" s="188"/>
      <c r="Q24" s="30"/>
      <c r="R24" s="30"/>
    </row>
    <row r="25" spans="1:18" x14ac:dyDescent="0.25">
      <c r="A25" s="1"/>
      <c r="B25" s="1"/>
      <c r="C25" s="1"/>
      <c r="D25" s="1"/>
      <c r="E25" s="1"/>
      <c r="F25" s="1"/>
      <c r="G25" s="1"/>
      <c r="K25" s="6"/>
      <c r="L25" s="6"/>
      <c r="M25" s="6"/>
      <c r="N25" s="6"/>
      <c r="O25" s="6"/>
      <c r="P25" s="6"/>
      <c r="Q25" s="32"/>
      <c r="R25" s="32"/>
    </row>
    <row r="26" spans="1:18" x14ac:dyDescent="0.25">
      <c r="B26" s="1"/>
      <c r="C26" s="1"/>
      <c r="D26" s="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"/>
    </row>
    <row r="27" spans="1:18" x14ac:dyDescent="0.25"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mergeCells count="6">
    <mergeCell ref="K24:P24"/>
    <mergeCell ref="K18:P18"/>
    <mergeCell ref="K19:P19"/>
    <mergeCell ref="K20:P20"/>
    <mergeCell ref="K22:P22"/>
    <mergeCell ref="K23:P23"/>
  </mergeCells>
  <pageMargins left="0.13541666666666666" right="0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19"/>
  <sheetViews>
    <sheetView view="pageLayout" topLeftCell="A103" zoomScale="115" zoomScaleNormal="100" zoomScalePageLayoutView="115" workbookViewId="0">
      <selection activeCell="G106" sqref="G106"/>
    </sheetView>
  </sheetViews>
  <sheetFormatPr defaultColWidth="9.140625" defaultRowHeight="15" x14ac:dyDescent="0.25"/>
  <cols>
    <col min="1" max="1" width="3.85546875" bestFit="1" customWidth="1"/>
    <col min="2" max="2" width="6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2" customWidth="1"/>
    <col min="16" max="17" width="5.140625" customWidth="1"/>
    <col min="18" max="18" width="7.28515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K1" s="134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1010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4" t="s">
        <v>145</v>
      </c>
      <c r="O4" s="10"/>
      <c r="P4" s="10"/>
      <c r="R4" s="1"/>
    </row>
    <row r="5" spans="1:18" ht="18.75" customHeight="1" x14ac:dyDescent="0.25">
      <c r="N5" s="11"/>
      <c r="O5" s="1"/>
      <c r="Q5" s="1"/>
      <c r="R5" s="1"/>
    </row>
    <row r="6" spans="1:18" ht="37.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16" t="s">
        <v>441</v>
      </c>
      <c r="I6" s="116" t="s">
        <v>16</v>
      </c>
      <c r="J6" s="116" t="s">
        <v>6</v>
      </c>
      <c r="K6" s="15" t="s">
        <v>40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16.5" x14ac:dyDescent="0.35">
      <c r="A7" s="114">
        <v>1</v>
      </c>
      <c r="B7" s="37" t="s">
        <v>18</v>
      </c>
      <c r="C7" s="33" t="s">
        <v>206</v>
      </c>
      <c r="D7" s="33" t="s">
        <v>207</v>
      </c>
      <c r="E7" s="33" t="s">
        <v>208</v>
      </c>
      <c r="F7" s="37" t="s">
        <v>64</v>
      </c>
      <c r="G7" s="37" t="s">
        <v>68</v>
      </c>
      <c r="H7" s="39">
        <v>1.2</v>
      </c>
      <c r="I7" s="34">
        <v>1000</v>
      </c>
      <c r="J7" s="34">
        <v>2250</v>
      </c>
      <c r="K7" s="39">
        <v>46</v>
      </c>
      <c r="L7" s="79">
        <f t="shared" ref="L7:L21" si="0">K7*J7*I7*H7*7.85/1000000</f>
        <v>974.97</v>
      </c>
      <c r="M7" s="37">
        <v>828</v>
      </c>
      <c r="N7" s="80">
        <f t="shared" ref="N7:N21" si="1">(L7-M7)/M7</f>
        <v>0.17750000000000005</v>
      </c>
      <c r="O7" s="81"/>
      <c r="P7" s="82"/>
      <c r="Q7" s="82"/>
      <c r="R7" s="83"/>
    </row>
    <row r="8" spans="1:18" ht="16.5" x14ac:dyDescent="0.35">
      <c r="A8" s="114">
        <v>2</v>
      </c>
      <c r="B8" s="37" t="s">
        <v>18</v>
      </c>
      <c r="C8" s="33" t="s">
        <v>99</v>
      </c>
      <c r="D8" s="33" t="s">
        <v>100</v>
      </c>
      <c r="E8" s="33" t="s">
        <v>215</v>
      </c>
      <c r="F8" s="37" t="s">
        <v>64</v>
      </c>
      <c r="G8" s="37" t="s">
        <v>68</v>
      </c>
      <c r="H8" s="66">
        <v>1.5</v>
      </c>
      <c r="I8" s="66">
        <v>1000</v>
      </c>
      <c r="J8" s="66">
        <v>1560</v>
      </c>
      <c r="K8" s="34">
        <v>1</v>
      </c>
      <c r="L8" s="79">
        <f t="shared" si="0"/>
        <v>18.369</v>
      </c>
      <c r="M8" s="34">
        <v>17.8</v>
      </c>
      <c r="N8" s="80">
        <f t="shared" si="1"/>
        <v>3.1966292134831403E-2</v>
      </c>
      <c r="O8" s="81"/>
      <c r="P8" s="82"/>
      <c r="Q8" s="82"/>
      <c r="R8" s="83"/>
    </row>
    <row r="9" spans="1:18" ht="16.5" x14ac:dyDescent="0.35">
      <c r="A9" s="114">
        <v>3</v>
      </c>
      <c r="B9" s="37" t="s">
        <v>18</v>
      </c>
      <c r="C9" s="33" t="s">
        <v>99</v>
      </c>
      <c r="D9" s="33" t="s">
        <v>100</v>
      </c>
      <c r="E9" s="33" t="s">
        <v>215</v>
      </c>
      <c r="F9" s="37" t="s">
        <v>64</v>
      </c>
      <c r="G9" s="37" t="s">
        <v>68</v>
      </c>
      <c r="H9" s="34">
        <v>1.5</v>
      </c>
      <c r="I9" s="34">
        <v>1000</v>
      </c>
      <c r="J9" s="34">
        <v>1700</v>
      </c>
      <c r="K9" s="34">
        <v>1</v>
      </c>
      <c r="L9" s="79">
        <f t="shared" si="0"/>
        <v>20.017499999999998</v>
      </c>
      <c r="M9" s="34">
        <v>19.5</v>
      </c>
      <c r="N9" s="80">
        <f t="shared" si="1"/>
        <v>2.6538461538461452E-2</v>
      </c>
      <c r="O9" s="81"/>
      <c r="P9" s="82"/>
      <c r="Q9" s="82"/>
      <c r="R9" s="83"/>
    </row>
    <row r="10" spans="1:18" ht="16.5" x14ac:dyDescent="0.35">
      <c r="A10" s="114">
        <v>4</v>
      </c>
      <c r="B10" s="37" t="s">
        <v>18</v>
      </c>
      <c r="C10" s="33" t="s">
        <v>99</v>
      </c>
      <c r="D10" s="33" t="s">
        <v>100</v>
      </c>
      <c r="E10" s="33" t="s">
        <v>215</v>
      </c>
      <c r="F10" s="37" t="s">
        <v>64</v>
      </c>
      <c r="G10" s="37" t="s">
        <v>68</v>
      </c>
      <c r="H10" s="34">
        <v>1.5</v>
      </c>
      <c r="I10" s="34">
        <v>1000</v>
      </c>
      <c r="J10" s="34">
        <v>2620</v>
      </c>
      <c r="K10" s="34">
        <v>1</v>
      </c>
      <c r="L10" s="79">
        <f t="shared" si="0"/>
        <v>30.8505</v>
      </c>
      <c r="M10" s="34">
        <v>30</v>
      </c>
      <c r="N10" s="80">
        <f t="shared" si="1"/>
        <v>2.8350000000000007E-2</v>
      </c>
      <c r="O10" s="81"/>
      <c r="P10" s="82"/>
      <c r="Q10" s="82"/>
      <c r="R10" s="83"/>
    </row>
    <row r="11" spans="1:18" ht="16.5" x14ac:dyDescent="0.35">
      <c r="A11" s="115">
        <v>5</v>
      </c>
      <c r="B11" s="37" t="s">
        <v>18</v>
      </c>
      <c r="C11" s="33" t="s">
        <v>30</v>
      </c>
      <c r="D11" s="33" t="s">
        <v>96</v>
      </c>
      <c r="E11" s="33" t="s">
        <v>97</v>
      </c>
      <c r="F11" s="37" t="s">
        <v>64</v>
      </c>
      <c r="G11" s="37" t="s">
        <v>68</v>
      </c>
      <c r="H11" s="34">
        <v>1.5</v>
      </c>
      <c r="I11" s="34">
        <v>1000</v>
      </c>
      <c r="J11" s="34">
        <v>2750</v>
      </c>
      <c r="K11" s="39">
        <v>1</v>
      </c>
      <c r="L11" s="79">
        <f t="shared" si="0"/>
        <v>32.381250000000001</v>
      </c>
      <c r="M11" s="37">
        <v>31</v>
      </c>
      <c r="N11" s="80">
        <f t="shared" si="1"/>
        <v>4.4556451612903274E-2</v>
      </c>
      <c r="O11" s="81"/>
      <c r="P11" s="82"/>
      <c r="Q11" s="82"/>
      <c r="R11" s="83"/>
    </row>
    <row r="12" spans="1:18" ht="16.5" x14ac:dyDescent="0.35">
      <c r="A12" s="115">
        <v>6</v>
      </c>
      <c r="B12" s="37" t="s">
        <v>18</v>
      </c>
      <c r="C12" s="33" t="s">
        <v>99</v>
      </c>
      <c r="D12" s="33" t="s">
        <v>100</v>
      </c>
      <c r="E12" s="33" t="s">
        <v>215</v>
      </c>
      <c r="F12" s="37" t="s">
        <v>64</v>
      </c>
      <c r="G12" s="37" t="s">
        <v>68</v>
      </c>
      <c r="H12" s="34">
        <v>1.5</v>
      </c>
      <c r="I12" s="34">
        <v>1000</v>
      </c>
      <c r="J12" s="34">
        <v>2170</v>
      </c>
      <c r="K12" s="34">
        <v>2</v>
      </c>
      <c r="L12" s="79">
        <f t="shared" si="0"/>
        <v>51.103499999999997</v>
      </c>
      <c r="M12" s="96">
        <v>50</v>
      </c>
      <c r="N12" s="80">
        <f t="shared" si="1"/>
        <v>2.2069999999999937E-2</v>
      </c>
      <c r="O12" s="81"/>
      <c r="P12" s="82"/>
      <c r="Q12" s="82"/>
      <c r="R12" s="83"/>
    </row>
    <row r="13" spans="1:18" ht="16.5" x14ac:dyDescent="0.35">
      <c r="A13" s="115">
        <v>7</v>
      </c>
      <c r="B13" s="37" t="s">
        <v>18</v>
      </c>
      <c r="C13" s="33" t="s">
        <v>99</v>
      </c>
      <c r="D13" s="33" t="s">
        <v>100</v>
      </c>
      <c r="E13" s="33" t="s">
        <v>215</v>
      </c>
      <c r="F13" s="37" t="s">
        <v>64</v>
      </c>
      <c r="G13" s="37" t="s">
        <v>68</v>
      </c>
      <c r="H13" s="34">
        <v>1.5</v>
      </c>
      <c r="I13" s="34">
        <v>1000</v>
      </c>
      <c r="J13" s="34">
        <v>2930</v>
      </c>
      <c r="K13" s="34">
        <v>2</v>
      </c>
      <c r="L13" s="79">
        <f t="shared" si="0"/>
        <v>69.001499999999993</v>
      </c>
      <c r="M13" s="34">
        <v>68</v>
      </c>
      <c r="N13" s="80">
        <f t="shared" si="1"/>
        <v>1.4727941176470485E-2</v>
      </c>
      <c r="O13" s="81"/>
      <c r="P13" s="82"/>
      <c r="Q13" s="82"/>
      <c r="R13" s="83"/>
    </row>
    <row r="14" spans="1:18" ht="16.5" x14ac:dyDescent="0.35">
      <c r="A14" s="115">
        <v>8</v>
      </c>
      <c r="B14" s="37" t="s">
        <v>18</v>
      </c>
      <c r="C14" s="33" t="s">
        <v>99</v>
      </c>
      <c r="D14" s="33" t="s">
        <v>100</v>
      </c>
      <c r="E14" s="33" t="s">
        <v>215</v>
      </c>
      <c r="F14" s="37" t="s">
        <v>64</v>
      </c>
      <c r="G14" s="37" t="s">
        <v>68</v>
      </c>
      <c r="H14" s="34">
        <v>1.5</v>
      </c>
      <c r="I14" s="34">
        <v>1000</v>
      </c>
      <c r="J14" s="34">
        <v>2000</v>
      </c>
      <c r="K14" s="34">
        <v>3</v>
      </c>
      <c r="L14" s="79">
        <f t="shared" si="0"/>
        <v>70.650000000000006</v>
      </c>
      <c r="M14" s="34">
        <v>70</v>
      </c>
      <c r="N14" s="80">
        <f t="shared" si="1"/>
        <v>9.2857142857143676E-3</v>
      </c>
      <c r="O14" s="81"/>
      <c r="P14" s="82"/>
      <c r="Q14" s="82"/>
      <c r="R14" s="83"/>
    </row>
    <row r="15" spans="1:18" ht="16.5" x14ac:dyDescent="0.35">
      <c r="A15" s="115">
        <v>9</v>
      </c>
      <c r="B15" s="37" t="s">
        <v>18</v>
      </c>
      <c r="C15" s="33" t="s">
        <v>99</v>
      </c>
      <c r="D15" s="33" t="s">
        <v>100</v>
      </c>
      <c r="E15" s="33" t="s">
        <v>215</v>
      </c>
      <c r="F15" s="37" t="s">
        <v>64</v>
      </c>
      <c r="G15" s="37" t="s">
        <v>68</v>
      </c>
      <c r="H15" s="34">
        <v>1.5</v>
      </c>
      <c r="I15" s="34">
        <v>1000</v>
      </c>
      <c r="J15" s="34">
        <v>2800</v>
      </c>
      <c r="K15" s="34">
        <v>3</v>
      </c>
      <c r="L15" s="79">
        <f t="shared" si="0"/>
        <v>98.91</v>
      </c>
      <c r="M15" s="34">
        <v>97</v>
      </c>
      <c r="N15" s="80">
        <f t="shared" si="1"/>
        <v>1.9690721649484502E-2</v>
      </c>
      <c r="O15" s="81"/>
      <c r="P15" s="82"/>
      <c r="Q15" s="82"/>
      <c r="R15" s="83"/>
    </row>
    <row r="16" spans="1:18" ht="16.5" x14ac:dyDescent="0.35">
      <c r="A16" s="115">
        <v>10</v>
      </c>
      <c r="B16" s="37"/>
      <c r="C16" s="33" t="s">
        <v>30</v>
      </c>
      <c r="D16" s="33" t="s">
        <v>98</v>
      </c>
      <c r="E16" s="33" t="s">
        <v>97</v>
      </c>
      <c r="F16" s="37" t="s">
        <v>64</v>
      </c>
      <c r="G16" s="37" t="s">
        <v>68</v>
      </c>
      <c r="H16" s="34">
        <v>1.5</v>
      </c>
      <c r="I16" s="34">
        <v>1000</v>
      </c>
      <c r="J16" s="34">
        <v>2500</v>
      </c>
      <c r="K16" s="34">
        <v>3</v>
      </c>
      <c r="L16" s="79">
        <f t="shared" si="0"/>
        <v>88.3125</v>
      </c>
      <c r="M16" s="96">
        <v>84</v>
      </c>
      <c r="N16" s="80">
        <f t="shared" si="1"/>
        <v>5.1339285714285712E-2</v>
      </c>
      <c r="O16" s="81"/>
      <c r="P16" s="82"/>
      <c r="Q16" s="82"/>
      <c r="R16" s="83"/>
    </row>
    <row r="17" spans="1:18" ht="16.5" x14ac:dyDescent="0.35">
      <c r="A17" s="115">
        <v>11</v>
      </c>
      <c r="B17" s="37" t="s">
        <v>18</v>
      </c>
      <c r="C17" s="33" t="s">
        <v>30</v>
      </c>
      <c r="D17" s="33" t="s">
        <v>430</v>
      </c>
      <c r="E17" s="33" t="s">
        <v>97</v>
      </c>
      <c r="F17" s="37" t="s">
        <v>64</v>
      </c>
      <c r="G17" s="37" t="s">
        <v>68</v>
      </c>
      <c r="H17" s="34">
        <v>1.5</v>
      </c>
      <c r="I17" s="34">
        <v>1000</v>
      </c>
      <c r="J17" s="34">
        <v>2500</v>
      </c>
      <c r="K17" s="39">
        <v>3</v>
      </c>
      <c r="L17" s="79">
        <f t="shared" si="0"/>
        <v>88.3125</v>
      </c>
      <c r="M17" s="37">
        <v>84</v>
      </c>
      <c r="N17" s="80">
        <f t="shared" si="1"/>
        <v>5.1339285714285712E-2</v>
      </c>
      <c r="O17" s="81"/>
      <c r="P17" s="82"/>
      <c r="Q17" s="82"/>
      <c r="R17" s="83"/>
    </row>
    <row r="18" spans="1:18" ht="16.5" x14ac:dyDescent="0.35">
      <c r="A18" s="115">
        <v>12</v>
      </c>
      <c r="B18" s="37" t="s">
        <v>18</v>
      </c>
      <c r="C18" s="33" t="s">
        <v>99</v>
      </c>
      <c r="D18" s="33" t="s">
        <v>100</v>
      </c>
      <c r="E18" s="33" t="s">
        <v>215</v>
      </c>
      <c r="F18" s="37" t="s">
        <v>64</v>
      </c>
      <c r="G18" s="37" t="s">
        <v>68</v>
      </c>
      <c r="H18" s="34">
        <v>1.5</v>
      </c>
      <c r="I18" s="34">
        <v>1000</v>
      </c>
      <c r="J18" s="34">
        <v>2310</v>
      </c>
      <c r="K18" s="34">
        <v>6</v>
      </c>
      <c r="L18" s="79">
        <f t="shared" si="0"/>
        <v>163.20150000000001</v>
      </c>
      <c r="M18" s="34">
        <v>161</v>
      </c>
      <c r="N18" s="80">
        <f t="shared" si="1"/>
        <v>1.3673913043478323E-2</v>
      </c>
      <c r="O18" s="81"/>
      <c r="P18" s="82"/>
      <c r="Q18" s="82"/>
      <c r="R18" s="83"/>
    </row>
    <row r="19" spans="1:18" ht="16.5" x14ac:dyDescent="0.35">
      <c r="A19" s="115">
        <v>13</v>
      </c>
      <c r="B19" s="37" t="s">
        <v>18</v>
      </c>
      <c r="C19" s="33" t="s">
        <v>99</v>
      </c>
      <c r="D19" s="33" t="s">
        <v>100</v>
      </c>
      <c r="E19" s="33" t="s">
        <v>215</v>
      </c>
      <c r="F19" s="37" t="s">
        <v>64</v>
      </c>
      <c r="G19" s="37" t="s">
        <v>68</v>
      </c>
      <c r="H19" s="34">
        <v>1.5</v>
      </c>
      <c r="I19" s="34">
        <v>1000</v>
      </c>
      <c r="J19" s="34">
        <v>1570</v>
      </c>
      <c r="K19" s="34">
        <v>8</v>
      </c>
      <c r="L19" s="79">
        <f t="shared" si="0"/>
        <v>147.89400000000001</v>
      </c>
      <c r="M19" s="34">
        <v>147</v>
      </c>
      <c r="N19" s="80">
        <f t="shared" si="1"/>
        <v>6.0816326530612613E-3</v>
      </c>
      <c r="O19" s="81"/>
      <c r="P19" s="82"/>
      <c r="Q19" s="82"/>
      <c r="R19" s="83"/>
    </row>
    <row r="20" spans="1:18" ht="30" customHeight="1" x14ac:dyDescent="0.35">
      <c r="A20" s="115">
        <v>14</v>
      </c>
      <c r="B20" s="37" t="s">
        <v>18</v>
      </c>
      <c r="C20" s="33" t="s">
        <v>30</v>
      </c>
      <c r="D20" s="100" t="s">
        <v>431</v>
      </c>
      <c r="E20" s="33" t="s">
        <v>97</v>
      </c>
      <c r="F20" s="37" t="s">
        <v>64</v>
      </c>
      <c r="G20" s="37" t="s">
        <v>68</v>
      </c>
      <c r="H20" s="34">
        <v>1.5</v>
      </c>
      <c r="I20" s="34">
        <v>1000</v>
      </c>
      <c r="J20" s="34">
        <v>3100</v>
      </c>
      <c r="K20" s="39">
        <v>11</v>
      </c>
      <c r="L20" s="79">
        <f t="shared" si="0"/>
        <v>401.52749999999997</v>
      </c>
      <c r="M20" s="37">
        <v>390</v>
      </c>
      <c r="N20" s="80">
        <f t="shared" si="1"/>
        <v>2.9557692307692243E-2</v>
      </c>
      <c r="O20" s="81"/>
      <c r="P20" s="82"/>
      <c r="Q20" s="82"/>
      <c r="R20" s="83"/>
    </row>
    <row r="21" spans="1:18" ht="16.5" x14ac:dyDescent="0.35">
      <c r="A21" s="115">
        <v>15</v>
      </c>
      <c r="B21" s="37" t="s">
        <v>18</v>
      </c>
      <c r="C21" s="33" t="s">
        <v>212</v>
      </c>
      <c r="D21" s="33" t="s">
        <v>213</v>
      </c>
      <c r="E21" s="33" t="s">
        <v>214</v>
      </c>
      <c r="F21" s="37" t="s">
        <v>64</v>
      </c>
      <c r="G21" s="33" t="s">
        <v>211</v>
      </c>
      <c r="H21" s="39">
        <v>1.5</v>
      </c>
      <c r="I21" s="34">
        <v>1000</v>
      </c>
      <c r="J21" s="34">
        <v>1650</v>
      </c>
      <c r="K21" s="39">
        <v>60</v>
      </c>
      <c r="L21" s="79">
        <f t="shared" si="0"/>
        <v>1165.7249999999999</v>
      </c>
      <c r="M21" s="37">
        <v>450</v>
      </c>
      <c r="N21" s="80">
        <f t="shared" si="1"/>
        <v>1.5904999999999998</v>
      </c>
      <c r="O21" s="81"/>
      <c r="P21" s="82"/>
      <c r="Q21" s="82"/>
      <c r="R21" s="83"/>
    </row>
    <row r="22" spans="1:18" ht="6.75" customHeight="1" x14ac:dyDescent="0.25">
      <c r="R22" s="1"/>
    </row>
    <row r="23" spans="1:18" x14ac:dyDescent="0.25">
      <c r="K23" s="188" t="s">
        <v>11</v>
      </c>
      <c r="L23" s="188"/>
      <c r="M23" s="188"/>
      <c r="N23" s="188"/>
      <c r="O23" s="188"/>
      <c r="P23" s="188"/>
      <c r="Q23" s="134" t="s">
        <v>7</v>
      </c>
      <c r="R23" s="134" t="s">
        <v>5</v>
      </c>
    </row>
    <row r="24" spans="1:18" x14ac:dyDescent="0.25">
      <c r="K24" s="189"/>
      <c r="L24" s="189"/>
      <c r="M24" s="189"/>
      <c r="N24" s="189"/>
      <c r="O24" s="189"/>
      <c r="P24" s="189"/>
      <c r="Q24" s="8"/>
      <c r="R24" s="135"/>
    </row>
    <row r="25" spans="1:18" ht="23.25" customHeight="1" x14ac:dyDescent="0.25">
      <c r="K25" s="188"/>
      <c r="L25" s="188"/>
      <c r="M25" s="188"/>
      <c r="N25" s="188"/>
      <c r="O25" s="188"/>
      <c r="P25" s="188"/>
      <c r="Q25" s="134"/>
      <c r="R25" s="134"/>
    </row>
    <row r="26" spans="1:18" ht="6" customHeight="1" x14ac:dyDescent="0.25"/>
    <row r="27" spans="1:18" ht="16.5" customHeight="1" x14ac:dyDescent="0.25">
      <c r="A27" s="1"/>
      <c r="B27" s="1"/>
      <c r="C27" s="1"/>
      <c r="D27" s="1"/>
      <c r="E27" s="1"/>
      <c r="F27" s="1"/>
      <c r="G27" s="1"/>
      <c r="K27" s="188" t="s">
        <v>14</v>
      </c>
      <c r="L27" s="188"/>
      <c r="M27" s="188"/>
      <c r="N27" s="188"/>
      <c r="O27" s="188"/>
      <c r="P27" s="188"/>
      <c r="Q27" s="134" t="s">
        <v>7</v>
      </c>
      <c r="R27" s="134" t="s">
        <v>5</v>
      </c>
    </row>
    <row r="28" spans="1:18" ht="5.25" customHeight="1" x14ac:dyDescent="0.25">
      <c r="A28" s="1"/>
      <c r="B28" s="1"/>
      <c r="C28" s="1"/>
      <c r="D28" s="1"/>
      <c r="E28" s="1"/>
      <c r="F28" s="1"/>
      <c r="G28" s="1"/>
      <c r="K28" s="189"/>
      <c r="L28" s="189"/>
      <c r="M28" s="189"/>
      <c r="N28" s="189"/>
      <c r="O28" s="189"/>
      <c r="P28" s="189"/>
      <c r="Q28" s="135"/>
      <c r="R28" s="135"/>
    </row>
    <row r="29" spans="1:18" ht="11.25" customHeight="1" x14ac:dyDescent="0.25">
      <c r="A29" s="1"/>
      <c r="B29" s="1"/>
      <c r="C29" s="1"/>
      <c r="D29" s="1"/>
      <c r="E29" s="1"/>
      <c r="F29" s="1"/>
      <c r="G29" s="1"/>
      <c r="K29" s="188"/>
      <c r="L29" s="188"/>
      <c r="M29" s="188"/>
      <c r="N29" s="188"/>
      <c r="O29" s="188"/>
      <c r="P29" s="188"/>
      <c r="Q29" s="134"/>
      <c r="R29" s="134"/>
    </row>
    <row r="30" spans="1:18" x14ac:dyDescent="0.25">
      <c r="A30" s="1"/>
      <c r="B30" s="1"/>
      <c r="C30" s="1"/>
      <c r="D30" s="1"/>
      <c r="E30" s="1"/>
      <c r="F30" s="1"/>
      <c r="G30" s="1"/>
      <c r="K30" s="6"/>
      <c r="L30" s="6"/>
      <c r="M30" s="6"/>
      <c r="N30" s="6"/>
      <c r="O30" s="6"/>
      <c r="P30" s="6"/>
      <c r="Q30" s="133"/>
      <c r="R30" s="133"/>
    </row>
    <row r="31" spans="1:18" x14ac:dyDescent="0.25">
      <c r="B31" s="1"/>
      <c r="C31" s="1"/>
      <c r="D31" s="1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K32" s="134"/>
      <c r="L32" s="4" t="s">
        <v>22</v>
      </c>
      <c r="M32" s="4" t="s">
        <v>23</v>
      </c>
      <c r="N32" s="4" t="s">
        <v>2</v>
      </c>
      <c r="O32" s="13"/>
      <c r="P32" s="13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K33" s="14" t="s">
        <v>28</v>
      </c>
      <c r="L33" s="29">
        <v>10193</v>
      </c>
      <c r="M33" s="14">
        <v>1010</v>
      </c>
      <c r="N33" s="14">
        <v>1</v>
      </c>
      <c r="O33" s="10"/>
      <c r="P33" s="10"/>
      <c r="R33" s="1"/>
    </row>
    <row r="34" spans="1:18" ht="19.5" customHeight="1" x14ac:dyDescent="0.25">
      <c r="K34" s="14" t="s">
        <v>0</v>
      </c>
      <c r="L34" s="14" t="s">
        <v>440</v>
      </c>
      <c r="M34" s="4"/>
      <c r="N34" s="4"/>
      <c r="O34" s="10"/>
      <c r="P34" s="10"/>
      <c r="R34" s="1"/>
    </row>
    <row r="35" spans="1:18" ht="16.5" customHeight="1" x14ac:dyDescent="0.25">
      <c r="K35" s="14" t="s">
        <v>1</v>
      </c>
      <c r="L35" s="4">
        <v>0</v>
      </c>
      <c r="M35" s="4" t="s">
        <v>29</v>
      </c>
      <c r="N35" s="4" t="s">
        <v>146</v>
      </c>
      <c r="O35" s="10"/>
      <c r="P35" s="10"/>
      <c r="R35" s="1"/>
    </row>
    <row r="36" spans="1:18" ht="16.5" customHeight="1" x14ac:dyDescent="0.25">
      <c r="N36" s="11"/>
      <c r="O36" s="1"/>
      <c r="Q36" s="1"/>
      <c r="R36" s="1"/>
    </row>
    <row r="37" spans="1:18" ht="40.5" x14ac:dyDescent="0.35">
      <c r="A37" s="4" t="s">
        <v>3</v>
      </c>
      <c r="B37" s="15" t="s">
        <v>34</v>
      </c>
      <c r="C37" s="4" t="s">
        <v>15</v>
      </c>
      <c r="D37" s="4" t="s">
        <v>21</v>
      </c>
      <c r="E37" s="4" t="s">
        <v>12</v>
      </c>
      <c r="F37" s="4" t="s">
        <v>4</v>
      </c>
      <c r="G37" s="4" t="s">
        <v>10</v>
      </c>
      <c r="H37" s="136" t="s">
        <v>441</v>
      </c>
      <c r="I37" s="136" t="s">
        <v>16</v>
      </c>
      <c r="J37" s="136" t="s">
        <v>6</v>
      </c>
      <c r="K37" s="15" t="s">
        <v>40</v>
      </c>
      <c r="L37" s="15" t="s">
        <v>26</v>
      </c>
      <c r="M37" s="15" t="s">
        <v>27</v>
      </c>
      <c r="N37" s="15" t="s">
        <v>25</v>
      </c>
      <c r="O37" s="15" t="s">
        <v>20</v>
      </c>
      <c r="P37" s="2" t="s">
        <v>8</v>
      </c>
      <c r="Q37" s="2" t="s">
        <v>9</v>
      </c>
      <c r="R37" s="9" t="s">
        <v>13</v>
      </c>
    </row>
    <row r="38" spans="1:18" ht="16.5" customHeight="1" x14ac:dyDescent="0.35">
      <c r="A38" s="115">
        <v>16</v>
      </c>
      <c r="B38" s="37" t="s">
        <v>18</v>
      </c>
      <c r="C38" s="114" t="s">
        <v>209</v>
      </c>
      <c r="D38" s="33" t="s">
        <v>69</v>
      </c>
      <c r="E38" s="33" t="s">
        <v>210</v>
      </c>
      <c r="F38" s="37" t="s">
        <v>64</v>
      </c>
      <c r="G38" s="37" t="s">
        <v>68</v>
      </c>
      <c r="H38" s="34">
        <v>1.5</v>
      </c>
      <c r="I38" s="34">
        <v>1250</v>
      </c>
      <c r="J38" s="34">
        <v>3400</v>
      </c>
      <c r="K38" s="34">
        <v>1</v>
      </c>
      <c r="L38" s="79">
        <f t="shared" ref="L38:L53" si="2">K38*J38*I38*H38*7.85/1000000</f>
        <v>50.043750000000003</v>
      </c>
      <c r="M38" s="37">
        <v>36</v>
      </c>
      <c r="N38" s="80">
        <f t="shared" ref="N38:N53" si="3">(L38-M38)/M38</f>
        <v>0.39010416666666675</v>
      </c>
      <c r="O38" s="81"/>
      <c r="P38" s="82"/>
      <c r="Q38" s="82"/>
      <c r="R38" s="83"/>
    </row>
    <row r="39" spans="1:18" ht="16.5" customHeight="1" x14ac:dyDescent="0.35">
      <c r="A39" s="115">
        <v>17</v>
      </c>
      <c r="B39" s="37" t="s">
        <v>18</v>
      </c>
      <c r="C39" s="33" t="s">
        <v>222</v>
      </c>
      <c r="D39" s="33" t="s">
        <v>207</v>
      </c>
      <c r="E39" s="33" t="s">
        <v>223</v>
      </c>
      <c r="F39" s="37" t="s">
        <v>64</v>
      </c>
      <c r="G39" s="37" t="s">
        <v>68</v>
      </c>
      <c r="H39" s="34">
        <v>1.5</v>
      </c>
      <c r="I39" s="34">
        <v>1250</v>
      </c>
      <c r="J39" s="34">
        <v>3000</v>
      </c>
      <c r="K39" s="34">
        <v>2</v>
      </c>
      <c r="L39" s="79">
        <f t="shared" si="2"/>
        <v>88.3125</v>
      </c>
      <c r="M39" s="96">
        <v>82</v>
      </c>
      <c r="N39" s="80">
        <f t="shared" si="3"/>
        <v>7.698170731707317E-2</v>
      </c>
      <c r="O39" s="81"/>
      <c r="P39" s="82"/>
      <c r="Q39" s="82"/>
      <c r="R39" s="83"/>
    </row>
    <row r="40" spans="1:18" ht="14.25" customHeight="1" x14ac:dyDescent="0.35">
      <c r="A40" s="114">
        <v>18</v>
      </c>
      <c r="B40" s="37" t="s">
        <v>18</v>
      </c>
      <c r="C40" s="33" t="s">
        <v>99</v>
      </c>
      <c r="D40" s="33" t="s">
        <v>100</v>
      </c>
      <c r="E40" s="33" t="s">
        <v>215</v>
      </c>
      <c r="F40" s="37" t="s">
        <v>64</v>
      </c>
      <c r="G40" s="37" t="s">
        <v>68</v>
      </c>
      <c r="H40" s="34">
        <v>1.5</v>
      </c>
      <c r="I40" s="34">
        <v>1250</v>
      </c>
      <c r="J40" s="34">
        <v>2620</v>
      </c>
      <c r="K40" s="34">
        <v>2</v>
      </c>
      <c r="L40" s="79">
        <f t="shared" si="2"/>
        <v>77.126249999999999</v>
      </c>
      <c r="M40" s="34">
        <v>68</v>
      </c>
      <c r="N40" s="80">
        <f t="shared" si="3"/>
        <v>0.13420955882352939</v>
      </c>
      <c r="O40" s="81"/>
      <c r="P40" s="82"/>
      <c r="Q40" s="82"/>
      <c r="R40" s="83"/>
    </row>
    <row r="41" spans="1:18" x14ac:dyDescent="0.25">
      <c r="A41" s="114">
        <v>19</v>
      </c>
      <c r="B41" s="37" t="s">
        <v>18</v>
      </c>
      <c r="C41" s="33" t="s">
        <v>99</v>
      </c>
      <c r="D41" s="33" t="s">
        <v>100</v>
      </c>
      <c r="E41" s="33" t="s">
        <v>215</v>
      </c>
      <c r="F41" s="37" t="s">
        <v>64</v>
      </c>
      <c r="G41" s="37" t="s">
        <v>68</v>
      </c>
      <c r="H41" s="34">
        <v>1.5</v>
      </c>
      <c r="I41" s="34">
        <v>1250</v>
      </c>
      <c r="J41" s="34">
        <v>2000</v>
      </c>
      <c r="K41" s="34">
        <v>2</v>
      </c>
      <c r="L41" s="79">
        <f t="shared" si="2"/>
        <v>58.875</v>
      </c>
      <c r="M41" s="96">
        <v>52</v>
      </c>
      <c r="N41" s="80">
        <f t="shared" si="3"/>
        <v>0.13221153846153846</v>
      </c>
      <c r="O41" s="123"/>
      <c r="P41" s="123"/>
      <c r="Q41" s="123"/>
      <c r="R41" s="123"/>
    </row>
    <row r="42" spans="1:18" ht="16.5" x14ac:dyDescent="0.35">
      <c r="A42" s="114">
        <v>20</v>
      </c>
      <c r="B42" s="124" t="s">
        <v>18</v>
      </c>
      <c r="C42" s="125" t="s">
        <v>99</v>
      </c>
      <c r="D42" s="125" t="s">
        <v>100</v>
      </c>
      <c r="E42" s="125" t="s">
        <v>215</v>
      </c>
      <c r="F42" s="124" t="s">
        <v>64</v>
      </c>
      <c r="G42" s="124" t="s">
        <v>68</v>
      </c>
      <c r="H42" s="95">
        <v>1.5</v>
      </c>
      <c r="I42" s="66">
        <v>1250</v>
      </c>
      <c r="J42" s="66">
        <v>1400</v>
      </c>
      <c r="K42" s="66">
        <v>2</v>
      </c>
      <c r="L42" s="126">
        <f t="shared" si="2"/>
        <v>41.212499999999999</v>
      </c>
      <c r="M42" s="66">
        <v>36</v>
      </c>
      <c r="N42" s="127">
        <f t="shared" si="3"/>
        <v>0.14479166666666662</v>
      </c>
      <c r="O42" s="128"/>
      <c r="P42" s="129"/>
      <c r="Q42" s="129"/>
      <c r="R42" s="130"/>
    </row>
    <row r="43" spans="1:18" ht="16.5" x14ac:dyDescent="0.35">
      <c r="A43" s="115">
        <v>21</v>
      </c>
      <c r="B43" s="37" t="s">
        <v>18</v>
      </c>
      <c r="C43" s="33" t="s">
        <v>212</v>
      </c>
      <c r="D43" s="33" t="s">
        <v>213</v>
      </c>
      <c r="E43" s="52" t="s">
        <v>219</v>
      </c>
      <c r="F43" s="37" t="s">
        <v>64</v>
      </c>
      <c r="G43" s="37" t="s">
        <v>68</v>
      </c>
      <c r="H43" s="39">
        <v>1.5</v>
      </c>
      <c r="I43" s="34">
        <v>1250</v>
      </c>
      <c r="J43" s="34">
        <v>2150</v>
      </c>
      <c r="K43" s="34">
        <v>2</v>
      </c>
      <c r="L43" s="79">
        <f t="shared" si="2"/>
        <v>63.290624999999999</v>
      </c>
      <c r="M43" s="37">
        <v>44</v>
      </c>
      <c r="N43" s="80">
        <f t="shared" si="3"/>
        <v>0.43842329545454545</v>
      </c>
      <c r="O43" s="81"/>
      <c r="P43" s="82"/>
      <c r="Q43" s="82"/>
      <c r="R43" s="83"/>
    </row>
    <row r="44" spans="1:18" ht="16.5" x14ac:dyDescent="0.35">
      <c r="A44" s="115">
        <v>22</v>
      </c>
      <c r="B44" s="37" t="s">
        <v>18</v>
      </c>
      <c r="C44" s="33" t="s">
        <v>212</v>
      </c>
      <c r="D44" s="33" t="s">
        <v>213</v>
      </c>
      <c r="E44" s="52" t="s">
        <v>219</v>
      </c>
      <c r="F44" s="37" t="s">
        <v>64</v>
      </c>
      <c r="G44" s="37" t="s">
        <v>68</v>
      </c>
      <c r="H44" s="131">
        <v>1.5</v>
      </c>
      <c r="I44" s="39">
        <v>1250</v>
      </c>
      <c r="J44" s="65">
        <v>3050</v>
      </c>
      <c r="K44" s="34">
        <v>2</v>
      </c>
      <c r="L44" s="79">
        <f t="shared" si="2"/>
        <v>89.784374999999997</v>
      </c>
      <c r="M44" s="37">
        <v>78</v>
      </c>
      <c r="N44" s="80">
        <f t="shared" si="3"/>
        <v>0.15108173076923073</v>
      </c>
      <c r="O44" s="81"/>
      <c r="P44" s="82"/>
      <c r="Q44" s="82"/>
      <c r="R44" s="83"/>
    </row>
    <row r="45" spans="1:18" ht="16.5" x14ac:dyDescent="0.35">
      <c r="A45" s="115">
        <v>23</v>
      </c>
      <c r="B45" s="37" t="s">
        <v>18</v>
      </c>
      <c r="C45" s="33" t="s">
        <v>99</v>
      </c>
      <c r="D45" s="33" t="s">
        <v>100</v>
      </c>
      <c r="E45" s="33" t="s">
        <v>215</v>
      </c>
      <c r="F45" s="37" t="s">
        <v>64</v>
      </c>
      <c r="G45" s="37" t="s">
        <v>68</v>
      </c>
      <c r="H45" s="95">
        <v>1.5</v>
      </c>
      <c r="I45" s="34">
        <v>1250</v>
      </c>
      <c r="J45" s="66">
        <v>1560</v>
      </c>
      <c r="K45" s="34">
        <v>3</v>
      </c>
      <c r="L45" s="79">
        <f t="shared" si="2"/>
        <v>68.883750000000006</v>
      </c>
      <c r="M45" s="34">
        <v>61</v>
      </c>
      <c r="N45" s="80">
        <f t="shared" si="3"/>
        <v>0.12924180327868862</v>
      </c>
      <c r="O45" s="81"/>
      <c r="P45" s="82"/>
      <c r="Q45" s="82"/>
      <c r="R45" s="83"/>
    </row>
    <row r="46" spans="1:18" ht="16.5" x14ac:dyDescent="0.35">
      <c r="A46" s="115">
        <v>24</v>
      </c>
      <c r="B46" s="37" t="s">
        <v>18</v>
      </c>
      <c r="C46" s="33" t="s">
        <v>99</v>
      </c>
      <c r="D46" s="33" t="s">
        <v>100</v>
      </c>
      <c r="E46" s="33" t="s">
        <v>215</v>
      </c>
      <c r="F46" s="37" t="s">
        <v>64</v>
      </c>
      <c r="G46" s="37" t="s">
        <v>68</v>
      </c>
      <c r="H46" s="34">
        <v>1.5</v>
      </c>
      <c r="I46" s="34">
        <v>1250</v>
      </c>
      <c r="J46" s="34">
        <v>1100</v>
      </c>
      <c r="K46" s="34">
        <v>3</v>
      </c>
      <c r="L46" s="79">
        <f t="shared" si="2"/>
        <v>48.571874999999999</v>
      </c>
      <c r="M46" s="34">
        <v>43</v>
      </c>
      <c r="N46" s="80">
        <f t="shared" si="3"/>
        <v>0.12957848837209299</v>
      </c>
      <c r="O46" s="81"/>
      <c r="P46" s="82"/>
      <c r="Q46" s="82"/>
      <c r="R46" s="83"/>
    </row>
    <row r="47" spans="1:18" ht="16.5" x14ac:dyDescent="0.35">
      <c r="A47" s="115">
        <v>25</v>
      </c>
      <c r="B47" s="37" t="s">
        <v>18</v>
      </c>
      <c r="C47" s="33" t="s">
        <v>99</v>
      </c>
      <c r="D47" s="33" t="s">
        <v>100</v>
      </c>
      <c r="E47" s="33" t="s">
        <v>215</v>
      </c>
      <c r="F47" s="37" t="s">
        <v>64</v>
      </c>
      <c r="G47" s="37" t="s">
        <v>68</v>
      </c>
      <c r="H47" s="66">
        <v>1.5</v>
      </c>
      <c r="I47" s="66">
        <v>1250</v>
      </c>
      <c r="J47" s="66">
        <v>1860</v>
      </c>
      <c r="K47" s="34">
        <v>5</v>
      </c>
      <c r="L47" s="79">
        <f t="shared" si="2"/>
        <v>136.88437500000001</v>
      </c>
      <c r="M47" s="34">
        <v>125</v>
      </c>
      <c r="N47" s="80">
        <f t="shared" si="3"/>
        <v>9.5075000000000048E-2</v>
      </c>
      <c r="O47" s="81"/>
      <c r="P47" s="82"/>
      <c r="Q47" s="82"/>
      <c r="R47" s="83"/>
    </row>
    <row r="48" spans="1:18" ht="16.5" x14ac:dyDescent="0.35">
      <c r="A48" s="115">
        <v>26</v>
      </c>
      <c r="B48" s="37" t="s">
        <v>18</v>
      </c>
      <c r="C48" s="33" t="s">
        <v>99</v>
      </c>
      <c r="D48" s="33" t="s">
        <v>100</v>
      </c>
      <c r="E48" s="33" t="s">
        <v>215</v>
      </c>
      <c r="F48" s="37" t="s">
        <v>64</v>
      </c>
      <c r="G48" s="37" t="s">
        <v>68</v>
      </c>
      <c r="H48" s="66">
        <v>1.5</v>
      </c>
      <c r="I48" s="66">
        <v>1250</v>
      </c>
      <c r="J48" s="66">
        <v>2930</v>
      </c>
      <c r="K48" s="34">
        <v>4</v>
      </c>
      <c r="L48" s="79">
        <f t="shared" si="2"/>
        <v>172.50375</v>
      </c>
      <c r="M48" s="96">
        <v>150</v>
      </c>
      <c r="N48" s="80">
        <f t="shared" si="3"/>
        <v>0.15002499999999996</v>
      </c>
      <c r="O48" s="81"/>
      <c r="P48" s="82"/>
      <c r="Q48" s="82"/>
      <c r="R48" s="83"/>
    </row>
    <row r="49" spans="1:18" ht="16.5" x14ac:dyDescent="0.35">
      <c r="A49" s="115">
        <v>27</v>
      </c>
      <c r="B49" s="37" t="s">
        <v>18</v>
      </c>
      <c r="C49" s="33" t="s">
        <v>99</v>
      </c>
      <c r="D49" s="33" t="s">
        <v>100</v>
      </c>
      <c r="E49" s="33" t="s">
        <v>215</v>
      </c>
      <c r="F49" s="37" t="s">
        <v>64</v>
      </c>
      <c r="G49" s="37" t="s">
        <v>68</v>
      </c>
      <c r="H49" s="34">
        <v>1.5</v>
      </c>
      <c r="I49" s="34">
        <v>1250</v>
      </c>
      <c r="J49" s="34">
        <v>2160</v>
      </c>
      <c r="K49" s="34">
        <v>10</v>
      </c>
      <c r="L49" s="79">
        <f t="shared" si="2"/>
        <v>317.92500000000001</v>
      </c>
      <c r="M49" s="34">
        <v>280</v>
      </c>
      <c r="N49" s="80">
        <f t="shared" si="3"/>
        <v>0.13544642857142861</v>
      </c>
      <c r="O49" s="81"/>
      <c r="P49" s="82"/>
      <c r="Q49" s="82"/>
      <c r="R49" s="83"/>
    </row>
    <row r="50" spans="1:18" ht="16.5" x14ac:dyDescent="0.35">
      <c r="A50" s="115">
        <v>28</v>
      </c>
      <c r="B50" s="37" t="s">
        <v>18</v>
      </c>
      <c r="C50" s="114" t="s">
        <v>209</v>
      </c>
      <c r="D50" s="33" t="s">
        <v>69</v>
      </c>
      <c r="E50" s="97" t="s">
        <v>216</v>
      </c>
      <c r="F50" s="37" t="s">
        <v>64</v>
      </c>
      <c r="G50" s="37" t="s">
        <v>68</v>
      </c>
      <c r="H50" s="34">
        <v>2</v>
      </c>
      <c r="I50" s="34">
        <v>1250</v>
      </c>
      <c r="J50" s="34">
        <v>3600</v>
      </c>
      <c r="K50" s="34">
        <v>2</v>
      </c>
      <c r="L50" s="79">
        <f t="shared" si="2"/>
        <v>141.30000000000001</v>
      </c>
      <c r="M50" s="37">
        <v>120</v>
      </c>
      <c r="N50" s="80">
        <f t="shared" si="3"/>
        <v>0.1775000000000001</v>
      </c>
      <c r="O50" s="81"/>
      <c r="P50" s="82"/>
      <c r="Q50" s="82"/>
      <c r="R50" s="83"/>
    </row>
    <row r="51" spans="1:18" ht="16.5" x14ac:dyDescent="0.35">
      <c r="A51" s="115">
        <v>29</v>
      </c>
      <c r="B51" s="37" t="s">
        <v>18</v>
      </c>
      <c r="C51" s="33" t="s">
        <v>212</v>
      </c>
      <c r="D51" s="33" t="s">
        <v>213</v>
      </c>
      <c r="E51" s="52" t="s">
        <v>221</v>
      </c>
      <c r="F51" s="37" t="s">
        <v>64</v>
      </c>
      <c r="G51" s="37" t="s">
        <v>68</v>
      </c>
      <c r="H51" s="39">
        <v>2</v>
      </c>
      <c r="I51" s="39">
        <v>1000</v>
      </c>
      <c r="J51" s="39">
        <v>2700</v>
      </c>
      <c r="K51" s="39">
        <v>2</v>
      </c>
      <c r="L51" s="79">
        <f t="shared" si="2"/>
        <v>84.78</v>
      </c>
      <c r="M51" s="39">
        <v>60</v>
      </c>
      <c r="N51" s="80">
        <f t="shared" si="3"/>
        <v>0.41300000000000003</v>
      </c>
      <c r="O51" s="81"/>
      <c r="P51" s="82"/>
      <c r="Q51" s="82"/>
      <c r="R51" s="83"/>
    </row>
    <row r="52" spans="1:18" x14ac:dyDescent="0.25">
      <c r="A52" s="115">
        <v>30</v>
      </c>
      <c r="B52" s="37" t="s">
        <v>18</v>
      </c>
      <c r="C52" s="83" t="s">
        <v>433</v>
      </c>
      <c r="D52" s="83" t="s">
        <v>434</v>
      </c>
      <c r="E52" s="100" t="s">
        <v>439</v>
      </c>
      <c r="F52" s="37" t="s">
        <v>64</v>
      </c>
      <c r="G52" s="37" t="s">
        <v>68</v>
      </c>
      <c r="H52" s="34">
        <v>2</v>
      </c>
      <c r="I52" s="34">
        <v>1000</v>
      </c>
      <c r="J52" s="34">
        <v>2750</v>
      </c>
      <c r="K52" s="34">
        <v>1</v>
      </c>
      <c r="L52" s="79">
        <f t="shared" si="2"/>
        <v>43.174999999999997</v>
      </c>
      <c r="M52" s="96">
        <v>30</v>
      </c>
      <c r="N52" s="80">
        <f t="shared" si="3"/>
        <v>0.43916666666666659</v>
      </c>
      <c r="O52" s="83"/>
      <c r="P52" s="83"/>
      <c r="Q52" s="83"/>
      <c r="R52" s="83"/>
    </row>
    <row r="53" spans="1:18" x14ac:dyDescent="0.25">
      <c r="A53" s="115">
        <v>31</v>
      </c>
      <c r="B53" s="37" t="s">
        <v>18</v>
      </c>
      <c r="C53" s="83" t="s">
        <v>433</v>
      </c>
      <c r="D53" s="83" t="s">
        <v>434</v>
      </c>
      <c r="E53" s="100" t="s">
        <v>436</v>
      </c>
      <c r="F53" s="37" t="s">
        <v>64</v>
      </c>
      <c r="G53" s="37" t="s">
        <v>68</v>
      </c>
      <c r="H53" s="34">
        <v>2</v>
      </c>
      <c r="I53" s="34">
        <v>1000</v>
      </c>
      <c r="J53" s="34">
        <v>3950</v>
      </c>
      <c r="K53" s="34">
        <v>1</v>
      </c>
      <c r="L53" s="79">
        <f t="shared" si="2"/>
        <v>62.015000000000001</v>
      </c>
      <c r="M53" s="34">
        <f>177/3</f>
        <v>59</v>
      </c>
      <c r="N53" s="80">
        <f t="shared" si="3"/>
        <v>5.1101694915254244E-2</v>
      </c>
      <c r="O53" s="83"/>
      <c r="P53" s="83"/>
      <c r="Q53" s="83"/>
      <c r="R53" s="83"/>
    </row>
    <row r="54" spans="1:18" ht="9" customHeight="1" x14ac:dyDescent="0.25">
      <c r="R54" s="1"/>
    </row>
    <row r="55" spans="1:18" x14ac:dyDescent="0.25">
      <c r="K55" s="188" t="s">
        <v>11</v>
      </c>
      <c r="L55" s="188"/>
      <c r="M55" s="188"/>
      <c r="N55" s="188"/>
      <c r="O55" s="188"/>
      <c r="P55" s="188"/>
      <c r="Q55" s="134" t="s">
        <v>7</v>
      </c>
      <c r="R55" s="134" t="s">
        <v>5</v>
      </c>
    </row>
    <row r="56" spans="1:18" x14ac:dyDescent="0.25">
      <c r="K56" s="189"/>
      <c r="L56" s="189"/>
      <c r="M56" s="189"/>
      <c r="N56" s="189"/>
      <c r="O56" s="189"/>
      <c r="P56" s="189"/>
      <c r="Q56" s="8"/>
      <c r="R56" s="135"/>
    </row>
    <row r="57" spans="1:18" x14ac:dyDescent="0.25">
      <c r="K57" s="188"/>
      <c r="L57" s="188"/>
      <c r="M57" s="188"/>
      <c r="N57" s="188"/>
      <c r="O57" s="188"/>
      <c r="P57" s="188"/>
      <c r="Q57" s="134"/>
      <c r="R57" s="134"/>
    </row>
    <row r="58" spans="1:18" ht="4.5" customHeight="1" x14ac:dyDescent="0.25"/>
    <row r="59" spans="1:18" x14ac:dyDescent="0.25">
      <c r="A59" s="1"/>
      <c r="B59" s="1"/>
      <c r="C59" s="1"/>
      <c r="D59" s="1"/>
      <c r="E59" s="1"/>
      <c r="F59" s="1"/>
      <c r="G59" s="1"/>
      <c r="K59" s="188" t="s">
        <v>14</v>
      </c>
      <c r="L59" s="188"/>
      <c r="M59" s="188"/>
      <c r="N59" s="188"/>
      <c r="O59" s="188"/>
      <c r="P59" s="188"/>
      <c r="Q59" s="134" t="s">
        <v>7</v>
      </c>
      <c r="R59" s="134" t="s">
        <v>5</v>
      </c>
    </row>
    <row r="60" spans="1:18" x14ac:dyDescent="0.25">
      <c r="A60" s="1"/>
      <c r="B60" s="1"/>
      <c r="C60" s="1"/>
      <c r="D60" s="1"/>
      <c r="E60" s="1"/>
      <c r="F60" s="1"/>
      <c r="G60" s="1"/>
      <c r="K60" s="189"/>
      <c r="L60" s="189"/>
      <c r="M60" s="189"/>
      <c r="N60" s="189"/>
      <c r="O60" s="189"/>
      <c r="P60" s="189"/>
      <c r="Q60" s="135"/>
      <c r="R60" s="135"/>
    </row>
    <row r="61" spans="1:18" x14ac:dyDescent="0.25">
      <c r="A61" s="1"/>
      <c r="B61" s="1"/>
      <c r="C61" s="1"/>
      <c r="D61" s="1"/>
      <c r="E61" s="1"/>
      <c r="F61" s="1"/>
      <c r="G61" s="1"/>
      <c r="K61" s="188"/>
      <c r="L61" s="188"/>
      <c r="M61" s="188"/>
      <c r="N61" s="188"/>
      <c r="O61" s="188"/>
      <c r="P61" s="188"/>
      <c r="Q61" s="134"/>
      <c r="R61" s="134"/>
    </row>
    <row r="62" spans="1:18" x14ac:dyDescent="0.25">
      <c r="A62" s="1"/>
      <c r="B62" s="1"/>
      <c r="C62" s="1"/>
      <c r="D62" s="1"/>
      <c r="E62" s="1"/>
      <c r="F62" s="1"/>
      <c r="G62" s="1"/>
      <c r="K62" s="6"/>
      <c r="L62" s="6"/>
      <c r="M62" s="6"/>
      <c r="N62" s="6"/>
      <c r="O62" s="6"/>
      <c r="P62" s="6"/>
      <c r="Q62" s="133"/>
      <c r="R62" s="133"/>
    </row>
    <row r="63" spans="1:18" x14ac:dyDescent="0.25">
      <c r="B63" s="1"/>
      <c r="C63" s="1"/>
      <c r="D63" s="1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K64" s="134"/>
      <c r="L64" s="4" t="s">
        <v>22</v>
      </c>
      <c r="M64" s="4" t="s">
        <v>23</v>
      </c>
      <c r="N64" s="4" t="s">
        <v>2</v>
      </c>
      <c r="O64" s="13"/>
      <c r="P64" s="13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K65" s="14" t="s">
        <v>28</v>
      </c>
      <c r="L65" s="29">
        <v>10193</v>
      </c>
      <c r="M65" s="14">
        <v>1010</v>
      </c>
      <c r="N65" s="14">
        <v>1</v>
      </c>
      <c r="O65" s="10"/>
      <c r="P65" s="10"/>
      <c r="R65" s="1"/>
    </row>
    <row r="66" spans="1:18" x14ac:dyDescent="0.25">
      <c r="K66" s="14" t="s">
        <v>0</v>
      </c>
      <c r="L66" s="14" t="s">
        <v>440</v>
      </c>
      <c r="M66" s="4"/>
      <c r="N66" s="4"/>
      <c r="O66" s="10"/>
      <c r="P66" s="10"/>
      <c r="R66" s="1"/>
    </row>
    <row r="67" spans="1:18" ht="19.5" customHeight="1" x14ac:dyDescent="0.25">
      <c r="K67" s="14" t="s">
        <v>1</v>
      </c>
      <c r="L67" s="4">
        <v>0</v>
      </c>
      <c r="M67" s="4" t="s">
        <v>29</v>
      </c>
      <c r="N67" s="4" t="s">
        <v>442</v>
      </c>
      <c r="O67" s="10"/>
      <c r="P67" s="10"/>
      <c r="R67" s="1"/>
    </row>
    <row r="68" spans="1:18" ht="18.75" customHeight="1" x14ac:dyDescent="0.25">
      <c r="N68" s="11"/>
      <c r="O68" s="1"/>
      <c r="Q68" s="1"/>
      <c r="R68" s="1"/>
    </row>
    <row r="69" spans="1:18" ht="40.5" x14ac:dyDescent="0.35">
      <c r="A69" s="4" t="s">
        <v>3</v>
      </c>
      <c r="B69" s="15" t="s">
        <v>34</v>
      </c>
      <c r="C69" s="4" t="s">
        <v>15</v>
      </c>
      <c r="D69" s="4" t="s">
        <v>21</v>
      </c>
      <c r="E69" s="4" t="s">
        <v>12</v>
      </c>
      <c r="F69" s="4" t="s">
        <v>4</v>
      </c>
      <c r="G69" s="4" t="s">
        <v>10</v>
      </c>
      <c r="H69" s="136" t="s">
        <v>441</v>
      </c>
      <c r="I69" s="136" t="s">
        <v>16</v>
      </c>
      <c r="J69" s="136" t="s">
        <v>6</v>
      </c>
      <c r="K69" s="15" t="s">
        <v>40</v>
      </c>
      <c r="L69" s="15" t="s">
        <v>26</v>
      </c>
      <c r="M69" s="15" t="s">
        <v>27</v>
      </c>
      <c r="N69" s="15" t="s">
        <v>25</v>
      </c>
      <c r="O69" s="15" t="s">
        <v>20</v>
      </c>
      <c r="P69" s="2" t="s">
        <v>8</v>
      </c>
      <c r="Q69" s="2" t="s">
        <v>9</v>
      </c>
      <c r="R69" s="9" t="s">
        <v>13</v>
      </c>
    </row>
    <row r="70" spans="1:18" ht="16.5" x14ac:dyDescent="0.35">
      <c r="A70" s="115">
        <v>32</v>
      </c>
      <c r="B70" s="37" t="s">
        <v>18</v>
      </c>
      <c r="C70" s="33" t="s">
        <v>212</v>
      </c>
      <c r="D70" s="33" t="s">
        <v>213</v>
      </c>
      <c r="E70" s="97" t="s">
        <v>220</v>
      </c>
      <c r="F70" s="37" t="s">
        <v>64</v>
      </c>
      <c r="G70" s="37" t="s">
        <v>68</v>
      </c>
      <c r="H70" s="132">
        <v>1.5</v>
      </c>
      <c r="I70" s="132">
        <v>1000</v>
      </c>
      <c r="J70" s="132">
        <v>3400</v>
      </c>
      <c r="K70" s="98">
        <v>2</v>
      </c>
      <c r="L70" s="79">
        <f t="shared" ref="L70:L85" si="4">K70*J70*I70*H70*7.85/1000000</f>
        <v>80.069999999999993</v>
      </c>
      <c r="M70" s="99">
        <v>80</v>
      </c>
      <c r="N70" s="80">
        <f t="shared" ref="N70:N85" si="5">(L70-M70)/M70</f>
        <v>8.7499999999991469E-4</v>
      </c>
      <c r="O70" s="81"/>
      <c r="P70" s="82"/>
      <c r="Q70" s="82"/>
      <c r="R70" s="83"/>
    </row>
    <row r="71" spans="1:18" ht="16.5" x14ac:dyDescent="0.35">
      <c r="A71" s="115">
        <v>33</v>
      </c>
      <c r="B71" s="37" t="s">
        <v>18</v>
      </c>
      <c r="C71" s="33" t="s">
        <v>212</v>
      </c>
      <c r="D71" s="33" t="s">
        <v>213</v>
      </c>
      <c r="E71" s="52" t="s">
        <v>221</v>
      </c>
      <c r="F71" s="37" t="s">
        <v>64</v>
      </c>
      <c r="G71" s="37" t="s">
        <v>68</v>
      </c>
      <c r="H71" s="39">
        <v>2</v>
      </c>
      <c r="I71" s="39">
        <v>1000</v>
      </c>
      <c r="J71" s="39">
        <v>4000</v>
      </c>
      <c r="K71" s="39">
        <v>2</v>
      </c>
      <c r="L71" s="79">
        <f t="shared" si="4"/>
        <v>125.6</v>
      </c>
      <c r="M71" s="39">
        <v>104</v>
      </c>
      <c r="N71" s="80">
        <f t="shared" si="5"/>
        <v>0.20769230769230765</v>
      </c>
      <c r="O71" s="81"/>
      <c r="P71" s="82"/>
      <c r="Q71" s="82"/>
      <c r="R71" s="83"/>
    </row>
    <row r="72" spans="1:18" ht="16.5" x14ac:dyDescent="0.35">
      <c r="A72" s="115">
        <v>34</v>
      </c>
      <c r="B72" s="37" t="s">
        <v>18</v>
      </c>
      <c r="C72" s="114" t="s">
        <v>209</v>
      </c>
      <c r="D72" s="33" t="s">
        <v>218</v>
      </c>
      <c r="E72" s="97" t="s">
        <v>217</v>
      </c>
      <c r="F72" s="37" t="s">
        <v>64</v>
      </c>
      <c r="G72" s="37" t="s">
        <v>68</v>
      </c>
      <c r="H72" s="34">
        <v>2</v>
      </c>
      <c r="I72" s="34">
        <v>1000</v>
      </c>
      <c r="J72" s="34">
        <v>3500</v>
      </c>
      <c r="K72" s="34">
        <v>6</v>
      </c>
      <c r="L72" s="79">
        <f t="shared" si="4"/>
        <v>329.7</v>
      </c>
      <c r="M72" s="37">
        <v>260</v>
      </c>
      <c r="N72" s="80">
        <f t="shared" si="5"/>
        <v>0.26807692307692305</v>
      </c>
      <c r="O72" s="81"/>
      <c r="P72" s="82"/>
      <c r="Q72" s="82"/>
      <c r="R72" s="83"/>
    </row>
    <row r="73" spans="1:18" x14ac:dyDescent="0.25">
      <c r="A73" s="114">
        <v>35</v>
      </c>
      <c r="B73" s="37" t="s">
        <v>18</v>
      </c>
      <c r="C73" s="83" t="s">
        <v>433</v>
      </c>
      <c r="D73" s="83" t="s">
        <v>434</v>
      </c>
      <c r="E73" s="100" t="s">
        <v>439</v>
      </c>
      <c r="F73" s="37" t="s">
        <v>64</v>
      </c>
      <c r="G73" s="37" t="s">
        <v>68</v>
      </c>
      <c r="H73" s="34">
        <v>2</v>
      </c>
      <c r="I73" s="34">
        <v>1000</v>
      </c>
      <c r="J73" s="34">
        <v>2550</v>
      </c>
      <c r="K73" s="34">
        <v>4</v>
      </c>
      <c r="L73" s="79">
        <f t="shared" si="4"/>
        <v>160.13999999999999</v>
      </c>
      <c r="M73" s="96">
        <f>336/3</f>
        <v>112</v>
      </c>
      <c r="N73" s="80">
        <f t="shared" si="5"/>
        <v>0.42982142857142847</v>
      </c>
      <c r="O73" s="83"/>
      <c r="P73" s="83"/>
      <c r="Q73" s="83"/>
      <c r="R73" s="83"/>
    </row>
    <row r="74" spans="1:18" x14ac:dyDescent="0.25">
      <c r="A74" s="114">
        <v>36</v>
      </c>
      <c r="B74" s="37" t="s">
        <v>18</v>
      </c>
      <c r="C74" s="83" t="s">
        <v>433</v>
      </c>
      <c r="D74" s="83" t="s">
        <v>434</v>
      </c>
      <c r="E74" s="33" t="s">
        <v>435</v>
      </c>
      <c r="F74" s="37" t="s">
        <v>64</v>
      </c>
      <c r="G74" s="37" t="s">
        <v>68</v>
      </c>
      <c r="H74" s="34">
        <v>2</v>
      </c>
      <c r="I74" s="34">
        <v>1000</v>
      </c>
      <c r="J74" s="34">
        <v>2650</v>
      </c>
      <c r="K74" s="34">
        <v>11</v>
      </c>
      <c r="L74" s="79">
        <f t="shared" si="4"/>
        <v>457.65499999999997</v>
      </c>
      <c r="M74" s="96">
        <f>1164/3</f>
        <v>388</v>
      </c>
      <c r="N74" s="80">
        <f t="shared" si="5"/>
        <v>0.17952319587628859</v>
      </c>
      <c r="O74" s="83"/>
      <c r="P74" s="83"/>
      <c r="Q74" s="83"/>
      <c r="R74" s="83"/>
    </row>
    <row r="75" spans="1:18" x14ac:dyDescent="0.25">
      <c r="A75" s="114">
        <v>37</v>
      </c>
      <c r="B75" s="37" t="s">
        <v>18</v>
      </c>
      <c r="C75" s="83" t="s">
        <v>433</v>
      </c>
      <c r="D75" s="83" t="s">
        <v>434</v>
      </c>
      <c r="E75" s="100" t="s">
        <v>437</v>
      </c>
      <c r="F75" s="37" t="s">
        <v>64</v>
      </c>
      <c r="G75" s="37" t="s">
        <v>68</v>
      </c>
      <c r="H75" s="34">
        <v>2</v>
      </c>
      <c r="I75" s="34">
        <v>1250</v>
      </c>
      <c r="J75" s="34">
        <v>2500</v>
      </c>
      <c r="K75" s="34">
        <v>1</v>
      </c>
      <c r="L75" s="79">
        <f t="shared" si="4"/>
        <v>49.0625</v>
      </c>
      <c r="M75" s="34">
        <v>32</v>
      </c>
      <c r="N75" s="80">
        <f t="shared" si="5"/>
        <v>0.533203125</v>
      </c>
      <c r="O75" s="83"/>
      <c r="P75" s="83"/>
      <c r="Q75" s="83"/>
      <c r="R75" s="83"/>
    </row>
    <row r="76" spans="1:18" x14ac:dyDescent="0.25">
      <c r="A76" s="115">
        <v>38</v>
      </c>
      <c r="B76" s="37" t="s">
        <v>18</v>
      </c>
      <c r="C76" s="83" t="s">
        <v>433</v>
      </c>
      <c r="D76" s="83" t="s">
        <v>434</v>
      </c>
      <c r="E76" s="100" t="s">
        <v>438</v>
      </c>
      <c r="F76" s="37" t="s">
        <v>64</v>
      </c>
      <c r="G76" s="37" t="s">
        <v>68</v>
      </c>
      <c r="H76" s="34">
        <v>2</v>
      </c>
      <c r="I76" s="34">
        <v>1250</v>
      </c>
      <c r="J76" s="34">
        <v>2700</v>
      </c>
      <c r="K76" s="34">
        <v>2</v>
      </c>
      <c r="L76" s="79">
        <f t="shared" si="4"/>
        <v>105.97499999999999</v>
      </c>
      <c r="M76" s="34">
        <f>213/3</f>
        <v>71</v>
      </c>
      <c r="N76" s="80">
        <f t="shared" si="5"/>
        <v>0.4926056338028168</v>
      </c>
      <c r="O76" s="83"/>
      <c r="P76" s="83"/>
      <c r="Q76" s="83"/>
      <c r="R76" s="83"/>
    </row>
    <row r="77" spans="1:18" ht="16.5" x14ac:dyDescent="0.35">
      <c r="A77" s="115">
        <v>39</v>
      </c>
      <c r="B77" s="37" t="s">
        <v>18</v>
      </c>
      <c r="C77" s="33" t="s">
        <v>185</v>
      </c>
      <c r="D77" s="33" t="s">
        <v>224</v>
      </c>
      <c r="E77" s="33" t="s">
        <v>225</v>
      </c>
      <c r="F77" s="37" t="s">
        <v>64</v>
      </c>
      <c r="G77" s="37" t="s">
        <v>35</v>
      </c>
      <c r="H77" s="66">
        <v>2.5</v>
      </c>
      <c r="I77" s="66">
        <v>1250</v>
      </c>
      <c r="J77" s="66">
        <v>6000</v>
      </c>
      <c r="K77" s="34">
        <v>2</v>
      </c>
      <c r="L77" s="79">
        <f t="shared" si="4"/>
        <v>294.375</v>
      </c>
      <c r="M77" s="34">
        <v>240</v>
      </c>
      <c r="N77" s="80">
        <f t="shared" si="5"/>
        <v>0.2265625</v>
      </c>
      <c r="O77" s="81"/>
      <c r="P77" s="82"/>
      <c r="Q77" s="82"/>
      <c r="R77" s="83"/>
    </row>
    <row r="78" spans="1:18" ht="40.5" x14ac:dyDescent="0.35">
      <c r="A78" s="115">
        <v>40</v>
      </c>
      <c r="B78" s="37" t="s">
        <v>18</v>
      </c>
      <c r="C78" s="37" t="s">
        <v>226</v>
      </c>
      <c r="D78" s="100" t="s">
        <v>228</v>
      </c>
      <c r="E78" s="100" t="s">
        <v>227</v>
      </c>
      <c r="F78" s="37" t="s">
        <v>64</v>
      </c>
      <c r="G78" s="37" t="s">
        <v>35</v>
      </c>
      <c r="H78" s="66">
        <v>3</v>
      </c>
      <c r="I78" s="66">
        <v>1000</v>
      </c>
      <c r="J78" s="66">
        <v>1700</v>
      </c>
      <c r="K78" s="34">
        <v>1</v>
      </c>
      <c r="L78" s="79">
        <f t="shared" si="4"/>
        <v>40.034999999999997</v>
      </c>
      <c r="M78" s="96">
        <v>22</v>
      </c>
      <c r="N78" s="80">
        <f t="shared" si="5"/>
        <v>0.8197727272727271</v>
      </c>
      <c r="O78" s="81"/>
      <c r="P78" s="82"/>
      <c r="Q78" s="82"/>
      <c r="R78" s="83"/>
    </row>
    <row r="79" spans="1:18" ht="16.5" x14ac:dyDescent="0.35">
      <c r="A79" s="115">
        <v>41</v>
      </c>
      <c r="B79" s="37" t="s">
        <v>18</v>
      </c>
      <c r="C79" s="33" t="s">
        <v>185</v>
      </c>
      <c r="D79" s="33" t="s">
        <v>224</v>
      </c>
      <c r="E79" s="33" t="s">
        <v>229</v>
      </c>
      <c r="F79" s="37" t="s">
        <v>64</v>
      </c>
      <c r="G79" s="37" t="s">
        <v>35</v>
      </c>
      <c r="H79" s="34">
        <v>3</v>
      </c>
      <c r="I79" s="34">
        <v>1250</v>
      </c>
      <c r="J79" s="34">
        <v>5100</v>
      </c>
      <c r="K79" s="34">
        <v>4</v>
      </c>
      <c r="L79" s="79">
        <f t="shared" si="4"/>
        <v>600.52499999999998</v>
      </c>
      <c r="M79" s="96">
        <f>542+38</f>
        <v>580</v>
      </c>
      <c r="N79" s="80">
        <f t="shared" si="5"/>
        <v>3.538793103448272E-2</v>
      </c>
      <c r="O79" s="81"/>
      <c r="P79" s="82"/>
      <c r="Q79" s="82"/>
      <c r="R79" s="83"/>
    </row>
    <row r="80" spans="1:18" ht="16.5" x14ac:dyDescent="0.35">
      <c r="A80" s="115">
        <v>42</v>
      </c>
      <c r="B80" s="37" t="s">
        <v>18</v>
      </c>
      <c r="C80" s="114" t="s">
        <v>209</v>
      </c>
      <c r="D80" s="33" t="s">
        <v>218</v>
      </c>
      <c r="E80" s="33" t="s">
        <v>230</v>
      </c>
      <c r="F80" s="37" t="s">
        <v>64</v>
      </c>
      <c r="G80" s="37" t="s">
        <v>35</v>
      </c>
      <c r="H80" s="34">
        <v>4</v>
      </c>
      <c r="I80" s="34">
        <v>1250</v>
      </c>
      <c r="J80" s="34">
        <v>2500</v>
      </c>
      <c r="K80" s="34">
        <v>1</v>
      </c>
      <c r="L80" s="79">
        <f t="shared" si="4"/>
        <v>98.125</v>
      </c>
      <c r="M80" s="96">
        <v>86</v>
      </c>
      <c r="N80" s="80">
        <f t="shared" si="5"/>
        <v>0.14098837209302326</v>
      </c>
      <c r="O80" s="81"/>
      <c r="P80" s="82"/>
      <c r="Q80" s="82"/>
      <c r="R80" s="83"/>
    </row>
    <row r="81" spans="1:18" ht="16.5" x14ac:dyDescent="0.35">
      <c r="A81" s="115">
        <v>43</v>
      </c>
      <c r="B81" s="37" t="s">
        <v>18</v>
      </c>
      <c r="C81" s="33" t="s">
        <v>185</v>
      </c>
      <c r="D81" s="33" t="s">
        <v>224</v>
      </c>
      <c r="E81" s="33" t="s">
        <v>86</v>
      </c>
      <c r="F81" s="37" t="s">
        <v>64</v>
      </c>
      <c r="G81" s="37" t="s">
        <v>35</v>
      </c>
      <c r="H81" s="34">
        <v>4</v>
      </c>
      <c r="I81" s="34">
        <v>1250</v>
      </c>
      <c r="J81" s="34">
        <v>4350</v>
      </c>
      <c r="K81" s="34">
        <v>1</v>
      </c>
      <c r="L81" s="79">
        <f t="shared" si="4"/>
        <v>170.73750000000001</v>
      </c>
      <c r="M81" s="37">
        <v>114</v>
      </c>
      <c r="N81" s="80">
        <f t="shared" si="5"/>
        <v>0.49769736842105272</v>
      </c>
      <c r="O81" s="81"/>
      <c r="P81" s="82"/>
      <c r="Q81" s="82"/>
      <c r="R81" s="83"/>
    </row>
    <row r="82" spans="1:18" ht="16.5" x14ac:dyDescent="0.35">
      <c r="A82" s="115">
        <v>44</v>
      </c>
      <c r="B82" s="54" t="s">
        <v>18</v>
      </c>
      <c r="C82" s="118" t="s">
        <v>212</v>
      </c>
      <c r="D82" s="118" t="s">
        <v>213</v>
      </c>
      <c r="E82" s="118" t="s">
        <v>231</v>
      </c>
      <c r="F82" s="54" t="s">
        <v>64</v>
      </c>
      <c r="G82" s="54" t="s">
        <v>35</v>
      </c>
      <c r="H82" s="56">
        <v>4</v>
      </c>
      <c r="I82" s="57">
        <v>1500</v>
      </c>
      <c r="J82" s="57">
        <v>6000</v>
      </c>
      <c r="K82" s="56">
        <v>2</v>
      </c>
      <c r="L82" s="55">
        <f t="shared" si="4"/>
        <v>565.20000000000005</v>
      </c>
      <c r="M82" s="54">
        <f>243*2</f>
        <v>486</v>
      </c>
      <c r="N82" s="120">
        <f t="shared" si="5"/>
        <v>0.16296296296296306</v>
      </c>
      <c r="O82" s="121"/>
      <c r="P82" s="122"/>
      <c r="Q82" s="122"/>
      <c r="R82" s="53"/>
    </row>
    <row r="83" spans="1:18" ht="16.5" x14ac:dyDescent="0.35">
      <c r="A83" s="115">
        <v>45</v>
      </c>
      <c r="B83" s="54" t="s">
        <v>18</v>
      </c>
      <c r="C83" s="118" t="s">
        <v>212</v>
      </c>
      <c r="D83" s="118" t="s">
        <v>213</v>
      </c>
      <c r="E83" s="118" t="s">
        <v>231</v>
      </c>
      <c r="F83" s="54" t="s">
        <v>64</v>
      </c>
      <c r="G83" s="54" t="s">
        <v>35</v>
      </c>
      <c r="H83" s="119">
        <v>4</v>
      </c>
      <c r="I83" s="117">
        <v>1500</v>
      </c>
      <c r="J83" s="117">
        <v>2000</v>
      </c>
      <c r="K83" s="56">
        <v>2</v>
      </c>
      <c r="L83" s="55">
        <f t="shared" si="4"/>
        <v>188.4</v>
      </c>
      <c r="M83" s="54">
        <f>72*2</f>
        <v>144</v>
      </c>
      <c r="N83" s="120">
        <f t="shared" si="5"/>
        <v>0.30833333333333335</v>
      </c>
      <c r="O83" s="121"/>
      <c r="P83" s="122"/>
      <c r="Q83" s="122"/>
      <c r="R83" s="53"/>
    </row>
    <row r="84" spans="1:18" ht="16.5" x14ac:dyDescent="0.35">
      <c r="A84" s="115">
        <v>46</v>
      </c>
      <c r="B84" s="37" t="s">
        <v>18</v>
      </c>
      <c r="C84" s="33" t="s">
        <v>188</v>
      </c>
      <c r="D84" s="33" t="s">
        <v>38</v>
      </c>
      <c r="E84" s="33" t="s">
        <v>432</v>
      </c>
      <c r="F84" s="37" t="s">
        <v>64</v>
      </c>
      <c r="G84" s="37" t="s">
        <v>35</v>
      </c>
      <c r="H84" s="66">
        <v>4</v>
      </c>
      <c r="I84" s="66">
        <v>1500</v>
      </c>
      <c r="J84" s="66">
        <v>6000</v>
      </c>
      <c r="K84" s="34">
        <v>3</v>
      </c>
      <c r="L84" s="79">
        <f t="shared" si="4"/>
        <v>847.8</v>
      </c>
      <c r="M84" s="34">
        <v>770</v>
      </c>
      <c r="N84" s="80">
        <f t="shared" si="5"/>
        <v>0.10103896103896098</v>
      </c>
      <c r="O84" s="81"/>
      <c r="P84" s="82"/>
      <c r="Q84" s="82"/>
      <c r="R84" s="83"/>
    </row>
    <row r="85" spans="1:18" x14ac:dyDescent="0.25">
      <c r="A85" s="115">
        <v>47</v>
      </c>
      <c r="B85" s="37" t="s">
        <v>18</v>
      </c>
      <c r="C85" s="83" t="s">
        <v>433</v>
      </c>
      <c r="D85" s="83" t="s">
        <v>434</v>
      </c>
      <c r="E85" s="100" t="s">
        <v>439</v>
      </c>
      <c r="F85" s="37" t="s">
        <v>64</v>
      </c>
      <c r="G85" s="37" t="s">
        <v>35</v>
      </c>
      <c r="H85" s="66">
        <v>5</v>
      </c>
      <c r="I85" s="66">
        <v>1000</v>
      </c>
      <c r="J85" s="66">
        <v>1650</v>
      </c>
      <c r="K85" s="34">
        <v>1</v>
      </c>
      <c r="L85" s="79">
        <f t="shared" si="4"/>
        <v>64.762500000000003</v>
      </c>
      <c r="M85" s="34">
        <f>117/3</f>
        <v>39</v>
      </c>
      <c r="N85" s="80">
        <f t="shared" si="5"/>
        <v>0.66057692307692317</v>
      </c>
      <c r="O85" s="83"/>
      <c r="P85" s="83"/>
      <c r="Q85" s="83"/>
      <c r="R85" s="83"/>
    </row>
    <row r="86" spans="1:18" ht="5.25" customHeight="1" x14ac:dyDescent="0.25">
      <c r="R86" s="1"/>
    </row>
    <row r="87" spans="1:18" x14ac:dyDescent="0.25">
      <c r="K87" s="188" t="s">
        <v>11</v>
      </c>
      <c r="L87" s="188"/>
      <c r="M87" s="188"/>
      <c r="N87" s="188"/>
      <c r="O87" s="188"/>
      <c r="P87" s="188"/>
      <c r="Q87" s="134" t="s">
        <v>7</v>
      </c>
      <c r="R87" s="134" t="s">
        <v>5</v>
      </c>
    </row>
    <row r="88" spans="1:18" x14ac:dyDescent="0.25">
      <c r="K88" s="189"/>
      <c r="L88" s="189"/>
      <c r="M88" s="189"/>
      <c r="N88" s="189"/>
      <c r="O88" s="189"/>
      <c r="P88" s="189"/>
      <c r="Q88" s="8"/>
      <c r="R88" s="135"/>
    </row>
    <row r="89" spans="1:18" x14ac:dyDescent="0.25">
      <c r="K89" s="188"/>
      <c r="L89" s="188"/>
      <c r="M89" s="188"/>
      <c r="N89" s="188"/>
      <c r="O89" s="188"/>
      <c r="P89" s="188"/>
      <c r="Q89" s="134"/>
      <c r="R89" s="134"/>
    </row>
    <row r="90" spans="1:18" ht="4.5" customHeight="1" x14ac:dyDescent="0.25"/>
    <row r="91" spans="1:18" x14ac:dyDescent="0.25">
      <c r="A91" s="1"/>
      <c r="B91" s="1"/>
      <c r="C91" s="1"/>
      <c r="D91" s="1"/>
      <c r="E91" s="1"/>
      <c r="F91" s="1"/>
      <c r="G91" s="1"/>
      <c r="K91" s="188" t="s">
        <v>14</v>
      </c>
      <c r="L91" s="188"/>
      <c r="M91" s="188"/>
      <c r="N91" s="188"/>
      <c r="O91" s="188"/>
      <c r="P91" s="188"/>
      <c r="Q91" s="134" t="s">
        <v>7</v>
      </c>
      <c r="R91" s="134" t="s">
        <v>5</v>
      </c>
    </row>
    <row r="92" spans="1:18" x14ac:dyDescent="0.25">
      <c r="A92" s="1"/>
      <c r="B92" s="1"/>
      <c r="C92" s="1"/>
      <c r="D92" s="1"/>
      <c r="E92" s="1"/>
      <c r="F92" s="1"/>
      <c r="G92" s="1"/>
      <c r="K92" s="189"/>
      <c r="L92" s="189"/>
      <c r="M92" s="189"/>
      <c r="N92" s="189"/>
      <c r="O92" s="189"/>
      <c r="P92" s="189"/>
      <c r="Q92" s="135"/>
      <c r="R92" s="135"/>
    </row>
    <row r="93" spans="1:18" ht="8.25" customHeight="1" x14ac:dyDescent="0.25">
      <c r="A93" s="1"/>
      <c r="B93" s="1"/>
      <c r="C93" s="1"/>
      <c r="D93" s="1"/>
      <c r="E93" s="1"/>
      <c r="F93" s="1"/>
      <c r="G93" s="1"/>
      <c r="K93" s="188"/>
      <c r="L93" s="188"/>
      <c r="M93" s="188"/>
      <c r="N93" s="188"/>
      <c r="O93" s="188"/>
      <c r="P93" s="188"/>
      <c r="Q93" s="134"/>
      <c r="R93" s="134"/>
    </row>
    <row r="94" spans="1:18" x14ac:dyDescent="0.25">
      <c r="A94" s="1"/>
      <c r="B94" s="1"/>
      <c r="C94" s="1"/>
      <c r="D94" s="1"/>
      <c r="E94" s="1"/>
      <c r="F94" s="1"/>
      <c r="G94" s="1"/>
      <c r="K94" s="6"/>
      <c r="L94" s="6"/>
      <c r="M94" s="6"/>
      <c r="N94" s="6"/>
      <c r="O94" s="6"/>
      <c r="P94" s="6"/>
      <c r="Q94" s="133"/>
      <c r="R94" s="133"/>
    </row>
    <row r="95" spans="1:18" x14ac:dyDescent="0.25">
      <c r="B95" s="1"/>
      <c r="C95" s="1"/>
      <c r="D95" s="1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K96" s="134"/>
      <c r="L96" s="4" t="s">
        <v>22</v>
      </c>
      <c r="M96" s="4" t="s">
        <v>23</v>
      </c>
      <c r="N96" s="4" t="s">
        <v>2</v>
      </c>
      <c r="O96" s="13"/>
      <c r="P96" s="13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K97" s="14" t="s">
        <v>28</v>
      </c>
      <c r="L97" s="29">
        <v>10193</v>
      </c>
      <c r="M97" s="14">
        <v>1010</v>
      </c>
      <c r="N97" s="14">
        <v>1</v>
      </c>
      <c r="O97" s="10"/>
      <c r="P97" s="10"/>
      <c r="R97" s="1"/>
    </row>
    <row r="98" spans="1:18" x14ac:dyDescent="0.25">
      <c r="K98" s="14" t="s">
        <v>0</v>
      </c>
      <c r="L98" s="14" t="s">
        <v>440</v>
      </c>
      <c r="M98" s="4"/>
      <c r="N98" s="4"/>
      <c r="O98" s="10"/>
      <c r="P98" s="10"/>
      <c r="R98" s="1"/>
    </row>
    <row r="99" spans="1:18" ht="18.75" customHeight="1" x14ac:dyDescent="0.25">
      <c r="K99" s="14" t="s">
        <v>1</v>
      </c>
      <c r="L99" s="4">
        <v>0</v>
      </c>
      <c r="M99" s="4" t="s">
        <v>29</v>
      </c>
      <c r="N99" s="4" t="s">
        <v>147</v>
      </c>
      <c r="O99" s="10"/>
      <c r="P99" s="10"/>
      <c r="R99" s="1"/>
    </row>
    <row r="100" spans="1:18" ht="17.25" customHeight="1" x14ac:dyDescent="0.25">
      <c r="N100" s="11"/>
      <c r="O100" s="1"/>
      <c r="Q100" s="1"/>
      <c r="R100" s="1"/>
    </row>
    <row r="101" spans="1:18" ht="40.5" x14ac:dyDescent="0.35">
      <c r="A101" s="4" t="s">
        <v>3</v>
      </c>
      <c r="B101" s="15" t="s">
        <v>34</v>
      </c>
      <c r="C101" s="4" t="s">
        <v>15</v>
      </c>
      <c r="D101" s="4" t="s">
        <v>21</v>
      </c>
      <c r="E101" s="4" t="s">
        <v>12</v>
      </c>
      <c r="F101" s="4" t="s">
        <v>4</v>
      </c>
      <c r="G101" s="4" t="s">
        <v>10</v>
      </c>
      <c r="H101" s="136" t="s">
        <v>441</v>
      </c>
      <c r="I101" s="136" t="s">
        <v>16</v>
      </c>
      <c r="J101" s="136" t="s">
        <v>6</v>
      </c>
      <c r="K101" s="15" t="s">
        <v>40</v>
      </c>
      <c r="L101" s="15" t="s">
        <v>26</v>
      </c>
      <c r="M101" s="15" t="s">
        <v>27</v>
      </c>
      <c r="N101" s="15" t="s">
        <v>25</v>
      </c>
      <c r="O101" s="15" t="s">
        <v>20</v>
      </c>
      <c r="P101" s="2" t="s">
        <v>8</v>
      </c>
      <c r="Q101" s="2" t="s">
        <v>9</v>
      </c>
      <c r="R101" s="9" t="s">
        <v>13</v>
      </c>
    </row>
    <row r="102" spans="1:18" ht="16.5" x14ac:dyDescent="0.35">
      <c r="A102" s="115">
        <v>48</v>
      </c>
      <c r="B102" s="37" t="s">
        <v>18</v>
      </c>
      <c r="C102" s="33" t="s">
        <v>206</v>
      </c>
      <c r="D102" s="33" t="s">
        <v>207</v>
      </c>
      <c r="E102" s="33" t="s">
        <v>233</v>
      </c>
      <c r="F102" s="37" t="s">
        <v>64</v>
      </c>
      <c r="G102" s="37" t="s">
        <v>35</v>
      </c>
      <c r="H102" s="66">
        <v>5</v>
      </c>
      <c r="I102" s="66">
        <v>1500</v>
      </c>
      <c r="J102" s="66">
        <v>750</v>
      </c>
      <c r="K102" s="34">
        <v>1</v>
      </c>
      <c r="L102" s="79">
        <f t="shared" ref="L102:L105" si="6">K102*J102*I102*H102*7.85/1000000</f>
        <v>44.15625</v>
      </c>
      <c r="M102" s="37">
        <v>34</v>
      </c>
      <c r="N102" s="80">
        <f t="shared" ref="N102:N105" si="7">(L102-M102)/M102</f>
        <v>0.29871323529411764</v>
      </c>
      <c r="O102" s="81"/>
      <c r="P102" s="82"/>
      <c r="Q102" s="82"/>
      <c r="R102" s="83"/>
    </row>
    <row r="103" spans="1:18" ht="16.5" x14ac:dyDescent="0.35">
      <c r="A103" s="115">
        <v>49</v>
      </c>
      <c r="B103" s="37" t="s">
        <v>18</v>
      </c>
      <c r="C103" s="114" t="s">
        <v>209</v>
      </c>
      <c r="D103" s="33" t="s">
        <v>69</v>
      </c>
      <c r="E103" s="33" t="s">
        <v>232</v>
      </c>
      <c r="F103" s="37" t="s">
        <v>64</v>
      </c>
      <c r="G103" s="37" t="s">
        <v>35</v>
      </c>
      <c r="H103" s="34">
        <v>5</v>
      </c>
      <c r="I103" s="34">
        <v>1500</v>
      </c>
      <c r="J103" s="34">
        <v>500</v>
      </c>
      <c r="K103" s="34">
        <v>1</v>
      </c>
      <c r="L103" s="79">
        <f t="shared" si="6"/>
        <v>29.4375</v>
      </c>
      <c r="M103" s="37">
        <v>26</v>
      </c>
      <c r="N103" s="80">
        <f t="shared" si="7"/>
        <v>0.13221153846153846</v>
      </c>
      <c r="O103" s="81"/>
      <c r="P103" s="82"/>
      <c r="Q103" s="82"/>
      <c r="R103" s="83"/>
    </row>
    <row r="104" spans="1:18" ht="16.5" x14ac:dyDescent="0.35">
      <c r="A104" s="115">
        <v>50</v>
      </c>
      <c r="B104" s="37" t="s">
        <v>18</v>
      </c>
      <c r="C104" s="33" t="s">
        <v>188</v>
      </c>
      <c r="D104" s="33" t="s">
        <v>38</v>
      </c>
      <c r="E104" s="33" t="s">
        <v>101</v>
      </c>
      <c r="F104" s="37" t="s">
        <v>64</v>
      </c>
      <c r="G104" s="37" t="s">
        <v>35</v>
      </c>
      <c r="H104" s="34">
        <v>6</v>
      </c>
      <c r="I104" s="34">
        <v>1500</v>
      </c>
      <c r="J104" s="34">
        <v>6000</v>
      </c>
      <c r="K104" s="34">
        <v>1</v>
      </c>
      <c r="L104" s="79">
        <f t="shared" si="6"/>
        <v>423.9</v>
      </c>
      <c r="M104" s="37">
        <v>230</v>
      </c>
      <c r="N104" s="80">
        <f t="shared" si="7"/>
        <v>0.84304347826086945</v>
      </c>
      <c r="O104" s="81"/>
      <c r="P104" s="82"/>
      <c r="Q104" s="82"/>
      <c r="R104" s="83"/>
    </row>
    <row r="105" spans="1:18" ht="54.75" x14ac:dyDescent="0.35">
      <c r="A105" s="115">
        <v>51</v>
      </c>
      <c r="B105" s="37" t="s">
        <v>18</v>
      </c>
      <c r="C105" s="37" t="s">
        <v>473</v>
      </c>
      <c r="D105" s="100" t="s">
        <v>474</v>
      </c>
      <c r="E105" s="33" t="s">
        <v>234</v>
      </c>
      <c r="F105" s="37" t="s">
        <v>64</v>
      </c>
      <c r="G105" s="37" t="s">
        <v>35</v>
      </c>
      <c r="H105" s="57">
        <v>8</v>
      </c>
      <c r="I105" s="57">
        <v>1500</v>
      </c>
      <c r="J105" s="57">
        <v>5800</v>
      </c>
      <c r="K105" s="57">
        <v>1</v>
      </c>
      <c r="L105" s="79">
        <f t="shared" si="6"/>
        <v>546.36</v>
      </c>
      <c r="M105" s="37">
        <v>420</v>
      </c>
      <c r="N105" s="80">
        <f t="shared" si="7"/>
        <v>0.30085714285714288</v>
      </c>
      <c r="O105" s="81"/>
      <c r="P105" s="82"/>
      <c r="Q105" s="82"/>
      <c r="R105" s="83"/>
    </row>
    <row r="106" spans="1:18" ht="16.5" x14ac:dyDescent="0.35">
      <c r="A106" s="114">
        <v>52</v>
      </c>
      <c r="B106" s="37" t="s">
        <v>18</v>
      </c>
      <c r="C106" s="100" t="s">
        <v>288</v>
      </c>
      <c r="D106" s="100" t="s">
        <v>224</v>
      </c>
      <c r="E106" s="100" t="s">
        <v>429</v>
      </c>
      <c r="F106" s="37" t="s">
        <v>64</v>
      </c>
      <c r="G106" s="37" t="s">
        <v>35</v>
      </c>
      <c r="H106" s="57">
        <v>8</v>
      </c>
      <c r="I106" s="57">
        <v>1500</v>
      </c>
      <c r="J106" s="57">
        <v>1450</v>
      </c>
      <c r="K106" s="57">
        <v>1</v>
      </c>
      <c r="L106" s="79">
        <f>K106*J106*I106*H106*7.85/1000000</f>
        <v>136.59</v>
      </c>
      <c r="M106" s="37"/>
      <c r="N106" s="80"/>
      <c r="O106" s="81"/>
      <c r="P106" s="82"/>
      <c r="Q106" s="82"/>
      <c r="R106" s="83"/>
    </row>
    <row r="107" spans="1:18" ht="42.75" x14ac:dyDescent="0.35">
      <c r="A107" s="114">
        <v>53</v>
      </c>
      <c r="B107" s="37" t="s">
        <v>18</v>
      </c>
      <c r="C107" s="100" t="s">
        <v>235</v>
      </c>
      <c r="D107" s="100" t="s">
        <v>237</v>
      </c>
      <c r="E107" s="100" t="s">
        <v>236</v>
      </c>
      <c r="F107" s="37" t="s">
        <v>64</v>
      </c>
      <c r="G107" s="37" t="s">
        <v>35</v>
      </c>
      <c r="H107" s="39">
        <v>10</v>
      </c>
      <c r="I107" s="34">
        <v>1500</v>
      </c>
      <c r="J107" s="34">
        <v>4100</v>
      </c>
      <c r="K107" s="39">
        <v>1</v>
      </c>
      <c r="L107" s="79">
        <f>K107*J107*I107*H107*7.85/1000000</f>
        <v>482.77499999999998</v>
      </c>
      <c r="M107" s="37">
        <v>380</v>
      </c>
      <c r="N107" s="80">
        <f>(L107-M107)/M107</f>
        <v>0.27046052631578943</v>
      </c>
      <c r="O107" s="81"/>
      <c r="P107" s="82"/>
      <c r="Q107" s="82"/>
      <c r="R107" s="83"/>
    </row>
    <row r="108" spans="1:18" ht="16.5" x14ac:dyDescent="0.35">
      <c r="A108" s="114">
        <v>54</v>
      </c>
      <c r="B108" s="37" t="s">
        <v>18</v>
      </c>
      <c r="C108" s="100" t="s">
        <v>288</v>
      </c>
      <c r="D108" s="100" t="s">
        <v>224</v>
      </c>
      <c r="E108" s="100" t="s">
        <v>429</v>
      </c>
      <c r="F108" s="37" t="s">
        <v>64</v>
      </c>
      <c r="G108" s="37" t="s">
        <v>35</v>
      </c>
      <c r="H108" s="39">
        <v>10</v>
      </c>
      <c r="I108" s="34">
        <v>1500</v>
      </c>
      <c r="J108" s="34">
        <v>6000</v>
      </c>
      <c r="K108" s="39">
        <v>1</v>
      </c>
      <c r="L108" s="79">
        <f>K108*J108*I108*H108*7.85/1000000</f>
        <v>706.5</v>
      </c>
      <c r="M108" s="37">
        <v>535</v>
      </c>
      <c r="N108" s="80">
        <f>(L108-M108)/M108</f>
        <v>0.32056074766355142</v>
      </c>
      <c r="O108" s="81"/>
      <c r="P108" s="82"/>
      <c r="Q108" s="82"/>
      <c r="R108" s="83"/>
    </row>
    <row r="109" spans="1:18" ht="16.5" x14ac:dyDescent="0.35">
      <c r="A109" s="114">
        <v>55</v>
      </c>
      <c r="B109" s="37" t="s">
        <v>18</v>
      </c>
      <c r="C109" s="33" t="s">
        <v>212</v>
      </c>
      <c r="D109" s="33" t="s">
        <v>238</v>
      </c>
      <c r="E109" s="100" t="s">
        <v>239</v>
      </c>
      <c r="F109" s="37" t="s">
        <v>64</v>
      </c>
      <c r="G109" s="37" t="s">
        <v>35</v>
      </c>
      <c r="H109" s="39">
        <v>20</v>
      </c>
      <c r="I109" s="34">
        <v>1500</v>
      </c>
      <c r="J109" s="34">
        <v>100</v>
      </c>
      <c r="K109" s="39">
        <v>1</v>
      </c>
      <c r="L109" s="79">
        <f>K109*J109*I109*H109*7.85/1000000</f>
        <v>23.55</v>
      </c>
      <c r="M109" s="96">
        <v>18</v>
      </c>
      <c r="N109" s="80">
        <f>(L109-M109)/M109</f>
        <v>0.30833333333333335</v>
      </c>
      <c r="O109" s="81"/>
      <c r="P109" s="82"/>
      <c r="Q109" s="82"/>
      <c r="R109" s="83"/>
    </row>
    <row r="110" spans="1:18" x14ac:dyDescent="0.25">
      <c r="R110" s="1"/>
    </row>
    <row r="111" spans="1:18" x14ac:dyDescent="0.25">
      <c r="K111" s="188" t="s">
        <v>11</v>
      </c>
      <c r="L111" s="188"/>
      <c r="M111" s="188"/>
      <c r="N111" s="188"/>
      <c r="O111" s="188"/>
      <c r="P111" s="188"/>
      <c r="Q111" s="134" t="s">
        <v>7</v>
      </c>
      <c r="R111" s="134" t="s">
        <v>5</v>
      </c>
    </row>
    <row r="112" spans="1:18" x14ac:dyDescent="0.25">
      <c r="K112" s="189"/>
      <c r="L112" s="189"/>
      <c r="M112" s="189"/>
      <c r="N112" s="189"/>
      <c r="O112" s="189"/>
      <c r="P112" s="189"/>
      <c r="Q112" s="8"/>
      <c r="R112" s="135"/>
    </row>
    <row r="113" spans="1:18" x14ac:dyDescent="0.25">
      <c r="K113" s="188"/>
      <c r="L113" s="188"/>
      <c r="M113" s="188"/>
      <c r="N113" s="188"/>
      <c r="O113" s="188"/>
      <c r="P113" s="188"/>
      <c r="Q113" s="134"/>
      <c r="R113" s="134"/>
    </row>
    <row r="115" spans="1:18" x14ac:dyDescent="0.25">
      <c r="A115" s="1"/>
      <c r="B115" s="1"/>
      <c r="C115" s="1"/>
      <c r="D115" s="1"/>
      <c r="E115" s="1"/>
      <c r="F115" s="1"/>
      <c r="G115" s="1"/>
      <c r="K115" s="188" t="s">
        <v>14</v>
      </c>
      <c r="L115" s="188"/>
      <c r="M115" s="188"/>
      <c r="N115" s="188"/>
      <c r="O115" s="188"/>
      <c r="P115" s="188"/>
      <c r="Q115" s="134" t="s">
        <v>7</v>
      </c>
      <c r="R115" s="134" t="s">
        <v>5</v>
      </c>
    </row>
    <row r="116" spans="1:18" x14ac:dyDescent="0.25">
      <c r="A116" s="1"/>
      <c r="B116" s="1"/>
      <c r="C116" s="1"/>
      <c r="D116" s="1"/>
      <c r="E116" s="1"/>
      <c r="F116" s="1"/>
      <c r="G116" s="1"/>
      <c r="K116" s="189"/>
      <c r="L116" s="189"/>
      <c r="M116" s="189"/>
      <c r="N116" s="189"/>
      <c r="O116" s="189"/>
      <c r="P116" s="189"/>
      <c r="Q116" s="135"/>
      <c r="R116" s="135"/>
    </row>
    <row r="117" spans="1:18" x14ac:dyDescent="0.25">
      <c r="A117" s="1"/>
      <c r="B117" s="1"/>
      <c r="C117" s="1"/>
      <c r="D117" s="1"/>
      <c r="E117" s="1"/>
      <c r="F117" s="1"/>
      <c r="G117" s="1"/>
      <c r="K117" s="188"/>
      <c r="L117" s="188"/>
      <c r="M117" s="188"/>
      <c r="N117" s="188"/>
      <c r="O117" s="188"/>
      <c r="P117" s="188"/>
      <c r="Q117" s="134"/>
      <c r="R117" s="134"/>
    </row>
    <row r="118" spans="1:18" x14ac:dyDescent="0.25">
      <c r="A118" s="1"/>
      <c r="B118" s="1"/>
      <c r="C118" s="1"/>
      <c r="D118" s="1"/>
      <c r="E118" s="1"/>
      <c r="F118" s="1"/>
      <c r="G118" s="1"/>
      <c r="K118" s="6"/>
      <c r="L118" s="6"/>
      <c r="M118" s="6"/>
      <c r="N118" s="6"/>
      <c r="O118" s="6"/>
      <c r="P118" s="6"/>
      <c r="Q118" s="133"/>
      <c r="R118" s="133"/>
    </row>
    <row r="119" spans="1:18" x14ac:dyDescent="0.25">
      <c r="B119" s="1"/>
      <c r="C119" s="1"/>
      <c r="D119" s="1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"/>
    </row>
  </sheetData>
  <autoFilter ref="A1:R119"/>
  <sortState ref="A1:R55">
    <sortCondition ref="H1:H55"/>
    <sortCondition ref="I1:I55"/>
    <sortCondition ref="K1:K55"/>
  </sortState>
  <mergeCells count="24">
    <mergeCell ref="K116:P116"/>
    <mergeCell ref="K117:P117"/>
    <mergeCell ref="K93:P93"/>
    <mergeCell ref="K111:P111"/>
    <mergeCell ref="K112:P112"/>
    <mergeCell ref="K113:P113"/>
    <mergeCell ref="K115:P115"/>
    <mergeCell ref="K87:P87"/>
    <mergeCell ref="K88:P88"/>
    <mergeCell ref="K89:P89"/>
    <mergeCell ref="K91:P91"/>
    <mergeCell ref="K92:P92"/>
    <mergeCell ref="K23:P23"/>
    <mergeCell ref="K61:P61"/>
    <mergeCell ref="K56:P56"/>
    <mergeCell ref="K57:P57"/>
    <mergeCell ref="K59:P59"/>
    <mergeCell ref="K24:P24"/>
    <mergeCell ref="K25:P25"/>
    <mergeCell ref="K27:P27"/>
    <mergeCell ref="K28:P28"/>
    <mergeCell ref="K29:P29"/>
    <mergeCell ref="K55:P55"/>
    <mergeCell ref="K60:P60"/>
  </mergeCells>
  <pageMargins left="0.13541666666666666" right="0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61"/>
  <sheetViews>
    <sheetView tabSelected="1" view="pageLayout" zoomScale="115" zoomScaleNormal="100" zoomScalePageLayoutView="115" workbookViewId="0">
      <selection activeCell="F22" sqref="F22"/>
    </sheetView>
  </sheetViews>
  <sheetFormatPr defaultColWidth="9.140625" defaultRowHeight="15" x14ac:dyDescent="0.25"/>
  <cols>
    <col min="1" max="1" width="3.85546875" bestFit="1" customWidth="1"/>
    <col min="2" max="2" width="5.5703125" customWidth="1"/>
    <col min="3" max="3" width="11.140625" customWidth="1"/>
    <col min="4" max="4" width="10.42578125" customWidth="1"/>
    <col min="5" max="5" width="11.42578125" customWidth="1"/>
    <col min="6" max="6" width="10.140625" customWidth="1"/>
    <col min="7" max="7" width="8.85546875" customWidth="1"/>
    <col min="8" max="8" width="4.7109375" customWidth="1"/>
    <col min="9" max="9" width="1.7109375" customWidth="1"/>
    <col min="10" max="10" width="4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7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3070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24.75" customHeight="1" x14ac:dyDescent="0.25">
      <c r="K4" s="14" t="s">
        <v>1</v>
      </c>
      <c r="L4" s="14">
        <v>0</v>
      </c>
      <c r="M4" s="14" t="s">
        <v>44</v>
      </c>
      <c r="N4" s="14" t="s">
        <v>274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34">
        <v>1</v>
      </c>
      <c r="B7" s="34" t="s">
        <v>18</v>
      </c>
      <c r="C7" s="33" t="s">
        <v>212</v>
      </c>
      <c r="D7" s="33" t="s">
        <v>213</v>
      </c>
      <c r="E7" s="33" t="s">
        <v>291</v>
      </c>
      <c r="F7" s="33" t="s">
        <v>45</v>
      </c>
      <c r="G7" s="33" t="s">
        <v>39</v>
      </c>
      <c r="H7" s="194">
        <v>2500</v>
      </c>
      <c r="I7" s="191"/>
      <c r="J7" s="192"/>
      <c r="K7" s="37">
        <v>2</v>
      </c>
      <c r="L7" s="47"/>
      <c r="M7" s="47"/>
      <c r="N7" s="47"/>
      <c r="O7" s="47"/>
      <c r="P7" s="38"/>
      <c r="Q7" s="38"/>
      <c r="R7" s="39"/>
    </row>
    <row r="8" spans="1:18" x14ac:dyDescent="0.25">
      <c r="A8" s="34">
        <v>2</v>
      </c>
      <c r="B8" s="34" t="s">
        <v>18</v>
      </c>
      <c r="C8" s="33" t="s">
        <v>212</v>
      </c>
      <c r="D8" s="33" t="s">
        <v>213</v>
      </c>
      <c r="E8" s="33" t="s">
        <v>292</v>
      </c>
      <c r="F8" s="33" t="s">
        <v>45</v>
      </c>
      <c r="G8" s="34" t="s">
        <v>293</v>
      </c>
      <c r="H8" s="194" t="s">
        <v>294</v>
      </c>
      <c r="I8" s="191"/>
      <c r="J8" s="192"/>
      <c r="K8" s="37">
        <v>120</v>
      </c>
      <c r="L8" s="47"/>
      <c r="M8" s="47"/>
      <c r="N8" s="47"/>
      <c r="O8" s="47"/>
      <c r="P8" s="38"/>
      <c r="Q8" s="38"/>
      <c r="R8" s="39"/>
    </row>
    <row r="9" spans="1:18" x14ac:dyDescent="0.25">
      <c r="A9" s="34">
        <v>3</v>
      </c>
      <c r="B9" s="34" t="s">
        <v>18</v>
      </c>
      <c r="C9" s="33" t="s">
        <v>212</v>
      </c>
      <c r="D9" s="33" t="s">
        <v>213</v>
      </c>
      <c r="E9" s="33" t="s">
        <v>296</v>
      </c>
      <c r="F9" s="33" t="s">
        <v>45</v>
      </c>
      <c r="G9" s="33" t="s">
        <v>39</v>
      </c>
      <c r="H9" s="194" t="s">
        <v>295</v>
      </c>
      <c r="I9" s="191"/>
      <c r="J9" s="192"/>
      <c r="K9" s="37">
        <v>1</v>
      </c>
      <c r="L9" s="47"/>
      <c r="M9" s="47"/>
      <c r="N9" s="47"/>
      <c r="O9" s="47"/>
      <c r="P9" s="38"/>
      <c r="Q9" s="38"/>
      <c r="R9" s="39"/>
    </row>
    <row r="10" spans="1:18" ht="16.5" x14ac:dyDescent="0.35">
      <c r="A10" s="34">
        <v>4</v>
      </c>
      <c r="B10" s="34" t="s">
        <v>18</v>
      </c>
      <c r="C10" s="115" t="s">
        <v>209</v>
      </c>
      <c r="D10" s="33" t="s">
        <v>69</v>
      </c>
      <c r="E10" s="33" t="s">
        <v>297</v>
      </c>
      <c r="F10" s="33" t="s">
        <v>45</v>
      </c>
      <c r="G10" s="48" t="s">
        <v>293</v>
      </c>
      <c r="H10" s="194" t="s">
        <v>298</v>
      </c>
      <c r="I10" s="191"/>
      <c r="J10" s="192"/>
      <c r="K10" s="37">
        <v>2</v>
      </c>
      <c r="L10" s="47"/>
      <c r="M10" s="47"/>
      <c r="N10" s="47"/>
      <c r="O10" s="47"/>
      <c r="P10" s="38"/>
      <c r="Q10" s="38"/>
      <c r="R10" s="39"/>
    </row>
    <row r="11" spans="1:18" ht="16.5" x14ac:dyDescent="0.35">
      <c r="A11" s="34">
        <v>5</v>
      </c>
      <c r="B11" s="34" t="s">
        <v>18</v>
      </c>
      <c r="C11" s="115" t="s">
        <v>209</v>
      </c>
      <c r="D11" s="33" t="s">
        <v>218</v>
      </c>
      <c r="E11" s="33" t="s">
        <v>479</v>
      </c>
      <c r="F11" s="33" t="s">
        <v>45</v>
      </c>
      <c r="G11" s="48" t="s">
        <v>300</v>
      </c>
      <c r="H11" s="190" t="s">
        <v>301</v>
      </c>
      <c r="I11" s="191"/>
      <c r="J11" s="192"/>
      <c r="K11" s="37">
        <v>4</v>
      </c>
      <c r="L11" s="47"/>
      <c r="M11" s="47"/>
      <c r="N11" s="47"/>
      <c r="O11" s="47"/>
      <c r="P11" s="38"/>
      <c r="Q11" s="38"/>
      <c r="R11" s="39"/>
    </row>
    <row r="12" spans="1:18" ht="16.5" x14ac:dyDescent="0.35">
      <c r="A12" s="34">
        <v>6</v>
      </c>
      <c r="B12" s="34" t="s">
        <v>18</v>
      </c>
      <c r="C12" s="115" t="s">
        <v>209</v>
      </c>
      <c r="D12" s="33" t="s">
        <v>218</v>
      </c>
      <c r="E12" s="33" t="s">
        <v>299</v>
      </c>
      <c r="F12" s="33" t="s">
        <v>45</v>
      </c>
      <c r="G12" s="48" t="s">
        <v>300</v>
      </c>
      <c r="H12" s="190" t="s">
        <v>301</v>
      </c>
      <c r="I12" s="191"/>
      <c r="J12" s="192"/>
      <c r="K12" s="37">
        <v>4</v>
      </c>
      <c r="L12" s="47"/>
      <c r="M12" s="47"/>
      <c r="N12" s="47"/>
      <c r="O12" s="47"/>
      <c r="P12" s="38"/>
      <c r="Q12" s="38"/>
      <c r="R12" s="39"/>
    </row>
    <row r="13" spans="1:18" ht="16.5" x14ac:dyDescent="0.35">
      <c r="A13" s="34">
        <v>7</v>
      </c>
      <c r="B13" s="34" t="s">
        <v>18</v>
      </c>
      <c r="C13" s="33" t="s">
        <v>30</v>
      </c>
      <c r="D13" s="33" t="s">
        <v>96</v>
      </c>
      <c r="E13" s="33" t="s">
        <v>127</v>
      </c>
      <c r="F13" s="33" t="s">
        <v>45</v>
      </c>
      <c r="G13" s="48" t="s">
        <v>129</v>
      </c>
      <c r="H13" s="190" t="s">
        <v>18</v>
      </c>
      <c r="I13" s="191"/>
      <c r="J13" s="192"/>
      <c r="K13" s="37">
        <v>1080</v>
      </c>
      <c r="L13" s="47"/>
      <c r="M13" s="47"/>
      <c r="N13" s="47"/>
      <c r="O13" s="47"/>
      <c r="P13" s="38"/>
      <c r="Q13" s="38"/>
      <c r="R13" s="39"/>
    </row>
    <row r="14" spans="1:18" ht="16.5" x14ac:dyDescent="0.35">
      <c r="A14" s="34">
        <v>8</v>
      </c>
      <c r="B14" s="34" t="s">
        <v>18</v>
      </c>
      <c r="C14" s="33" t="s">
        <v>30</v>
      </c>
      <c r="D14" s="33" t="s">
        <v>96</v>
      </c>
      <c r="E14" s="33" t="s">
        <v>126</v>
      </c>
      <c r="F14" s="33" t="s">
        <v>45</v>
      </c>
      <c r="G14" s="48" t="s">
        <v>129</v>
      </c>
      <c r="H14" s="190" t="s">
        <v>18</v>
      </c>
      <c r="I14" s="191"/>
      <c r="J14" s="192"/>
      <c r="K14" s="37">
        <v>14040</v>
      </c>
      <c r="L14" s="47"/>
      <c r="M14" s="47"/>
      <c r="N14" s="47"/>
      <c r="O14" s="47"/>
      <c r="P14" s="38"/>
      <c r="Q14" s="38"/>
      <c r="R14" s="39"/>
    </row>
    <row r="15" spans="1:18" x14ac:dyDescent="0.25">
      <c r="A15" s="34">
        <v>9</v>
      </c>
      <c r="B15" s="34" t="s">
        <v>18</v>
      </c>
      <c r="C15" s="33" t="s">
        <v>30</v>
      </c>
      <c r="D15" s="33" t="s">
        <v>98</v>
      </c>
      <c r="E15" s="33" t="s">
        <v>124</v>
      </c>
      <c r="F15" s="33" t="s">
        <v>45</v>
      </c>
      <c r="G15" s="37" t="s">
        <v>128</v>
      </c>
      <c r="H15" s="190" t="s">
        <v>18</v>
      </c>
      <c r="I15" s="191"/>
      <c r="J15" s="192"/>
      <c r="K15" s="37">
        <v>289</v>
      </c>
      <c r="L15" s="47"/>
      <c r="M15" s="47"/>
      <c r="N15" s="47"/>
      <c r="O15" s="47"/>
      <c r="P15" s="38"/>
      <c r="Q15" s="38"/>
      <c r="R15" s="39"/>
    </row>
    <row r="16" spans="1:18" ht="16.5" x14ac:dyDescent="0.35">
      <c r="A16" s="34">
        <v>10</v>
      </c>
      <c r="B16" s="34" t="s">
        <v>18</v>
      </c>
      <c r="C16" s="33" t="s">
        <v>30</v>
      </c>
      <c r="D16" s="33" t="s">
        <v>98</v>
      </c>
      <c r="E16" s="33" t="s">
        <v>125</v>
      </c>
      <c r="F16" s="33" t="s">
        <v>45</v>
      </c>
      <c r="G16" s="48" t="s">
        <v>451</v>
      </c>
      <c r="H16" s="190" t="s">
        <v>18</v>
      </c>
      <c r="I16" s="191"/>
      <c r="J16" s="192"/>
      <c r="K16" s="37">
        <v>429</v>
      </c>
      <c r="L16" s="47"/>
      <c r="M16" s="47"/>
      <c r="N16" s="47"/>
      <c r="O16" s="47"/>
      <c r="P16" s="38"/>
      <c r="Q16" s="38"/>
      <c r="R16" s="39"/>
    </row>
    <row r="17" spans="1:18" ht="16.5" x14ac:dyDescent="0.35">
      <c r="A17" s="34">
        <v>11</v>
      </c>
      <c r="B17" s="34" t="s">
        <v>18</v>
      </c>
      <c r="C17" s="33" t="s">
        <v>30</v>
      </c>
      <c r="D17" s="33" t="s">
        <v>98</v>
      </c>
      <c r="E17" s="33" t="s">
        <v>59</v>
      </c>
      <c r="F17" s="33" t="s">
        <v>45</v>
      </c>
      <c r="G17" s="48" t="s">
        <v>451</v>
      </c>
      <c r="H17" s="190" t="s">
        <v>18</v>
      </c>
      <c r="I17" s="191"/>
      <c r="J17" s="192"/>
      <c r="K17" s="37">
        <v>429</v>
      </c>
      <c r="L17" s="47"/>
      <c r="M17" s="47"/>
      <c r="N17" s="47"/>
      <c r="O17" s="47"/>
      <c r="P17" s="38"/>
      <c r="Q17" s="38"/>
      <c r="R17" s="39"/>
    </row>
    <row r="18" spans="1:18" x14ac:dyDescent="0.25">
      <c r="A18" s="34">
        <v>12</v>
      </c>
      <c r="B18" s="34" t="s">
        <v>18</v>
      </c>
      <c r="C18" s="33" t="s">
        <v>30</v>
      </c>
      <c r="D18" s="33" t="s">
        <v>110</v>
      </c>
      <c r="E18" s="33" t="s">
        <v>134</v>
      </c>
      <c r="F18" s="33" t="s">
        <v>45</v>
      </c>
      <c r="G18" s="33" t="s">
        <v>135</v>
      </c>
      <c r="H18" s="190" t="s">
        <v>286</v>
      </c>
      <c r="I18" s="191"/>
      <c r="J18" s="192"/>
      <c r="K18" s="34">
        <v>28</v>
      </c>
      <c r="L18" s="47"/>
      <c r="M18" s="47"/>
      <c r="N18" s="47"/>
      <c r="O18" s="47"/>
      <c r="P18" s="38"/>
      <c r="Q18" s="38"/>
      <c r="R18" s="39"/>
    </row>
    <row r="19" spans="1:18" x14ac:dyDescent="0.25">
      <c r="A19" s="34">
        <v>13</v>
      </c>
      <c r="B19" s="34" t="s">
        <v>18</v>
      </c>
      <c r="C19" s="33" t="s">
        <v>30</v>
      </c>
      <c r="D19" s="33" t="s">
        <v>110</v>
      </c>
      <c r="E19" s="100" t="s">
        <v>136</v>
      </c>
      <c r="F19" s="33" t="s">
        <v>45</v>
      </c>
      <c r="G19" s="33" t="s">
        <v>135</v>
      </c>
      <c r="H19" s="190" t="s">
        <v>286</v>
      </c>
      <c r="I19" s="191"/>
      <c r="J19" s="192"/>
      <c r="K19" s="39">
        <v>14</v>
      </c>
      <c r="L19" s="47"/>
      <c r="M19" s="47"/>
      <c r="N19" s="47"/>
      <c r="O19" s="47"/>
      <c r="P19" s="38"/>
      <c r="Q19" s="38"/>
      <c r="R19" s="39"/>
    </row>
    <row r="20" spans="1:18" x14ac:dyDescent="0.25">
      <c r="A20" s="34">
        <v>14</v>
      </c>
      <c r="B20" s="34" t="s">
        <v>18</v>
      </c>
      <c r="C20" s="33" t="s">
        <v>30</v>
      </c>
      <c r="D20" s="33" t="s">
        <v>110</v>
      </c>
      <c r="E20" s="33" t="s">
        <v>137</v>
      </c>
      <c r="F20" s="33" t="s">
        <v>45</v>
      </c>
      <c r="G20" s="33" t="s">
        <v>135</v>
      </c>
      <c r="H20" s="190" t="s">
        <v>286</v>
      </c>
      <c r="I20" s="191"/>
      <c r="J20" s="192"/>
      <c r="K20" s="39">
        <v>108</v>
      </c>
      <c r="L20" s="47"/>
      <c r="M20" s="47"/>
      <c r="N20" s="47"/>
      <c r="O20" s="47"/>
      <c r="P20" s="38"/>
      <c r="Q20" s="38"/>
      <c r="R20" s="39"/>
    </row>
    <row r="21" spans="1:18" x14ac:dyDescent="0.25">
      <c r="A21" s="34">
        <v>15</v>
      </c>
      <c r="B21" s="34" t="s">
        <v>18</v>
      </c>
      <c r="C21" s="33" t="s">
        <v>30</v>
      </c>
      <c r="D21" s="33" t="s">
        <v>110</v>
      </c>
      <c r="E21" s="100" t="s">
        <v>138</v>
      </c>
      <c r="F21" s="33" t="s">
        <v>45</v>
      </c>
      <c r="G21" s="37" t="s">
        <v>302</v>
      </c>
      <c r="H21" s="190" t="s">
        <v>18</v>
      </c>
      <c r="I21" s="191"/>
      <c r="J21" s="192"/>
      <c r="K21" s="39">
        <v>108</v>
      </c>
      <c r="L21" s="47"/>
      <c r="M21" s="47"/>
      <c r="N21" s="47"/>
      <c r="O21" s="47"/>
      <c r="P21" s="38"/>
      <c r="Q21" s="38"/>
      <c r="R21" s="39"/>
    </row>
    <row r="22" spans="1:18" ht="14.25" customHeight="1" x14ac:dyDescent="0.25">
      <c r="A22" s="34">
        <v>16</v>
      </c>
      <c r="B22" s="34" t="s">
        <v>18</v>
      </c>
      <c r="C22" s="33" t="s">
        <v>30</v>
      </c>
      <c r="D22" s="33" t="s">
        <v>110</v>
      </c>
      <c r="E22" s="33" t="s">
        <v>139</v>
      </c>
      <c r="F22" s="33" t="s">
        <v>45</v>
      </c>
      <c r="G22" s="33" t="s">
        <v>39</v>
      </c>
      <c r="H22" s="190" t="s">
        <v>18</v>
      </c>
      <c r="I22" s="191"/>
      <c r="J22" s="192"/>
      <c r="K22" s="39">
        <v>108</v>
      </c>
      <c r="L22" s="47"/>
      <c r="M22" s="47"/>
      <c r="N22" s="47"/>
      <c r="O22" s="47"/>
      <c r="P22" s="38"/>
      <c r="Q22" s="38"/>
      <c r="R22" s="39"/>
    </row>
    <row r="23" spans="1:18" ht="6.75" customHeight="1" x14ac:dyDescent="0.35">
      <c r="A23" s="18"/>
      <c r="B23" s="18"/>
      <c r="C23" s="19"/>
      <c r="D23" s="19"/>
      <c r="E23" s="63"/>
      <c r="F23" s="19"/>
      <c r="G23" s="10"/>
      <c r="H23" s="13"/>
      <c r="I23" s="20"/>
      <c r="J23" s="20"/>
      <c r="K23" s="20"/>
      <c r="L23" s="26"/>
      <c r="M23" s="26"/>
      <c r="N23" s="27"/>
      <c r="O23" s="28"/>
      <c r="P23" s="21"/>
      <c r="Q23" s="21"/>
      <c r="R23" s="22"/>
    </row>
    <row r="24" spans="1:18" x14ac:dyDescent="0.25">
      <c r="K24" s="188" t="s">
        <v>11</v>
      </c>
      <c r="L24" s="188"/>
      <c r="M24" s="188"/>
      <c r="N24" s="188"/>
      <c r="O24" s="188"/>
      <c r="P24" s="188"/>
      <c r="Q24" s="40" t="s">
        <v>7</v>
      </c>
      <c r="R24" s="40" t="s">
        <v>5</v>
      </c>
    </row>
    <row r="25" spans="1:18" x14ac:dyDescent="0.25">
      <c r="K25" s="189"/>
      <c r="L25" s="189"/>
      <c r="M25" s="189"/>
      <c r="N25" s="189"/>
      <c r="O25" s="189"/>
      <c r="P25" s="189"/>
      <c r="Q25" s="8"/>
      <c r="R25" s="41"/>
    </row>
    <row r="26" spans="1:18" x14ac:dyDescent="0.25">
      <c r="K26" s="176"/>
      <c r="L26" s="176"/>
      <c r="M26" s="176"/>
      <c r="N26" s="176"/>
      <c r="O26" s="176"/>
      <c r="P26" s="176"/>
      <c r="Q26" s="42"/>
      <c r="R26" s="42"/>
    </row>
    <row r="27" spans="1:18" x14ac:dyDescent="0.25">
      <c r="K27" s="188" t="s">
        <v>14</v>
      </c>
      <c r="L27" s="188"/>
      <c r="M27" s="188"/>
      <c r="N27" s="188"/>
      <c r="O27" s="188"/>
      <c r="P27" s="188"/>
      <c r="Q27" s="40" t="s">
        <v>7</v>
      </c>
      <c r="R27" s="40" t="s">
        <v>5</v>
      </c>
    </row>
    <row r="28" spans="1:18" x14ac:dyDescent="0.25">
      <c r="A28" s="1"/>
      <c r="B28" s="1"/>
      <c r="C28" s="1"/>
      <c r="D28" s="1"/>
      <c r="E28" s="1"/>
      <c r="F28" s="1"/>
      <c r="G28" s="1"/>
      <c r="K28" s="189"/>
      <c r="L28" s="189"/>
      <c r="M28" s="189"/>
      <c r="N28" s="189"/>
      <c r="O28" s="189"/>
      <c r="P28" s="189"/>
      <c r="Q28" s="41"/>
      <c r="R28" s="41"/>
    </row>
    <row r="29" spans="1:18" x14ac:dyDescent="0.25">
      <c r="A29" s="1"/>
      <c r="B29" s="1"/>
      <c r="C29" s="1"/>
      <c r="D29" s="1"/>
      <c r="E29" s="1"/>
      <c r="F29" s="1"/>
      <c r="G29" s="1"/>
    </row>
    <row r="30" spans="1:18" x14ac:dyDescent="0.25">
      <c r="A30" s="1"/>
      <c r="B30" s="1"/>
      <c r="C30" s="1"/>
      <c r="D30" s="1"/>
      <c r="E30" s="1"/>
      <c r="F30" s="1"/>
      <c r="G30" s="1"/>
      <c r="K30" s="176"/>
      <c r="L30" s="176"/>
      <c r="M30" s="176"/>
      <c r="N30" s="176"/>
      <c r="O30" s="176"/>
      <c r="P30" s="176"/>
      <c r="Q30" s="42"/>
      <c r="R30" s="42"/>
    </row>
    <row r="31" spans="1:18" x14ac:dyDescent="0.25">
      <c r="A31" s="1"/>
      <c r="B31" s="1"/>
      <c r="C31" s="1"/>
      <c r="D31" s="1"/>
      <c r="E31" s="1"/>
      <c r="F31" s="1"/>
      <c r="G31" s="1"/>
      <c r="K31" s="70"/>
      <c r="L31" s="70"/>
      <c r="M31" s="70"/>
      <c r="N31" s="70"/>
      <c r="O31" s="70"/>
      <c r="P31" s="70"/>
      <c r="Q31" s="70"/>
      <c r="R31" s="70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K32" s="106"/>
      <c r="L32" s="4" t="s">
        <v>22</v>
      </c>
      <c r="M32" s="4" t="s">
        <v>23</v>
      </c>
      <c r="N32" s="4" t="s">
        <v>2</v>
      </c>
      <c r="O32" s="13"/>
      <c r="P32" s="13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K33" s="14" t="s">
        <v>28</v>
      </c>
      <c r="L33" s="29">
        <v>10193</v>
      </c>
      <c r="M33" s="14">
        <v>3070</v>
      </c>
      <c r="N33" s="14">
        <v>1</v>
      </c>
      <c r="O33" s="10"/>
      <c r="P33" s="10"/>
      <c r="R33" s="1"/>
    </row>
    <row r="34" spans="1:18" ht="17.25" customHeight="1" x14ac:dyDescent="0.25">
      <c r="K34" s="14" t="s">
        <v>0</v>
      </c>
      <c r="L34" s="14" t="s">
        <v>440</v>
      </c>
      <c r="M34" s="14"/>
      <c r="N34" s="14"/>
      <c r="O34" s="10"/>
      <c r="P34" s="10"/>
      <c r="R34" s="1"/>
    </row>
    <row r="35" spans="1:18" ht="16.5" customHeight="1" x14ac:dyDescent="0.25">
      <c r="K35" s="14" t="s">
        <v>1</v>
      </c>
      <c r="L35" s="14">
        <v>0</v>
      </c>
      <c r="M35" s="14" t="s">
        <v>44</v>
      </c>
      <c r="N35" s="14" t="s">
        <v>82</v>
      </c>
      <c r="O35" s="10"/>
      <c r="P35" s="10"/>
      <c r="R35" s="1"/>
    </row>
    <row r="36" spans="1:18" ht="17.25" customHeight="1" x14ac:dyDescent="0.25">
      <c r="N36" s="11"/>
      <c r="O36" s="1"/>
      <c r="Q36" s="1"/>
      <c r="R36" s="1"/>
    </row>
    <row r="37" spans="1:18" ht="40.5" x14ac:dyDescent="0.35">
      <c r="A37" s="4" t="s">
        <v>3</v>
      </c>
      <c r="B37" s="15" t="s">
        <v>34</v>
      </c>
      <c r="C37" s="4" t="s">
        <v>15</v>
      </c>
      <c r="D37" s="4" t="s">
        <v>21</v>
      </c>
      <c r="E37" s="4" t="s">
        <v>12</v>
      </c>
      <c r="F37" s="4" t="s">
        <v>4</v>
      </c>
      <c r="G37" s="4" t="s">
        <v>10</v>
      </c>
      <c r="H37" s="177" t="s">
        <v>37</v>
      </c>
      <c r="I37" s="178"/>
      <c r="J37" s="179"/>
      <c r="K37" s="15" t="s">
        <v>41</v>
      </c>
      <c r="L37" s="15" t="s">
        <v>26</v>
      </c>
      <c r="M37" s="15" t="s">
        <v>27</v>
      </c>
      <c r="N37" s="15" t="s">
        <v>25</v>
      </c>
      <c r="O37" s="15" t="s">
        <v>20</v>
      </c>
      <c r="P37" s="2" t="s">
        <v>8</v>
      </c>
      <c r="Q37" s="2" t="s">
        <v>9</v>
      </c>
      <c r="R37" s="9" t="s">
        <v>13</v>
      </c>
    </row>
    <row r="38" spans="1:18" x14ac:dyDescent="0.25">
      <c r="A38" s="34">
        <v>17</v>
      </c>
      <c r="B38" s="34" t="s">
        <v>18</v>
      </c>
      <c r="C38" s="33" t="s">
        <v>30</v>
      </c>
      <c r="D38" s="33" t="s">
        <v>110</v>
      </c>
      <c r="E38" s="100" t="s">
        <v>132</v>
      </c>
      <c r="F38" s="33" t="s">
        <v>45</v>
      </c>
      <c r="G38" s="52" t="s">
        <v>306</v>
      </c>
      <c r="H38" s="194" t="s">
        <v>18</v>
      </c>
      <c r="I38" s="191"/>
      <c r="J38" s="192"/>
      <c r="K38" s="37">
        <v>180</v>
      </c>
      <c r="L38" s="47"/>
      <c r="M38" s="47"/>
      <c r="N38" s="47"/>
      <c r="O38" s="47"/>
      <c r="P38" s="38"/>
      <c r="Q38" s="38"/>
      <c r="R38" s="39"/>
    </row>
    <row r="39" spans="1:18" x14ac:dyDescent="0.25">
      <c r="A39" s="34">
        <v>18</v>
      </c>
      <c r="B39" s="34" t="s">
        <v>18</v>
      </c>
      <c r="C39" s="33" t="s">
        <v>30</v>
      </c>
      <c r="D39" s="33" t="s">
        <v>110</v>
      </c>
      <c r="E39" s="33" t="s">
        <v>303</v>
      </c>
      <c r="F39" s="33" t="s">
        <v>45</v>
      </c>
      <c r="G39" s="52" t="s">
        <v>140</v>
      </c>
      <c r="H39" s="194" t="s">
        <v>18</v>
      </c>
      <c r="I39" s="191"/>
      <c r="J39" s="192"/>
      <c r="K39" s="34">
        <v>3888</v>
      </c>
      <c r="L39" s="47"/>
      <c r="M39" s="47"/>
      <c r="N39" s="47"/>
      <c r="O39" s="47"/>
      <c r="P39" s="38"/>
      <c r="Q39" s="38"/>
      <c r="R39" s="39"/>
    </row>
    <row r="40" spans="1:18" x14ac:dyDescent="0.25">
      <c r="A40" s="34">
        <v>19</v>
      </c>
      <c r="B40" s="34" t="s">
        <v>18</v>
      </c>
      <c r="C40" s="33" t="s">
        <v>30</v>
      </c>
      <c r="D40" s="33" t="s">
        <v>110</v>
      </c>
      <c r="E40" s="33" t="s">
        <v>304</v>
      </c>
      <c r="F40" s="33" t="s">
        <v>45</v>
      </c>
      <c r="G40" s="52" t="s">
        <v>135</v>
      </c>
      <c r="H40" s="194" t="s">
        <v>18</v>
      </c>
      <c r="I40" s="191"/>
      <c r="J40" s="192"/>
      <c r="K40" s="34">
        <v>3888</v>
      </c>
      <c r="L40" s="47"/>
      <c r="M40" s="47"/>
      <c r="N40" s="47"/>
      <c r="O40" s="47"/>
      <c r="P40" s="38"/>
      <c r="Q40" s="38"/>
      <c r="R40" s="39"/>
    </row>
    <row r="41" spans="1:18" x14ac:dyDescent="0.25">
      <c r="A41" s="34">
        <v>20</v>
      </c>
      <c r="B41" s="34" t="s">
        <v>18</v>
      </c>
      <c r="C41" s="33" t="s">
        <v>30</v>
      </c>
      <c r="D41" s="33" t="s">
        <v>110</v>
      </c>
      <c r="E41" s="33" t="s">
        <v>305</v>
      </c>
      <c r="F41" s="33" t="s">
        <v>45</v>
      </c>
      <c r="G41" s="52" t="s">
        <v>39</v>
      </c>
      <c r="H41" s="194" t="s">
        <v>18</v>
      </c>
      <c r="I41" s="191"/>
      <c r="J41" s="192"/>
      <c r="K41" s="34">
        <v>3888</v>
      </c>
      <c r="L41" s="47"/>
      <c r="M41" s="47"/>
      <c r="N41" s="47"/>
      <c r="O41" s="47"/>
      <c r="P41" s="38"/>
      <c r="Q41" s="38"/>
      <c r="R41" s="39"/>
    </row>
    <row r="42" spans="1:18" x14ac:dyDescent="0.25">
      <c r="A42" s="34">
        <v>21</v>
      </c>
      <c r="B42" s="34" t="s">
        <v>18</v>
      </c>
      <c r="C42" s="33" t="s">
        <v>30</v>
      </c>
      <c r="D42" s="33" t="s">
        <v>110</v>
      </c>
      <c r="E42" s="33" t="s">
        <v>131</v>
      </c>
      <c r="F42" s="33" t="s">
        <v>45</v>
      </c>
      <c r="G42" s="52" t="s">
        <v>306</v>
      </c>
      <c r="H42" s="190" t="s">
        <v>18</v>
      </c>
      <c r="I42" s="191"/>
      <c r="J42" s="192"/>
      <c r="K42" s="34">
        <v>3888</v>
      </c>
      <c r="L42" s="47"/>
      <c r="M42" s="47"/>
      <c r="N42" s="47"/>
      <c r="O42" s="47"/>
      <c r="P42" s="38"/>
      <c r="Q42" s="38"/>
      <c r="R42" s="39"/>
    </row>
    <row r="43" spans="1:18" x14ac:dyDescent="0.25">
      <c r="A43" s="34">
        <v>22</v>
      </c>
      <c r="B43" s="34" t="s">
        <v>18</v>
      </c>
      <c r="C43" s="33" t="s">
        <v>30</v>
      </c>
      <c r="D43" s="33" t="s">
        <v>149</v>
      </c>
      <c r="E43" s="33" t="s">
        <v>151</v>
      </c>
      <c r="F43" s="33" t="s">
        <v>45</v>
      </c>
      <c r="G43" s="52" t="s">
        <v>39</v>
      </c>
      <c r="H43" s="190" t="s">
        <v>18</v>
      </c>
      <c r="I43" s="191"/>
      <c r="J43" s="192"/>
      <c r="K43" s="37">
        <v>7</v>
      </c>
      <c r="L43" s="47"/>
      <c r="M43" s="47"/>
      <c r="N43" s="47"/>
      <c r="O43" s="47"/>
      <c r="P43" s="38"/>
      <c r="Q43" s="38"/>
      <c r="R43" s="39"/>
    </row>
    <row r="44" spans="1:18" x14ac:dyDescent="0.25">
      <c r="A44" s="34">
        <v>23</v>
      </c>
      <c r="B44" s="34" t="s">
        <v>18</v>
      </c>
      <c r="C44" s="33" t="s">
        <v>206</v>
      </c>
      <c r="D44" s="33" t="s">
        <v>207</v>
      </c>
      <c r="E44" s="33" t="s">
        <v>307</v>
      </c>
      <c r="F44" s="33" t="s">
        <v>45</v>
      </c>
      <c r="G44" s="33" t="s">
        <v>129</v>
      </c>
      <c r="H44" s="190" t="s">
        <v>308</v>
      </c>
      <c r="I44" s="191"/>
      <c r="J44" s="192"/>
      <c r="K44" s="37">
        <v>23</v>
      </c>
      <c r="L44" s="47"/>
      <c r="M44" s="47"/>
      <c r="N44" s="47"/>
      <c r="O44" s="47"/>
      <c r="P44" s="38"/>
      <c r="Q44" s="38"/>
      <c r="R44" s="39"/>
    </row>
    <row r="45" spans="1:18" x14ac:dyDescent="0.25">
      <c r="A45" s="34">
        <v>24</v>
      </c>
      <c r="B45" s="34" t="s">
        <v>18</v>
      </c>
      <c r="C45" s="33" t="s">
        <v>206</v>
      </c>
      <c r="D45" s="33" t="s">
        <v>207</v>
      </c>
      <c r="E45" s="33" t="s">
        <v>297</v>
      </c>
      <c r="F45" s="33" t="s">
        <v>45</v>
      </c>
      <c r="G45" s="52" t="s">
        <v>39</v>
      </c>
      <c r="H45" s="193" t="s">
        <v>452</v>
      </c>
      <c r="I45" s="181"/>
      <c r="J45" s="182"/>
      <c r="K45" s="37">
        <v>1</v>
      </c>
      <c r="L45" s="47"/>
      <c r="M45" s="47"/>
      <c r="N45" s="47"/>
      <c r="O45" s="47"/>
      <c r="P45" s="38"/>
      <c r="Q45" s="38"/>
      <c r="R45" s="39"/>
    </row>
    <row r="46" spans="1:18" x14ac:dyDescent="0.25">
      <c r="A46" s="34">
        <v>25</v>
      </c>
      <c r="B46" s="34" t="s">
        <v>18</v>
      </c>
      <c r="C46" s="33" t="s">
        <v>206</v>
      </c>
      <c r="D46" s="33" t="s">
        <v>207</v>
      </c>
      <c r="E46" s="33" t="s">
        <v>309</v>
      </c>
      <c r="F46" s="33" t="s">
        <v>45</v>
      </c>
      <c r="G46" s="52" t="s">
        <v>39</v>
      </c>
      <c r="H46" s="193" t="s">
        <v>452</v>
      </c>
      <c r="I46" s="181"/>
      <c r="J46" s="182"/>
      <c r="K46" s="37">
        <v>1</v>
      </c>
      <c r="L46" s="47"/>
      <c r="M46" s="47"/>
      <c r="N46" s="47"/>
      <c r="O46" s="47"/>
      <c r="P46" s="38"/>
      <c r="Q46" s="38"/>
      <c r="R46" s="39"/>
    </row>
    <row r="47" spans="1:18" ht="16.5" x14ac:dyDescent="0.35">
      <c r="A47" s="34">
        <v>26</v>
      </c>
      <c r="B47" s="34" t="s">
        <v>18</v>
      </c>
      <c r="C47" s="33" t="s">
        <v>206</v>
      </c>
      <c r="D47" s="33" t="s">
        <v>207</v>
      </c>
      <c r="E47" s="33" t="s">
        <v>310</v>
      </c>
      <c r="F47" s="33" t="s">
        <v>45</v>
      </c>
      <c r="G47" s="48" t="s">
        <v>293</v>
      </c>
      <c r="H47" s="190" t="s">
        <v>453</v>
      </c>
      <c r="I47" s="191"/>
      <c r="J47" s="192"/>
      <c r="K47" s="37">
        <v>1</v>
      </c>
      <c r="L47" s="47"/>
      <c r="M47" s="47"/>
      <c r="N47" s="47"/>
      <c r="O47" s="47"/>
      <c r="P47" s="38"/>
      <c r="Q47" s="38"/>
      <c r="R47" s="39"/>
    </row>
    <row r="48" spans="1:18" ht="16.5" x14ac:dyDescent="0.35">
      <c r="A48" s="34">
        <v>27</v>
      </c>
      <c r="B48" s="34" t="s">
        <v>18</v>
      </c>
      <c r="C48" s="33" t="s">
        <v>206</v>
      </c>
      <c r="D48" s="33" t="s">
        <v>207</v>
      </c>
      <c r="E48" s="33" t="s">
        <v>313</v>
      </c>
      <c r="F48" s="33" t="s">
        <v>45</v>
      </c>
      <c r="G48" s="48" t="s">
        <v>312</v>
      </c>
      <c r="H48" s="190" t="s">
        <v>311</v>
      </c>
      <c r="I48" s="191"/>
      <c r="J48" s="192"/>
      <c r="K48" s="37">
        <v>3</v>
      </c>
      <c r="L48" s="47"/>
      <c r="M48" s="47"/>
      <c r="N48" s="47"/>
      <c r="O48" s="47"/>
      <c r="P48" s="38"/>
      <c r="Q48" s="38"/>
      <c r="R48" s="39"/>
    </row>
    <row r="49" spans="1:18" x14ac:dyDescent="0.25">
      <c r="A49" s="34">
        <v>28</v>
      </c>
      <c r="B49" s="34" t="s">
        <v>18</v>
      </c>
      <c r="C49" s="33" t="s">
        <v>99</v>
      </c>
      <c r="D49" s="33" t="s">
        <v>111</v>
      </c>
      <c r="E49" s="52" t="s">
        <v>142</v>
      </c>
      <c r="F49" s="33" t="s">
        <v>45</v>
      </c>
      <c r="G49" s="52" t="s">
        <v>144</v>
      </c>
      <c r="H49" s="190" t="s">
        <v>18</v>
      </c>
      <c r="I49" s="191"/>
      <c r="J49" s="192"/>
      <c r="K49" s="39">
        <v>500</v>
      </c>
      <c r="L49" s="47"/>
      <c r="M49" s="47"/>
      <c r="N49" s="47"/>
      <c r="O49" s="47"/>
      <c r="P49" s="38"/>
      <c r="Q49" s="38"/>
      <c r="R49" s="39"/>
    </row>
    <row r="50" spans="1:18" x14ac:dyDescent="0.25">
      <c r="A50" s="34">
        <v>29</v>
      </c>
      <c r="B50" s="34" t="s">
        <v>18</v>
      </c>
      <c r="C50" s="33" t="s">
        <v>99</v>
      </c>
      <c r="D50" s="33" t="s">
        <v>111</v>
      </c>
      <c r="E50" s="52" t="s">
        <v>314</v>
      </c>
      <c r="F50" s="33" t="s">
        <v>45</v>
      </c>
      <c r="G50" s="52" t="s">
        <v>144</v>
      </c>
      <c r="H50" s="190" t="s">
        <v>18</v>
      </c>
      <c r="I50" s="191"/>
      <c r="J50" s="192"/>
      <c r="K50" s="39">
        <v>917</v>
      </c>
      <c r="L50" s="47"/>
      <c r="M50" s="47"/>
      <c r="N50" s="47"/>
      <c r="O50" s="47"/>
      <c r="P50" s="38"/>
      <c r="Q50" s="38"/>
      <c r="R50" s="39"/>
    </row>
    <row r="51" spans="1:18" x14ac:dyDescent="0.25">
      <c r="A51" s="34">
        <v>30</v>
      </c>
      <c r="B51" s="34" t="s">
        <v>18</v>
      </c>
      <c r="C51" s="33" t="s">
        <v>99</v>
      </c>
      <c r="D51" s="33" t="s">
        <v>111</v>
      </c>
      <c r="E51" s="52" t="s">
        <v>143</v>
      </c>
      <c r="F51" s="33" t="s">
        <v>45</v>
      </c>
      <c r="G51" s="52" t="s">
        <v>129</v>
      </c>
      <c r="H51" s="190" t="s">
        <v>18</v>
      </c>
      <c r="I51" s="191"/>
      <c r="J51" s="192"/>
      <c r="K51" s="39">
        <v>1085</v>
      </c>
      <c r="L51" s="47"/>
      <c r="M51" s="47"/>
      <c r="N51" s="47"/>
      <c r="O51" s="47"/>
      <c r="P51" s="38"/>
      <c r="Q51" s="38"/>
      <c r="R51" s="39"/>
    </row>
    <row r="52" spans="1:18" x14ac:dyDescent="0.25">
      <c r="A52" s="34">
        <v>31</v>
      </c>
      <c r="B52" s="34" t="s">
        <v>18</v>
      </c>
      <c r="C52" s="33" t="s">
        <v>99</v>
      </c>
      <c r="D52" s="33" t="s">
        <v>111</v>
      </c>
      <c r="E52" s="52" t="s">
        <v>315</v>
      </c>
      <c r="F52" s="33" t="s">
        <v>45</v>
      </c>
      <c r="G52" s="37" t="s">
        <v>302</v>
      </c>
      <c r="H52" s="190" t="s">
        <v>18</v>
      </c>
      <c r="I52" s="191"/>
      <c r="J52" s="192"/>
      <c r="K52" s="39">
        <v>1386</v>
      </c>
      <c r="L52" s="47"/>
      <c r="M52" s="47"/>
      <c r="N52" s="47"/>
      <c r="O52" s="47"/>
      <c r="P52" s="38"/>
      <c r="Q52" s="38"/>
      <c r="R52" s="39"/>
    </row>
    <row r="53" spans="1:18" ht="16.5" x14ac:dyDescent="0.35">
      <c r="A53" s="18"/>
      <c r="B53" s="18"/>
      <c r="C53" s="19"/>
      <c r="D53" s="19"/>
      <c r="E53" s="63"/>
      <c r="F53" s="19"/>
      <c r="G53" s="10"/>
      <c r="H53" s="13"/>
      <c r="I53" s="20"/>
      <c r="J53" s="20"/>
      <c r="K53" s="20"/>
      <c r="L53" s="26"/>
      <c r="M53" s="26"/>
      <c r="N53" s="27"/>
      <c r="O53" s="28"/>
      <c r="P53" s="21"/>
      <c r="Q53" s="21"/>
      <c r="R53" s="22"/>
    </row>
    <row r="54" spans="1:18" x14ac:dyDescent="0.25">
      <c r="K54" s="188" t="s">
        <v>11</v>
      </c>
      <c r="L54" s="188"/>
      <c r="M54" s="188"/>
      <c r="N54" s="188"/>
      <c r="O54" s="188"/>
      <c r="P54" s="188"/>
      <c r="Q54" s="106" t="s">
        <v>7</v>
      </c>
      <c r="R54" s="106" t="s">
        <v>5</v>
      </c>
    </row>
    <row r="55" spans="1:18" x14ac:dyDescent="0.25">
      <c r="K55" s="189"/>
      <c r="L55" s="189"/>
      <c r="M55" s="189"/>
      <c r="N55" s="189"/>
      <c r="O55" s="189"/>
      <c r="P55" s="189"/>
      <c r="Q55" s="8"/>
      <c r="R55" s="105"/>
    </row>
    <row r="56" spans="1:18" x14ac:dyDescent="0.25">
      <c r="K56" s="176"/>
      <c r="L56" s="176"/>
      <c r="M56" s="176"/>
      <c r="N56" s="176"/>
      <c r="O56" s="176"/>
      <c r="P56" s="176"/>
      <c r="Q56" s="104"/>
      <c r="R56" s="104"/>
    </row>
    <row r="57" spans="1:18" x14ac:dyDescent="0.25">
      <c r="K57" s="188" t="s">
        <v>14</v>
      </c>
      <c r="L57" s="188"/>
      <c r="M57" s="188"/>
      <c r="N57" s="188"/>
      <c r="O57" s="188"/>
      <c r="P57" s="188"/>
      <c r="Q57" s="106" t="s">
        <v>7</v>
      </c>
      <c r="R57" s="106" t="s">
        <v>5</v>
      </c>
    </row>
    <row r="58" spans="1:18" x14ac:dyDescent="0.25">
      <c r="A58" s="1"/>
      <c r="B58" s="1"/>
      <c r="C58" s="1"/>
      <c r="D58" s="1"/>
      <c r="E58" s="1"/>
      <c r="F58" s="1"/>
      <c r="G58" s="1"/>
      <c r="K58" s="189"/>
      <c r="L58" s="189"/>
      <c r="M58" s="189"/>
      <c r="N58" s="189"/>
      <c r="O58" s="189"/>
      <c r="P58" s="189"/>
      <c r="Q58" s="105"/>
      <c r="R58" s="105"/>
    </row>
    <row r="59" spans="1:18" x14ac:dyDescent="0.25">
      <c r="A59" s="1"/>
      <c r="B59" s="1"/>
      <c r="C59" s="1"/>
      <c r="D59" s="1"/>
      <c r="E59" s="1"/>
      <c r="F59" s="1"/>
      <c r="G59" s="1"/>
    </row>
    <row r="60" spans="1:18" x14ac:dyDescent="0.25">
      <c r="A60" s="1"/>
      <c r="B60" s="1"/>
      <c r="C60" s="1"/>
      <c r="D60" s="1"/>
      <c r="E60" s="1"/>
      <c r="F60" s="1"/>
      <c r="G60" s="1"/>
      <c r="K60" s="176"/>
      <c r="L60" s="176"/>
      <c r="M60" s="176"/>
      <c r="N60" s="176"/>
      <c r="O60" s="176"/>
      <c r="P60" s="176"/>
      <c r="Q60" s="104"/>
      <c r="R60" s="104"/>
    </row>
    <row r="61" spans="1:18" x14ac:dyDescent="0.25">
      <c r="A61" s="1"/>
      <c r="B61" s="1"/>
      <c r="C61" s="1"/>
      <c r="D61" s="1"/>
      <c r="E61" s="1"/>
      <c r="F61" s="1"/>
      <c r="G61" s="1"/>
      <c r="K61" s="104"/>
      <c r="L61" s="104"/>
      <c r="M61" s="104"/>
      <c r="N61" s="104"/>
      <c r="O61" s="104"/>
      <c r="P61" s="104"/>
      <c r="Q61" s="104"/>
      <c r="R61" s="104"/>
    </row>
  </sheetData>
  <mergeCells count="45">
    <mergeCell ref="H19:J19"/>
    <mergeCell ref="H20:J20"/>
    <mergeCell ref="H21:J21"/>
    <mergeCell ref="K26:P26"/>
    <mergeCell ref="K27:P27"/>
    <mergeCell ref="H22:J22"/>
    <mergeCell ref="K28:P28"/>
    <mergeCell ref="K30:P30"/>
    <mergeCell ref="K24:P24"/>
    <mergeCell ref="K25:P25"/>
    <mergeCell ref="H45:J45"/>
    <mergeCell ref="H41:J41"/>
    <mergeCell ref="H42:J42"/>
    <mergeCell ref="H43:J43"/>
    <mergeCell ref="H44:J44"/>
    <mergeCell ref="H37:J37"/>
    <mergeCell ref="H38:J38"/>
    <mergeCell ref="H39:J39"/>
    <mergeCell ref="H46:J46"/>
    <mergeCell ref="H47:J47"/>
    <mergeCell ref="H6:J6"/>
    <mergeCell ref="H11:J11"/>
    <mergeCell ref="H7:J7"/>
    <mergeCell ref="H8:J8"/>
    <mergeCell ref="H9:J9"/>
    <mergeCell ref="H10:J10"/>
    <mergeCell ref="H12:J12"/>
    <mergeCell ref="H13:J13"/>
    <mergeCell ref="H14:J14"/>
    <mergeCell ref="H15:J15"/>
    <mergeCell ref="H16:J16"/>
    <mergeCell ref="H17:J17"/>
    <mergeCell ref="H18:J18"/>
    <mergeCell ref="H40:J40"/>
    <mergeCell ref="H51:J51"/>
    <mergeCell ref="H52:J52"/>
    <mergeCell ref="K57:P57"/>
    <mergeCell ref="K60:P60"/>
    <mergeCell ref="H48:J48"/>
    <mergeCell ref="K54:P54"/>
    <mergeCell ref="K55:P55"/>
    <mergeCell ref="K56:P56"/>
    <mergeCell ref="K58:P58"/>
    <mergeCell ref="H49:J49"/>
    <mergeCell ref="H50:J50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8"/>
  <sheetViews>
    <sheetView view="pageLayout" zoomScale="115" zoomScaleNormal="100" zoomScalePageLayoutView="115" workbookViewId="0">
      <selection activeCell="R1" sqref="A1:R19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43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3050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7.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115">
        <v>1</v>
      </c>
      <c r="B7" s="37" t="s">
        <v>18</v>
      </c>
      <c r="C7" s="33" t="s">
        <v>433</v>
      </c>
      <c r="D7" s="33" t="s">
        <v>434</v>
      </c>
      <c r="E7" s="115" t="s">
        <v>465</v>
      </c>
      <c r="F7" s="115" t="s">
        <v>466</v>
      </c>
      <c r="G7" s="33" t="s">
        <v>39</v>
      </c>
      <c r="H7" s="194" t="s">
        <v>467</v>
      </c>
      <c r="I7" s="195"/>
      <c r="J7" s="196"/>
      <c r="K7" s="37">
        <v>2</v>
      </c>
      <c r="L7" s="37"/>
      <c r="M7" s="37"/>
      <c r="N7" s="37"/>
      <c r="O7" s="37"/>
      <c r="P7" s="38"/>
      <c r="Q7" s="38"/>
      <c r="R7" s="39"/>
    </row>
    <row r="8" spans="1:18" x14ac:dyDescent="0.25">
      <c r="A8" s="115">
        <v>2</v>
      </c>
      <c r="B8" s="37" t="s">
        <v>18</v>
      </c>
      <c r="C8" s="33" t="s">
        <v>433</v>
      </c>
      <c r="D8" s="33" t="s">
        <v>434</v>
      </c>
      <c r="E8" s="115" t="s">
        <v>465</v>
      </c>
      <c r="F8" s="33" t="s">
        <v>265</v>
      </c>
      <c r="G8" s="33" t="s">
        <v>468</v>
      </c>
      <c r="H8" s="194" t="s">
        <v>469</v>
      </c>
      <c r="I8" s="195"/>
      <c r="J8" s="196"/>
      <c r="K8" s="37">
        <v>1</v>
      </c>
      <c r="L8" s="37"/>
      <c r="M8" s="37"/>
      <c r="N8" s="37"/>
      <c r="O8" s="37"/>
      <c r="P8" s="38"/>
      <c r="Q8" s="38"/>
      <c r="R8" s="39"/>
    </row>
    <row r="9" spans="1:18" ht="7.5" customHeight="1" x14ac:dyDescent="0.35">
      <c r="A9" s="18"/>
      <c r="B9" s="18"/>
      <c r="C9" s="19"/>
      <c r="D9" s="19"/>
      <c r="E9" s="25"/>
      <c r="F9" s="19"/>
      <c r="G9" s="10"/>
      <c r="H9" s="13"/>
      <c r="I9" s="20"/>
      <c r="J9" s="20"/>
      <c r="K9" s="20"/>
      <c r="L9" s="26"/>
      <c r="M9" s="26"/>
      <c r="N9" s="27"/>
      <c r="O9" s="28"/>
      <c r="P9" s="21"/>
      <c r="Q9" s="21"/>
      <c r="R9" s="22"/>
    </row>
    <row r="10" spans="1:18" x14ac:dyDescent="0.25">
      <c r="K10" s="188" t="s">
        <v>11</v>
      </c>
      <c r="L10" s="188"/>
      <c r="M10" s="188"/>
      <c r="N10" s="188"/>
      <c r="O10" s="188"/>
      <c r="P10" s="188"/>
      <c r="Q10" s="143" t="s">
        <v>7</v>
      </c>
      <c r="R10" s="143" t="s">
        <v>5</v>
      </c>
    </row>
    <row r="11" spans="1:18" x14ac:dyDescent="0.25">
      <c r="K11" s="189"/>
      <c r="L11" s="189"/>
      <c r="M11" s="189"/>
      <c r="N11" s="189"/>
      <c r="O11" s="189"/>
      <c r="P11" s="189"/>
      <c r="Q11" s="8"/>
      <c r="R11" s="145"/>
    </row>
    <row r="12" spans="1:18" x14ac:dyDescent="0.25">
      <c r="K12" s="176"/>
      <c r="L12" s="176"/>
      <c r="M12" s="176"/>
      <c r="N12" s="176"/>
      <c r="O12" s="176"/>
      <c r="P12" s="176"/>
      <c r="Q12" s="144"/>
      <c r="R12" s="144"/>
    </row>
    <row r="13" spans="1:18" x14ac:dyDescent="0.25">
      <c r="K13" s="188" t="s">
        <v>14</v>
      </c>
      <c r="L13" s="188"/>
      <c r="M13" s="188"/>
      <c r="N13" s="188"/>
      <c r="O13" s="188"/>
      <c r="P13" s="188"/>
      <c r="Q13" s="143" t="s">
        <v>7</v>
      </c>
      <c r="R13" s="143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189"/>
      <c r="L14" s="189"/>
      <c r="M14" s="189"/>
      <c r="N14" s="189"/>
      <c r="O14" s="189"/>
      <c r="P14" s="189"/>
      <c r="Q14" s="145"/>
      <c r="R14" s="145"/>
    </row>
    <row r="15" spans="1:18" x14ac:dyDescent="0.25">
      <c r="A15" s="1"/>
      <c r="B15" s="1"/>
      <c r="C15" s="1"/>
      <c r="D15" s="1"/>
      <c r="E15" s="1"/>
      <c r="F15" s="1"/>
      <c r="G15" s="1"/>
    </row>
    <row r="16" spans="1:18" ht="2.25" customHeight="1" x14ac:dyDescent="0.25">
      <c r="A16" s="1"/>
      <c r="B16" s="1"/>
      <c r="C16" s="1"/>
      <c r="D16" s="1"/>
      <c r="E16" s="1"/>
      <c r="F16" s="1"/>
      <c r="G16" s="1"/>
      <c r="K16" s="176"/>
      <c r="L16" s="176"/>
      <c r="M16" s="176"/>
      <c r="N16" s="176"/>
      <c r="O16" s="176"/>
      <c r="P16" s="176"/>
      <c r="Q16" s="144"/>
      <c r="R16" s="144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144"/>
      <c r="R17" s="144"/>
    </row>
    <row r="18" spans="1:18" x14ac:dyDescent="0.25">
      <c r="B18" s="1"/>
      <c r="C18" s="1"/>
      <c r="D18" s="1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"/>
    </row>
  </sheetData>
  <mergeCells count="9">
    <mergeCell ref="H6:J6"/>
    <mergeCell ref="H7:J7"/>
    <mergeCell ref="K13:P13"/>
    <mergeCell ref="K14:P14"/>
    <mergeCell ref="K16:P16"/>
    <mergeCell ref="H8:J8"/>
    <mergeCell ref="K10:P10"/>
    <mergeCell ref="K11:P11"/>
    <mergeCell ref="K12:P12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6"/>
  <sheetViews>
    <sheetView showWhiteSpace="0" view="pageLayout" zoomScale="115" zoomScaleNormal="100" zoomScalePageLayoutView="115" workbookViewId="0">
      <selection activeCell="K13" sqref="K1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1.28515625" customWidth="1"/>
    <col min="4" max="4" width="10.2851562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3020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78" t="s">
        <v>43</v>
      </c>
      <c r="I6" s="78" t="s">
        <v>17</v>
      </c>
      <c r="J6" s="78" t="s">
        <v>6</v>
      </c>
      <c r="K6" s="15" t="s">
        <v>40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16.5" hidden="1" x14ac:dyDescent="0.35">
      <c r="A7" s="34">
        <v>1</v>
      </c>
      <c r="B7" s="34" t="s">
        <v>57</v>
      </c>
      <c r="C7" s="33" t="s">
        <v>51</v>
      </c>
      <c r="D7" s="33" t="s">
        <v>38</v>
      </c>
      <c r="E7" s="48" t="s">
        <v>52</v>
      </c>
      <c r="F7" s="48" t="s">
        <v>42</v>
      </c>
      <c r="G7" s="36" t="s">
        <v>53</v>
      </c>
      <c r="H7" s="36" t="s">
        <v>54</v>
      </c>
      <c r="I7" s="37">
        <v>10</v>
      </c>
      <c r="J7" s="37">
        <v>6000</v>
      </c>
      <c r="K7" s="37">
        <v>125</v>
      </c>
      <c r="L7" s="49">
        <v>750</v>
      </c>
      <c r="M7" s="49">
        <v>702</v>
      </c>
      <c r="N7" s="50">
        <f>(L7-M7)/M7</f>
        <v>6.8376068376068383E-2</v>
      </c>
      <c r="O7" s="49" t="s">
        <v>18</v>
      </c>
      <c r="P7" s="38"/>
      <c r="Q7" s="38"/>
      <c r="R7" s="39"/>
    </row>
    <row r="8" spans="1:18" ht="16.5" hidden="1" x14ac:dyDescent="0.35">
      <c r="A8" s="34">
        <v>2</v>
      </c>
      <c r="B8" s="34" t="s">
        <v>57</v>
      </c>
      <c r="C8" s="33" t="s">
        <v>51</v>
      </c>
      <c r="D8" s="33" t="s">
        <v>38</v>
      </c>
      <c r="E8" s="48" t="s">
        <v>52</v>
      </c>
      <c r="F8" s="48" t="s">
        <v>42</v>
      </c>
      <c r="G8" s="36" t="s">
        <v>53</v>
      </c>
      <c r="H8" s="36" t="s">
        <v>60</v>
      </c>
      <c r="I8" s="37">
        <v>10</v>
      </c>
      <c r="J8" s="37">
        <v>1000</v>
      </c>
      <c r="K8" s="37">
        <v>1</v>
      </c>
      <c r="L8" s="49">
        <v>2</v>
      </c>
      <c r="M8" s="49">
        <v>2</v>
      </c>
      <c r="N8" s="50">
        <f>(L8-M8)/M8</f>
        <v>0</v>
      </c>
      <c r="O8" s="49" t="s">
        <v>18</v>
      </c>
      <c r="P8" s="38"/>
      <c r="Q8" s="38"/>
      <c r="R8" s="39"/>
    </row>
    <row r="9" spans="1:18" ht="16.5" x14ac:dyDescent="0.35">
      <c r="A9" s="34">
        <v>1</v>
      </c>
      <c r="B9" s="34" t="s">
        <v>18</v>
      </c>
      <c r="C9" s="33" t="s">
        <v>30</v>
      </c>
      <c r="D9" s="33" t="s">
        <v>110</v>
      </c>
      <c r="E9" s="48" t="s">
        <v>38</v>
      </c>
      <c r="F9" s="48" t="s">
        <v>42</v>
      </c>
      <c r="G9" s="48" t="s">
        <v>135</v>
      </c>
      <c r="H9" s="36">
        <v>110</v>
      </c>
      <c r="I9" s="34">
        <v>8</v>
      </c>
      <c r="J9" s="37">
        <v>2128</v>
      </c>
      <c r="K9" s="37">
        <v>4</v>
      </c>
      <c r="L9" s="49"/>
      <c r="M9" s="49"/>
      <c r="N9" s="50"/>
      <c r="O9" s="48"/>
      <c r="P9" s="38"/>
      <c r="Q9" s="38"/>
      <c r="R9" s="39"/>
    </row>
    <row r="10" spans="1:18" ht="16.5" x14ac:dyDescent="0.35">
      <c r="A10" s="34">
        <v>2</v>
      </c>
      <c r="B10" s="34" t="s">
        <v>18</v>
      </c>
      <c r="C10" s="33" t="s">
        <v>30</v>
      </c>
      <c r="D10" s="33" t="s">
        <v>110</v>
      </c>
      <c r="E10" s="48" t="s">
        <v>38</v>
      </c>
      <c r="F10" s="48" t="s">
        <v>42</v>
      </c>
      <c r="G10" s="48" t="s">
        <v>135</v>
      </c>
      <c r="H10" s="36">
        <v>110</v>
      </c>
      <c r="I10" s="34">
        <v>8</v>
      </c>
      <c r="J10" s="37">
        <v>2432</v>
      </c>
      <c r="K10" s="37">
        <v>10</v>
      </c>
      <c r="L10" s="49"/>
      <c r="M10" s="49"/>
      <c r="N10" s="50"/>
      <c r="O10" s="48"/>
      <c r="P10" s="38"/>
      <c r="Q10" s="38"/>
      <c r="R10" s="39"/>
    </row>
    <row r="11" spans="1:18" ht="16.5" x14ac:dyDescent="0.35">
      <c r="A11" s="34">
        <v>3</v>
      </c>
      <c r="B11" s="34" t="s">
        <v>18</v>
      </c>
      <c r="C11" s="33" t="s">
        <v>30</v>
      </c>
      <c r="D11" s="33" t="s">
        <v>110</v>
      </c>
      <c r="E11" s="48" t="s">
        <v>163</v>
      </c>
      <c r="F11" s="48" t="s">
        <v>42</v>
      </c>
      <c r="G11" s="34" t="s">
        <v>133</v>
      </c>
      <c r="H11" s="36">
        <v>40</v>
      </c>
      <c r="I11" s="34">
        <v>3</v>
      </c>
      <c r="J11" s="37">
        <v>2860</v>
      </c>
      <c r="K11" s="37">
        <v>108</v>
      </c>
      <c r="L11" s="49"/>
      <c r="M11" s="49"/>
      <c r="N11" s="50"/>
      <c r="O11" s="48"/>
      <c r="P11" s="38"/>
      <c r="Q11" s="38"/>
      <c r="R11" s="39"/>
    </row>
    <row r="12" spans="1:18" ht="16.5" hidden="1" x14ac:dyDescent="0.35">
      <c r="A12" s="34">
        <v>4</v>
      </c>
      <c r="B12" s="34" t="s">
        <v>57</v>
      </c>
      <c r="C12" s="33"/>
      <c r="D12" s="33"/>
      <c r="E12" s="48"/>
      <c r="F12" s="48"/>
      <c r="G12" s="36"/>
      <c r="H12" s="36"/>
      <c r="I12" s="37"/>
      <c r="J12" s="37"/>
      <c r="K12" s="37"/>
      <c r="L12" s="49"/>
      <c r="M12" s="49"/>
      <c r="N12" s="50"/>
      <c r="O12" s="49"/>
      <c r="P12" s="38"/>
      <c r="Q12" s="38"/>
      <c r="R12" s="39"/>
    </row>
    <row r="13" spans="1:18" ht="16.5" x14ac:dyDescent="0.35">
      <c r="A13" s="34">
        <v>4</v>
      </c>
      <c r="B13" s="34" t="s">
        <v>18</v>
      </c>
      <c r="C13" s="33" t="s">
        <v>69</v>
      </c>
      <c r="D13" s="33" t="s">
        <v>166</v>
      </c>
      <c r="E13" s="48" t="s">
        <v>167</v>
      </c>
      <c r="F13" s="48" t="s">
        <v>42</v>
      </c>
      <c r="G13" s="34" t="s">
        <v>133</v>
      </c>
      <c r="H13" s="36">
        <v>110</v>
      </c>
      <c r="I13" s="34" t="s">
        <v>18</v>
      </c>
      <c r="J13" s="37">
        <v>3000</v>
      </c>
      <c r="K13" s="37">
        <v>4</v>
      </c>
      <c r="L13" s="49"/>
      <c r="M13" s="49"/>
      <c r="N13" s="50"/>
      <c r="O13" s="48" t="s">
        <v>478</v>
      </c>
      <c r="P13" s="38"/>
      <c r="Q13" s="38"/>
      <c r="R13" s="39"/>
    </row>
    <row r="14" spans="1:18" ht="16.5" x14ac:dyDescent="0.35">
      <c r="A14" s="34">
        <v>5</v>
      </c>
      <c r="B14" s="34" t="s">
        <v>18</v>
      </c>
      <c r="C14" s="33" t="s">
        <v>69</v>
      </c>
      <c r="D14" s="33" t="s">
        <v>164</v>
      </c>
      <c r="E14" s="48" t="s">
        <v>165</v>
      </c>
      <c r="F14" s="48" t="s">
        <v>42</v>
      </c>
      <c r="G14" s="34" t="s">
        <v>133</v>
      </c>
      <c r="H14" s="36">
        <v>110</v>
      </c>
      <c r="I14" s="34">
        <v>5</v>
      </c>
      <c r="J14" s="37">
        <v>3000</v>
      </c>
      <c r="K14" s="37">
        <v>2</v>
      </c>
      <c r="L14" s="49"/>
      <c r="M14" s="49"/>
      <c r="N14" s="50"/>
      <c r="O14" s="48"/>
      <c r="P14" s="38"/>
      <c r="Q14" s="38"/>
      <c r="R14" s="39"/>
    </row>
    <row r="15" spans="1:18" ht="16.5" x14ac:dyDescent="0.35">
      <c r="A15" s="34">
        <v>6</v>
      </c>
      <c r="B15" s="34"/>
      <c r="C15" s="33" t="s">
        <v>148</v>
      </c>
      <c r="D15" s="33" t="s">
        <v>149</v>
      </c>
      <c r="E15" s="48" t="s">
        <v>168</v>
      </c>
      <c r="F15" s="48" t="s">
        <v>42</v>
      </c>
      <c r="G15" s="34" t="s">
        <v>133</v>
      </c>
      <c r="H15" s="36">
        <v>110</v>
      </c>
      <c r="I15" s="34">
        <v>5</v>
      </c>
      <c r="J15" s="37">
        <v>6000</v>
      </c>
      <c r="K15" s="37">
        <v>1</v>
      </c>
      <c r="L15" s="49"/>
      <c r="M15" s="49"/>
      <c r="N15" s="50"/>
      <c r="O15" s="48"/>
      <c r="P15" s="38"/>
      <c r="Q15" s="38"/>
      <c r="R15" s="39"/>
    </row>
    <row r="16" spans="1:18" x14ac:dyDescent="0.25">
      <c r="R16" s="1"/>
    </row>
    <row r="17" spans="1:18" x14ac:dyDescent="0.25">
      <c r="K17" s="188" t="s">
        <v>11</v>
      </c>
      <c r="L17" s="188"/>
      <c r="M17" s="188"/>
      <c r="N17" s="188"/>
      <c r="O17" s="188"/>
      <c r="P17" s="188"/>
      <c r="Q17" s="75" t="s">
        <v>7</v>
      </c>
      <c r="R17" s="75" t="s">
        <v>5</v>
      </c>
    </row>
    <row r="18" spans="1:18" x14ac:dyDescent="0.25">
      <c r="K18" s="189"/>
      <c r="L18" s="189"/>
      <c r="M18" s="189"/>
      <c r="N18" s="189"/>
      <c r="O18" s="189"/>
      <c r="P18" s="189"/>
      <c r="Q18" s="8"/>
      <c r="R18" s="76"/>
    </row>
    <row r="19" spans="1:18" x14ac:dyDescent="0.25">
      <c r="K19" s="188"/>
      <c r="L19" s="188"/>
      <c r="M19" s="188"/>
      <c r="N19" s="188"/>
      <c r="O19" s="188"/>
      <c r="P19" s="188"/>
      <c r="Q19" s="75"/>
      <c r="R19" s="75"/>
    </row>
    <row r="21" spans="1:18" x14ac:dyDescent="0.25">
      <c r="A21" s="1"/>
      <c r="B21" s="1"/>
      <c r="C21" s="1"/>
      <c r="D21" s="1"/>
      <c r="E21" s="1"/>
      <c r="F21" s="1"/>
      <c r="G21" s="1"/>
      <c r="K21" s="188" t="s">
        <v>14</v>
      </c>
      <c r="L21" s="188"/>
      <c r="M21" s="188"/>
      <c r="N21" s="188"/>
      <c r="O21" s="188"/>
      <c r="P21" s="188"/>
      <c r="Q21" s="75" t="s">
        <v>7</v>
      </c>
      <c r="R21" s="75" t="s">
        <v>5</v>
      </c>
    </row>
    <row r="22" spans="1:18" x14ac:dyDescent="0.25">
      <c r="A22" s="1"/>
      <c r="B22" s="1"/>
      <c r="C22" s="1"/>
      <c r="D22" s="1"/>
      <c r="E22" s="1"/>
      <c r="F22" s="1"/>
      <c r="G22" s="1"/>
      <c r="K22" s="189"/>
      <c r="L22" s="189"/>
      <c r="M22" s="189"/>
      <c r="N22" s="189"/>
      <c r="O22" s="189"/>
      <c r="P22" s="189"/>
      <c r="Q22" s="76"/>
      <c r="R22" s="76"/>
    </row>
    <row r="23" spans="1:18" x14ac:dyDescent="0.25">
      <c r="A23" s="1"/>
      <c r="B23" s="1"/>
      <c r="C23" s="1"/>
      <c r="D23" s="1"/>
      <c r="E23" s="1"/>
      <c r="F23" s="1"/>
      <c r="G23" s="1"/>
      <c r="K23" s="188"/>
      <c r="L23" s="188"/>
      <c r="M23" s="188"/>
      <c r="N23" s="188"/>
      <c r="O23" s="188"/>
      <c r="P23" s="188"/>
      <c r="Q23" s="75"/>
      <c r="R23" s="75"/>
    </row>
    <row r="24" spans="1:18" x14ac:dyDescent="0.25">
      <c r="A24" s="1"/>
      <c r="B24" s="1"/>
      <c r="C24" s="1"/>
      <c r="D24" s="1"/>
      <c r="E24" s="1"/>
      <c r="F24" s="1"/>
      <c r="G24" s="1"/>
      <c r="K24" s="6"/>
      <c r="L24" s="6"/>
      <c r="M24" s="6"/>
      <c r="N24" s="6"/>
      <c r="O24" s="6"/>
      <c r="P24" s="6"/>
      <c r="Q24" s="77"/>
      <c r="R24" s="77"/>
    </row>
    <row r="25" spans="1:18" x14ac:dyDescent="0.25">
      <c r="B25" s="1"/>
      <c r="C25" s="1"/>
      <c r="D25" s="1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1"/>
    </row>
    <row r="26" spans="1:18" x14ac:dyDescent="0.25"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mergeCells count="6">
    <mergeCell ref="K23:P23"/>
    <mergeCell ref="K17:P17"/>
    <mergeCell ref="K18:P18"/>
    <mergeCell ref="K19:P19"/>
    <mergeCell ref="K21:P21"/>
    <mergeCell ref="K22:P22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"/>
  <sheetViews>
    <sheetView view="pageLayout" zoomScaleNormal="100" workbookViewId="0">
      <selection activeCell="H10" sqref="H10:J10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3010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3.7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316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115">
        <v>1</v>
      </c>
      <c r="B7" s="37" t="s">
        <v>18</v>
      </c>
      <c r="C7" s="33" t="s">
        <v>30</v>
      </c>
      <c r="D7" s="33" t="s">
        <v>96</v>
      </c>
      <c r="E7" s="33" t="s">
        <v>123</v>
      </c>
      <c r="F7" s="33" t="s">
        <v>158</v>
      </c>
      <c r="G7" s="37" t="s">
        <v>128</v>
      </c>
      <c r="H7" s="194" t="s">
        <v>18</v>
      </c>
      <c r="I7" s="191"/>
      <c r="J7" s="192"/>
      <c r="K7" s="37">
        <v>1000</v>
      </c>
      <c r="L7" s="37"/>
      <c r="M7" s="37"/>
      <c r="N7" s="37"/>
      <c r="O7" s="37"/>
      <c r="P7" s="38"/>
      <c r="Q7" s="38"/>
      <c r="R7" s="39"/>
    </row>
    <row r="8" spans="1:18" x14ac:dyDescent="0.25">
      <c r="A8" s="115">
        <v>2</v>
      </c>
      <c r="B8" s="37" t="s">
        <v>18</v>
      </c>
      <c r="C8" s="33" t="s">
        <v>99</v>
      </c>
      <c r="D8" s="33" t="s">
        <v>100</v>
      </c>
      <c r="E8" s="33" t="s">
        <v>159</v>
      </c>
      <c r="F8" s="33" t="s">
        <v>158</v>
      </c>
      <c r="G8" s="115" t="s">
        <v>95</v>
      </c>
      <c r="H8" s="198" t="s">
        <v>18</v>
      </c>
      <c r="I8" s="199"/>
      <c r="J8" s="199"/>
      <c r="K8" s="37">
        <v>38</v>
      </c>
      <c r="L8" s="37"/>
      <c r="M8" s="37"/>
      <c r="N8" s="37"/>
      <c r="O8" s="37"/>
      <c r="P8" s="38"/>
      <c r="Q8" s="38"/>
      <c r="R8" s="39"/>
    </row>
    <row r="9" spans="1:18" ht="4.5" customHeight="1" x14ac:dyDescent="0.25">
      <c r="A9" s="71"/>
      <c r="B9" s="72"/>
      <c r="C9" s="19"/>
      <c r="D9" s="19"/>
      <c r="E9" s="19"/>
      <c r="F9" s="19"/>
      <c r="G9" s="71"/>
      <c r="H9" s="186"/>
      <c r="I9" s="187"/>
      <c r="J9" s="187"/>
      <c r="K9" s="72"/>
      <c r="L9" s="72"/>
      <c r="M9" s="72"/>
      <c r="N9" s="72"/>
      <c r="O9" s="72"/>
      <c r="P9" s="108"/>
      <c r="Q9" s="108"/>
      <c r="R9" s="109"/>
    </row>
    <row r="10" spans="1:18" ht="40.5" x14ac:dyDescent="0.35">
      <c r="A10" s="4" t="s">
        <v>3</v>
      </c>
      <c r="B10" s="15" t="s">
        <v>34</v>
      </c>
      <c r="C10" s="4" t="s">
        <v>15</v>
      </c>
      <c r="D10" s="4" t="s">
        <v>21</v>
      </c>
      <c r="E10" s="4" t="s">
        <v>12</v>
      </c>
      <c r="F10" s="4" t="s">
        <v>4</v>
      </c>
      <c r="G10" s="4" t="s">
        <v>10</v>
      </c>
      <c r="H10" s="177" t="s">
        <v>37</v>
      </c>
      <c r="I10" s="178"/>
      <c r="J10" s="179"/>
      <c r="K10" s="15" t="s">
        <v>316</v>
      </c>
      <c r="L10" s="15" t="s">
        <v>26</v>
      </c>
      <c r="M10" s="15" t="s">
        <v>27</v>
      </c>
      <c r="N10" s="15" t="s">
        <v>25</v>
      </c>
      <c r="O10" s="15" t="s">
        <v>20</v>
      </c>
      <c r="P10" s="2" t="s">
        <v>8</v>
      </c>
      <c r="Q10" s="2" t="s">
        <v>9</v>
      </c>
      <c r="R10" s="9" t="s">
        <v>13</v>
      </c>
    </row>
    <row r="11" spans="1:18" ht="28.5" x14ac:dyDescent="0.25">
      <c r="A11" s="115">
        <v>3</v>
      </c>
      <c r="B11" s="37" t="s">
        <v>18</v>
      </c>
      <c r="C11" s="37" t="s">
        <v>226</v>
      </c>
      <c r="D11" s="100" t="s">
        <v>365</v>
      </c>
      <c r="E11" s="100" t="s">
        <v>366</v>
      </c>
      <c r="F11" s="33" t="s">
        <v>56</v>
      </c>
      <c r="G11" s="115" t="s">
        <v>95</v>
      </c>
      <c r="H11" s="172" t="s">
        <v>364</v>
      </c>
      <c r="I11" s="197">
        <v>6000</v>
      </c>
      <c r="J11" s="197"/>
      <c r="K11" s="37">
        <v>2</v>
      </c>
      <c r="L11" s="37">
        <v>7</v>
      </c>
      <c r="M11" s="37">
        <v>6</v>
      </c>
      <c r="N11" s="80">
        <f>(L11-M11)/M11</f>
        <v>0.16666666666666666</v>
      </c>
      <c r="O11" s="37"/>
      <c r="P11" s="38"/>
      <c r="Q11" s="38"/>
      <c r="R11" s="39"/>
    </row>
    <row r="12" spans="1:18" ht="7.5" customHeight="1" x14ac:dyDescent="0.35">
      <c r="A12" s="18"/>
      <c r="B12" s="18"/>
      <c r="C12" s="19"/>
      <c r="D12" s="19"/>
      <c r="E12" s="25"/>
      <c r="F12" s="19"/>
      <c r="G12" s="10"/>
      <c r="H12" s="13"/>
      <c r="I12" s="20"/>
      <c r="J12" s="20"/>
      <c r="K12" s="20"/>
      <c r="L12" s="26"/>
      <c r="M12" s="26"/>
      <c r="N12" s="27"/>
      <c r="O12" s="28"/>
      <c r="P12" s="21"/>
      <c r="Q12" s="21"/>
      <c r="R12" s="22"/>
    </row>
    <row r="13" spans="1:18" x14ac:dyDescent="0.25">
      <c r="K13" s="188" t="s">
        <v>11</v>
      </c>
      <c r="L13" s="188"/>
      <c r="M13" s="188"/>
      <c r="N13" s="188"/>
      <c r="O13" s="188"/>
      <c r="P13" s="188"/>
      <c r="Q13" s="75" t="s">
        <v>7</v>
      </c>
      <c r="R13" s="75" t="s">
        <v>5</v>
      </c>
    </row>
    <row r="14" spans="1:18" x14ac:dyDescent="0.25">
      <c r="K14" s="189"/>
      <c r="L14" s="189"/>
      <c r="M14" s="189"/>
      <c r="N14" s="189"/>
      <c r="O14" s="189"/>
      <c r="P14" s="189"/>
      <c r="Q14" s="8"/>
      <c r="R14" s="76"/>
    </row>
    <row r="15" spans="1:18" x14ac:dyDescent="0.25">
      <c r="K15" s="176"/>
      <c r="L15" s="176"/>
      <c r="M15" s="176"/>
      <c r="N15" s="176"/>
      <c r="O15" s="176"/>
      <c r="P15" s="176"/>
      <c r="Q15" s="77"/>
      <c r="R15" s="77"/>
    </row>
    <row r="16" spans="1:18" x14ac:dyDescent="0.25">
      <c r="K16" s="188" t="s">
        <v>14</v>
      </c>
      <c r="L16" s="188"/>
      <c r="M16" s="188"/>
      <c r="N16" s="188"/>
      <c r="O16" s="188"/>
      <c r="P16" s="188"/>
      <c r="Q16" s="75" t="s">
        <v>7</v>
      </c>
      <c r="R16" s="75" t="s">
        <v>5</v>
      </c>
    </row>
    <row r="17" spans="1:18" x14ac:dyDescent="0.25">
      <c r="A17" s="1"/>
      <c r="B17" s="1"/>
      <c r="C17" s="1"/>
      <c r="D17" s="1"/>
      <c r="E17" s="1"/>
      <c r="F17" s="1"/>
      <c r="G17" s="1"/>
      <c r="K17" s="189"/>
      <c r="L17" s="189"/>
      <c r="M17" s="189"/>
      <c r="N17" s="189"/>
      <c r="O17" s="189"/>
      <c r="P17" s="189"/>
      <c r="Q17" s="76"/>
      <c r="R17" s="76"/>
    </row>
    <row r="18" spans="1:18" x14ac:dyDescent="0.25">
      <c r="A18" s="1"/>
      <c r="B18" s="1"/>
      <c r="C18" s="1"/>
      <c r="D18" s="1"/>
      <c r="E18" s="1"/>
      <c r="F18" s="1"/>
      <c r="G18" s="1"/>
    </row>
    <row r="19" spans="1:18" ht="2.25" customHeight="1" x14ac:dyDescent="0.25">
      <c r="A19" s="1"/>
      <c r="B19" s="1"/>
      <c r="C19" s="1"/>
      <c r="D19" s="1"/>
      <c r="E19" s="1"/>
      <c r="F19" s="1"/>
      <c r="G19" s="1"/>
      <c r="K19" s="176"/>
      <c r="L19" s="176"/>
      <c r="M19" s="176"/>
      <c r="N19" s="176"/>
      <c r="O19" s="176"/>
      <c r="P19" s="176"/>
      <c r="Q19" s="77"/>
      <c r="R19" s="77"/>
    </row>
    <row r="20" spans="1:18" x14ac:dyDescent="0.25">
      <c r="A20" s="1"/>
      <c r="B20" s="1"/>
      <c r="C20" s="1"/>
      <c r="D20" s="1"/>
      <c r="E20" s="1"/>
      <c r="F20" s="1"/>
      <c r="G20" s="1"/>
      <c r="K20" s="6"/>
      <c r="L20" s="6"/>
      <c r="M20" s="6"/>
      <c r="N20" s="6"/>
      <c r="O20" s="6"/>
      <c r="P20" s="6"/>
      <c r="Q20" s="77"/>
      <c r="R20" s="77"/>
    </row>
    <row r="21" spans="1:18" x14ac:dyDescent="0.25">
      <c r="B21" s="1"/>
      <c r="C21" s="1"/>
      <c r="D21" s="1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12">
    <mergeCell ref="H6:J6"/>
    <mergeCell ref="H7:J7"/>
    <mergeCell ref="H8:J8"/>
    <mergeCell ref="H9:J9"/>
    <mergeCell ref="H10:J10"/>
    <mergeCell ref="I11:J11"/>
    <mergeCell ref="K19:P19"/>
    <mergeCell ref="K13:P13"/>
    <mergeCell ref="K14:P14"/>
    <mergeCell ref="K15:P15"/>
    <mergeCell ref="K16:P16"/>
    <mergeCell ref="K17:P17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"/>
  <sheetViews>
    <sheetView view="pageLayout" zoomScale="130" zoomScaleNormal="100" zoomScalePageLayoutView="130" workbookViewId="0">
      <selection activeCell="H9" sqref="H9:J9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10202</v>
      </c>
      <c r="M2" s="14">
        <v>2090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273</v>
      </c>
      <c r="M3" s="14"/>
      <c r="N3" s="14"/>
      <c r="O3" s="10"/>
      <c r="P3" s="10"/>
      <c r="R3" s="1"/>
    </row>
    <row r="4" spans="1:18" ht="17.2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33.75" customHeight="1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43">
        <v>1</v>
      </c>
      <c r="B7" s="44" t="s">
        <v>18</v>
      </c>
      <c r="C7" s="7" t="s">
        <v>193</v>
      </c>
      <c r="D7" s="14" t="s">
        <v>18</v>
      </c>
      <c r="E7" s="7" t="s">
        <v>344</v>
      </c>
      <c r="F7" s="14" t="s">
        <v>18</v>
      </c>
      <c r="G7" s="14" t="s">
        <v>18</v>
      </c>
      <c r="H7" s="200" t="s">
        <v>345</v>
      </c>
      <c r="I7" s="201"/>
      <c r="J7" s="202"/>
      <c r="K7" s="44">
        <v>4</v>
      </c>
      <c r="L7" s="44"/>
      <c r="M7" s="44"/>
      <c r="N7" s="44"/>
      <c r="O7" s="44"/>
      <c r="P7" s="45"/>
      <c r="Q7" s="45"/>
      <c r="R7" s="46"/>
    </row>
    <row r="8" spans="1:18" x14ac:dyDescent="0.25">
      <c r="A8" s="43">
        <v>2</v>
      </c>
      <c r="B8" s="44" t="s">
        <v>18</v>
      </c>
      <c r="C8" s="7" t="s">
        <v>193</v>
      </c>
      <c r="D8" s="14" t="s">
        <v>18</v>
      </c>
      <c r="E8" s="7" t="s">
        <v>344</v>
      </c>
      <c r="F8" s="14" t="s">
        <v>18</v>
      </c>
      <c r="G8" s="14" t="s">
        <v>18</v>
      </c>
      <c r="H8" s="200" t="s">
        <v>346</v>
      </c>
      <c r="I8" s="201"/>
      <c r="J8" s="202"/>
      <c r="K8" s="44">
        <v>4</v>
      </c>
      <c r="L8" s="44"/>
      <c r="M8" s="44"/>
      <c r="N8" s="44"/>
      <c r="O8" s="44"/>
      <c r="P8" s="45"/>
      <c r="Q8" s="45"/>
      <c r="R8" s="46"/>
    </row>
    <row r="9" spans="1:18" x14ac:dyDescent="0.25">
      <c r="A9" s="43">
        <v>3</v>
      </c>
      <c r="B9" s="44" t="s">
        <v>18</v>
      </c>
      <c r="C9" s="7" t="s">
        <v>193</v>
      </c>
      <c r="D9" s="14" t="s">
        <v>18</v>
      </c>
      <c r="E9" s="7" t="s">
        <v>194</v>
      </c>
      <c r="F9" s="14" t="s">
        <v>18</v>
      </c>
      <c r="G9" s="14" t="s">
        <v>18</v>
      </c>
      <c r="H9" s="194" t="s">
        <v>18</v>
      </c>
      <c r="I9" s="191"/>
      <c r="J9" s="192"/>
      <c r="K9" s="44">
        <v>16</v>
      </c>
      <c r="L9" s="44"/>
      <c r="M9" s="44"/>
      <c r="N9" s="44"/>
      <c r="O9" s="44"/>
      <c r="P9" s="45"/>
      <c r="Q9" s="45"/>
      <c r="R9" s="46"/>
    </row>
    <row r="10" spans="1:18" ht="25.5" customHeight="1" x14ac:dyDescent="0.25">
      <c r="A10" s="43">
        <v>4</v>
      </c>
      <c r="B10" s="44" t="s">
        <v>18</v>
      </c>
      <c r="C10" s="7" t="s">
        <v>193</v>
      </c>
      <c r="D10" s="14" t="s">
        <v>18</v>
      </c>
      <c r="E10" s="7" t="s">
        <v>195</v>
      </c>
      <c r="F10" s="14" t="s">
        <v>18</v>
      </c>
      <c r="G10" s="14" t="s">
        <v>18</v>
      </c>
      <c r="H10" s="203" t="s">
        <v>196</v>
      </c>
      <c r="I10" s="204"/>
      <c r="J10" s="205"/>
      <c r="K10" s="44">
        <v>5</v>
      </c>
      <c r="L10" s="44"/>
      <c r="M10" s="44"/>
      <c r="N10" s="44"/>
      <c r="O10" s="44"/>
      <c r="P10" s="45"/>
      <c r="Q10" s="45"/>
      <c r="R10" s="46"/>
    </row>
    <row r="11" spans="1:18" ht="7.5" customHeight="1" x14ac:dyDescent="0.35">
      <c r="A11" s="18"/>
      <c r="B11" s="18"/>
      <c r="C11" s="19"/>
      <c r="D11" s="19"/>
      <c r="E11" s="25"/>
      <c r="F11" s="19"/>
      <c r="G11" s="10"/>
      <c r="H11" s="13"/>
      <c r="I11" s="20"/>
      <c r="J11" s="20"/>
      <c r="K11" s="20"/>
      <c r="L11" s="26"/>
      <c r="M11" s="26"/>
      <c r="N11" s="27"/>
      <c r="O11" s="28"/>
      <c r="P11" s="21"/>
      <c r="Q11" s="21"/>
      <c r="R11" s="22"/>
    </row>
    <row r="12" spans="1:18" x14ac:dyDescent="0.25">
      <c r="K12" s="188" t="s">
        <v>11</v>
      </c>
      <c r="L12" s="188"/>
      <c r="M12" s="188"/>
      <c r="N12" s="188"/>
      <c r="O12" s="188"/>
      <c r="P12" s="188"/>
      <c r="Q12" s="75" t="s">
        <v>7</v>
      </c>
      <c r="R12" s="75" t="s">
        <v>5</v>
      </c>
    </row>
    <row r="13" spans="1:18" x14ac:dyDescent="0.25">
      <c r="K13" s="189"/>
      <c r="L13" s="189"/>
      <c r="M13" s="189"/>
      <c r="N13" s="189"/>
      <c r="O13" s="189"/>
      <c r="P13" s="189"/>
      <c r="Q13" s="8"/>
      <c r="R13" s="76"/>
    </row>
    <row r="14" spans="1:18" x14ac:dyDescent="0.25">
      <c r="K14" s="176"/>
      <c r="L14" s="176"/>
      <c r="M14" s="176"/>
      <c r="N14" s="176"/>
      <c r="O14" s="176"/>
      <c r="P14" s="176"/>
      <c r="Q14" s="77"/>
      <c r="R14" s="77"/>
    </row>
    <row r="15" spans="1:18" x14ac:dyDescent="0.25">
      <c r="K15" s="188" t="s">
        <v>14</v>
      </c>
      <c r="L15" s="188"/>
      <c r="M15" s="188"/>
      <c r="N15" s="188"/>
      <c r="O15" s="188"/>
      <c r="P15" s="188"/>
      <c r="Q15" s="75" t="s">
        <v>7</v>
      </c>
      <c r="R15" s="75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189"/>
      <c r="L16" s="189"/>
      <c r="M16" s="189"/>
      <c r="N16" s="189"/>
      <c r="O16" s="189"/>
      <c r="P16" s="189"/>
      <c r="Q16" s="76"/>
      <c r="R16" s="76"/>
    </row>
    <row r="17" spans="1:18" x14ac:dyDescent="0.25">
      <c r="A17" s="1"/>
      <c r="B17" s="1"/>
      <c r="C17" s="1"/>
      <c r="D17" s="1"/>
      <c r="E17" s="1"/>
      <c r="F17" s="1"/>
      <c r="G17" s="1"/>
    </row>
    <row r="18" spans="1:18" ht="2.25" customHeight="1" x14ac:dyDescent="0.25">
      <c r="A18" s="1"/>
      <c r="B18" s="1"/>
      <c r="C18" s="1"/>
      <c r="D18" s="1"/>
      <c r="E18" s="1"/>
      <c r="F18" s="1"/>
      <c r="G18" s="1"/>
      <c r="K18" s="176"/>
      <c r="L18" s="176"/>
      <c r="M18" s="176"/>
      <c r="N18" s="176"/>
      <c r="O18" s="176"/>
      <c r="P18" s="176"/>
      <c r="Q18" s="77"/>
      <c r="R18" s="77"/>
    </row>
    <row r="19" spans="1:18" x14ac:dyDescent="0.25">
      <c r="A19" s="1"/>
      <c r="B19" s="1"/>
      <c r="C19" s="1"/>
      <c r="D19" s="1"/>
      <c r="E19" s="1"/>
      <c r="F19" s="1"/>
      <c r="G19" s="1"/>
      <c r="K19" s="6"/>
      <c r="L19" s="6"/>
      <c r="M19" s="6"/>
      <c r="N19" s="6"/>
      <c r="O19" s="6"/>
      <c r="P19" s="6"/>
      <c r="Q19" s="77"/>
      <c r="R19" s="77"/>
    </row>
    <row r="20" spans="1:18" x14ac:dyDescent="0.25">
      <c r="B20" s="1"/>
      <c r="C20" s="1"/>
      <c r="D20" s="1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1"/>
    </row>
  </sheetData>
  <mergeCells count="11">
    <mergeCell ref="H6:J6"/>
    <mergeCell ref="H7:J7"/>
    <mergeCell ref="H8:J8"/>
    <mergeCell ref="K18:P18"/>
    <mergeCell ref="H9:J9"/>
    <mergeCell ref="H10:J10"/>
    <mergeCell ref="K16:P16"/>
    <mergeCell ref="K12:P12"/>
    <mergeCell ref="K13:P13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115"/>
  <sheetViews>
    <sheetView view="pageLayout" topLeftCell="A133" zoomScaleNormal="100" workbookViewId="0">
      <selection activeCell="J145" sqref="J145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9.42578125" customWidth="1"/>
    <col min="4" max="4" width="10.7109375" customWidth="1"/>
    <col min="5" max="5" width="10.42578125" customWidth="1"/>
    <col min="6" max="6" width="10.140625" customWidth="1"/>
    <col min="7" max="7" width="8.85546875" customWidth="1"/>
    <col min="8" max="8" width="6.5703125" customWidth="1"/>
    <col min="9" max="9" width="5.85546875" customWidth="1"/>
    <col min="10" max="10" width="7.85546875" customWidth="1"/>
    <col min="11" max="11" width="7.5703125" bestFit="1" customWidth="1"/>
    <col min="12" max="12" width="7.140625" customWidth="1"/>
    <col min="13" max="13" width="7.42578125" customWidth="1"/>
    <col min="14" max="14" width="7.140625" customWidth="1"/>
    <col min="15" max="15" width="5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7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10202</v>
      </c>
      <c r="M2" s="14">
        <v>2080</v>
      </c>
      <c r="N2" s="14">
        <v>1</v>
      </c>
      <c r="O2" s="10"/>
      <c r="P2" s="10"/>
      <c r="R2" s="1"/>
    </row>
    <row r="3" spans="1:18" ht="15" customHeight="1" x14ac:dyDescent="0.25">
      <c r="K3" s="14" t="s">
        <v>0</v>
      </c>
      <c r="L3" s="14" t="s">
        <v>273</v>
      </c>
      <c r="M3" s="14"/>
      <c r="N3" s="14"/>
      <c r="O3" s="10"/>
      <c r="P3" s="10"/>
      <c r="R3" s="1"/>
    </row>
    <row r="4" spans="1:18" ht="16.5" customHeight="1" x14ac:dyDescent="0.25">
      <c r="K4" s="14" t="s">
        <v>1</v>
      </c>
      <c r="L4" s="14">
        <v>0</v>
      </c>
      <c r="M4" s="14" t="s">
        <v>44</v>
      </c>
      <c r="N4" s="14" t="s">
        <v>145</v>
      </c>
      <c r="O4" s="10"/>
      <c r="P4" s="10"/>
      <c r="R4" s="1"/>
    </row>
    <row r="5" spans="1:18" ht="15.75" customHeight="1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19</v>
      </c>
      <c r="H6" s="3" t="s">
        <v>31</v>
      </c>
      <c r="I6" s="16" t="s">
        <v>32</v>
      </c>
      <c r="J6" s="3" t="s">
        <v>33</v>
      </c>
      <c r="K6" s="15" t="s">
        <v>40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x14ac:dyDescent="0.25">
      <c r="A7" s="34">
        <v>1</v>
      </c>
      <c r="B7" s="34" t="s">
        <v>18</v>
      </c>
      <c r="C7" s="52" t="s">
        <v>30</v>
      </c>
      <c r="D7" s="52" t="s">
        <v>96</v>
      </c>
      <c r="E7" s="83" t="s">
        <v>65</v>
      </c>
      <c r="F7" s="52" t="s">
        <v>36</v>
      </c>
      <c r="G7" s="34" t="s">
        <v>102</v>
      </c>
      <c r="H7" s="34" t="s">
        <v>106</v>
      </c>
      <c r="I7" s="34">
        <v>5.6</v>
      </c>
      <c r="J7" s="52" t="s">
        <v>62</v>
      </c>
      <c r="K7" s="34">
        <v>88</v>
      </c>
      <c r="L7" s="51"/>
      <c r="M7" s="51"/>
      <c r="N7" s="51"/>
      <c r="O7" s="51"/>
      <c r="P7" s="5"/>
      <c r="Q7" s="5"/>
      <c r="R7" s="9"/>
    </row>
    <row r="8" spans="1:18" x14ac:dyDescent="0.25">
      <c r="A8" s="34">
        <v>2</v>
      </c>
      <c r="B8" s="34" t="s">
        <v>18</v>
      </c>
      <c r="C8" s="52" t="s">
        <v>30</v>
      </c>
      <c r="D8" s="52" t="s">
        <v>96</v>
      </c>
      <c r="E8" s="83" t="s">
        <v>66</v>
      </c>
      <c r="F8" s="52" t="s">
        <v>67</v>
      </c>
      <c r="G8" s="34" t="s">
        <v>71</v>
      </c>
      <c r="H8" s="34" t="s">
        <v>73</v>
      </c>
      <c r="I8" s="34">
        <v>5.6</v>
      </c>
      <c r="J8" s="52" t="s">
        <v>62</v>
      </c>
      <c r="K8" s="34">
        <v>88</v>
      </c>
      <c r="L8" s="51"/>
      <c r="M8" s="51"/>
      <c r="N8" s="51"/>
      <c r="O8" s="51"/>
      <c r="P8" s="5"/>
      <c r="Q8" s="5"/>
      <c r="R8" s="9"/>
    </row>
    <row r="9" spans="1:18" ht="40.5" x14ac:dyDescent="0.25">
      <c r="A9" s="34">
        <v>3</v>
      </c>
      <c r="B9" s="34" t="s">
        <v>18</v>
      </c>
      <c r="C9" s="52" t="s">
        <v>30</v>
      </c>
      <c r="D9" s="83" t="s">
        <v>371</v>
      </c>
      <c r="E9" s="83" t="s">
        <v>65</v>
      </c>
      <c r="F9" s="52" t="s">
        <v>78</v>
      </c>
      <c r="G9" s="34" t="s">
        <v>369</v>
      </c>
      <c r="H9" s="34" t="s">
        <v>368</v>
      </c>
      <c r="I9" s="34">
        <v>5.6</v>
      </c>
      <c r="J9" s="52" t="s">
        <v>62</v>
      </c>
      <c r="K9" s="34">
        <v>76</v>
      </c>
      <c r="L9" s="51"/>
      <c r="M9" s="51"/>
      <c r="N9" s="51"/>
      <c r="O9" s="51"/>
      <c r="P9" s="5"/>
      <c r="Q9" s="5"/>
      <c r="R9" s="9"/>
    </row>
    <row r="10" spans="1:18" ht="40.5" x14ac:dyDescent="0.25">
      <c r="A10" s="34">
        <v>4</v>
      </c>
      <c r="B10" s="34" t="s">
        <v>18</v>
      </c>
      <c r="C10" s="52" t="s">
        <v>30</v>
      </c>
      <c r="D10" s="83" t="s">
        <v>371</v>
      </c>
      <c r="E10" s="83" t="s">
        <v>79</v>
      </c>
      <c r="F10" s="83" t="s">
        <v>79</v>
      </c>
      <c r="G10" s="34" t="s">
        <v>18</v>
      </c>
      <c r="H10" s="34" t="s">
        <v>109</v>
      </c>
      <c r="I10" s="34" t="s">
        <v>18</v>
      </c>
      <c r="J10" s="52" t="s">
        <v>62</v>
      </c>
      <c r="K10" s="34">
        <v>76</v>
      </c>
      <c r="L10" s="51"/>
      <c r="M10" s="51"/>
      <c r="N10" s="51"/>
      <c r="O10" s="51"/>
      <c r="P10" s="5"/>
      <c r="Q10" s="5"/>
      <c r="R10" s="9"/>
    </row>
    <row r="11" spans="1:18" x14ac:dyDescent="0.25">
      <c r="A11" s="34">
        <v>5</v>
      </c>
      <c r="B11" s="34" t="s">
        <v>18</v>
      </c>
      <c r="C11" s="52" t="s">
        <v>30</v>
      </c>
      <c r="D11" s="52" t="s">
        <v>96</v>
      </c>
      <c r="E11" s="83" t="s">
        <v>66</v>
      </c>
      <c r="F11" s="52" t="s">
        <v>67</v>
      </c>
      <c r="G11" s="34" t="s">
        <v>71</v>
      </c>
      <c r="H11" s="34" t="s">
        <v>130</v>
      </c>
      <c r="I11" s="34">
        <v>5.6</v>
      </c>
      <c r="J11" s="52" t="s">
        <v>62</v>
      </c>
      <c r="K11" s="34">
        <v>234</v>
      </c>
      <c r="L11" s="51"/>
      <c r="M11" s="51"/>
      <c r="N11" s="51"/>
      <c r="O11" s="51"/>
      <c r="P11" s="5"/>
      <c r="Q11" s="5"/>
      <c r="R11" s="9"/>
    </row>
    <row r="12" spans="1:18" x14ac:dyDescent="0.25">
      <c r="A12" s="34">
        <v>6</v>
      </c>
      <c r="B12" s="34" t="s">
        <v>18</v>
      </c>
      <c r="C12" s="52" t="s">
        <v>30</v>
      </c>
      <c r="D12" s="52" t="s">
        <v>96</v>
      </c>
      <c r="E12" s="83" t="s">
        <v>65</v>
      </c>
      <c r="F12" s="52" t="s">
        <v>36</v>
      </c>
      <c r="G12" s="34" t="s">
        <v>102</v>
      </c>
      <c r="H12" s="34" t="s">
        <v>103</v>
      </c>
      <c r="I12" s="34">
        <v>5.6</v>
      </c>
      <c r="J12" s="52" t="s">
        <v>62</v>
      </c>
      <c r="K12" s="34">
        <v>50</v>
      </c>
      <c r="L12" s="51"/>
      <c r="M12" s="51"/>
      <c r="N12" s="51"/>
      <c r="O12" s="51"/>
      <c r="P12" s="5"/>
      <c r="Q12" s="5"/>
      <c r="R12" s="9"/>
    </row>
    <row r="13" spans="1:18" x14ac:dyDescent="0.25">
      <c r="A13" s="34">
        <v>7</v>
      </c>
      <c r="B13" s="34" t="s">
        <v>18</v>
      </c>
      <c r="C13" s="52" t="s">
        <v>30</v>
      </c>
      <c r="D13" s="52" t="s">
        <v>96</v>
      </c>
      <c r="E13" s="83" t="s">
        <v>65</v>
      </c>
      <c r="F13" s="52" t="s">
        <v>36</v>
      </c>
      <c r="G13" s="34" t="s">
        <v>102</v>
      </c>
      <c r="H13" s="34" t="s">
        <v>81</v>
      </c>
      <c r="I13" s="34">
        <v>5.6</v>
      </c>
      <c r="J13" s="52" t="s">
        <v>62</v>
      </c>
      <c r="K13" s="34">
        <v>20</v>
      </c>
      <c r="L13" s="51"/>
      <c r="M13" s="51"/>
      <c r="N13" s="51"/>
      <c r="O13" s="51"/>
      <c r="P13" s="5"/>
      <c r="Q13" s="5"/>
      <c r="R13" s="9"/>
    </row>
    <row r="14" spans="1:18" x14ac:dyDescent="0.25">
      <c r="A14" s="34">
        <v>8</v>
      </c>
      <c r="B14" s="34" t="s">
        <v>18</v>
      </c>
      <c r="C14" s="52" t="s">
        <v>30</v>
      </c>
      <c r="D14" s="52" t="s">
        <v>96</v>
      </c>
      <c r="E14" s="83" t="s">
        <v>66</v>
      </c>
      <c r="F14" s="52" t="s">
        <v>67</v>
      </c>
      <c r="G14" s="34" t="s">
        <v>71</v>
      </c>
      <c r="H14" s="34" t="s">
        <v>70</v>
      </c>
      <c r="I14" s="34">
        <v>5.6</v>
      </c>
      <c r="J14" s="52" t="s">
        <v>62</v>
      </c>
      <c r="K14" s="34">
        <v>109</v>
      </c>
      <c r="L14" s="51"/>
      <c r="M14" s="51"/>
      <c r="N14" s="51"/>
      <c r="O14" s="51"/>
      <c r="P14" s="5"/>
      <c r="Q14" s="5"/>
      <c r="R14" s="9"/>
    </row>
    <row r="15" spans="1:18" x14ac:dyDescent="0.25">
      <c r="A15" s="34">
        <v>9</v>
      </c>
      <c r="B15" s="34" t="s">
        <v>18</v>
      </c>
      <c r="C15" s="52" t="s">
        <v>30</v>
      </c>
      <c r="D15" s="52" t="s">
        <v>98</v>
      </c>
      <c r="E15" s="5" t="s">
        <v>65</v>
      </c>
      <c r="F15" s="5" t="s">
        <v>36</v>
      </c>
      <c r="G15" s="34" t="s">
        <v>102</v>
      </c>
      <c r="H15" s="94" t="s">
        <v>105</v>
      </c>
      <c r="I15" s="34">
        <v>5.6</v>
      </c>
      <c r="J15" s="52" t="s">
        <v>62</v>
      </c>
      <c r="K15" s="73">
        <v>87</v>
      </c>
      <c r="L15" s="51"/>
      <c r="M15" s="51"/>
      <c r="N15" s="51"/>
      <c r="O15" s="51"/>
      <c r="P15" s="5"/>
      <c r="Q15" s="5"/>
      <c r="R15" s="9"/>
    </row>
    <row r="16" spans="1:18" x14ac:dyDescent="0.25">
      <c r="A16" s="34">
        <v>10</v>
      </c>
      <c r="B16" s="34" t="s">
        <v>18</v>
      </c>
      <c r="C16" s="52" t="s">
        <v>30</v>
      </c>
      <c r="D16" s="52" t="s">
        <v>98</v>
      </c>
      <c r="E16" s="5" t="s">
        <v>66</v>
      </c>
      <c r="F16" s="5" t="s">
        <v>67</v>
      </c>
      <c r="G16" s="34" t="s">
        <v>71</v>
      </c>
      <c r="H16" s="94" t="s">
        <v>70</v>
      </c>
      <c r="I16" s="34">
        <v>5.6</v>
      </c>
      <c r="J16" s="52" t="s">
        <v>62</v>
      </c>
      <c r="K16" s="73">
        <v>87</v>
      </c>
      <c r="L16" s="51"/>
      <c r="M16" s="51"/>
      <c r="N16" s="51"/>
      <c r="O16" s="51"/>
      <c r="P16" s="5"/>
      <c r="Q16" s="5"/>
      <c r="R16" s="9"/>
    </row>
    <row r="17" spans="1:18" x14ac:dyDescent="0.25">
      <c r="A17" s="34">
        <v>11</v>
      </c>
      <c r="B17" s="34" t="s">
        <v>18</v>
      </c>
      <c r="C17" s="52" t="s">
        <v>30</v>
      </c>
      <c r="D17" s="52" t="s">
        <v>98</v>
      </c>
      <c r="E17" s="5" t="s">
        <v>72</v>
      </c>
      <c r="F17" s="5" t="s">
        <v>77</v>
      </c>
      <c r="G17" s="34" t="s">
        <v>76</v>
      </c>
      <c r="H17" s="94" t="s">
        <v>370</v>
      </c>
      <c r="I17" s="34" t="s">
        <v>75</v>
      </c>
      <c r="J17" s="52" t="s">
        <v>62</v>
      </c>
      <c r="K17" s="73">
        <v>87</v>
      </c>
      <c r="L17" s="51"/>
      <c r="M17" s="51"/>
      <c r="N17" s="51"/>
      <c r="O17" s="51"/>
      <c r="P17" s="5"/>
      <c r="Q17" s="5"/>
      <c r="R17" s="9"/>
    </row>
    <row r="18" spans="1:18" x14ac:dyDescent="0.25">
      <c r="A18" s="34">
        <v>12</v>
      </c>
      <c r="B18" s="34" t="s">
        <v>18</v>
      </c>
      <c r="C18" s="52" t="s">
        <v>30</v>
      </c>
      <c r="D18" s="52" t="s">
        <v>110</v>
      </c>
      <c r="E18" s="5" t="s">
        <v>65</v>
      </c>
      <c r="F18" s="5" t="s">
        <v>36</v>
      </c>
      <c r="G18" s="34" t="s">
        <v>102</v>
      </c>
      <c r="H18" s="34" t="s">
        <v>104</v>
      </c>
      <c r="I18" s="34">
        <v>5.6</v>
      </c>
      <c r="J18" s="52" t="s">
        <v>62</v>
      </c>
      <c r="K18" s="34">
        <v>26</v>
      </c>
      <c r="L18" s="51"/>
      <c r="M18" s="51"/>
      <c r="N18" s="51"/>
      <c r="O18" s="51"/>
      <c r="P18" s="5"/>
      <c r="Q18" s="5"/>
      <c r="R18" s="9"/>
    </row>
    <row r="19" spans="1:18" ht="27" x14ac:dyDescent="0.25">
      <c r="A19" s="34">
        <v>13</v>
      </c>
      <c r="B19" s="34" t="s">
        <v>18</v>
      </c>
      <c r="C19" s="52" t="s">
        <v>30</v>
      </c>
      <c r="D19" s="83" t="s">
        <v>372</v>
      </c>
      <c r="E19" s="5" t="s">
        <v>66</v>
      </c>
      <c r="F19" s="5" t="s">
        <v>67</v>
      </c>
      <c r="G19" s="34" t="s">
        <v>71</v>
      </c>
      <c r="H19" s="34" t="s">
        <v>70</v>
      </c>
      <c r="I19" s="34">
        <v>5.6</v>
      </c>
      <c r="J19" s="52" t="s">
        <v>62</v>
      </c>
      <c r="K19" s="34">
        <v>86</v>
      </c>
      <c r="L19" s="51"/>
      <c r="M19" s="51"/>
      <c r="N19" s="51"/>
      <c r="O19" s="51"/>
      <c r="P19" s="5"/>
      <c r="Q19" s="5"/>
      <c r="R19" s="9"/>
    </row>
    <row r="20" spans="1:18" x14ac:dyDescent="0.25">
      <c r="A20" s="34">
        <v>14</v>
      </c>
      <c r="B20" s="34" t="s">
        <v>18</v>
      </c>
      <c r="C20" s="52" t="s">
        <v>30</v>
      </c>
      <c r="D20" s="52" t="s">
        <v>162</v>
      </c>
      <c r="E20" s="5" t="s">
        <v>65</v>
      </c>
      <c r="F20" s="5" t="s">
        <v>36</v>
      </c>
      <c r="G20" s="34" t="s">
        <v>102</v>
      </c>
      <c r="H20" s="73" t="s">
        <v>81</v>
      </c>
      <c r="I20" s="34">
        <v>5.6</v>
      </c>
      <c r="J20" s="52" t="s">
        <v>62</v>
      </c>
      <c r="K20" s="73">
        <v>24</v>
      </c>
      <c r="L20" s="51"/>
      <c r="M20" s="51"/>
      <c r="N20" s="51"/>
      <c r="O20" s="51"/>
      <c r="P20" s="5"/>
      <c r="Q20" s="5"/>
      <c r="R20" s="9"/>
    </row>
    <row r="21" spans="1:18" ht="3" customHeight="1" x14ac:dyDescent="0.25">
      <c r="R21" s="1"/>
    </row>
    <row r="22" spans="1:18" ht="12.75" customHeight="1" x14ac:dyDescent="0.25">
      <c r="K22" s="188" t="s">
        <v>11</v>
      </c>
      <c r="L22" s="188"/>
      <c r="M22" s="188"/>
      <c r="N22" s="188"/>
      <c r="O22" s="188"/>
      <c r="P22" s="188"/>
      <c r="Q22" s="67" t="s">
        <v>7</v>
      </c>
      <c r="R22" s="67" t="s">
        <v>5</v>
      </c>
    </row>
    <row r="23" spans="1:18" x14ac:dyDescent="0.25">
      <c r="K23" s="189"/>
      <c r="L23" s="189"/>
      <c r="M23" s="189"/>
      <c r="N23" s="189"/>
      <c r="O23" s="189"/>
      <c r="P23" s="189"/>
      <c r="Q23" s="8"/>
      <c r="R23" s="68"/>
    </row>
    <row r="24" spans="1:18" x14ac:dyDescent="0.25">
      <c r="K24" s="188"/>
      <c r="L24" s="188"/>
      <c r="M24" s="188"/>
      <c r="N24" s="188"/>
      <c r="O24" s="188"/>
      <c r="P24" s="188"/>
      <c r="Q24" s="67"/>
      <c r="R24" s="67"/>
    </row>
    <row r="25" spans="1:18" ht="4.5" customHeight="1" x14ac:dyDescent="0.25"/>
    <row r="26" spans="1:18" x14ac:dyDescent="0.25">
      <c r="A26" s="1"/>
      <c r="B26" s="1"/>
      <c r="C26" s="1"/>
      <c r="D26" s="1"/>
      <c r="E26" s="1"/>
      <c r="F26" s="1"/>
      <c r="G26" s="1"/>
      <c r="K26" s="188" t="s">
        <v>14</v>
      </c>
      <c r="L26" s="188"/>
      <c r="M26" s="188"/>
      <c r="N26" s="188"/>
      <c r="O26" s="188"/>
      <c r="P26" s="188"/>
      <c r="Q26" s="67" t="s">
        <v>7</v>
      </c>
      <c r="R26" s="67" t="s">
        <v>5</v>
      </c>
    </row>
    <row r="27" spans="1:18" x14ac:dyDescent="0.25">
      <c r="A27" s="1"/>
      <c r="B27" s="1"/>
      <c r="C27" s="1"/>
      <c r="D27" s="1"/>
      <c r="E27" s="1"/>
      <c r="F27" s="1"/>
      <c r="G27" s="1"/>
      <c r="K27" s="189"/>
      <c r="L27" s="189"/>
      <c r="M27" s="189"/>
      <c r="N27" s="189"/>
      <c r="O27" s="189"/>
      <c r="P27" s="189"/>
      <c r="Q27" s="68"/>
      <c r="R27" s="68"/>
    </row>
    <row r="28" spans="1:18" x14ac:dyDescent="0.25">
      <c r="A28" s="1"/>
      <c r="B28" s="1"/>
      <c r="C28" s="1"/>
      <c r="D28" s="1"/>
      <c r="E28" s="1"/>
      <c r="F28" s="1"/>
      <c r="G28" s="1"/>
      <c r="K28" s="188"/>
      <c r="L28" s="188"/>
      <c r="M28" s="188"/>
      <c r="N28" s="188"/>
      <c r="O28" s="188"/>
      <c r="P28" s="188"/>
      <c r="Q28" s="67"/>
      <c r="R28" s="67"/>
    </row>
    <row r="29" spans="1:18" x14ac:dyDescent="0.25">
      <c r="A29" s="1"/>
      <c r="B29" s="1"/>
      <c r="C29" s="1"/>
      <c r="D29" s="1"/>
      <c r="E29" s="1"/>
      <c r="F29" s="1"/>
      <c r="G29" s="1"/>
      <c r="K29" s="6"/>
      <c r="L29" s="6"/>
      <c r="M29" s="6"/>
      <c r="N29" s="6"/>
      <c r="O29" s="6"/>
      <c r="P29" s="6"/>
      <c r="Q29" s="69"/>
      <c r="R29" s="69"/>
    </row>
    <row r="30" spans="1:18" x14ac:dyDescent="0.25">
      <c r="B30" s="1"/>
      <c r="C30" s="1"/>
      <c r="D30" s="1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K31" s="106"/>
      <c r="L31" s="4" t="s">
        <v>22</v>
      </c>
      <c r="M31" s="4" t="s">
        <v>23</v>
      </c>
      <c r="N31" s="4" t="s">
        <v>2</v>
      </c>
      <c r="O31" s="13"/>
      <c r="P31" s="13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K32" s="14" t="s">
        <v>28</v>
      </c>
      <c r="L32" s="29">
        <v>10202</v>
      </c>
      <c r="M32" s="14">
        <v>2080</v>
      </c>
      <c r="N32" s="14">
        <v>1</v>
      </c>
      <c r="O32" s="10"/>
      <c r="P32" s="10"/>
      <c r="R32" s="1"/>
    </row>
    <row r="33" spans="1:18" ht="18" customHeight="1" x14ac:dyDescent="0.25">
      <c r="K33" s="14" t="s">
        <v>0</v>
      </c>
      <c r="L33" s="14" t="s">
        <v>273</v>
      </c>
      <c r="M33" s="14"/>
      <c r="N33" s="14"/>
      <c r="O33" s="10"/>
      <c r="P33" s="10"/>
      <c r="R33" s="1"/>
    </row>
    <row r="34" spans="1:18" ht="17.25" customHeight="1" x14ac:dyDescent="0.25">
      <c r="K34" s="14" t="s">
        <v>1</v>
      </c>
      <c r="L34" s="14">
        <v>0</v>
      </c>
      <c r="M34" s="14" t="s">
        <v>44</v>
      </c>
      <c r="N34" s="14" t="s">
        <v>146</v>
      </c>
      <c r="O34" s="10"/>
      <c r="P34" s="10"/>
      <c r="R34" s="1"/>
    </row>
    <row r="35" spans="1:18" ht="16.5" customHeight="1" x14ac:dyDescent="0.25">
      <c r="N35" s="11"/>
      <c r="O35" s="1"/>
      <c r="Q35" s="1"/>
      <c r="R35" s="1"/>
    </row>
    <row r="36" spans="1:18" ht="40.5" x14ac:dyDescent="0.35">
      <c r="A36" s="4" t="s">
        <v>3</v>
      </c>
      <c r="B36" s="15" t="s">
        <v>34</v>
      </c>
      <c r="C36" s="4" t="s">
        <v>15</v>
      </c>
      <c r="D36" s="4" t="s">
        <v>21</v>
      </c>
      <c r="E36" s="4" t="s">
        <v>12</v>
      </c>
      <c r="F36" s="4" t="s">
        <v>4</v>
      </c>
      <c r="G36" s="4" t="s">
        <v>19</v>
      </c>
      <c r="H36" s="3" t="s">
        <v>31</v>
      </c>
      <c r="I36" s="107" t="s">
        <v>32</v>
      </c>
      <c r="J36" s="3" t="s">
        <v>33</v>
      </c>
      <c r="K36" s="15" t="s">
        <v>40</v>
      </c>
      <c r="L36" s="15" t="s">
        <v>26</v>
      </c>
      <c r="M36" s="15" t="s">
        <v>27</v>
      </c>
      <c r="N36" s="15" t="s">
        <v>25</v>
      </c>
      <c r="O36" s="15" t="s">
        <v>20</v>
      </c>
      <c r="P36" s="2" t="s">
        <v>8</v>
      </c>
      <c r="Q36" s="2" t="s">
        <v>9</v>
      </c>
      <c r="R36" s="9" t="s">
        <v>13</v>
      </c>
    </row>
    <row r="37" spans="1:18" x14ac:dyDescent="0.25">
      <c r="A37" s="34">
        <v>15</v>
      </c>
      <c r="B37" s="34" t="s">
        <v>18</v>
      </c>
      <c r="C37" s="52" t="s">
        <v>30</v>
      </c>
      <c r="D37" s="52" t="s">
        <v>149</v>
      </c>
      <c r="E37" s="5" t="s">
        <v>65</v>
      </c>
      <c r="F37" s="5" t="s">
        <v>36</v>
      </c>
      <c r="G37" s="34" t="s">
        <v>102</v>
      </c>
      <c r="H37" s="93" t="s">
        <v>153</v>
      </c>
      <c r="I37" s="92">
        <v>5.6</v>
      </c>
      <c r="J37" s="52" t="s">
        <v>62</v>
      </c>
      <c r="K37" s="73">
        <v>1</v>
      </c>
      <c r="L37" s="51"/>
      <c r="M37" s="51"/>
      <c r="N37" s="51"/>
      <c r="O37" s="51"/>
      <c r="P37" s="5"/>
      <c r="Q37" s="5"/>
      <c r="R37" s="9"/>
    </row>
    <row r="38" spans="1:18" x14ac:dyDescent="0.25">
      <c r="A38" s="34">
        <v>16</v>
      </c>
      <c r="B38" s="34" t="s">
        <v>18</v>
      </c>
      <c r="C38" s="52" t="s">
        <v>30</v>
      </c>
      <c r="D38" s="52" t="s">
        <v>149</v>
      </c>
      <c r="E38" s="5" t="s">
        <v>66</v>
      </c>
      <c r="F38" s="5" t="s">
        <v>67</v>
      </c>
      <c r="G38" s="34" t="s">
        <v>71</v>
      </c>
      <c r="H38" s="92" t="s">
        <v>154</v>
      </c>
      <c r="I38" s="92">
        <v>5.6</v>
      </c>
      <c r="J38" s="52" t="s">
        <v>62</v>
      </c>
      <c r="K38" s="73">
        <v>1</v>
      </c>
      <c r="L38" s="51"/>
      <c r="M38" s="51"/>
      <c r="N38" s="51"/>
      <c r="O38" s="51"/>
      <c r="P38" s="5"/>
      <c r="Q38" s="5"/>
      <c r="R38" s="9"/>
    </row>
    <row r="39" spans="1:18" x14ac:dyDescent="0.25">
      <c r="A39" s="34">
        <v>17</v>
      </c>
      <c r="B39" s="34" t="s">
        <v>18</v>
      </c>
      <c r="C39" s="52" t="s">
        <v>206</v>
      </c>
      <c r="D39" s="83" t="s">
        <v>207</v>
      </c>
      <c r="E39" s="5" t="s">
        <v>65</v>
      </c>
      <c r="F39" s="5" t="s">
        <v>36</v>
      </c>
      <c r="G39" s="34" t="s">
        <v>102</v>
      </c>
      <c r="H39" s="34" t="s">
        <v>374</v>
      </c>
      <c r="I39" s="92">
        <v>5.6</v>
      </c>
      <c r="J39" s="52" t="s">
        <v>62</v>
      </c>
      <c r="K39" s="34">
        <v>84</v>
      </c>
      <c r="L39" s="51"/>
      <c r="M39" s="51"/>
      <c r="N39" s="51"/>
      <c r="O39" s="51"/>
      <c r="P39" s="5"/>
      <c r="Q39" s="5"/>
      <c r="R39" s="9"/>
    </row>
    <row r="40" spans="1:18" ht="27" x14ac:dyDescent="0.25">
      <c r="A40" s="34">
        <v>18</v>
      </c>
      <c r="B40" s="34" t="s">
        <v>18</v>
      </c>
      <c r="C40" s="83" t="s">
        <v>383</v>
      </c>
      <c r="D40" s="83" t="s">
        <v>384</v>
      </c>
      <c r="E40" s="5" t="s">
        <v>66</v>
      </c>
      <c r="F40" s="5" t="s">
        <v>67</v>
      </c>
      <c r="G40" s="34" t="s">
        <v>71</v>
      </c>
      <c r="H40" s="34" t="s">
        <v>73</v>
      </c>
      <c r="I40" s="92">
        <v>5.6</v>
      </c>
      <c r="J40" s="52" t="s">
        <v>62</v>
      </c>
      <c r="K40" s="34">
        <v>313</v>
      </c>
      <c r="L40" s="51"/>
      <c r="M40" s="51"/>
      <c r="N40" s="51"/>
      <c r="O40" s="51"/>
      <c r="P40" s="5"/>
      <c r="Q40" s="5"/>
      <c r="R40" s="9"/>
    </row>
    <row r="41" spans="1:18" x14ac:dyDescent="0.25">
      <c r="A41" s="34">
        <v>19</v>
      </c>
      <c r="B41" s="34" t="s">
        <v>18</v>
      </c>
      <c r="C41" s="52" t="s">
        <v>206</v>
      </c>
      <c r="D41" s="83" t="s">
        <v>207</v>
      </c>
      <c r="E41" s="5" t="s">
        <v>65</v>
      </c>
      <c r="F41" s="52" t="s">
        <v>377</v>
      </c>
      <c r="G41" s="34" t="s">
        <v>376</v>
      </c>
      <c r="H41" s="34" t="s">
        <v>375</v>
      </c>
      <c r="I41" s="92">
        <v>5.6</v>
      </c>
      <c r="J41" s="52" t="s">
        <v>62</v>
      </c>
      <c r="K41" s="34">
        <v>10</v>
      </c>
      <c r="L41" s="51"/>
      <c r="M41" s="51"/>
      <c r="N41" s="51"/>
      <c r="O41" s="51"/>
      <c r="P41" s="5"/>
      <c r="Q41" s="5"/>
      <c r="R41" s="9"/>
    </row>
    <row r="42" spans="1:18" ht="25.5" customHeight="1" x14ac:dyDescent="0.25">
      <c r="A42" s="34">
        <v>20</v>
      </c>
      <c r="B42" s="34" t="s">
        <v>18</v>
      </c>
      <c r="C42" s="83" t="s">
        <v>388</v>
      </c>
      <c r="D42" s="83" t="s">
        <v>389</v>
      </c>
      <c r="E42" s="5" t="s">
        <v>65</v>
      </c>
      <c r="F42" s="5" t="s">
        <v>36</v>
      </c>
      <c r="G42" s="34" t="s">
        <v>102</v>
      </c>
      <c r="H42" s="34" t="s">
        <v>378</v>
      </c>
      <c r="I42" s="92">
        <v>5.6</v>
      </c>
      <c r="J42" s="52" t="s">
        <v>62</v>
      </c>
      <c r="K42" s="34">
        <v>376</v>
      </c>
      <c r="L42" s="51"/>
      <c r="M42" s="51"/>
      <c r="N42" s="51"/>
      <c r="O42" s="51"/>
      <c r="P42" s="5"/>
      <c r="Q42" s="5"/>
      <c r="R42" s="9"/>
    </row>
    <row r="43" spans="1:18" x14ac:dyDescent="0.25">
      <c r="A43" s="34">
        <v>21</v>
      </c>
      <c r="B43" s="34" t="s">
        <v>18</v>
      </c>
      <c r="C43" s="52" t="s">
        <v>99</v>
      </c>
      <c r="D43" s="52" t="s">
        <v>100</v>
      </c>
      <c r="E43" s="5" t="s">
        <v>66</v>
      </c>
      <c r="F43" s="5" t="s">
        <v>67</v>
      </c>
      <c r="G43" s="34" t="s">
        <v>71</v>
      </c>
      <c r="H43" s="34" t="s">
        <v>74</v>
      </c>
      <c r="I43" s="92">
        <v>5.6</v>
      </c>
      <c r="J43" s="52" t="s">
        <v>62</v>
      </c>
      <c r="K43" s="34">
        <v>297</v>
      </c>
      <c r="L43" s="51"/>
      <c r="M43" s="51"/>
      <c r="N43" s="51"/>
      <c r="O43" s="51"/>
      <c r="P43" s="5"/>
      <c r="Q43" s="5"/>
      <c r="R43" s="9"/>
    </row>
    <row r="44" spans="1:18" x14ac:dyDescent="0.25">
      <c r="A44" s="34">
        <v>22</v>
      </c>
      <c r="B44" s="34" t="s">
        <v>18</v>
      </c>
      <c r="C44" s="52" t="s">
        <v>99</v>
      </c>
      <c r="D44" s="52" t="s">
        <v>111</v>
      </c>
      <c r="E44" s="83" t="s">
        <v>65</v>
      </c>
      <c r="F44" s="52" t="s">
        <v>112</v>
      </c>
      <c r="G44" s="34" t="s">
        <v>18</v>
      </c>
      <c r="H44" s="34" t="s">
        <v>379</v>
      </c>
      <c r="I44" s="92">
        <v>5.6</v>
      </c>
      <c r="J44" s="52" t="s">
        <v>62</v>
      </c>
      <c r="K44" s="34">
        <v>112</v>
      </c>
      <c r="L44" s="51"/>
      <c r="M44" s="51"/>
      <c r="N44" s="51"/>
      <c r="O44" s="51"/>
      <c r="P44" s="5"/>
      <c r="Q44" s="5"/>
      <c r="R44" s="9"/>
    </row>
    <row r="45" spans="1:18" x14ac:dyDescent="0.25">
      <c r="A45" s="34">
        <v>23</v>
      </c>
      <c r="B45" s="34" t="s">
        <v>18</v>
      </c>
      <c r="C45" s="52" t="s">
        <v>99</v>
      </c>
      <c r="D45" s="52" t="s">
        <v>111</v>
      </c>
      <c r="E45" s="5" t="s">
        <v>66</v>
      </c>
      <c r="F45" s="5" t="s">
        <v>380</v>
      </c>
      <c r="G45" s="34" t="s">
        <v>18</v>
      </c>
      <c r="H45" s="34" t="s">
        <v>74</v>
      </c>
      <c r="I45" s="92">
        <v>5.6</v>
      </c>
      <c r="J45" s="52" t="s">
        <v>62</v>
      </c>
      <c r="K45" s="34">
        <v>112</v>
      </c>
      <c r="L45" s="51"/>
      <c r="M45" s="51"/>
      <c r="N45" s="51"/>
      <c r="O45" s="51"/>
      <c r="P45" s="5"/>
      <c r="Q45" s="5"/>
      <c r="R45" s="9"/>
    </row>
    <row r="46" spans="1:18" x14ac:dyDescent="0.25">
      <c r="A46" s="34">
        <v>24</v>
      </c>
      <c r="B46" s="34" t="s">
        <v>18</v>
      </c>
      <c r="C46" s="52" t="s">
        <v>99</v>
      </c>
      <c r="D46" s="52" t="s">
        <v>111</v>
      </c>
      <c r="E46" s="5" t="s">
        <v>114</v>
      </c>
      <c r="F46" s="5" t="s">
        <v>114</v>
      </c>
      <c r="G46" s="34" t="s">
        <v>115</v>
      </c>
      <c r="H46" s="94" t="s">
        <v>381</v>
      </c>
      <c r="I46" s="34" t="s">
        <v>18</v>
      </c>
      <c r="J46" s="52" t="s">
        <v>62</v>
      </c>
      <c r="K46" s="34">
        <v>112</v>
      </c>
      <c r="L46" s="51"/>
      <c r="M46" s="51"/>
      <c r="N46" s="51"/>
      <c r="O46" s="51"/>
      <c r="P46" s="5"/>
      <c r="Q46" s="5"/>
      <c r="R46" s="9"/>
    </row>
    <row r="47" spans="1:18" x14ac:dyDescent="0.25">
      <c r="A47" s="34">
        <v>25</v>
      </c>
      <c r="B47" s="34" t="s">
        <v>18</v>
      </c>
      <c r="C47" s="52" t="s">
        <v>99</v>
      </c>
      <c r="D47" s="52" t="s">
        <v>111</v>
      </c>
      <c r="E47" s="5" t="s">
        <v>72</v>
      </c>
      <c r="F47" s="5" t="s">
        <v>77</v>
      </c>
      <c r="G47" s="34" t="s">
        <v>76</v>
      </c>
      <c r="H47" s="94" t="s">
        <v>80</v>
      </c>
      <c r="I47" s="92">
        <v>5.6</v>
      </c>
      <c r="J47" s="52" t="s">
        <v>62</v>
      </c>
      <c r="K47" s="34">
        <v>112</v>
      </c>
      <c r="L47" s="51"/>
      <c r="M47" s="51"/>
      <c r="N47" s="51"/>
      <c r="O47" s="51"/>
      <c r="P47" s="5"/>
      <c r="Q47" s="5"/>
      <c r="R47" s="9"/>
    </row>
    <row r="48" spans="1:18" x14ac:dyDescent="0.25">
      <c r="A48" s="34">
        <v>26</v>
      </c>
      <c r="B48" s="34" t="s">
        <v>18</v>
      </c>
      <c r="C48" s="52" t="s">
        <v>212</v>
      </c>
      <c r="D48" s="52" t="s">
        <v>213</v>
      </c>
      <c r="E48" s="5" t="s">
        <v>65</v>
      </c>
      <c r="F48" s="52" t="s">
        <v>36</v>
      </c>
      <c r="G48" s="34" t="s">
        <v>152</v>
      </c>
      <c r="H48" s="65" t="s">
        <v>392</v>
      </c>
      <c r="I48" s="92">
        <v>5.6</v>
      </c>
      <c r="J48" s="52" t="s">
        <v>62</v>
      </c>
      <c r="K48" s="39">
        <v>48</v>
      </c>
      <c r="L48" s="51"/>
      <c r="M48" s="51"/>
      <c r="N48" s="51"/>
      <c r="O48" s="51"/>
      <c r="P48" s="5"/>
      <c r="Q48" s="5"/>
      <c r="R48" s="9"/>
    </row>
    <row r="49" spans="1:18" x14ac:dyDescent="0.25">
      <c r="A49" s="34">
        <v>27</v>
      </c>
      <c r="B49" s="34" t="s">
        <v>18</v>
      </c>
      <c r="C49" s="52" t="s">
        <v>212</v>
      </c>
      <c r="D49" s="52" t="s">
        <v>213</v>
      </c>
      <c r="E49" s="5" t="s">
        <v>65</v>
      </c>
      <c r="F49" s="52" t="s">
        <v>36</v>
      </c>
      <c r="G49" s="34" t="s">
        <v>152</v>
      </c>
      <c r="H49" s="66" t="s">
        <v>393</v>
      </c>
      <c r="I49" s="92">
        <v>5.6</v>
      </c>
      <c r="J49" s="52" t="s">
        <v>62</v>
      </c>
      <c r="K49" s="39">
        <v>20</v>
      </c>
      <c r="L49" s="51"/>
      <c r="M49" s="51"/>
      <c r="N49" s="51"/>
      <c r="O49" s="51"/>
      <c r="P49" s="5"/>
      <c r="Q49" s="5"/>
      <c r="R49" s="9"/>
    </row>
    <row r="50" spans="1:18" x14ac:dyDescent="0.25">
      <c r="A50" s="34">
        <v>28</v>
      </c>
      <c r="B50" s="34" t="s">
        <v>18</v>
      </c>
      <c r="C50" s="52" t="s">
        <v>212</v>
      </c>
      <c r="D50" s="52" t="s">
        <v>213</v>
      </c>
      <c r="E50" s="5" t="s">
        <v>66</v>
      </c>
      <c r="F50" s="52" t="s">
        <v>67</v>
      </c>
      <c r="G50" s="34" t="s">
        <v>71</v>
      </c>
      <c r="H50" s="65" t="s">
        <v>373</v>
      </c>
      <c r="I50" s="92">
        <v>5.6</v>
      </c>
      <c r="J50" s="52" t="s">
        <v>62</v>
      </c>
      <c r="K50" s="39">
        <v>20</v>
      </c>
      <c r="L50" s="51"/>
      <c r="M50" s="51"/>
      <c r="N50" s="51"/>
      <c r="O50" s="51"/>
      <c r="P50" s="5"/>
      <c r="Q50" s="5"/>
      <c r="R50" s="9"/>
    </row>
    <row r="51" spans="1:18" x14ac:dyDescent="0.25">
      <c r="A51" s="34">
        <v>29</v>
      </c>
      <c r="B51" s="34" t="s">
        <v>18</v>
      </c>
      <c r="C51" s="52" t="s">
        <v>212</v>
      </c>
      <c r="D51" s="52" t="s">
        <v>213</v>
      </c>
      <c r="E51" s="5" t="s">
        <v>72</v>
      </c>
      <c r="F51" s="52" t="s">
        <v>77</v>
      </c>
      <c r="G51" s="34" t="s">
        <v>76</v>
      </c>
      <c r="H51" s="65" t="s">
        <v>394</v>
      </c>
      <c r="I51" s="66" t="s">
        <v>75</v>
      </c>
      <c r="J51" s="52" t="s">
        <v>62</v>
      </c>
      <c r="K51" s="39">
        <v>20</v>
      </c>
      <c r="L51" s="51"/>
      <c r="M51" s="51"/>
      <c r="N51" s="51"/>
      <c r="O51" s="51"/>
      <c r="P51" s="5"/>
      <c r="Q51" s="5"/>
      <c r="R51" s="9"/>
    </row>
    <row r="52" spans="1:18" x14ac:dyDescent="0.25">
      <c r="A52" s="34">
        <v>30</v>
      </c>
      <c r="B52" s="34" t="s">
        <v>18</v>
      </c>
      <c r="C52" s="52" t="s">
        <v>212</v>
      </c>
      <c r="D52" s="52" t="s">
        <v>213</v>
      </c>
      <c r="E52" s="5" t="s">
        <v>65</v>
      </c>
      <c r="F52" s="52" t="s">
        <v>36</v>
      </c>
      <c r="G52" s="34" t="s">
        <v>102</v>
      </c>
      <c r="H52" s="65" t="s">
        <v>395</v>
      </c>
      <c r="I52" s="92">
        <v>5.6</v>
      </c>
      <c r="J52" s="52" t="s">
        <v>62</v>
      </c>
      <c r="K52" s="39">
        <v>253</v>
      </c>
      <c r="L52" s="51"/>
      <c r="M52" s="51"/>
      <c r="N52" s="51"/>
      <c r="O52" s="51"/>
      <c r="P52" s="5"/>
      <c r="Q52" s="5"/>
      <c r="R52" s="9"/>
    </row>
    <row r="53" spans="1:18" ht="3" customHeight="1" x14ac:dyDescent="0.25">
      <c r="R53" s="1"/>
    </row>
    <row r="54" spans="1:18" ht="16.5" customHeight="1" x14ac:dyDescent="0.25">
      <c r="K54" s="188" t="s">
        <v>11</v>
      </c>
      <c r="L54" s="188"/>
      <c r="M54" s="188"/>
      <c r="N54" s="188"/>
      <c r="O54" s="188"/>
      <c r="P54" s="188"/>
      <c r="Q54" s="106" t="s">
        <v>7</v>
      </c>
      <c r="R54" s="106" t="s">
        <v>5</v>
      </c>
    </row>
    <row r="55" spans="1:18" x14ac:dyDescent="0.25">
      <c r="K55" s="189"/>
      <c r="L55" s="189"/>
      <c r="M55" s="189"/>
      <c r="N55" s="189"/>
      <c r="O55" s="189"/>
      <c r="P55" s="189"/>
      <c r="Q55" s="8"/>
      <c r="R55" s="105"/>
    </row>
    <row r="56" spans="1:18" x14ac:dyDescent="0.25">
      <c r="K56" s="188"/>
      <c r="L56" s="188"/>
      <c r="M56" s="188"/>
      <c r="N56" s="188"/>
      <c r="O56" s="188"/>
      <c r="P56" s="188"/>
      <c r="Q56" s="106"/>
      <c r="R56" s="106"/>
    </row>
    <row r="57" spans="1:18" ht="7.5" customHeight="1" x14ac:dyDescent="0.25"/>
    <row r="58" spans="1:18" x14ac:dyDescent="0.25">
      <c r="A58" s="1"/>
      <c r="B58" s="1"/>
      <c r="C58" s="1"/>
      <c r="D58" s="1"/>
      <c r="E58" s="1"/>
      <c r="F58" s="1"/>
      <c r="G58" s="1"/>
      <c r="K58" s="188" t="s">
        <v>14</v>
      </c>
      <c r="L58" s="188"/>
      <c r="M58" s="188"/>
      <c r="N58" s="188"/>
      <c r="O58" s="188"/>
      <c r="P58" s="188"/>
      <c r="Q58" s="106" t="s">
        <v>7</v>
      </c>
      <c r="R58" s="106" t="s">
        <v>5</v>
      </c>
    </row>
    <row r="59" spans="1:18" x14ac:dyDescent="0.25">
      <c r="A59" s="1"/>
      <c r="B59" s="1"/>
      <c r="C59" s="1"/>
      <c r="D59" s="1"/>
      <c r="E59" s="1"/>
      <c r="F59" s="1"/>
      <c r="G59" s="1"/>
      <c r="K59" s="189"/>
      <c r="L59" s="189"/>
      <c r="M59" s="189"/>
      <c r="N59" s="189"/>
      <c r="O59" s="189"/>
      <c r="P59" s="189"/>
      <c r="Q59" s="105"/>
      <c r="R59" s="105"/>
    </row>
    <row r="60" spans="1:18" x14ac:dyDescent="0.25">
      <c r="A60" s="1"/>
      <c r="B60" s="1"/>
      <c r="C60" s="1"/>
      <c r="D60" s="1"/>
      <c r="E60" s="1"/>
      <c r="F60" s="1"/>
      <c r="G60" s="1"/>
      <c r="K60" s="188"/>
      <c r="L60" s="188"/>
      <c r="M60" s="188"/>
      <c r="N60" s="188"/>
      <c r="O60" s="188"/>
      <c r="P60" s="188"/>
      <c r="Q60" s="106"/>
      <c r="R60" s="106"/>
    </row>
    <row r="61" spans="1:18" x14ac:dyDescent="0.25">
      <c r="A61" s="1"/>
      <c r="B61" s="1"/>
      <c r="C61" s="1"/>
      <c r="D61" s="1"/>
      <c r="E61" s="1"/>
      <c r="F61" s="1"/>
      <c r="G61" s="1"/>
      <c r="K61" s="6"/>
      <c r="L61" s="6"/>
      <c r="M61" s="6"/>
      <c r="N61" s="6"/>
      <c r="O61" s="6"/>
      <c r="P61" s="6"/>
      <c r="Q61" s="104"/>
      <c r="R61" s="104"/>
    </row>
    <row r="62" spans="1:18" x14ac:dyDescent="0.25">
      <c r="B62" s="1"/>
      <c r="C62" s="1"/>
      <c r="D62" s="1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K63" s="106"/>
      <c r="L63" s="4" t="s">
        <v>22</v>
      </c>
      <c r="M63" s="4" t="s">
        <v>23</v>
      </c>
      <c r="N63" s="4" t="s">
        <v>2</v>
      </c>
      <c r="O63" s="13"/>
      <c r="P63" s="13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K64" s="14" t="s">
        <v>28</v>
      </c>
      <c r="L64" s="29">
        <v>10202</v>
      </c>
      <c r="M64" s="14">
        <v>2080</v>
      </c>
      <c r="N64" s="14">
        <v>1</v>
      </c>
      <c r="O64" s="10"/>
      <c r="P64" s="10"/>
      <c r="R64" s="1"/>
    </row>
    <row r="65" spans="1:18" ht="18" customHeight="1" x14ac:dyDescent="0.25">
      <c r="K65" s="14" t="s">
        <v>0</v>
      </c>
      <c r="L65" s="14" t="s">
        <v>273</v>
      </c>
      <c r="M65" s="14"/>
      <c r="N65" s="14"/>
      <c r="O65" s="10"/>
      <c r="P65" s="10"/>
      <c r="R65" s="1"/>
    </row>
    <row r="66" spans="1:18" ht="17.25" customHeight="1" x14ac:dyDescent="0.25">
      <c r="K66" s="14" t="s">
        <v>1</v>
      </c>
      <c r="L66" s="14">
        <v>0</v>
      </c>
      <c r="M66" s="14" t="s">
        <v>44</v>
      </c>
      <c r="N66" s="14" t="s">
        <v>147</v>
      </c>
      <c r="O66" s="10"/>
      <c r="P66" s="10"/>
      <c r="R66" s="1"/>
    </row>
    <row r="67" spans="1:18" ht="19.5" customHeight="1" x14ac:dyDescent="0.25">
      <c r="N67" s="11"/>
      <c r="O67" s="1"/>
      <c r="Q67" s="1"/>
      <c r="R67" s="1"/>
    </row>
    <row r="68" spans="1:18" ht="40.5" x14ac:dyDescent="0.35">
      <c r="A68" s="4" t="s">
        <v>3</v>
      </c>
      <c r="B68" s="15" t="s">
        <v>34</v>
      </c>
      <c r="C68" s="4" t="s">
        <v>15</v>
      </c>
      <c r="D68" s="4" t="s">
        <v>21</v>
      </c>
      <c r="E68" s="4" t="s">
        <v>12</v>
      </c>
      <c r="F68" s="4" t="s">
        <v>4</v>
      </c>
      <c r="G68" s="4" t="s">
        <v>19</v>
      </c>
      <c r="H68" s="3" t="s">
        <v>31</v>
      </c>
      <c r="I68" s="107" t="s">
        <v>32</v>
      </c>
      <c r="J68" s="3" t="s">
        <v>33</v>
      </c>
      <c r="K68" s="15" t="s">
        <v>40</v>
      </c>
      <c r="L68" s="15" t="s">
        <v>26</v>
      </c>
      <c r="M68" s="15" t="s">
        <v>27</v>
      </c>
      <c r="N68" s="15" t="s">
        <v>25</v>
      </c>
      <c r="O68" s="15" t="s">
        <v>20</v>
      </c>
      <c r="P68" s="2" t="s">
        <v>8</v>
      </c>
      <c r="Q68" s="2" t="s">
        <v>9</v>
      </c>
      <c r="R68" s="9" t="s">
        <v>13</v>
      </c>
    </row>
    <row r="69" spans="1:18" x14ac:dyDescent="0.25">
      <c r="A69" s="34">
        <v>31</v>
      </c>
      <c r="B69" s="34" t="s">
        <v>18</v>
      </c>
      <c r="C69" s="52" t="s">
        <v>212</v>
      </c>
      <c r="D69" s="52" t="s">
        <v>213</v>
      </c>
      <c r="E69" s="52" t="s">
        <v>108</v>
      </c>
      <c r="F69" s="52" t="s">
        <v>36</v>
      </c>
      <c r="G69" s="34" t="s">
        <v>102</v>
      </c>
      <c r="H69" s="65" t="s">
        <v>396</v>
      </c>
      <c r="I69" s="66">
        <v>5.6</v>
      </c>
      <c r="J69" s="52" t="s">
        <v>62</v>
      </c>
      <c r="K69" s="39">
        <v>54</v>
      </c>
      <c r="L69" s="51"/>
      <c r="M69" s="51"/>
      <c r="N69" s="51"/>
      <c r="O69" s="51"/>
      <c r="P69" s="5"/>
      <c r="Q69" s="5"/>
      <c r="R69" s="9"/>
    </row>
    <row r="70" spans="1:18" x14ac:dyDescent="0.25">
      <c r="A70" s="34">
        <v>32</v>
      </c>
      <c r="B70" s="34" t="s">
        <v>18</v>
      </c>
      <c r="C70" s="52" t="s">
        <v>212</v>
      </c>
      <c r="D70" s="52" t="s">
        <v>213</v>
      </c>
      <c r="E70" s="52" t="s">
        <v>72</v>
      </c>
      <c r="F70" s="52" t="s">
        <v>77</v>
      </c>
      <c r="G70" s="34" t="s">
        <v>76</v>
      </c>
      <c r="H70" s="65" t="s">
        <v>397</v>
      </c>
      <c r="I70" s="66" t="s">
        <v>75</v>
      </c>
      <c r="J70" s="52" t="s">
        <v>62</v>
      </c>
      <c r="K70" s="39">
        <v>16</v>
      </c>
      <c r="L70" s="51"/>
      <c r="M70" s="51"/>
      <c r="N70" s="51"/>
      <c r="O70" s="51"/>
      <c r="P70" s="5"/>
      <c r="Q70" s="5"/>
      <c r="R70" s="9"/>
    </row>
    <row r="71" spans="1:18" x14ac:dyDescent="0.25">
      <c r="A71" s="34">
        <v>33</v>
      </c>
      <c r="B71" s="34" t="s">
        <v>18</v>
      </c>
      <c r="C71" s="52" t="s">
        <v>212</v>
      </c>
      <c r="D71" s="52" t="s">
        <v>213</v>
      </c>
      <c r="E71" s="52" t="s">
        <v>108</v>
      </c>
      <c r="F71" s="52" t="s">
        <v>36</v>
      </c>
      <c r="G71" s="34" t="s">
        <v>102</v>
      </c>
      <c r="H71" s="65" t="s">
        <v>398</v>
      </c>
      <c r="I71" s="66">
        <v>5.6</v>
      </c>
      <c r="J71" s="52" t="s">
        <v>62</v>
      </c>
      <c r="K71" s="39">
        <v>128</v>
      </c>
      <c r="L71" s="51"/>
      <c r="M71" s="51"/>
      <c r="N71" s="51"/>
      <c r="O71" s="51"/>
      <c r="P71" s="5"/>
      <c r="Q71" s="5"/>
      <c r="R71" s="9"/>
    </row>
    <row r="72" spans="1:18" x14ac:dyDescent="0.25">
      <c r="A72" s="34">
        <v>34</v>
      </c>
      <c r="B72" s="34" t="s">
        <v>18</v>
      </c>
      <c r="C72" s="52" t="s">
        <v>212</v>
      </c>
      <c r="D72" s="52" t="s">
        <v>213</v>
      </c>
      <c r="E72" s="52" t="s">
        <v>72</v>
      </c>
      <c r="F72" s="52" t="s">
        <v>77</v>
      </c>
      <c r="G72" s="34" t="s">
        <v>76</v>
      </c>
      <c r="H72" s="65" t="s">
        <v>399</v>
      </c>
      <c r="I72" s="66" t="s">
        <v>75</v>
      </c>
      <c r="J72" s="52" t="s">
        <v>62</v>
      </c>
      <c r="K72" s="39">
        <v>120</v>
      </c>
      <c r="L72" s="51"/>
      <c r="M72" s="51"/>
      <c r="N72" s="51"/>
      <c r="O72" s="51"/>
      <c r="P72" s="5"/>
      <c r="Q72" s="5"/>
      <c r="R72" s="9"/>
    </row>
    <row r="73" spans="1:18" ht="21" x14ac:dyDescent="0.25">
      <c r="A73" s="34">
        <v>35</v>
      </c>
      <c r="B73" s="34" t="s">
        <v>18</v>
      </c>
      <c r="C73" s="52" t="s">
        <v>212</v>
      </c>
      <c r="D73" s="52" t="s">
        <v>213</v>
      </c>
      <c r="E73" s="52" t="s">
        <v>108</v>
      </c>
      <c r="F73" s="52" t="s">
        <v>385</v>
      </c>
      <c r="G73" s="34" t="s">
        <v>369</v>
      </c>
      <c r="H73" s="65" t="s">
        <v>400</v>
      </c>
      <c r="I73" s="66">
        <v>5.6</v>
      </c>
      <c r="J73" s="52" t="s">
        <v>62</v>
      </c>
      <c r="K73" s="39">
        <v>145</v>
      </c>
      <c r="L73" s="51"/>
      <c r="M73" s="51"/>
      <c r="N73" s="51"/>
      <c r="O73" s="51"/>
      <c r="P73" s="5"/>
      <c r="Q73" s="5"/>
      <c r="R73" s="9"/>
    </row>
    <row r="74" spans="1:18" x14ac:dyDescent="0.25">
      <c r="A74" s="34">
        <v>36</v>
      </c>
      <c r="B74" s="34" t="s">
        <v>18</v>
      </c>
      <c r="C74" s="52" t="s">
        <v>212</v>
      </c>
      <c r="D74" s="52" t="s">
        <v>213</v>
      </c>
      <c r="E74" s="52" t="s">
        <v>108</v>
      </c>
      <c r="F74" s="52" t="s">
        <v>36</v>
      </c>
      <c r="G74" s="34" t="s">
        <v>152</v>
      </c>
      <c r="H74" s="65" t="s">
        <v>401</v>
      </c>
      <c r="I74" s="66">
        <v>5.6</v>
      </c>
      <c r="J74" s="52" t="s">
        <v>62</v>
      </c>
      <c r="K74" s="39">
        <v>4</v>
      </c>
      <c r="L74" s="51"/>
      <c r="M74" s="51"/>
      <c r="N74" s="51"/>
      <c r="O74" s="51"/>
      <c r="P74" s="5"/>
      <c r="Q74" s="5"/>
      <c r="R74" s="9"/>
    </row>
    <row r="75" spans="1:18" x14ac:dyDescent="0.25">
      <c r="A75" s="34">
        <v>37</v>
      </c>
      <c r="B75" s="34" t="s">
        <v>18</v>
      </c>
      <c r="C75" s="52" t="s">
        <v>212</v>
      </c>
      <c r="D75" s="52" t="s">
        <v>213</v>
      </c>
      <c r="E75" s="52" t="s">
        <v>387</v>
      </c>
      <c r="F75" s="52" t="s">
        <v>67</v>
      </c>
      <c r="G75" s="34" t="s">
        <v>71</v>
      </c>
      <c r="H75" s="65" t="s">
        <v>402</v>
      </c>
      <c r="I75" s="66">
        <v>5.6</v>
      </c>
      <c r="J75" s="52" t="s">
        <v>62</v>
      </c>
      <c r="K75" s="39">
        <v>4</v>
      </c>
      <c r="L75" s="51"/>
      <c r="M75" s="51"/>
      <c r="N75" s="51"/>
      <c r="O75" s="51"/>
      <c r="P75" s="5"/>
      <c r="Q75" s="5"/>
      <c r="R75" s="9"/>
    </row>
    <row r="76" spans="1:18" x14ac:dyDescent="0.25">
      <c r="A76" s="34">
        <v>38</v>
      </c>
      <c r="B76" s="34" t="s">
        <v>18</v>
      </c>
      <c r="C76" s="52" t="s">
        <v>212</v>
      </c>
      <c r="D76" s="52" t="s">
        <v>213</v>
      </c>
      <c r="E76" s="52" t="s">
        <v>72</v>
      </c>
      <c r="F76" s="52" t="s">
        <v>77</v>
      </c>
      <c r="G76" s="34" t="s">
        <v>76</v>
      </c>
      <c r="H76" s="65" t="s">
        <v>403</v>
      </c>
      <c r="I76" s="66" t="s">
        <v>75</v>
      </c>
      <c r="J76" s="52" t="s">
        <v>62</v>
      </c>
      <c r="K76" s="39">
        <v>4</v>
      </c>
      <c r="L76" s="51"/>
      <c r="M76" s="51"/>
      <c r="N76" s="51"/>
      <c r="O76" s="51"/>
      <c r="P76" s="5"/>
      <c r="Q76" s="5"/>
      <c r="R76" s="9"/>
    </row>
    <row r="77" spans="1:18" x14ac:dyDescent="0.25">
      <c r="A77" s="34">
        <v>39</v>
      </c>
      <c r="B77" s="34" t="s">
        <v>18</v>
      </c>
      <c r="C77" s="52" t="s">
        <v>212</v>
      </c>
      <c r="D77" s="52" t="s">
        <v>213</v>
      </c>
      <c r="E77" s="52" t="s">
        <v>72</v>
      </c>
      <c r="F77" s="52" t="s">
        <v>386</v>
      </c>
      <c r="G77" s="34" t="s">
        <v>390</v>
      </c>
      <c r="H77" s="65" t="s">
        <v>403</v>
      </c>
      <c r="I77" s="34" t="s">
        <v>408</v>
      </c>
      <c r="J77" s="52" t="s">
        <v>62</v>
      </c>
      <c r="K77" s="39">
        <v>4</v>
      </c>
      <c r="L77" s="51"/>
      <c r="M77" s="51"/>
      <c r="N77" s="51"/>
      <c r="O77" s="51"/>
      <c r="P77" s="5"/>
      <c r="Q77" s="5"/>
      <c r="R77" s="9"/>
    </row>
    <row r="78" spans="1:18" x14ac:dyDescent="0.25">
      <c r="A78" s="34">
        <v>40</v>
      </c>
      <c r="B78" s="34" t="s">
        <v>18</v>
      </c>
      <c r="C78" s="52" t="s">
        <v>212</v>
      </c>
      <c r="D78" s="52" t="s">
        <v>213</v>
      </c>
      <c r="E78" s="52" t="s">
        <v>108</v>
      </c>
      <c r="F78" s="52" t="s">
        <v>36</v>
      </c>
      <c r="G78" s="34" t="s">
        <v>152</v>
      </c>
      <c r="H78" s="65" t="s">
        <v>404</v>
      </c>
      <c r="I78" s="66">
        <v>5.6</v>
      </c>
      <c r="J78" s="52" t="s">
        <v>62</v>
      </c>
      <c r="K78" s="39">
        <v>38</v>
      </c>
      <c r="L78" s="51"/>
      <c r="M78" s="51"/>
      <c r="N78" s="51"/>
      <c r="O78" s="51"/>
      <c r="P78" s="5"/>
      <c r="Q78" s="5"/>
      <c r="R78" s="9"/>
    </row>
    <row r="79" spans="1:18" x14ac:dyDescent="0.25">
      <c r="A79" s="34">
        <v>41</v>
      </c>
      <c r="B79" s="34" t="s">
        <v>18</v>
      </c>
      <c r="C79" s="52" t="s">
        <v>212</v>
      </c>
      <c r="D79" s="52" t="s">
        <v>213</v>
      </c>
      <c r="E79" s="52" t="s">
        <v>387</v>
      </c>
      <c r="F79" s="52" t="s">
        <v>67</v>
      </c>
      <c r="G79" s="34" t="s">
        <v>71</v>
      </c>
      <c r="H79" s="39" t="s">
        <v>405</v>
      </c>
      <c r="I79" s="66">
        <v>5.6</v>
      </c>
      <c r="J79" s="52" t="s">
        <v>62</v>
      </c>
      <c r="K79" s="39">
        <v>38</v>
      </c>
      <c r="L79" s="51"/>
      <c r="M79" s="51"/>
      <c r="N79" s="51"/>
      <c r="O79" s="51"/>
      <c r="P79" s="5"/>
      <c r="Q79" s="5"/>
      <c r="R79" s="9"/>
    </row>
    <row r="80" spans="1:18" x14ac:dyDescent="0.25">
      <c r="A80" s="34">
        <v>42</v>
      </c>
      <c r="B80" s="34" t="s">
        <v>18</v>
      </c>
      <c r="C80" s="52" t="s">
        <v>212</v>
      </c>
      <c r="D80" s="52" t="s">
        <v>213</v>
      </c>
      <c r="E80" s="52" t="s">
        <v>387</v>
      </c>
      <c r="F80" s="52" t="s">
        <v>391</v>
      </c>
      <c r="G80" s="34" t="s">
        <v>113</v>
      </c>
      <c r="H80" s="65" t="s">
        <v>406</v>
      </c>
      <c r="I80" s="66">
        <v>5.6</v>
      </c>
      <c r="J80" s="52" t="s">
        <v>62</v>
      </c>
      <c r="K80" s="39">
        <v>58</v>
      </c>
      <c r="L80" s="51"/>
      <c r="M80" s="51"/>
      <c r="N80" s="51"/>
      <c r="O80" s="51"/>
      <c r="P80" s="5"/>
      <c r="Q80" s="5"/>
      <c r="R80" s="9"/>
    </row>
    <row r="81" spans="1:18" ht="21" x14ac:dyDescent="0.25">
      <c r="A81" s="34">
        <v>43</v>
      </c>
      <c r="B81" s="34" t="s">
        <v>18</v>
      </c>
      <c r="C81" s="52" t="s">
        <v>212</v>
      </c>
      <c r="D81" s="52" t="s">
        <v>213</v>
      </c>
      <c r="E81" s="52" t="s">
        <v>108</v>
      </c>
      <c r="F81" s="52" t="s">
        <v>36</v>
      </c>
      <c r="G81" s="34" t="s">
        <v>152</v>
      </c>
      <c r="H81" s="65" t="s">
        <v>407</v>
      </c>
      <c r="I81" s="66">
        <v>5.6</v>
      </c>
      <c r="J81" s="52" t="s">
        <v>62</v>
      </c>
      <c r="K81" s="39">
        <v>2</v>
      </c>
      <c r="L81" s="51"/>
      <c r="M81" s="51"/>
      <c r="N81" s="51"/>
      <c r="O81" s="51"/>
      <c r="P81" s="5"/>
      <c r="Q81" s="5"/>
      <c r="R81" s="9"/>
    </row>
    <row r="82" spans="1:18" x14ac:dyDescent="0.25">
      <c r="A82" s="34">
        <v>44</v>
      </c>
      <c r="B82" s="34" t="s">
        <v>18</v>
      </c>
      <c r="C82" s="52" t="s">
        <v>212</v>
      </c>
      <c r="D82" s="52" t="s">
        <v>213</v>
      </c>
      <c r="E82" s="52" t="s">
        <v>387</v>
      </c>
      <c r="F82" s="52" t="s">
        <v>67</v>
      </c>
      <c r="G82" s="34" t="s">
        <v>71</v>
      </c>
      <c r="H82" s="65" t="s">
        <v>154</v>
      </c>
      <c r="I82" s="66">
        <v>5.6</v>
      </c>
      <c r="J82" s="52" t="s">
        <v>62</v>
      </c>
      <c r="K82" s="39">
        <v>4</v>
      </c>
      <c r="L82" s="51"/>
      <c r="M82" s="51"/>
      <c r="N82" s="51"/>
      <c r="O82" s="51"/>
      <c r="P82" s="5"/>
      <c r="Q82" s="5"/>
      <c r="R82" s="9"/>
    </row>
    <row r="83" spans="1:18" x14ac:dyDescent="0.25">
      <c r="A83" s="34">
        <v>45</v>
      </c>
      <c r="B83" s="34" t="s">
        <v>18</v>
      </c>
      <c r="C83" s="52" t="s">
        <v>212</v>
      </c>
      <c r="D83" s="52" t="s">
        <v>213</v>
      </c>
      <c r="E83" s="52" t="s">
        <v>72</v>
      </c>
      <c r="F83" s="52" t="s">
        <v>77</v>
      </c>
      <c r="G83" s="34" t="s">
        <v>76</v>
      </c>
      <c r="H83" s="65" t="s">
        <v>80</v>
      </c>
      <c r="I83" s="66" t="s">
        <v>75</v>
      </c>
      <c r="J83" s="52" t="s">
        <v>62</v>
      </c>
      <c r="K83" s="39">
        <v>4</v>
      </c>
      <c r="L83" s="51"/>
      <c r="M83" s="51"/>
      <c r="N83" s="51"/>
      <c r="O83" s="51"/>
      <c r="P83" s="5"/>
      <c r="Q83" s="5"/>
      <c r="R83" s="9"/>
    </row>
    <row r="84" spans="1:18" ht="7.5" customHeight="1" x14ac:dyDescent="0.25">
      <c r="R84" s="1"/>
    </row>
    <row r="85" spans="1:18" x14ac:dyDescent="0.25">
      <c r="K85" s="188" t="s">
        <v>11</v>
      </c>
      <c r="L85" s="188"/>
      <c r="M85" s="188"/>
      <c r="N85" s="188"/>
      <c r="O85" s="188"/>
      <c r="P85" s="188"/>
      <c r="Q85" s="106" t="s">
        <v>7</v>
      </c>
      <c r="R85" s="106" t="s">
        <v>5</v>
      </c>
    </row>
    <row r="86" spans="1:18" x14ac:dyDescent="0.25">
      <c r="K86" s="189"/>
      <c r="L86" s="189"/>
      <c r="M86" s="189"/>
      <c r="N86" s="189"/>
      <c r="O86" s="189"/>
      <c r="P86" s="189"/>
      <c r="Q86" s="8"/>
      <c r="R86" s="105"/>
    </row>
    <row r="87" spans="1:18" x14ac:dyDescent="0.25">
      <c r="K87" s="188"/>
      <c r="L87" s="188"/>
      <c r="M87" s="188"/>
      <c r="N87" s="188"/>
      <c r="O87" s="188"/>
      <c r="P87" s="188"/>
      <c r="Q87" s="106"/>
      <c r="R87" s="106"/>
    </row>
    <row r="89" spans="1:18" x14ac:dyDescent="0.25">
      <c r="A89" s="1"/>
      <c r="B89" s="1"/>
      <c r="C89" s="1"/>
      <c r="D89" s="1"/>
      <c r="E89" s="1"/>
      <c r="F89" s="1"/>
      <c r="G89" s="1"/>
      <c r="K89" s="188" t="s">
        <v>14</v>
      </c>
      <c r="L89" s="188"/>
      <c r="M89" s="188"/>
      <c r="N89" s="188"/>
      <c r="O89" s="188"/>
      <c r="P89" s="188"/>
      <c r="Q89" s="106" t="s">
        <v>7</v>
      </c>
      <c r="R89" s="106" t="s">
        <v>5</v>
      </c>
    </row>
    <row r="90" spans="1:18" x14ac:dyDescent="0.25">
      <c r="A90" s="1"/>
      <c r="B90" s="1"/>
      <c r="C90" s="1"/>
      <c r="D90" s="1"/>
      <c r="E90" s="1"/>
      <c r="F90" s="1"/>
      <c r="G90" s="1"/>
      <c r="K90" s="189"/>
      <c r="L90" s="189"/>
      <c r="M90" s="189"/>
      <c r="N90" s="189"/>
      <c r="O90" s="189"/>
      <c r="P90" s="189"/>
      <c r="Q90" s="105"/>
      <c r="R90" s="105"/>
    </row>
    <row r="91" spans="1:18" x14ac:dyDescent="0.25">
      <c r="A91" s="1"/>
      <c r="B91" s="1"/>
      <c r="C91" s="1"/>
      <c r="D91" s="1"/>
      <c r="E91" s="1"/>
      <c r="F91" s="1"/>
      <c r="G91" s="1"/>
      <c r="K91" s="188"/>
      <c r="L91" s="188"/>
      <c r="M91" s="188"/>
      <c r="N91" s="188"/>
      <c r="O91" s="188"/>
      <c r="P91" s="188"/>
      <c r="Q91" s="106"/>
      <c r="R91" s="106"/>
    </row>
    <row r="92" spans="1:18" x14ac:dyDescent="0.25">
      <c r="A92" s="1"/>
      <c r="B92" s="1"/>
      <c r="C92" s="1"/>
      <c r="D92" s="1"/>
      <c r="E92" s="1"/>
      <c r="F92" s="1"/>
      <c r="G92" s="1"/>
      <c r="K92" s="6"/>
      <c r="L92" s="6"/>
      <c r="M92" s="6"/>
      <c r="N92" s="6"/>
      <c r="O92" s="6"/>
      <c r="P92" s="6"/>
      <c r="Q92" s="104"/>
      <c r="R92" s="104"/>
    </row>
    <row r="93" spans="1:18" x14ac:dyDescent="0.25">
      <c r="B93" s="1"/>
      <c r="C93" s="1"/>
      <c r="D93" s="1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K95" s="106"/>
      <c r="L95" s="4" t="s">
        <v>22</v>
      </c>
      <c r="M95" s="4" t="s">
        <v>23</v>
      </c>
      <c r="N95" s="4" t="s">
        <v>2</v>
      </c>
      <c r="O95" s="13"/>
      <c r="P95" s="13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K96" s="14" t="s">
        <v>28</v>
      </c>
      <c r="L96" s="29">
        <v>10202</v>
      </c>
      <c r="M96" s="14">
        <v>2080</v>
      </c>
      <c r="N96" s="14">
        <v>1</v>
      </c>
      <c r="O96" s="10"/>
      <c r="P96" s="10"/>
      <c r="R96" s="1"/>
    </row>
    <row r="97" spans="1:18" x14ac:dyDescent="0.25">
      <c r="K97" s="14" t="s">
        <v>0</v>
      </c>
      <c r="L97" s="14" t="s">
        <v>273</v>
      </c>
      <c r="M97" s="14"/>
      <c r="N97" s="14"/>
      <c r="O97" s="10"/>
      <c r="P97" s="10"/>
      <c r="R97" s="1"/>
    </row>
    <row r="98" spans="1:18" ht="19.5" customHeight="1" x14ac:dyDescent="0.25">
      <c r="K98" s="14" t="s">
        <v>1</v>
      </c>
      <c r="L98" s="14">
        <v>0</v>
      </c>
      <c r="M98" s="14" t="s">
        <v>44</v>
      </c>
      <c r="N98" s="14" t="s">
        <v>147</v>
      </c>
      <c r="O98" s="10"/>
      <c r="P98" s="10"/>
      <c r="R98" s="1"/>
    </row>
    <row r="99" spans="1:18" ht="21" customHeight="1" x14ac:dyDescent="0.25">
      <c r="N99" s="11"/>
      <c r="O99" s="1"/>
      <c r="Q99" s="1"/>
      <c r="R99" s="1"/>
    </row>
    <row r="100" spans="1:18" ht="40.5" x14ac:dyDescent="0.35">
      <c r="A100" s="4" t="s">
        <v>3</v>
      </c>
      <c r="B100" s="15" t="s">
        <v>34</v>
      </c>
      <c r="C100" s="4" t="s">
        <v>15</v>
      </c>
      <c r="D100" s="4" t="s">
        <v>21</v>
      </c>
      <c r="E100" s="4" t="s">
        <v>12</v>
      </c>
      <c r="F100" s="4" t="s">
        <v>4</v>
      </c>
      <c r="G100" s="4" t="s">
        <v>19</v>
      </c>
      <c r="H100" s="3" t="s">
        <v>31</v>
      </c>
      <c r="I100" s="107" t="s">
        <v>32</v>
      </c>
      <c r="J100" s="3" t="s">
        <v>33</v>
      </c>
      <c r="K100" s="15" t="s">
        <v>40</v>
      </c>
      <c r="L100" s="15" t="s">
        <v>26</v>
      </c>
      <c r="M100" s="15" t="s">
        <v>27</v>
      </c>
      <c r="N100" s="15" t="s">
        <v>25</v>
      </c>
      <c r="O100" s="15" t="s">
        <v>20</v>
      </c>
      <c r="P100" s="2" t="s">
        <v>8</v>
      </c>
      <c r="Q100" s="2" t="s">
        <v>9</v>
      </c>
      <c r="R100" s="9" t="s">
        <v>13</v>
      </c>
    </row>
    <row r="101" spans="1:18" x14ac:dyDescent="0.25">
      <c r="A101" s="34">
        <v>46</v>
      </c>
      <c r="B101" s="34" t="s">
        <v>18</v>
      </c>
      <c r="C101" s="35" t="s">
        <v>209</v>
      </c>
      <c r="D101" s="33" t="s">
        <v>409</v>
      </c>
      <c r="E101" s="52" t="s">
        <v>65</v>
      </c>
      <c r="F101" s="52" t="s">
        <v>385</v>
      </c>
      <c r="G101" s="34" t="s">
        <v>369</v>
      </c>
      <c r="H101" s="110" t="s">
        <v>367</v>
      </c>
      <c r="I101" s="110" t="s">
        <v>382</v>
      </c>
      <c r="J101" s="110">
        <v>15</v>
      </c>
      <c r="K101" s="110">
        <v>16</v>
      </c>
      <c r="L101" s="51"/>
      <c r="M101" s="51"/>
      <c r="N101" s="51"/>
      <c r="O101" s="51"/>
      <c r="P101" s="5"/>
      <c r="Q101" s="5"/>
      <c r="R101" s="9"/>
    </row>
    <row r="102" spans="1:18" x14ac:dyDescent="0.25">
      <c r="A102" s="34">
        <v>47</v>
      </c>
      <c r="B102" s="34" t="s">
        <v>18</v>
      </c>
      <c r="C102" s="35" t="s">
        <v>209</v>
      </c>
      <c r="D102" s="33" t="s">
        <v>409</v>
      </c>
      <c r="E102" s="52" t="s">
        <v>65</v>
      </c>
      <c r="F102" s="52" t="s">
        <v>36</v>
      </c>
      <c r="G102" s="34" t="s">
        <v>152</v>
      </c>
      <c r="H102" s="110" t="s">
        <v>367</v>
      </c>
      <c r="I102" s="110">
        <v>10</v>
      </c>
      <c r="J102" s="110">
        <v>60</v>
      </c>
      <c r="K102" s="110">
        <v>24</v>
      </c>
      <c r="L102" s="51"/>
      <c r="M102" s="51"/>
      <c r="N102" s="51"/>
      <c r="O102" s="51"/>
      <c r="P102" s="5"/>
      <c r="Q102" s="5"/>
      <c r="R102" s="9"/>
    </row>
    <row r="103" spans="1:18" x14ac:dyDescent="0.25">
      <c r="A103" s="34">
        <v>48</v>
      </c>
      <c r="B103" s="34" t="s">
        <v>18</v>
      </c>
      <c r="C103" s="35" t="s">
        <v>209</v>
      </c>
      <c r="D103" s="33" t="s">
        <v>409</v>
      </c>
      <c r="E103" s="52" t="s">
        <v>65</v>
      </c>
      <c r="F103" s="52" t="s">
        <v>36</v>
      </c>
      <c r="G103" s="34" t="s">
        <v>102</v>
      </c>
      <c r="H103" s="110" t="s">
        <v>367</v>
      </c>
      <c r="I103" s="110">
        <v>5</v>
      </c>
      <c r="J103" s="110">
        <v>15</v>
      </c>
      <c r="K103" s="110">
        <v>4</v>
      </c>
      <c r="L103" s="51"/>
      <c r="M103" s="51"/>
      <c r="N103" s="51"/>
      <c r="O103" s="51"/>
      <c r="P103" s="5"/>
      <c r="Q103" s="5"/>
      <c r="R103" s="9"/>
    </row>
    <row r="104" spans="1:18" x14ac:dyDescent="0.25">
      <c r="A104" s="34">
        <v>49</v>
      </c>
      <c r="B104" s="34" t="s">
        <v>18</v>
      </c>
      <c r="C104" s="35" t="s">
        <v>209</v>
      </c>
      <c r="D104" s="33" t="s">
        <v>409</v>
      </c>
      <c r="E104" s="52" t="s">
        <v>65</v>
      </c>
      <c r="F104" s="52" t="s">
        <v>36</v>
      </c>
      <c r="G104" s="34" t="s">
        <v>102</v>
      </c>
      <c r="H104" s="110" t="s">
        <v>367</v>
      </c>
      <c r="I104" s="110">
        <v>6</v>
      </c>
      <c r="J104" s="110">
        <v>15</v>
      </c>
      <c r="K104" s="110">
        <v>55</v>
      </c>
      <c r="L104" s="51"/>
      <c r="M104" s="51"/>
      <c r="N104" s="51"/>
      <c r="O104" s="51"/>
      <c r="P104" s="5"/>
      <c r="Q104" s="5"/>
      <c r="R104" s="9"/>
    </row>
    <row r="105" spans="1:18" x14ac:dyDescent="0.25">
      <c r="A105" s="34">
        <v>50</v>
      </c>
      <c r="B105" s="34" t="s">
        <v>18</v>
      </c>
      <c r="C105" s="35" t="s">
        <v>209</v>
      </c>
      <c r="D105" s="33" t="s">
        <v>409</v>
      </c>
      <c r="E105" s="52" t="s">
        <v>65</v>
      </c>
      <c r="F105" s="52" t="s">
        <v>36</v>
      </c>
      <c r="G105" s="34" t="s">
        <v>152</v>
      </c>
      <c r="H105" s="110" t="s">
        <v>367</v>
      </c>
      <c r="I105" s="110">
        <v>8</v>
      </c>
      <c r="J105" s="110">
        <v>60</v>
      </c>
      <c r="K105" s="110">
        <v>2</v>
      </c>
      <c r="L105" s="51"/>
      <c r="M105" s="51"/>
      <c r="N105" s="51"/>
      <c r="O105" s="51"/>
      <c r="P105" s="5"/>
      <c r="Q105" s="5"/>
      <c r="R105" s="9"/>
    </row>
    <row r="106" spans="1:18" x14ac:dyDescent="0.25">
      <c r="R106" s="1"/>
    </row>
    <row r="107" spans="1:18" x14ac:dyDescent="0.25">
      <c r="K107" s="188" t="s">
        <v>11</v>
      </c>
      <c r="L107" s="188"/>
      <c r="M107" s="188"/>
      <c r="N107" s="188"/>
      <c r="O107" s="188"/>
      <c r="P107" s="188"/>
      <c r="Q107" s="106" t="s">
        <v>7</v>
      </c>
      <c r="R107" s="106" t="s">
        <v>5</v>
      </c>
    </row>
    <row r="108" spans="1:18" x14ac:dyDescent="0.25">
      <c r="K108" s="189"/>
      <c r="L108" s="189"/>
      <c r="M108" s="189"/>
      <c r="N108" s="189"/>
      <c r="O108" s="189"/>
      <c r="P108" s="189"/>
      <c r="Q108" s="8"/>
      <c r="R108" s="105"/>
    </row>
    <row r="109" spans="1:18" x14ac:dyDescent="0.25">
      <c r="K109" s="188"/>
      <c r="L109" s="188"/>
      <c r="M109" s="188"/>
      <c r="N109" s="188"/>
      <c r="O109" s="188"/>
      <c r="P109" s="188"/>
      <c r="Q109" s="106"/>
      <c r="R109" s="106"/>
    </row>
    <row r="111" spans="1:18" x14ac:dyDescent="0.25">
      <c r="A111" s="1"/>
      <c r="B111" s="1"/>
      <c r="C111" s="1"/>
      <c r="D111" s="1"/>
      <c r="E111" s="1"/>
      <c r="F111" s="1"/>
      <c r="G111" s="1"/>
      <c r="K111" s="188" t="s">
        <v>14</v>
      </c>
      <c r="L111" s="188"/>
      <c r="M111" s="188"/>
      <c r="N111" s="188"/>
      <c r="O111" s="188"/>
      <c r="P111" s="188"/>
      <c r="Q111" s="106" t="s">
        <v>7</v>
      </c>
      <c r="R111" s="106" t="s">
        <v>5</v>
      </c>
    </row>
    <row r="112" spans="1:18" x14ac:dyDescent="0.25">
      <c r="A112" s="1"/>
      <c r="B112" s="1"/>
      <c r="C112" s="1"/>
      <c r="D112" s="1"/>
      <c r="E112" s="1"/>
      <c r="F112" s="1"/>
      <c r="G112" s="1"/>
      <c r="K112" s="189"/>
      <c r="L112" s="189"/>
      <c r="M112" s="189"/>
      <c r="N112" s="189"/>
      <c r="O112" s="189"/>
      <c r="P112" s="189"/>
      <c r="Q112" s="105"/>
      <c r="R112" s="105"/>
    </row>
    <row r="113" spans="1:18" x14ac:dyDescent="0.25">
      <c r="A113" s="1"/>
      <c r="B113" s="1"/>
      <c r="C113" s="1"/>
      <c r="D113" s="1"/>
      <c r="E113" s="1"/>
      <c r="F113" s="1"/>
      <c r="G113" s="1"/>
      <c r="K113" s="188"/>
      <c r="L113" s="188"/>
      <c r="M113" s="188"/>
      <c r="N113" s="188"/>
      <c r="O113" s="188"/>
      <c r="P113" s="188"/>
      <c r="Q113" s="106"/>
      <c r="R113" s="106"/>
    </row>
    <row r="114" spans="1:18" x14ac:dyDescent="0.25">
      <c r="A114" s="1"/>
      <c r="B114" s="1"/>
      <c r="C114" s="1"/>
      <c r="D114" s="1"/>
      <c r="E114" s="1"/>
      <c r="F114" s="1"/>
      <c r="G114" s="1"/>
      <c r="K114" s="6"/>
      <c r="L114" s="6"/>
      <c r="M114" s="6"/>
      <c r="N114" s="6"/>
      <c r="O114" s="6"/>
      <c r="P114" s="6"/>
      <c r="Q114" s="104"/>
      <c r="R114" s="104"/>
    </row>
    <row r="115" spans="1:18" x14ac:dyDescent="0.25">
      <c r="B115" s="1"/>
      <c r="C115" s="1"/>
      <c r="D115" s="1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"/>
    </row>
  </sheetData>
  <mergeCells count="24">
    <mergeCell ref="K28:P28"/>
    <mergeCell ref="K59:P59"/>
    <mergeCell ref="K60:P60"/>
    <mergeCell ref="K54:P54"/>
    <mergeCell ref="K55:P55"/>
    <mergeCell ref="K56:P56"/>
    <mergeCell ref="K58:P58"/>
    <mergeCell ref="K22:P22"/>
    <mergeCell ref="K23:P23"/>
    <mergeCell ref="K24:P24"/>
    <mergeCell ref="K26:P26"/>
    <mergeCell ref="K27:P27"/>
    <mergeCell ref="K85:P85"/>
    <mergeCell ref="K86:P86"/>
    <mergeCell ref="K87:P87"/>
    <mergeCell ref="K89:P89"/>
    <mergeCell ref="K113:P113"/>
    <mergeCell ref="K90:P90"/>
    <mergeCell ref="K112:P112"/>
    <mergeCell ref="K111:P111"/>
    <mergeCell ref="K108:P108"/>
    <mergeCell ref="K107:P107"/>
    <mergeCell ref="K109:P109"/>
    <mergeCell ref="K91:P91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7"/>
  <sheetViews>
    <sheetView view="pageLayout" zoomScaleNormal="100" workbookViewId="0">
      <selection activeCell="R1" sqref="A1:R21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K1" s="106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2060</v>
      </c>
      <c r="N2" s="14">
        <v>1</v>
      </c>
      <c r="O2" s="10"/>
      <c r="P2" s="10"/>
      <c r="R2" s="1"/>
    </row>
    <row r="3" spans="1:18" x14ac:dyDescent="0.25">
      <c r="K3" s="14" t="s">
        <v>0</v>
      </c>
      <c r="L3" s="14" t="s">
        <v>440</v>
      </c>
      <c r="M3" s="14"/>
      <c r="N3" s="14"/>
      <c r="O3" s="10"/>
      <c r="P3" s="10"/>
      <c r="R3" s="1"/>
    </row>
    <row r="4" spans="1:18" ht="21.75" customHeight="1" x14ac:dyDescent="0.25">
      <c r="K4" s="14" t="s">
        <v>1</v>
      </c>
      <c r="L4" s="14">
        <v>0</v>
      </c>
      <c r="M4" s="14" t="s">
        <v>44</v>
      </c>
      <c r="N4" s="14" t="s">
        <v>46</v>
      </c>
      <c r="O4" s="10"/>
      <c r="P4" s="10"/>
      <c r="R4" s="1"/>
    </row>
    <row r="5" spans="1:18" x14ac:dyDescent="0.25">
      <c r="N5" s="11"/>
      <c r="O5" s="1"/>
      <c r="Q5" s="1"/>
      <c r="R5" s="1"/>
    </row>
    <row r="6" spans="1:18" ht="40.5" x14ac:dyDescent="0.35">
      <c r="A6" s="4" t="s">
        <v>3</v>
      </c>
      <c r="B6" s="15" t="s">
        <v>34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92</v>
      </c>
      <c r="H6" s="177" t="s">
        <v>37</v>
      </c>
      <c r="I6" s="178"/>
      <c r="J6" s="179"/>
      <c r="K6" s="15" t="s">
        <v>41</v>
      </c>
      <c r="L6" s="15" t="s">
        <v>26</v>
      </c>
      <c r="M6" s="15" t="s">
        <v>27</v>
      </c>
      <c r="N6" s="15" t="s">
        <v>25</v>
      </c>
      <c r="O6" s="15" t="s">
        <v>20</v>
      </c>
      <c r="P6" s="2" t="s">
        <v>8</v>
      </c>
      <c r="Q6" s="2" t="s">
        <v>9</v>
      </c>
      <c r="R6" s="9" t="s">
        <v>13</v>
      </c>
    </row>
    <row r="7" spans="1:18" ht="24" x14ac:dyDescent="0.25">
      <c r="A7" s="115">
        <v>1</v>
      </c>
      <c r="B7" s="37" t="s">
        <v>18</v>
      </c>
      <c r="C7" s="33" t="s">
        <v>212</v>
      </c>
      <c r="D7" s="33" t="s">
        <v>347</v>
      </c>
      <c r="E7" s="33" t="s">
        <v>348</v>
      </c>
      <c r="F7" s="37" t="s">
        <v>349</v>
      </c>
      <c r="G7" s="115" t="s">
        <v>18</v>
      </c>
      <c r="H7" s="183" t="s">
        <v>350</v>
      </c>
      <c r="I7" s="181"/>
      <c r="J7" s="182"/>
      <c r="K7" s="37">
        <v>4</v>
      </c>
      <c r="L7" s="37"/>
      <c r="M7" s="37"/>
      <c r="N7" s="37"/>
      <c r="O7" s="37"/>
      <c r="P7" s="38"/>
      <c r="Q7" s="38"/>
      <c r="R7" s="39"/>
    </row>
    <row r="8" spans="1:18" ht="36" x14ac:dyDescent="0.25">
      <c r="A8" s="115">
        <v>2</v>
      </c>
      <c r="B8" s="37" t="s">
        <v>18</v>
      </c>
      <c r="C8" s="33" t="s">
        <v>212</v>
      </c>
      <c r="D8" s="33" t="s">
        <v>347</v>
      </c>
      <c r="E8" s="33" t="s">
        <v>348</v>
      </c>
      <c r="F8" s="37" t="s">
        <v>351</v>
      </c>
      <c r="G8" s="115" t="s">
        <v>18</v>
      </c>
      <c r="H8" s="183" t="s">
        <v>352</v>
      </c>
      <c r="I8" s="181"/>
      <c r="J8" s="182"/>
      <c r="K8" s="37">
        <v>4</v>
      </c>
      <c r="L8" s="37"/>
      <c r="M8" s="37"/>
      <c r="N8" s="37"/>
      <c r="O8" s="37"/>
      <c r="P8" s="38"/>
      <c r="Q8" s="38"/>
      <c r="R8" s="39"/>
    </row>
    <row r="9" spans="1:18" ht="36" x14ac:dyDescent="0.25">
      <c r="A9" s="115">
        <v>3</v>
      </c>
      <c r="B9" s="37" t="s">
        <v>18</v>
      </c>
      <c r="C9" s="33" t="s">
        <v>433</v>
      </c>
      <c r="D9" s="33" t="s">
        <v>434</v>
      </c>
      <c r="E9" s="33" t="s">
        <v>348</v>
      </c>
      <c r="F9" s="37" t="s">
        <v>351</v>
      </c>
      <c r="G9" s="115" t="s">
        <v>18</v>
      </c>
      <c r="H9" s="183" t="s">
        <v>457</v>
      </c>
      <c r="I9" s="184"/>
      <c r="J9" s="185"/>
      <c r="K9" s="37">
        <v>2</v>
      </c>
      <c r="L9" s="37"/>
      <c r="M9" s="37"/>
      <c r="N9" s="37"/>
      <c r="O9" s="37"/>
      <c r="P9" s="38"/>
      <c r="Q9" s="38"/>
      <c r="R9" s="39"/>
    </row>
    <row r="10" spans="1:18" ht="36" x14ac:dyDescent="0.25">
      <c r="A10" s="115">
        <v>4</v>
      </c>
      <c r="B10" s="37" t="s">
        <v>18</v>
      </c>
      <c r="C10" s="115" t="s">
        <v>209</v>
      </c>
      <c r="D10" s="33" t="s">
        <v>69</v>
      </c>
      <c r="E10" s="33" t="s">
        <v>348</v>
      </c>
      <c r="F10" s="37" t="s">
        <v>351</v>
      </c>
      <c r="G10" s="115" t="s">
        <v>18</v>
      </c>
      <c r="H10" s="183" t="s">
        <v>353</v>
      </c>
      <c r="I10" s="181"/>
      <c r="J10" s="182"/>
      <c r="K10" s="37">
        <v>28</v>
      </c>
      <c r="L10" s="37"/>
      <c r="M10" s="37"/>
      <c r="N10" s="37"/>
      <c r="O10" s="37"/>
      <c r="P10" s="38"/>
      <c r="Q10" s="38"/>
      <c r="R10" s="39"/>
    </row>
    <row r="11" spans="1:18" ht="1.5" customHeight="1" x14ac:dyDescent="0.25">
      <c r="A11" s="71"/>
      <c r="B11" s="72"/>
      <c r="C11" s="102"/>
      <c r="D11" s="19"/>
      <c r="E11" s="19"/>
      <c r="F11" s="19"/>
      <c r="G11" s="71"/>
      <c r="H11" s="186"/>
      <c r="I11" s="187"/>
      <c r="J11" s="187"/>
      <c r="K11" s="72"/>
      <c r="L11" s="72"/>
      <c r="M11" s="72"/>
      <c r="N11" s="72"/>
      <c r="O11" s="72"/>
      <c r="P11" s="108"/>
      <c r="Q11" s="108"/>
      <c r="R11" s="109"/>
    </row>
    <row r="12" spans="1:18" ht="1.5" customHeight="1" x14ac:dyDescent="0.25">
      <c r="A12" s="71"/>
      <c r="B12" s="72"/>
      <c r="C12" s="102"/>
      <c r="D12" s="19"/>
      <c r="E12" s="19"/>
      <c r="F12" s="19"/>
      <c r="G12" s="71"/>
      <c r="H12" s="146"/>
      <c r="I12" s="147"/>
      <c r="J12" s="147"/>
      <c r="K12" s="72"/>
      <c r="L12" s="72"/>
      <c r="M12" s="72"/>
      <c r="N12" s="72"/>
      <c r="O12" s="72"/>
      <c r="P12" s="108"/>
      <c r="Q12" s="108"/>
      <c r="R12" s="109"/>
    </row>
    <row r="13" spans="1:18" ht="3.75" customHeight="1" x14ac:dyDescent="0.35">
      <c r="A13" s="18"/>
      <c r="B13" s="18"/>
      <c r="C13" s="19"/>
      <c r="D13" s="19"/>
      <c r="E13" s="25"/>
      <c r="F13" s="19"/>
      <c r="G13" s="10"/>
      <c r="H13" s="13"/>
      <c r="I13" s="20"/>
      <c r="J13" s="20"/>
      <c r="K13" s="20"/>
      <c r="L13" s="26"/>
      <c r="M13" s="26"/>
      <c r="N13" s="27"/>
      <c r="O13" s="28"/>
      <c r="P13" s="21"/>
      <c r="Q13" s="21"/>
      <c r="R13" s="22"/>
    </row>
    <row r="14" spans="1:18" x14ac:dyDescent="0.25">
      <c r="K14" s="188" t="s">
        <v>11</v>
      </c>
      <c r="L14" s="188"/>
      <c r="M14" s="188"/>
      <c r="N14" s="188"/>
      <c r="O14" s="188"/>
      <c r="P14" s="188"/>
      <c r="Q14" s="106" t="s">
        <v>7</v>
      </c>
      <c r="R14" s="106" t="s">
        <v>5</v>
      </c>
    </row>
    <row r="15" spans="1:18" x14ac:dyDescent="0.25">
      <c r="K15" s="189"/>
      <c r="L15" s="189"/>
      <c r="M15" s="189"/>
      <c r="N15" s="189"/>
      <c r="O15" s="189"/>
      <c r="P15" s="189"/>
      <c r="Q15" s="8"/>
      <c r="R15" s="105"/>
    </row>
    <row r="16" spans="1:18" x14ac:dyDescent="0.25">
      <c r="K16" s="176"/>
      <c r="L16" s="176"/>
      <c r="M16" s="176"/>
      <c r="N16" s="176"/>
      <c r="O16" s="176"/>
      <c r="P16" s="176"/>
      <c r="Q16" s="104"/>
      <c r="R16" s="104"/>
    </row>
    <row r="17" spans="1:18" x14ac:dyDescent="0.25">
      <c r="K17" s="188" t="s">
        <v>14</v>
      </c>
      <c r="L17" s="188"/>
      <c r="M17" s="188"/>
      <c r="N17" s="188"/>
      <c r="O17" s="188"/>
      <c r="P17" s="188"/>
      <c r="Q17" s="106" t="s">
        <v>7</v>
      </c>
      <c r="R17" s="106" t="s">
        <v>5</v>
      </c>
    </row>
    <row r="18" spans="1:18" x14ac:dyDescent="0.25">
      <c r="A18" s="1"/>
      <c r="B18" s="1"/>
      <c r="C18" s="1"/>
      <c r="D18" s="1"/>
      <c r="E18" s="1"/>
      <c r="F18" s="1"/>
      <c r="G18" s="1"/>
      <c r="K18" s="189"/>
      <c r="L18" s="189"/>
      <c r="M18" s="189"/>
      <c r="N18" s="189"/>
      <c r="O18" s="189"/>
      <c r="P18" s="189"/>
      <c r="Q18" s="105"/>
      <c r="R18" s="105"/>
    </row>
    <row r="19" spans="1:18" x14ac:dyDescent="0.25">
      <c r="A19" s="1"/>
      <c r="B19" s="1"/>
      <c r="C19" s="1"/>
      <c r="D19" s="1"/>
      <c r="E19" s="1"/>
      <c r="F19" s="1"/>
      <c r="G19" s="1"/>
    </row>
    <row r="20" spans="1:18" x14ac:dyDescent="0.25">
      <c r="A20" s="1"/>
      <c r="B20" s="1"/>
      <c r="C20" s="1"/>
      <c r="D20" s="1"/>
      <c r="E20" s="1"/>
      <c r="F20" s="1"/>
      <c r="G20" s="1"/>
      <c r="K20" s="176"/>
      <c r="L20" s="176"/>
      <c r="M20" s="176"/>
      <c r="N20" s="176"/>
      <c r="O20" s="176"/>
      <c r="P20" s="176"/>
      <c r="Q20" s="104"/>
      <c r="R20" s="104"/>
    </row>
    <row r="21" spans="1:18" x14ac:dyDescent="0.25">
      <c r="A21" s="1"/>
      <c r="B21" s="1"/>
      <c r="C21" s="1"/>
      <c r="D21" s="1"/>
      <c r="E21" s="1"/>
      <c r="F21" s="1"/>
      <c r="G21" s="1"/>
      <c r="K21" s="6"/>
      <c r="L21" s="6"/>
      <c r="M21" s="6"/>
      <c r="N21" s="6"/>
      <c r="O21" s="6"/>
      <c r="P21" s="6"/>
      <c r="Q21" s="104"/>
      <c r="R21" s="104"/>
    </row>
    <row r="22" spans="1:18" x14ac:dyDescent="0.25">
      <c r="A22" s="1"/>
      <c r="B22" s="1"/>
      <c r="C22" s="1"/>
      <c r="D22" s="1"/>
      <c r="E22" s="1"/>
      <c r="F22" s="1"/>
      <c r="G22" s="1"/>
      <c r="K22" s="6"/>
      <c r="L22" s="6"/>
      <c r="M22" s="6"/>
      <c r="N22" s="6"/>
      <c r="O22" s="6"/>
      <c r="P22" s="6"/>
      <c r="Q22" s="104"/>
      <c r="R22" s="104"/>
    </row>
    <row r="23" spans="1:18" x14ac:dyDescent="0.25">
      <c r="A23" s="1"/>
      <c r="B23" s="1"/>
      <c r="C23" s="1"/>
      <c r="D23" s="1"/>
      <c r="E23" s="1"/>
      <c r="F23" s="1"/>
      <c r="G23" s="1"/>
      <c r="K23" s="6"/>
      <c r="L23" s="6"/>
      <c r="M23" s="6"/>
      <c r="N23" s="6"/>
      <c r="O23" s="6"/>
      <c r="P23" s="6"/>
      <c r="Q23" s="104"/>
      <c r="R23" s="104"/>
    </row>
    <row r="24" spans="1:18" x14ac:dyDescent="0.25">
      <c r="A24" s="1"/>
      <c r="B24" s="1"/>
      <c r="C24" s="1"/>
      <c r="D24" s="1"/>
      <c r="E24" s="1"/>
      <c r="F24" s="1"/>
      <c r="G24" s="1"/>
      <c r="K24" s="6"/>
      <c r="L24" s="6"/>
      <c r="M24" s="6"/>
      <c r="N24" s="6"/>
      <c r="O24" s="6"/>
      <c r="P24" s="6"/>
      <c r="Q24" s="104"/>
      <c r="R24" s="104"/>
    </row>
    <row r="25" spans="1:18" x14ac:dyDescent="0.25">
      <c r="A25" s="1"/>
      <c r="B25" s="1"/>
      <c r="C25" s="1"/>
      <c r="D25" s="1"/>
      <c r="E25" s="1"/>
      <c r="F25" s="1"/>
      <c r="G25" s="1"/>
      <c r="K25" s="6"/>
      <c r="L25" s="6"/>
      <c r="M25" s="6"/>
      <c r="N25" s="6"/>
      <c r="O25" s="6"/>
      <c r="P25" s="6"/>
      <c r="Q25" s="104"/>
      <c r="R25" s="104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104"/>
      <c r="R26" s="104"/>
    </row>
    <row r="27" spans="1:18" x14ac:dyDescent="0.25">
      <c r="A27" s="1"/>
      <c r="B27" s="1"/>
      <c r="C27" s="1"/>
      <c r="D27" s="1"/>
      <c r="E27" s="1"/>
      <c r="F27" s="1"/>
      <c r="G27" s="1"/>
      <c r="K27" s="6"/>
      <c r="L27" s="6"/>
      <c r="M27" s="6"/>
      <c r="N27" s="6"/>
      <c r="O27" s="6"/>
      <c r="P27" s="6"/>
      <c r="Q27" s="104"/>
      <c r="R27" s="104"/>
    </row>
  </sheetData>
  <mergeCells count="12">
    <mergeCell ref="H6:J6"/>
    <mergeCell ref="H7:J7"/>
    <mergeCell ref="H8:J8"/>
    <mergeCell ref="H10:J10"/>
    <mergeCell ref="H11:J11"/>
    <mergeCell ref="H9:J9"/>
    <mergeCell ref="K18:P18"/>
    <mergeCell ref="K20:P20"/>
    <mergeCell ref="K14:P14"/>
    <mergeCell ref="K15:P15"/>
    <mergeCell ref="K16:P16"/>
    <mergeCell ref="K17:P17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view="pageLayout" zoomScaleNormal="100" workbookViewId="0">
      <selection activeCell="R27" sqref="A1:R2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8" width="4" customWidth="1"/>
    <col min="9" max="9" width="4.7109375" customWidth="1"/>
    <col min="10" max="10" width="3.140625" customWidth="1"/>
    <col min="11" max="11" width="8.5703125" customWidth="1"/>
    <col min="12" max="12" width="7.85546875" bestFit="1" customWidth="1"/>
    <col min="13" max="13" width="8" bestFit="1" customWidth="1"/>
    <col min="14" max="14" width="6.5703125" customWidth="1"/>
    <col min="15" max="15" width="7.425781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5"/>
      <c r="L1" s="4" t="s">
        <v>22</v>
      </c>
      <c r="M1" s="4" t="s">
        <v>23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28</v>
      </c>
      <c r="L2" s="29">
        <v>10193</v>
      </c>
      <c r="M2" s="14">
        <v>2040</v>
      </c>
      <c r="N2" s="14">
        <v>1</v>
      </c>
      <c r="O2" s="10"/>
      <c r="P2" s="10"/>
      <c r="R2" s="1"/>
    </row>
    <row r="3" spans="1:18" ht="17.25" customHeight="1" x14ac:dyDescent="0.25">
      <c r="K3" s="14" t="s">
        <v>0</v>
      </c>
      <c r="L3" s="14" t="s">
        <v>440</v>
      </c>
      <c r="M3" s="4"/>
      <c r="N3" s="4"/>
      <c r="O3" s="10"/>
      <c r="P3" s="10"/>
      <c r="R3" s="1"/>
    </row>
    <row r="4" spans="1:18" ht="17.25" customHeight="1" x14ac:dyDescent="0.25">
      <c r="K4" s="14" t="s">
        <v>1</v>
      </c>
      <c r="L4" s="4">
        <v>0</v>
      </c>
      <c r="M4" s="4" t="s">
        <v>29</v>
      </c>
      <c r="N4" s="4" t="s">
        <v>18</v>
      </c>
      <c r="O4" s="10"/>
      <c r="P4" s="10"/>
      <c r="R4" s="1"/>
    </row>
    <row r="5" spans="1:18" ht="18" customHeight="1" x14ac:dyDescent="0.25">
      <c r="N5" s="11"/>
      <c r="O5" s="1"/>
      <c r="Q5" s="1"/>
      <c r="R5" s="1"/>
    </row>
    <row r="6" spans="1:18" ht="4.5" customHeight="1" x14ac:dyDescent="0.35">
      <c r="A6" s="18"/>
      <c r="B6" s="85"/>
      <c r="C6" s="19"/>
      <c r="D6" s="19"/>
      <c r="E6" s="19"/>
      <c r="F6" s="19"/>
      <c r="G6" s="18"/>
      <c r="H6" s="18"/>
      <c r="I6" s="18"/>
      <c r="J6" s="18"/>
      <c r="K6" s="20"/>
      <c r="L6" s="84"/>
      <c r="M6" s="84"/>
      <c r="N6" s="84"/>
      <c r="O6" s="86"/>
      <c r="P6" s="21"/>
      <c r="Q6" s="21"/>
      <c r="R6" s="22"/>
    </row>
    <row r="7" spans="1:18" ht="39.75" customHeight="1" x14ac:dyDescent="0.35">
      <c r="A7" s="4" t="s">
        <v>3</v>
      </c>
      <c r="B7" s="15" t="s">
        <v>34</v>
      </c>
      <c r="C7" s="4" t="s">
        <v>15</v>
      </c>
      <c r="D7" s="4" t="s">
        <v>21</v>
      </c>
      <c r="E7" s="4" t="s">
        <v>12</v>
      </c>
      <c r="F7" s="4" t="s">
        <v>4</v>
      </c>
      <c r="G7" s="15" t="s">
        <v>197</v>
      </c>
      <c r="H7" s="212" t="s">
        <v>198</v>
      </c>
      <c r="I7" s="178"/>
      <c r="J7" s="179"/>
      <c r="K7" s="15" t="s">
        <v>89</v>
      </c>
      <c r="L7" s="15" t="s">
        <v>199</v>
      </c>
      <c r="M7" s="15" t="s">
        <v>91</v>
      </c>
      <c r="N7" s="15" t="s">
        <v>92</v>
      </c>
      <c r="O7" s="15" t="s">
        <v>93</v>
      </c>
      <c r="P7" s="2" t="s">
        <v>8</v>
      </c>
      <c r="Q7" s="2" t="s">
        <v>9</v>
      </c>
      <c r="R7" s="9" t="s">
        <v>13</v>
      </c>
    </row>
    <row r="8" spans="1:18" ht="17.25" customHeight="1" x14ac:dyDescent="0.25">
      <c r="A8" s="34">
        <v>1</v>
      </c>
      <c r="B8" s="87" t="s">
        <v>18</v>
      </c>
      <c r="C8" s="33" t="s">
        <v>99</v>
      </c>
      <c r="D8" s="33" t="s">
        <v>83</v>
      </c>
      <c r="E8" s="33" t="s">
        <v>186</v>
      </c>
      <c r="F8" s="33" t="s">
        <v>200</v>
      </c>
      <c r="G8" s="34">
        <v>30</v>
      </c>
      <c r="H8" s="213" t="s">
        <v>201</v>
      </c>
      <c r="I8" s="214"/>
      <c r="J8" s="215"/>
      <c r="K8" s="37" t="s">
        <v>202</v>
      </c>
      <c r="L8" s="47" t="s">
        <v>203</v>
      </c>
      <c r="M8" s="47" t="s">
        <v>18</v>
      </c>
      <c r="N8" s="47" t="s">
        <v>18</v>
      </c>
      <c r="O8" s="88">
        <v>5</v>
      </c>
      <c r="P8" s="38"/>
      <c r="Q8" s="38"/>
      <c r="R8" s="39"/>
    </row>
    <row r="9" spans="1:18" ht="17.25" customHeight="1" x14ac:dyDescent="0.25">
      <c r="A9" s="34">
        <v>2</v>
      </c>
      <c r="B9" s="87" t="s">
        <v>18</v>
      </c>
      <c r="C9" s="33" t="s">
        <v>99</v>
      </c>
      <c r="D9" s="33" t="s">
        <v>83</v>
      </c>
      <c r="E9" s="33" t="s">
        <v>186</v>
      </c>
      <c r="F9" s="33" t="s">
        <v>200</v>
      </c>
      <c r="G9" s="34">
        <v>20</v>
      </c>
      <c r="H9" s="213" t="s">
        <v>201</v>
      </c>
      <c r="I9" s="214"/>
      <c r="J9" s="215"/>
      <c r="K9" s="37" t="s">
        <v>202</v>
      </c>
      <c r="L9" s="47" t="s">
        <v>203</v>
      </c>
      <c r="M9" s="47" t="s">
        <v>18</v>
      </c>
      <c r="N9" s="47" t="s">
        <v>18</v>
      </c>
      <c r="O9" s="88">
        <v>15</v>
      </c>
      <c r="P9" s="38"/>
      <c r="Q9" s="38"/>
      <c r="R9" s="39"/>
    </row>
    <row r="10" spans="1:18" ht="17.25" customHeight="1" x14ac:dyDescent="0.25">
      <c r="A10" s="34">
        <v>3</v>
      </c>
      <c r="B10" s="87" t="s">
        <v>18</v>
      </c>
      <c r="C10" s="33" t="s">
        <v>99</v>
      </c>
      <c r="D10" s="33" t="s">
        <v>83</v>
      </c>
      <c r="E10" s="33" t="s">
        <v>186</v>
      </c>
      <c r="F10" s="33" t="s">
        <v>200</v>
      </c>
      <c r="G10" s="34">
        <v>10</v>
      </c>
      <c r="H10" s="213" t="s">
        <v>201</v>
      </c>
      <c r="I10" s="214"/>
      <c r="J10" s="215"/>
      <c r="K10" s="37" t="s">
        <v>202</v>
      </c>
      <c r="L10" s="47" t="s">
        <v>203</v>
      </c>
      <c r="M10" s="47" t="s">
        <v>18</v>
      </c>
      <c r="N10" s="47" t="s">
        <v>18</v>
      </c>
      <c r="O10" s="88">
        <v>1</v>
      </c>
      <c r="P10" s="38"/>
      <c r="Q10" s="38"/>
      <c r="R10" s="39"/>
    </row>
    <row r="11" spans="1:18" ht="17.25" customHeight="1" x14ac:dyDescent="0.25">
      <c r="A11" s="34">
        <v>4</v>
      </c>
      <c r="B11" s="87" t="s">
        <v>18</v>
      </c>
      <c r="C11" s="33" t="s">
        <v>99</v>
      </c>
      <c r="D11" s="33" t="s">
        <v>83</v>
      </c>
      <c r="E11" s="33" t="s">
        <v>186</v>
      </c>
      <c r="F11" s="33" t="s">
        <v>200</v>
      </c>
      <c r="G11" s="34">
        <v>6</v>
      </c>
      <c r="H11" s="213" t="s">
        <v>201</v>
      </c>
      <c r="I11" s="214"/>
      <c r="J11" s="215"/>
      <c r="K11" s="37" t="s">
        <v>202</v>
      </c>
      <c r="L11" s="47" t="s">
        <v>203</v>
      </c>
      <c r="M11" s="47" t="s">
        <v>18</v>
      </c>
      <c r="N11" s="47" t="s">
        <v>18</v>
      </c>
      <c r="O11" s="88">
        <v>1</v>
      </c>
      <c r="P11" s="38"/>
      <c r="Q11" s="38"/>
      <c r="R11" s="39"/>
    </row>
    <row r="12" spans="1:18" ht="17.25" customHeight="1" x14ac:dyDescent="0.25">
      <c r="A12" s="34">
        <v>5</v>
      </c>
      <c r="B12" s="87" t="s">
        <v>18</v>
      </c>
      <c r="C12" s="33" t="s">
        <v>99</v>
      </c>
      <c r="D12" s="33" t="s">
        <v>83</v>
      </c>
      <c r="E12" s="33" t="s">
        <v>186</v>
      </c>
      <c r="F12" s="33" t="s">
        <v>200</v>
      </c>
      <c r="G12" s="34">
        <v>16</v>
      </c>
      <c r="H12" s="213" t="s">
        <v>201</v>
      </c>
      <c r="I12" s="214"/>
      <c r="J12" s="215"/>
      <c r="K12" s="37" t="s">
        <v>202</v>
      </c>
      <c r="L12" s="47" t="s">
        <v>203</v>
      </c>
      <c r="M12" s="47" t="s">
        <v>18</v>
      </c>
      <c r="N12" s="47" t="s">
        <v>18</v>
      </c>
      <c r="O12" s="88">
        <v>4</v>
      </c>
      <c r="P12" s="38"/>
      <c r="Q12" s="38"/>
      <c r="R12" s="39"/>
    </row>
    <row r="13" spans="1:18" ht="17.25" customHeight="1" x14ac:dyDescent="0.25">
      <c r="A13" s="34">
        <v>6</v>
      </c>
      <c r="B13" s="87" t="s">
        <v>18</v>
      </c>
      <c r="C13" s="33" t="s">
        <v>99</v>
      </c>
      <c r="D13" s="33" t="s">
        <v>83</v>
      </c>
      <c r="E13" s="33" t="s">
        <v>186</v>
      </c>
      <c r="F13" s="33" t="s">
        <v>200</v>
      </c>
      <c r="G13" s="34">
        <v>34</v>
      </c>
      <c r="H13" s="213" t="s">
        <v>201</v>
      </c>
      <c r="I13" s="214"/>
      <c r="J13" s="215"/>
      <c r="K13" s="37" t="s">
        <v>202</v>
      </c>
      <c r="L13" s="47" t="s">
        <v>203</v>
      </c>
      <c r="M13" s="47" t="s">
        <v>18</v>
      </c>
      <c r="N13" s="47" t="s">
        <v>18</v>
      </c>
      <c r="O13" s="88">
        <v>10</v>
      </c>
      <c r="P13" s="38"/>
      <c r="Q13" s="38"/>
      <c r="R13" s="39"/>
    </row>
    <row r="14" spans="1:18" ht="17.25" customHeight="1" x14ac:dyDescent="0.25">
      <c r="A14" s="34">
        <v>7</v>
      </c>
      <c r="B14" s="87" t="s">
        <v>18</v>
      </c>
      <c r="C14" s="33" t="s">
        <v>99</v>
      </c>
      <c r="D14" s="33" t="s">
        <v>83</v>
      </c>
      <c r="E14" s="33" t="s">
        <v>186</v>
      </c>
      <c r="F14" s="33" t="s">
        <v>200</v>
      </c>
      <c r="G14" s="34">
        <v>24</v>
      </c>
      <c r="H14" s="213" t="s">
        <v>201</v>
      </c>
      <c r="I14" s="214"/>
      <c r="J14" s="215"/>
      <c r="K14" s="37" t="s">
        <v>202</v>
      </c>
      <c r="L14" s="47" t="s">
        <v>203</v>
      </c>
      <c r="M14" s="47" t="s">
        <v>18</v>
      </c>
      <c r="N14" s="47" t="s">
        <v>18</v>
      </c>
      <c r="O14" s="88">
        <v>6</v>
      </c>
      <c r="P14" s="38"/>
      <c r="Q14" s="38"/>
      <c r="R14" s="39"/>
    </row>
    <row r="15" spans="1:18" ht="17.25" customHeight="1" x14ac:dyDescent="0.25">
      <c r="A15" s="34">
        <v>8</v>
      </c>
      <c r="B15" s="87" t="s">
        <v>18</v>
      </c>
      <c r="C15" s="33" t="s">
        <v>99</v>
      </c>
      <c r="D15" s="33" t="s">
        <v>83</v>
      </c>
      <c r="E15" s="33" t="s">
        <v>186</v>
      </c>
      <c r="F15" s="33" t="s">
        <v>200</v>
      </c>
      <c r="G15" s="34">
        <v>8</v>
      </c>
      <c r="H15" s="213" t="s">
        <v>201</v>
      </c>
      <c r="I15" s="214"/>
      <c r="J15" s="215"/>
      <c r="K15" s="37" t="s">
        <v>202</v>
      </c>
      <c r="L15" s="47" t="s">
        <v>203</v>
      </c>
      <c r="M15" s="47" t="s">
        <v>18</v>
      </c>
      <c r="N15" s="47" t="s">
        <v>18</v>
      </c>
      <c r="O15" s="88">
        <v>3</v>
      </c>
      <c r="P15" s="38"/>
      <c r="Q15" s="38"/>
      <c r="R15" s="39"/>
    </row>
    <row r="16" spans="1:18" ht="7.5" customHeight="1" x14ac:dyDescent="0.35">
      <c r="A16" s="18"/>
      <c r="B16" s="18"/>
      <c r="C16" s="19"/>
      <c r="D16" s="19"/>
      <c r="E16" s="25"/>
      <c r="F16" s="19"/>
      <c r="G16" s="10"/>
      <c r="H16" s="13"/>
      <c r="I16" s="20"/>
      <c r="J16" s="20"/>
      <c r="K16" s="20"/>
      <c r="L16" s="26"/>
      <c r="M16" s="26"/>
      <c r="N16" s="27"/>
      <c r="O16" s="28"/>
      <c r="P16" s="21"/>
      <c r="Q16" s="21"/>
      <c r="R16" s="22"/>
    </row>
    <row r="17" spans="1:18" x14ac:dyDescent="0.25">
      <c r="K17" s="206" t="s">
        <v>11</v>
      </c>
      <c r="L17" s="207"/>
      <c r="M17" s="207"/>
      <c r="N17" s="207"/>
      <c r="O17" s="207"/>
      <c r="P17" s="208"/>
      <c r="Q17" s="75" t="s">
        <v>7</v>
      </c>
      <c r="R17" s="75" t="s">
        <v>5</v>
      </c>
    </row>
    <row r="18" spans="1:18" x14ac:dyDescent="0.25">
      <c r="K18" s="209"/>
      <c r="L18" s="210"/>
      <c r="M18" s="210"/>
      <c r="N18" s="210"/>
      <c r="O18" s="210"/>
      <c r="P18" s="211"/>
      <c r="Q18" s="8"/>
      <c r="R18" s="76"/>
    </row>
    <row r="19" spans="1:18" x14ac:dyDescent="0.25">
      <c r="K19" s="207"/>
      <c r="L19" s="207"/>
      <c r="M19" s="207"/>
      <c r="N19" s="207"/>
      <c r="O19" s="207"/>
      <c r="P19" s="207"/>
      <c r="Q19" s="77"/>
      <c r="R19" s="77"/>
    </row>
    <row r="20" spans="1:18" x14ac:dyDescent="0.25">
      <c r="K20" s="206" t="s">
        <v>14</v>
      </c>
      <c r="L20" s="207"/>
      <c r="M20" s="207"/>
      <c r="N20" s="207"/>
      <c r="O20" s="207"/>
      <c r="P20" s="208"/>
      <c r="Q20" s="75" t="s">
        <v>7</v>
      </c>
      <c r="R20" s="75" t="s">
        <v>5</v>
      </c>
    </row>
    <row r="21" spans="1:18" x14ac:dyDescent="0.25">
      <c r="A21" s="1"/>
      <c r="B21" s="1"/>
      <c r="C21" s="1"/>
      <c r="D21" s="1"/>
      <c r="E21" s="1"/>
      <c r="F21" s="1"/>
      <c r="G21" s="1"/>
      <c r="K21" s="209"/>
      <c r="L21" s="210"/>
      <c r="M21" s="210"/>
      <c r="N21" s="210"/>
      <c r="O21" s="210"/>
      <c r="P21" s="211"/>
      <c r="Q21" s="76"/>
      <c r="R21" s="76"/>
    </row>
    <row r="22" spans="1:18" x14ac:dyDescent="0.25">
      <c r="A22" s="1"/>
      <c r="B22" s="1"/>
      <c r="C22" s="1"/>
      <c r="D22" s="1"/>
      <c r="E22" s="1"/>
      <c r="F22" s="1"/>
      <c r="G22" s="1"/>
    </row>
    <row r="23" spans="1:18" ht="2.25" customHeight="1" x14ac:dyDescent="0.25">
      <c r="A23" s="1"/>
      <c r="B23" s="1"/>
      <c r="C23" s="1"/>
      <c r="D23" s="1"/>
      <c r="E23" s="1"/>
      <c r="F23" s="1"/>
      <c r="G23" s="1"/>
      <c r="K23" s="176"/>
      <c r="L23" s="176"/>
      <c r="M23" s="176"/>
      <c r="N23" s="176"/>
      <c r="O23" s="176"/>
      <c r="P23" s="176"/>
      <c r="Q23" s="77"/>
      <c r="R23" s="77"/>
    </row>
    <row r="24" spans="1:18" x14ac:dyDescent="0.25">
      <c r="A24" s="1"/>
      <c r="B24" s="1"/>
      <c r="C24" s="1"/>
      <c r="D24" s="1"/>
      <c r="E24" s="1"/>
      <c r="F24" s="1"/>
      <c r="G24" s="1"/>
      <c r="K24" s="6"/>
      <c r="L24" s="6"/>
      <c r="M24" s="6"/>
      <c r="N24" s="6"/>
      <c r="O24" s="6"/>
      <c r="P24" s="6"/>
      <c r="Q24" s="77"/>
      <c r="R24" s="77"/>
    </row>
    <row r="25" spans="1:18" x14ac:dyDescent="0.25">
      <c r="B25" s="1"/>
      <c r="C25" s="1"/>
      <c r="D25" s="1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1"/>
    </row>
    <row r="26" spans="1:18" x14ac:dyDescent="0.25"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30" spans="1:18" x14ac:dyDescent="0.25">
      <c r="N30" s="174"/>
    </row>
  </sheetData>
  <mergeCells count="15">
    <mergeCell ref="K20:P20"/>
    <mergeCell ref="K21:P21"/>
    <mergeCell ref="K23:P23"/>
    <mergeCell ref="K17:P17"/>
    <mergeCell ref="H7:J7"/>
    <mergeCell ref="H8:J8"/>
    <mergeCell ref="H9:J9"/>
    <mergeCell ref="K18:P18"/>
    <mergeCell ref="K19:P19"/>
    <mergeCell ref="H10:J10"/>
    <mergeCell ref="H11:J11"/>
    <mergeCell ref="H12:J12"/>
    <mergeCell ref="H13:J13"/>
    <mergeCell ref="H14:J14"/>
    <mergeCell ref="H15:J15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2020</vt:lpstr>
      <vt:lpstr>3070</vt:lpstr>
      <vt:lpstr>3050</vt:lpstr>
      <vt:lpstr>3020</vt:lpstr>
      <vt:lpstr>3010</vt:lpstr>
      <vt:lpstr>2090</vt:lpstr>
      <vt:lpstr>2080</vt:lpstr>
      <vt:lpstr>2060</vt:lpstr>
      <vt:lpstr>2040</vt:lpstr>
      <vt:lpstr>2030</vt:lpstr>
      <vt:lpstr>2010</vt:lpstr>
      <vt:lpstr>1070</vt:lpstr>
      <vt:lpstr>1050</vt:lpstr>
      <vt:lpstr>1040</vt:lpstr>
      <vt:lpstr>1060</vt:lpstr>
      <vt:lpstr>1030</vt:lpstr>
      <vt:lpstr>1020</vt:lpstr>
      <vt:lpstr>1010</vt:lpstr>
      <vt:lpstr>Sheet3</vt:lpstr>
      <vt:lpstr>'2010'!Print_Area</vt:lpstr>
      <vt:lpstr>'2030'!Print_Area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2020-10-28T04:23:16Z</dcterms:modified>
</cp:coreProperties>
</file>